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farida\Study\MASTER PROJECT\Experiment Result\"/>
    </mc:Choice>
  </mc:AlternateContent>
  <bookViews>
    <workbookView xWindow="0" yWindow="0" windowWidth="19200" windowHeight="7310" firstSheet="2" activeTab="5"/>
  </bookViews>
  <sheets>
    <sheet name="participant" sheetId="6" r:id="rId1"/>
    <sheet name="personal" sheetId="2" r:id="rId2"/>
    <sheet name="colocation" sheetId="3" r:id="rId3"/>
    <sheet name="change" sheetId="4" r:id="rId4"/>
    <sheet name="pu,peou,cle" sheetId="5" r:id="rId5"/>
    <sheet name="recap-all" sheetId="1" r:id="rId6"/>
    <sheet name="recap-scores" sheetId="8" r:id="rId7"/>
    <sheet name="recap-pu,peou,cle" sheetId="9" r:id="rId8"/>
    <sheet name="Feedbacks" sheetId="10" r:id="rId9"/>
  </sheets>
  <definedNames>
    <definedName name="_xlnm._FilterDatabase" localSheetId="8" hidden="1">Feedbacks!$A$1:$C$1</definedName>
    <definedName name="_xlnm._FilterDatabase" localSheetId="7" hidden="1">'recap-pu,peou,cle'!$A$2:$U$44</definedName>
    <definedName name="_xlnm._FilterDatabase" localSheetId="6" hidden="1">'recap-scores'!$A$3:$BD$45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9" l="1"/>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3" i="9"/>
  <c r="L4" i="9"/>
  <c r="O4" i="9" s="1"/>
  <c r="L5" i="9"/>
  <c r="O5" i="9" s="1"/>
  <c r="L6" i="9"/>
  <c r="O6" i="9" s="1"/>
  <c r="L7" i="9"/>
  <c r="O7" i="9" s="1"/>
  <c r="L8" i="9"/>
  <c r="O8" i="9" s="1"/>
  <c r="L9" i="9"/>
  <c r="O9" i="9" s="1"/>
  <c r="L10" i="9"/>
  <c r="O10" i="9" s="1"/>
  <c r="L11" i="9"/>
  <c r="O11" i="9" s="1"/>
  <c r="L12" i="9"/>
  <c r="O12" i="9" s="1"/>
  <c r="L13" i="9"/>
  <c r="O13" i="9" s="1"/>
  <c r="L14" i="9"/>
  <c r="O14" i="9" s="1"/>
  <c r="L15" i="9"/>
  <c r="O15" i="9" s="1"/>
  <c r="L16" i="9"/>
  <c r="O16" i="9" s="1"/>
  <c r="L17" i="9"/>
  <c r="O17" i="9" s="1"/>
  <c r="L18" i="9"/>
  <c r="O18" i="9" s="1"/>
  <c r="L19" i="9"/>
  <c r="O19" i="9" s="1"/>
  <c r="L20" i="9"/>
  <c r="O20" i="9" s="1"/>
  <c r="L21" i="9"/>
  <c r="O21" i="9" s="1"/>
  <c r="L22" i="9"/>
  <c r="O22" i="9" s="1"/>
  <c r="L23" i="9"/>
  <c r="O23" i="9" s="1"/>
  <c r="L24" i="9"/>
  <c r="O24" i="9" s="1"/>
  <c r="L25" i="9"/>
  <c r="O25" i="9" s="1"/>
  <c r="L26" i="9"/>
  <c r="O26" i="9" s="1"/>
  <c r="L27" i="9"/>
  <c r="O27" i="9" s="1"/>
  <c r="L28" i="9"/>
  <c r="O28" i="9" s="1"/>
  <c r="L29" i="9"/>
  <c r="O29" i="9" s="1"/>
  <c r="L30" i="9"/>
  <c r="O30" i="9" s="1"/>
  <c r="L31" i="9"/>
  <c r="O31" i="9" s="1"/>
  <c r="L32" i="9"/>
  <c r="O32" i="9" s="1"/>
  <c r="L33" i="9"/>
  <c r="O33" i="9" s="1"/>
  <c r="L34" i="9"/>
  <c r="O34" i="9" s="1"/>
  <c r="L35" i="9"/>
  <c r="O35" i="9" s="1"/>
  <c r="L36" i="9"/>
  <c r="O36" i="9" s="1"/>
  <c r="L37" i="9"/>
  <c r="O37" i="9" s="1"/>
  <c r="L38" i="9"/>
  <c r="O38" i="9" s="1"/>
  <c r="L39" i="9"/>
  <c r="O39" i="9" s="1"/>
  <c r="L40" i="9"/>
  <c r="O40" i="9" s="1"/>
  <c r="L41" i="9"/>
  <c r="O41" i="9" s="1"/>
  <c r="L42" i="9"/>
  <c r="O42" i="9" s="1"/>
  <c r="L43" i="9"/>
  <c r="O43" i="9" s="1"/>
  <c r="L44" i="9"/>
  <c r="O44" i="9" s="1"/>
  <c r="L3" i="9"/>
  <c r="O3" i="9" s="1"/>
  <c r="AH5" i="8" l="1"/>
  <c r="AI5" i="8"/>
  <c r="AJ5" i="8"/>
  <c r="AK5" i="8"/>
  <c r="AL5" i="8"/>
  <c r="AM5" i="8"/>
  <c r="AN5" i="8"/>
  <c r="AO5" i="8"/>
  <c r="AP5" i="8"/>
  <c r="AQ5" i="8"/>
  <c r="AH6" i="8"/>
  <c r="AI6" i="8"/>
  <c r="AJ6" i="8"/>
  <c r="AK6" i="8"/>
  <c r="AL6" i="8"/>
  <c r="AM6" i="8"/>
  <c r="AN6" i="8"/>
  <c r="AO6" i="8"/>
  <c r="AP6" i="8"/>
  <c r="AQ6" i="8"/>
  <c r="AH7" i="8"/>
  <c r="AI7" i="8"/>
  <c r="AJ7" i="8"/>
  <c r="AK7" i="8"/>
  <c r="AL7" i="8"/>
  <c r="AM7" i="8"/>
  <c r="AN7" i="8"/>
  <c r="AO7" i="8"/>
  <c r="AP7" i="8"/>
  <c r="AQ7" i="8"/>
  <c r="AH8" i="8"/>
  <c r="AI8" i="8"/>
  <c r="AJ8" i="8"/>
  <c r="AK8" i="8"/>
  <c r="AL8" i="8"/>
  <c r="AM8" i="8"/>
  <c r="AN8" i="8"/>
  <c r="AO8" i="8"/>
  <c r="AP8" i="8"/>
  <c r="AQ8" i="8"/>
  <c r="AH9" i="8"/>
  <c r="AI9" i="8"/>
  <c r="AJ9" i="8"/>
  <c r="AK9" i="8"/>
  <c r="AL9" i="8"/>
  <c r="AM9" i="8"/>
  <c r="AN9" i="8"/>
  <c r="AO9" i="8"/>
  <c r="AP9" i="8"/>
  <c r="AQ9" i="8"/>
  <c r="AH10" i="8"/>
  <c r="AI10" i="8"/>
  <c r="AJ10" i="8"/>
  <c r="AK10" i="8"/>
  <c r="AL10" i="8"/>
  <c r="AM10" i="8"/>
  <c r="AN10" i="8"/>
  <c r="AO10" i="8"/>
  <c r="AP10" i="8"/>
  <c r="AQ10" i="8"/>
  <c r="AH11" i="8"/>
  <c r="AI11" i="8"/>
  <c r="AJ11" i="8"/>
  <c r="AK11" i="8"/>
  <c r="AL11" i="8"/>
  <c r="AM11" i="8"/>
  <c r="AN11" i="8"/>
  <c r="AO11" i="8"/>
  <c r="AP11" i="8"/>
  <c r="AQ11" i="8"/>
  <c r="AH12" i="8"/>
  <c r="AI12" i="8"/>
  <c r="AJ12" i="8"/>
  <c r="AK12" i="8"/>
  <c r="AL12" i="8"/>
  <c r="AM12" i="8"/>
  <c r="AN12" i="8"/>
  <c r="AO12" i="8"/>
  <c r="AP12" i="8"/>
  <c r="AQ12" i="8"/>
  <c r="AH13" i="8"/>
  <c r="AI13" i="8"/>
  <c r="AJ13" i="8"/>
  <c r="AK13" i="8"/>
  <c r="AL13" i="8"/>
  <c r="AM13" i="8"/>
  <c r="AN13" i="8"/>
  <c r="AO13" i="8"/>
  <c r="AP13" i="8"/>
  <c r="AQ13" i="8"/>
  <c r="AH14" i="8"/>
  <c r="AI14" i="8"/>
  <c r="AJ14" i="8"/>
  <c r="AK14" i="8"/>
  <c r="AL14" i="8"/>
  <c r="AM14" i="8"/>
  <c r="AN14" i="8"/>
  <c r="AO14" i="8"/>
  <c r="AP14" i="8"/>
  <c r="AQ14" i="8"/>
  <c r="AH15" i="8"/>
  <c r="AI15" i="8"/>
  <c r="AJ15" i="8"/>
  <c r="AK15" i="8"/>
  <c r="AL15" i="8"/>
  <c r="AM15" i="8"/>
  <c r="AN15" i="8"/>
  <c r="AO15" i="8"/>
  <c r="AP15" i="8"/>
  <c r="AQ15" i="8"/>
  <c r="AH16" i="8"/>
  <c r="AI16" i="8"/>
  <c r="AJ16" i="8"/>
  <c r="AK16" i="8"/>
  <c r="AL16" i="8"/>
  <c r="AM16" i="8"/>
  <c r="AN16" i="8"/>
  <c r="AO16" i="8"/>
  <c r="AP16" i="8"/>
  <c r="AQ16" i="8"/>
  <c r="AH17" i="8"/>
  <c r="AI17" i="8"/>
  <c r="AJ17" i="8"/>
  <c r="AK17" i="8"/>
  <c r="AL17" i="8"/>
  <c r="AM17" i="8"/>
  <c r="AN17" i="8"/>
  <c r="AO17" i="8"/>
  <c r="AP17" i="8"/>
  <c r="AQ17" i="8"/>
  <c r="AH18" i="8"/>
  <c r="AI18" i="8"/>
  <c r="AJ18" i="8"/>
  <c r="AK18" i="8"/>
  <c r="AL18" i="8"/>
  <c r="AM18" i="8"/>
  <c r="AN18" i="8"/>
  <c r="AO18" i="8"/>
  <c r="AP18" i="8"/>
  <c r="AQ18" i="8"/>
  <c r="AH19" i="8"/>
  <c r="AI19" i="8"/>
  <c r="AJ19" i="8"/>
  <c r="AK19" i="8"/>
  <c r="AL19" i="8"/>
  <c r="AM19" i="8"/>
  <c r="AN19" i="8"/>
  <c r="AO19" i="8"/>
  <c r="AP19" i="8"/>
  <c r="AQ19" i="8"/>
  <c r="AH20" i="8"/>
  <c r="AI20" i="8"/>
  <c r="AJ20" i="8"/>
  <c r="AK20" i="8"/>
  <c r="AL20" i="8"/>
  <c r="AM20" i="8"/>
  <c r="AN20" i="8"/>
  <c r="AO20" i="8"/>
  <c r="AP20" i="8"/>
  <c r="AQ20" i="8"/>
  <c r="AH21" i="8"/>
  <c r="AI21" i="8"/>
  <c r="AJ21" i="8"/>
  <c r="AK21" i="8"/>
  <c r="AL21" i="8"/>
  <c r="AM21" i="8"/>
  <c r="AN21" i="8"/>
  <c r="AO21" i="8"/>
  <c r="AP21" i="8"/>
  <c r="AQ21" i="8"/>
  <c r="AH22" i="8"/>
  <c r="AI22" i="8"/>
  <c r="AJ22" i="8"/>
  <c r="AK22" i="8"/>
  <c r="AL22" i="8"/>
  <c r="AM22" i="8"/>
  <c r="AN22" i="8"/>
  <c r="AO22" i="8"/>
  <c r="AP22" i="8"/>
  <c r="AQ22" i="8"/>
  <c r="AH23" i="8"/>
  <c r="AI23" i="8"/>
  <c r="AJ23" i="8"/>
  <c r="AK23" i="8"/>
  <c r="AL23" i="8"/>
  <c r="AM23" i="8"/>
  <c r="AN23" i="8"/>
  <c r="AO23" i="8"/>
  <c r="AP23" i="8"/>
  <c r="AQ23" i="8"/>
  <c r="AH24" i="8"/>
  <c r="AI24" i="8"/>
  <c r="AJ24" i="8"/>
  <c r="AK24" i="8"/>
  <c r="AL24" i="8"/>
  <c r="AM24" i="8"/>
  <c r="AN24" i="8"/>
  <c r="AO24" i="8"/>
  <c r="AP24" i="8"/>
  <c r="AQ24" i="8"/>
  <c r="AH25" i="8"/>
  <c r="AI25" i="8"/>
  <c r="AJ25" i="8"/>
  <c r="AK25" i="8"/>
  <c r="AL25" i="8"/>
  <c r="AM25" i="8"/>
  <c r="AN25" i="8"/>
  <c r="AO25" i="8"/>
  <c r="AP25" i="8"/>
  <c r="AQ25" i="8"/>
  <c r="AH26" i="8"/>
  <c r="AI26" i="8"/>
  <c r="AJ26" i="8"/>
  <c r="AK26" i="8"/>
  <c r="AL26" i="8"/>
  <c r="AM26" i="8"/>
  <c r="AN26" i="8"/>
  <c r="AO26" i="8"/>
  <c r="AP26" i="8"/>
  <c r="AQ26" i="8"/>
  <c r="AH27" i="8"/>
  <c r="AI27" i="8"/>
  <c r="AJ27" i="8"/>
  <c r="AK27" i="8"/>
  <c r="AL27" i="8"/>
  <c r="AM27" i="8"/>
  <c r="AN27" i="8"/>
  <c r="AO27" i="8"/>
  <c r="AP27" i="8"/>
  <c r="AQ27" i="8"/>
  <c r="AH28" i="8"/>
  <c r="AI28" i="8"/>
  <c r="AJ28" i="8"/>
  <c r="AK28" i="8"/>
  <c r="AL28" i="8"/>
  <c r="AM28" i="8"/>
  <c r="AN28" i="8"/>
  <c r="AO28" i="8"/>
  <c r="AP28" i="8"/>
  <c r="AQ28" i="8"/>
  <c r="AH29" i="8"/>
  <c r="AI29" i="8"/>
  <c r="AJ29" i="8"/>
  <c r="AK29" i="8"/>
  <c r="AL29" i="8"/>
  <c r="AM29" i="8"/>
  <c r="AN29" i="8"/>
  <c r="AO29" i="8"/>
  <c r="AP29" i="8"/>
  <c r="AQ29" i="8"/>
  <c r="AH30" i="8"/>
  <c r="AI30" i="8"/>
  <c r="AJ30" i="8"/>
  <c r="AK30" i="8"/>
  <c r="AL30" i="8"/>
  <c r="AM30" i="8"/>
  <c r="AN30" i="8"/>
  <c r="AO30" i="8"/>
  <c r="AP30" i="8"/>
  <c r="AQ30" i="8"/>
  <c r="AH31" i="8"/>
  <c r="AI31" i="8"/>
  <c r="AJ31" i="8"/>
  <c r="AK31" i="8"/>
  <c r="AL31" i="8"/>
  <c r="AM31" i="8"/>
  <c r="AN31" i="8"/>
  <c r="AO31" i="8"/>
  <c r="AP31" i="8"/>
  <c r="AQ31" i="8"/>
  <c r="AH32" i="8"/>
  <c r="AI32" i="8"/>
  <c r="AJ32" i="8"/>
  <c r="AK32" i="8"/>
  <c r="AL32" i="8"/>
  <c r="AM32" i="8"/>
  <c r="AN32" i="8"/>
  <c r="AO32" i="8"/>
  <c r="AP32" i="8"/>
  <c r="AQ32" i="8"/>
  <c r="AH33" i="8"/>
  <c r="AI33" i="8"/>
  <c r="AJ33" i="8"/>
  <c r="AK33" i="8"/>
  <c r="AL33" i="8"/>
  <c r="AM33" i="8"/>
  <c r="AN33" i="8"/>
  <c r="AO33" i="8"/>
  <c r="AP33" i="8"/>
  <c r="AQ33" i="8"/>
  <c r="AH34" i="8"/>
  <c r="AI34" i="8"/>
  <c r="AJ34" i="8"/>
  <c r="AK34" i="8"/>
  <c r="AL34" i="8"/>
  <c r="AM34" i="8"/>
  <c r="AN34" i="8"/>
  <c r="AO34" i="8"/>
  <c r="AP34" i="8"/>
  <c r="AQ34" i="8"/>
  <c r="AH35" i="8"/>
  <c r="AI35" i="8"/>
  <c r="AJ35" i="8"/>
  <c r="AK35" i="8"/>
  <c r="AL35" i="8"/>
  <c r="AM35" i="8"/>
  <c r="AN35" i="8"/>
  <c r="AO35" i="8"/>
  <c r="AP35" i="8"/>
  <c r="AQ35" i="8"/>
  <c r="AH36" i="8"/>
  <c r="AI36" i="8"/>
  <c r="AJ36" i="8"/>
  <c r="AK36" i="8"/>
  <c r="AL36" i="8"/>
  <c r="AM36" i="8"/>
  <c r="AN36" i="8"/>
  <c r="AO36" i="8"/>
  <c r="AP36" i="8"/>
  <c r="AQ36" i="8"/>
  <c r="AH37" i="8"/>
  <c r="AI37" i="8"/>
  <c r="AJ37" i="8"/>
  <c r="AK37" i="8"/>
  <c r="AL37" i="8"/>
  <c r="AM37" i="8"/>
  <c r="AN37" i="8"/>
  <c r="AO37" i="8"/>
  <c r="AP37" i="8"/>
  <c r="AQ37" i="8"/>
  <c r="AH38" i="8"/>
  <c r="AI38" i="8"/>
  <c r="AJ38" i="8"/>
  <c r="AK38" i="8"/>
  <c r="AL38" i="8"/>
  <c r="AM38" i="8"/>
  <c r="AN38" i="8"/>
  <c r="AO38" i="8"/>
  <c r="AP38" i="8"/>
  <c r="AQ38" i="8"/>
  <c r="AH39" i="8"/>
  <c r="AI39" i="8"/>
  <c r="AJ39" i="8"/>
  <c r="AK39" i="8"/>
  <c r="AL39" i="8"/>
  <c r="AM39" i="8"/>
  <c r="AN39" i="8"/>
  <c r="AO39" i="8"/>
  <c r="AP39" i="8"/>
  <c r="AQ39" i="8"/>
  <c r="AH40" i="8"/>
  <c r="AI40" i="8"/>
  <c r="AJ40" i="8"/>
  <c r="AK40" i="8"/>
  <c r="AL40" i="8"/>
  <c r="AM40" i="8"/>
  <c r="AN40" i="8"/>
  <c r="AO40" i="8"/>
  <c r="AP40" i="8"/>
  <c r="AQ40" i="8"/>
  <c r="AH41" i="8"/>
  <c r="AI41" i="8"/>
  <c r="AJ41" i="8"/>
  <c r="AK41" i="8"/>
  <c r="AL41" i="8"/>
  <c r="AM41" i="8"/>
  <c r="AN41" i="8"/>
  <c r="AO41" i="8"/>
  <c r="AP41" i="8"/>
  <c r="AQ41" i="8"/>
  <c r="AH42" i="8"/>
  <c r="AI42" i="8"/>
  <c r="AJ42" i="8"/>
  <c r="AK42" i="8"/>
  <c r="AL42" i="8"/>
  <c r="AM42" i="8"/>
  <c r="AN42" i="8"/>
  <c r="AO42" i="8"/>
  <c r="AP42" i="8"/>
  <c r="AQ42" i="8"/>
  <c r="AH43" i="8"/>
  <c r="AI43" i="8"/>
  <c r="AJ43" i="8"/>
  <c r="AK43" i="8"/>
  <c r="AL43" i="8"/>
  <c r="AM43" i="8"/>
  <c r="AN43" i="8"/>
  <c r="AO43" i="8"/>
  <c r="AP43" i="8"/>
  <c r="AQ43" i="8"/>
  <c r="AH44" i="8"/>
  <c r="AI44" i="8"/>
  <c r="AJ44" i="8"/>
  <c r="AK44" i="8"/>
  <c r="AL44" i="8"/>
  <c r="AM44" i="8"/>
  <c r="AN44" i="8"/>
  <c r="AO44" i="8"/>
  <c r="AP44" i="8"/>
  <c r="AQ44" i="8"/>
  <c r="AH45" i="8"/>
  <c r="AI45" i="8"/>
  <c r="AJ45" i="8"/>
  <c r="AK45" i="8"/>
  <c r="AL45" i="8"/>
  <c r="AM45" i="8"/>
  <c r="AN45" i="8"/>
  <c r="AO45" i="8"/>
  <c r="AP45" i="8"/>
  <c r="AQ45" i="8"/>
  <c r="AI4" i="8"/>
  <c r="AJ4" i="8"/>
  <c r="AK4" i="8"/>
  <c r="AL4" i="8"/>
  <c r="AM4" i="8"/>
  <c r="AN4" i="8"/>
  <c r="AO4" i="8"/>
  <c r="AP4" i="8"/>
  <c r="AQ4" i="8"/>
  <c r="AH4" i="8"/>
  <c r="AR4" i="8" s="1"/>
  <c r="M5" i="8"/>
  <c r="N5" i="8"/>
  <c r="O5" i="8"/>
  <c r="P5" i="8"/>
  <c r="Q5" i="8"/>
  <c r="R5" i="8"/>
  <c r="S5" i="8"/>
  <c r="T5" i="8"/>
  <c r="U5" i="8"/>
  <c r="V5" i="8"/>
  <c r="M6" i="8"/>
  <c r="N6" i="8"/>
  <c r="O6" i="8"/>
  <c r="P6" i="8"/>
  <c r="Q6" i="8"/>
  <c r="R6" i="8"/>
  <c r="S6" i="8"/>
  <c r="T6" i="8"/>
  <c r="U6" i="8"/>
  <c r="V6" i="8"/>
  <c r="M7" i="8"/>
  <c r="N7" i="8"/>
  <c r="O7" i="8"/>
  <c r="P7" i="8"/>
  <c r="Q7" i="8"/>
  <c r="R7" i="8"/>
  <c r="S7" i="8"/>
  <c r="T7" i="8"/>
  <c r="U7" i="8"/>
  <c r="V7" i="8"/>
  <c r="M8" i="8"/>
  <c r="N8" i="8"/>
  <c r="O8" i="8"/>
  <c r="P8" i="8"/>
  <c r="Q8" i="8"/>
  <c r="R8" i="8"/>
  <c r="S8" i="8"/>
  <c r="T8" i="8"/>
  <c r="U8" i="8"/>
  <c r="V8" i="8"/>
  <c r="M9" i="8"/>
  <c r="N9" i="8"/>
  <c r="O9" i="8"/>
  <c r="P9" i="8"/>
  <c r="Q9" i="8"/>
  <c r="R9" i="8"/>
  <c r="S9" i="8"/>
  <c r="T9" i="8"/>
  <c r="U9" i="8"/>
  <c r="V9" i="8"/>
  <c r="M10" i="8"/>
  <c r="N10" i="8"/>
  <c r="O10" i="8"/>
  <c r="P10" i="8"/>
  <c r="Q10" i="8"/>
  <c r="R10" i="8"/>
  <c r="S10" i="8"/>
  <c r="T10" i="8"/>
  <c r="U10" i="8"/>
  <c r="V10" i="8"/>
  <c r="M11" i="8"/>
  <c r="N11" i="8"/>
  <c r="O11" i="8"/>
  <c r="P11" i="8"/>
  <c r="Q11" i="8"/>
  <c r="R11" i="8"/>
  <c r="S11" i="8"/>
  <c r="T11" i="8"/>
  <c r="U11" i="8"/>
  <c r="V11" i="8"/>
  <c r="M12" i="8"/>
  <c r="N12" i="8"/>
  <c r="O12" i="8"/>
  <c r="P12" i="8"/>
  <c r="Q12" i="8"/>
  <c r="R12" i="8"/>
  <c r="S12" i="8"/>
  <c r="T12" i="8"/>
  <c r="U12" i="8"/>
  <c r="V12" i="8"/>
  <c r="M13" i="8"/>
  <c r="N13" i="8"/>
  <c r="O13" i="8"/>
  <c r="P13" i="8"/>
  <c r="Q13" i="8"/>
  <c r="R13" i="8"/>
  <c r="S13" i="8"/>
  <c r="T13" i="8"/>
  <c r="U13" i="8"/>
  <c r="V13" i="8"/>
  <c r="M14" i="8"/>
  <c r="N14" i="8"/>
  <c r="O14" i="8"/>
  <c r="P14" i="8"/>
  <c r="Q14" i="8"/>
  <c r="R14" i="8"/>
  <c r="S14" i="8"/>
  <c r="T14" i="8"/>
  <c r="U14" i="8"/>
  <c r="V14" i="8"/>
  <c r="M15" i="8"/>
  <c r="N15" i="8"/>
  <c r="O15" i="8"/>
  <c r="P15" i="8"/>
  <c r="Q15" i="8"/>
  <c r="R15" i="8"/>
  <c r="S15" i="8"/>
  <c r="T15" i="8"/>
  <c r="U15" i="8"/>
  <c r="V15" i="8"/>
  <c r="M16" i="8"/>
  <c r="N16" i="8"/>
  <c r="O16" i="8"/>
  <c r="P16" i="8"/>
  <c r="Q16" i="8"/>
  <c r="R16" i="8"/>
  <c r="S16" i="8"/>
  <c r="T16" i="8"/>
  <c r="U16" i="8"/>
  <c r="V16" i="8"/>
  <c r="M17" i="8"/>
  <c r="N17" i="8"/>
  <c r="O17" i="8"/>
  <c r="P17" i="8"/>
  <c r="Q17" i="8"/>
  <c r="R17" i="8"/>
  <c r="S17" i="8"/>
  <c r="T17" i="8"/>
  <c r="U17" i="8"/>
  <c r="V17" i="8"/>
  <c r="M18" i="8"/>
  <c r="N18" i="8"/>
  <c r="O18" i="8"/>
  <c r="P18" i="8"/>
  <c r="Q18" i="8"/>
  <c r="R18" i="8"/>
  <c r="S18" i="8"/>
  <c r="T18" i="8"/>
  <c r="U18" i="8"/>
  <c r="V18" i="8"/>
  <c r="M19" i="8"/>
  <c r="N19" i="8"/>
  <c r="O19" i="8"/>
  <c r="P19" i="8"/>
  <c r="Q19" i="8"/>
  <c r="R19" i="8"/>
  <c r="S19" i="8"/>
  <c r="T19" i="8"/>
  <c r="U19" i="8"/>
  <c r="V19" i="8"/>
  <c r="M20" i="8"/>
  <c r="N20" i="8"/>
  <c r="O20" i="8"/>
  <c r="P20" i="8"/>
  <c r="Q20" i="8"/>
  <c r="R20" i="8"/>
  <c r="S20" i="8"/>
  <c r="T20" i="8"/>
  <c r="U20" i="8"/>
  <c r="V20" i="8"/>
  <c r="M21" i="8"/>
  <c r="N21" i="8"/>
  <c r="O21" i="8"/>
  <c r="P21" i="8"/>
  <c r="Q21" i="8"/>
  <c r="R21" i="8"/>
  <c r="S21" i="8"/>
  <c r="T21" i="8"/>
  <c r="U21" i="8"/>
  <c r="V21" i="8"/>
  <c r="M22" i="8"/>
  <c r="N22" i="8"/>
  <c r="O22" i="8"/>
  <c r="P22" i="8"/>
  <c r="Q22" i="8"/>
  <c r="R22" i="8"/>
  <c r="S22" i="8"/>
  <c r="T22" i="8"/>
  <c r="U22" i="8"/>
  <c r="V22" i="8"/>
  <c r="M23" i="8"/>
  <c r="N23" i="8"/>
  <c r="O23" i="8"/>
  <c r="P23" i="8"/>
  <c r="Q23" i="8"/>
  <c r="R23" i="8"/>
  <c r="S23" i="8"/>
  <c r="T23" i="8"/>
  <c r="U23" i="8"/>
  <c r="V23" i="8"/>
  <c r="M24" i="8"/>
  <c r="N24" i="8"/>
  <c r="O24" i="8"/>
  <c r="P24" i="8"/>
  <c r="Q24" i="8"/>
  <c r="R24" i="8"/>
  <c r="S24" i="8"/>
  <c r="T24" i="8"/>
  <c r="U24" i="8"/>
  <c r="V24" i="8"/>
  <c r="M25" i="8"/>
  <c r="N25" i="8"/>
  <c r="O25" i="8"/>
  <c r="P25" i="8"/>
  <c r="Q25" i="8"/>
  <c r="R25" i="8"/>
  <c r="S25" i="8"/>
  <c r="T25" i="8"/>
  <c r="U25" i="8"/>
  <c r="V25" i="8"/>
  <c r="M26" i="8"/>
  <c r="N26" i="8"/>
  <c r="O26" i="8"/>
  <c r="P26" i="8"/>
  <c r="Q26" i="8"/>
  <c r="R26" i="8"/>
  <c r="S26" i="8"/>
  <c r="T26" i="8"/>
  <c r="U26" i="8"/>
  <c r="V26" i="8"/>
  <c r="M27" i="8"/>
  <c r="N27" i="8"/>
  <c r="O27" i="8"/>
  <c r="P27" i="8"/>
  <c r="Q27" i="8"/>
  <c r="R27" i="8"/>
  <c r="S27" i="8"/>
  <c r="T27" i="8"/>
  <c r="U27" i="8"/>
  <c r="V27" i="8"/>
  <c r="M28" i="8"/>
  <c r="N28" i="8"/>
  <c r="O28" i="8"/>
  <c r="P28" i="8"/>
  <c r="Q28" i="8"/>
  <c r="R28" i="8"/>
  <c r="S28" i="8"/>
  <c r="T28" i="8"/>
  <c r="U28" i="8"/>
  <c r="V28" i="8"/>
  <c r="M29" i="8"/>
  <c r="N29" i="8"/>
  <c r="O29" i="8"/>
  <c r="P29" i="8"/>
  <c r="Q29" i="8"/>
  <c r="R29" i="8"/>
  <c r="S29" i="8"/>
  <c r="T29" i="8"/>
  <c r="U29" i="8"/>
  <c r="V29" i="8"/>
  <c r="M30" i="8"/>
  <c r="N30" i="8"/>
  <c r="O30" i="8"/>
  <c r="P30" i="8"/>
  <c r="Q30" i="8"/>
  <c r="R30" i="8"/>
  <c r="S30" i="8"/>
  <c r="T30" i="8"/>
  <c r="U30" i="8"/>
  <c r="V30" i="8"/>
  <c r="M31" i="8"/>
  <c r="N31" i="8"/>
  <c r="O31" i="8"/>
  <c r="P31" i="8"/>
  <c r="Q31" i="8"/>
  <c r="R31" i="8"/>
  <c r="S31" i="8"/>
  <c r="T31" i="8"/>
  <c r="U31" i="8"/>
  <c r="V31" i="8"/>
  <c r="M32" i="8"/>
  <c r="N32" i="8"/>
  <c r="O32" i="8"/>
  <c r="P32" i="8"/>
  <c r="Q32" i="8"/>
  <c r="R32" i="8"/>
  <c r="S32" i="8"/>
  <c r="T32" i="8"/>
  <c r="U32" i="8"/>
  <c r="V32" i="8"/>
  <c r="M33" i="8"/>
  <c r="N33" i="8"/>
  <c r="O33" i="8"/>
  <c r="P33" i="8"/>
  <c r="Q33" i="8"/>
  <c r="R33" i="8"/>
  <c r="S33" i="8"/>
  <c r="T33" i="8"/>
  <c r="U33" i="8"/>
  <c r="V33" i="8"/>
  <c r="M34" i="8"/>
  <c r="N34" i="8"/>
  <c r="O34" i="8"/>
  <c r="P34" i="8"/>
  <c r="Q34" i="8"/>
  <c r="R34" i="8"/>
  <c r="S34" i="8"/>
  <c r="T34" i="8"/>
  <c r="U34" i="8"/>
  <c r="V34" i="8"/>
  <c r="M35" i="8"/>
  <c r="N35" i="8"/>
  <c r="O35" i="8"/>
  <c r="P35" i="8"/>
  <c r="Q35" i="8"/>
  <c r="R35" i="8"/>
  <c r="S35" i="8"/>
  <c r="T35" i="8"/>
  <c r="U35" i="8"/>
  <c r="V35" i="8"/>
  <c r="M36" i="8"/>
  <c r="N36" i="8"/>
  <c r="O36" i="8"/>
  <c r="P36" i="8"/>
  <c r="Q36" i="8"/>
  <c r="R36" i="8"/>
  <c r="S36" i="8"/>
  <c r="T36" i="8"/>
  <c r="U36" i="8"/>
  <c r="V36" i="8"/>
  <c r="M37" i="8"/>
  <c r="N37" i="8"/>
  <c r="O37" i="8"/>
  <c r="P37" i="8"/>
  <c r="Q37" i="8"/>
  <c r="R37" i="8"/>
  <c r="S37" i="8"/>
  <c r="T37" i="8"/>
  <c r="U37" i="8"/>
  <c r="V37" i="8"/>
  <c r="M38" i="8"/>
  <c r="N38" i="8"/>
  <c r="O38" i="8"/>
  <c r="P38" i="8"/>
  <c r="Q38" i="8"/>
  <c r="R38" i="8"/>
  <c r="S38" i="8"/>
  <c r="T38" i="8"/>
  <c r="U38" i="8"/>
  <c r="V38" i="8"/>
  <c r="M39" i="8"/>
  <c r="N39" i="8"/>
  <c r="O39" i="8"/>
  <c r="P39" i="8"/>
  <c r="Q39" i="8"/>
  <c r="R39" i="8"/>
  <c r="S39" i="8"/>
  <c r="T39" i="8"/>
  <c r="U39" i="8"/>
  <c r="V39" i="8"/>
  <c r="M40" i="8"/>
  <c r="N40" i="8"/>
  <c r="O40" i="8"/>
  <c r="P40" i="8"/>
  <c r="Q40" i="8"/>
  <c r="R40" i="8"/>
  <c r="S40" i="8"/>
  <c r="T40" i="8"/>
  <c r="U40" i="8"/>
  <c r="V40" i="8"/>
  <c r="M41" i="8"/>
  <c r="N41" i="8"/>
  <c r="O41" i="8"/>
  <c r="P41" i="8"/>
  <c r="Q41" i="8"/>
  <c r="R41" i="8"/>
  <c r="S41" i="8"/>
  <c r="T41" i="8"/>
  <c r="U41" i="8"/>
  <c r="V41" i="8"/>
  <c r="M42" i="8"/>
  <c r="N42" i="8"/>
  <c r="O42" i="8"/>
  <c r="P42" i="8"/>
  <c r="Q42" i="8"/>
  <c r="R42" i="8"/>
  <c r="S42" i="8"/>
  <c r="T42" i="8"/>
  <c r="U42" i="8"/>
  <c r="V42" i="8"/>
  <c r="M43" i="8"/>
  <c r="N43" i="8"/>
  <c r="O43" i="8"/>
  <c r="P43" i="8"/>
  <c r="Q43" i="8"/>
  <c r="R43" i="8"/>
  <c r="S43" i="8"/>
  <c r="T43" i="8"/>
  <c r="U43" i="8"/>
  <c r="V43" i="8"/>
  <c r="M44" i="8"/>
  <c r="N44" i="8"/>
  <c r="O44" i="8"/>
  <c r="P44" i="8"/>
  <c r="Q44" i="8"/>
  <c r="R44" i="8"/>
  <c r="S44" i="8"/>
  <c r="T44" i="8"/>
  <c r="U44" i="8"/>
  <c r="V44" i="8"/>
  <c r="M45" i="8"/>
  <c r="N45" i="8"/>
  <c r="O45" i="8"/>
  <c r="P45" i="8"/>
  <c r="Q45" i="8"/>
  <c r="R45" i="8"/>
  <c r="S45" i="8"/>
  <c r="T45" i="8"/>
  <c r="U45" i="8"/>
  <c r="V45" i="8"/>
  <c r="N4" i="8"/>
  <c r="O4" i="8"/>
  <c r="P4" i="8"/>
  <c r="Q4" i="8"/>
  <c r="R4" i="8"/>
  <c r="S4" i="8"/>
  <c r="T4" i="8"/>
  <c r="U4" i="8"/>
  <c r="V4" i="8"/>
  <c r="M4" i="8"/>
  <c r="H6" i="9" l="1"/>
  <c r="H26" i="9"/>
  <c r="H34" i="9"/>
  <c r="H38" i="9"/>
  <c r="H42" i="9"/>
  <c r="H30" i="9"/>
  <c r="H5" i="9"/>
  <c r="H7" i="9"/>
  <c r="H9" i="9"/>
  <c r="H11" i="9"/>
  <c r="H13" i="9"/>
  <c r="H15" i="9"/>
  <c r="H17" i="9"/>
  <c r="H19" i="9"/>
  <c r="H21" i="9"/>
  <c r="H23" i="9"/>
  <c r="H25" i="9"/>
  <c r="H29" i="9"/>
  <c r="H33" i="9"/>
  <c r="H37" i="9"/>
  <c r="H41" i="9"/>
  <c r="H10" i="9"/>
  <c r="H14" i="9"/>
  <c r="H18" i="9"/>
  <c r="H22" i="9"/>
  <c r="H4" i="9"/>
  <c r="H8" i="9"/>
  <c r="H12" i="9"/>
  <c r="H16" i="9"/>
  <c r="H20" i="9"/>
  <c r="H24" i="9"/>
  <c r="H27" i="9"/>
  <c r="H28" i="9"/>
  <c r="H31" i="9"/>
  <c r="H32" i="9"/>
  <c r="H35" i="9"/>
  <c r="H36" i="9"/>
  <c r="H39" i="9"/>
  <c r="H40" i="9"/>
  <c r="H43" i="9"/>
  <c r="H44" i="9"/>
  <c r="H3" i="9"/>
  <c r="AR13" i="8"/>
  <c r="AR9" i="8"/>
  <c r="AR5" i="8"/>
  <c r="AR44" i="8"/>
  <c r="AR42" i="8"/>
  <c r="AR41" i="8"/>
  <c r="AR40" i="8"/>
  <c r="AR38" i="8"/>
  <c r="AR37" i="8"/>
  <c r="AR36" i="8"/>
  <c r="AR34" i="8"/>
  <c r="AR33" i="8"/>
  <c r="AR32" i="8"/>
  <c r="AR30" i="8"/>
  <c r="AR29" i="8"/>
  <c r="AR28" i="8"/>
  <c r="AR26" i="8"/>
  <c r="AR25" i="8"/>
  <c r="AR24" i="8"/>
  <c r="AR22" i="8"/>
  <c r="AR21" i="8"/>
  <c r="AR20" i="8"/>
  <c r="AR18" i="8"/>
  <c r="AR16" i="8"/>
  <c r="AR14" i="8"/>
  <c r="AR8" i="8"/>
  <c r="AR6" i="8"/>
  <c r="AR45" i="8"/>
  <c r="AR17" i="8"/>
  <c r="AR12" i="8"/>
  <c r="AR10" i="8"/>
  <c r="AR43" i="8"/>
  <c r="AR39" i="8"/>
  <c r="AR35" i="8"/>
  <c r="AR31" i="8"/>
  <c r="AR27" i="8"/>
  <c r="AR23" i="8"/>
  <c r="AR19" i="8"/>
  <c r="AR15" i="8"/>
  <c r="AR11" i="8"/>
  <c r="AR7" i="8"/>
  <c r="W4" i="8"/>
  <c r="W15" i="8"/>
  <c r="W12" i="8"/>
  <c r="W8" i="8"/>
  <c r="W44" i="8"/>
  <c r="W42" i="8"/>
  <c r="W40" i="8"/>
  <c r="W38" i="8"/>
  <c r="W34" i="8"/>
  <c r="W32" i="8"/>
  <c r="W26" i="8"/>
  <c r="W22" i="8"/>
  <c r="W17" i="8"/>
  <c r="W10" i="8"/>
  <c r="W6" i="8"/>
  <c r="W36" i="8"/>
  <c r="W30" i="8"/>
  <c r="W28" i="8"/>
  <c r="W24" i="8"/>
  <c r="W21" i="8"/>
  <c r="W45" i="8"/>
  <c r="W43" i="8"/>
  <c r="W41" i="8"/>
  <c r="W39" i="8"/>
  <c r="W37" i="8"/>
  <c r="W35" i="8"/>
  <c r="W33" i="8"/>
  <c r="W31" i="8"/>
  <c r="W29" i="8"/>
  <c r="W27" i="8"/>
  <c r="W25" i="8"/>
  <c r="W23" i="8"/>
  <c r="W20" i="8"/>
  <c r="W19" i="8"/>
  <c r="W18" i="8"/>
  <c r="W16" i="8"/>
  <c r="W14" i="8"/>
  <c r="W13" i="8"/>
  <c r="W11" i="8"/>
  <c r="W9" i="8"/>
  <c r="W7" i="8"/>
  <c r="W5" i="8"/>
  <c r="AE4" i="1"/>
  <c r="AF4" i="1"/>
  <c r="AG4" i="1"/>
  <c r="AH4" i="1"/>
  <c r="AI4" i="1"/>
  <c r="AJ4" i="1"/>
  <c r="AK4" i="1"/>
  <c r="AL4" i="1"/>
  <c r="AM4" i="1"/>
  <c r="AN4" i="1"/>
  <c r="AO4" i="1"/>
  <c r="AP4" i="1"/>
  <c r="AQ4" i="1"/>
  <c r="AR4" i="1"/>
  <c r="AS4" i="1"/>
  <c r="AE5" i="1"/>
  <c r="AF5" i="1"/>
  <c r="AG5" i="1"/>
  <c r="AH5" i="1"/>
  <c r="AI5" i="1"/>
  <c r="AJ5" i="1"/>
  <c r="AK5" i="1"/>
  <c r="AL5" i="1"/>
  <c r="AM5" i="1"/>
  <c r="AN5" i="1"/>
  <c r="AO5" i="1"/>
  <c r="AP5" i="1"/>
  <c r="AQ5" i="1"/>
  <c r="AR5" i="1"/>
  <c r="AS5" i="1"/>
  <c r="AE6" i="1"/>
  <c r="AF6" i="1"/>
  <c r="AG6" i="1"/>
  <c r="AH6" i="1"/>
  <c r="AI6" i="1"/>
  <c r="AJ6" i="1"/>
  <c r="AK6" i="1"/>
  <c r="AL6" i="1"/>
  <c r="AM6" i="1"/>
  <c r="AN6" i="1"/>
  <c r="AO6" i="1"/>
  <c r="AP6" i="1"/>
  <c r="AQ6" i="1"/>
  <c r="AR6" i="1"/>
  <c r="AS6" i="1"/>
  <c r="AE7" i="1"/>
  <c r="AF7" i="1"/>
  <c r="AG7" i="1"/>
  <c r="AH7" i="1"/>
  <c r="AI7" i="1"/>
  <c r="AJ7" i="1"/>
  <c r="AK7" i="1"/>
  <c r="AL7" i="1"/>
  <c r="AM7" i="1"/>
  <c r="AN7" i="1"/>
  <c r="AO7" i="1"/>
  <c r="AP7" i="1"/>
  <c r="AQ7" i="1"/>
  <c r="AR7" i="1"/>
  <c r="AS7" i="1"/>
  <c r="AE8" i="1"/>
  <c r="AF8" i="1"/>
  <c r="AG8" i="1"/>
  <c r="AH8" i="1"/>
  <c r="AI8" i="1"/>
  <c r="AJ8" i="1"/>
  <c r="AK8" i="1"/>
  <c r="AL8" i="1"/>
  <c r="AM8" i="1"/>
  <c r="AN8" i="1"/>
  <c r="AO8" i="1"/>
  <c r="AP8" i="1"/>
  <c r="AQ8" i="1"/>
  <c r="AR8" i="1"/>
  <c r="AS8" i="1"/>
  <c r="AE9" i="1"/>
  <c r="AF9" i="1"/>
  <c r="AG9" i="1"/>
  <c r="AH9" i="1"/>
  <c r="AI9" i="1"/>
  <c r="AJ9" i="1"/>
  <c r="AK9" i="1"/>
  <c r="AL9" i="1"/>
  <c r="AM9" i="1"/>
  <c r="AN9" i="1"/>
  <c r="AO9" i="1"/>
  <c r="AP9" i="1"/>
  <c r="AQ9" i="1"/>
  <c r="AR9" i="1"/>
  <c r="AS9" i="1"/>
  <c r="AE10" i="1"/>
  <c r="AF10" i="1"/>
  <c r="AG10" i="1"/>
  <c r="AH10" i="1"/>
  <c r="AI10" i="1"/>
  <c r="AJ10" i="1"/>
  <c r="AK10" i="1"/>
  <c r="AL10" i="1"/>
  <c r="AM10" i="1"/>
  <c r="AN10" i="1"/>
  <c r="AO10" i="1"/>
  <c r="AP10" i="1"/>
  <c r="AQ10" i="1"/>
  <c r="AR10" i="1"/>
  <c r="AS10" i="1"/>
  <c r="AE11" i="1"/>
  <c r="AF11" i="1"/>
  <c r="AG11" i="1"/>
  <c r="AH11" i="1"/>
  <c r="AI11" i="1"/>
  <c r="AJ11" i="1"/>
  <c r="AK11" i="1"/>
  <c r="AL11" i="1"/>
  <c r="AM11" i="1"/>
  <c r="AN11" i="1"/>
  <c r="AO11" i="1"/>
  <c r="AP11" i="1"/>
  <c r="AQ11" i="1"/>
  <c r="AR11" i="1"/>
  <c r="AS11" i="1"/>
  <c r="AE12" i="1"/>
  <c r="AF12" i="1"/>
  <c r="AG12" i="1"/>
  <c r="AH12" i="1"/>
  <c r="AI12" i="1"/>
  <c r="AJ12" i="1"/>
  <c r="AK12" i="1"/>
  <c r="AL12" i="1"/>
  <c r="AM12" i="1"/>
  <c r="AN12" i="1"/>
  <c r="AO12" i="1"/>
  <c r="AP12" i="1"/>
  <c r="AQ12" i="1"/>
  <c r="AR12" i="1"/>
  <c r="AS12" i="1"/>
  <c r="AE13" i="1"/>
  <c r="AF13" i="1"/>
  <c r="AG13" i="1"/>
  <c r="AH13" i="1"/>
  <c r="AI13" i="1"/>
  <c r="AJ13" i="1"/>
  <c r="AK13" i="1"/>
  <c r="AL13" i="1"/>
  <c r="AM13" i="1"/>
  <c r="AN13" i="1"/>
  <c r="AO13" i="1"/>
  <c r="AP13" i="1"/>
  <c r="AQ13" i="1"/>
  <c r="AR13" i="1"/>
  <c r="AS13" i="1"/>
  <c r="AE14" i="1"/>
  <c r="AF14" i="1"/>
  <c r="AG14" i="1"/>
  <c r="AH14" i="1"/>
  <c r="AI14" i="1"/>
  <c r="AJ14" i="1"/>
  <c r="AK14" i="1"/>
  <c r="AL14" i="1"/>
  <c r="AM14" i="1"/>
  <c r="AN14" i="1"/>
  <c r="AO14" i="1"/>
  <c r="AP14" i="1"/>
  <c r="AQ14" i="1"/>
  <c r="AR14" i="1"/>
  <c r="AS14" i="1"/>
  <c r="AE15" i="1"/>
  <c r="AF15" i="1"/>
  <c r="AG15" i="1"/>
  <c r="AH15" i="1"/>
  <c r="AI15" i="1"/>
  <c r="AJ15" i="1"/>
  <c r="AK15" i="1"/>
  <c r="AL15" i="1"/>
  <c r="AM15" i="1"/>
  <c r="AN15" i="1"/>
  <c r="AO15" i="1"/>
  <c r="AP15" i="1"/>
  <c r="AQ15" i="1"/>
  <c r="AR15" i="1"/>
  <c r="AS15" i="1"/>
  <c r="AE16" i="1"/>
  <c r="AF16" i="1"/>
  <c r="AG16" i="1"/>
  <c r="AH16" i="1"/>
  <c r="AI16" i="1"/>
  <c r="AJ16" i="1"/>
  <c r="AK16" i="1"/>
  <c r="AL16" i="1"/>
  <c r="AM16" i="1"/>
  <c r="AN16" i="1"/>
  <c r="AO16" i="1"/>
  <c r="AP16" i="1"/>
  <c r="AQ16" i="1"/>
  <c r="AR16" i="1"/>
  <c r="AS16" i="1"/>
  <c r="AE17" i="1"/>
  <c r="AF17" i="1"/>
  <c r="AG17" i="1"/>
  <c r="AH17" i="1"/>
  <c r="AI17" i="1"/>
  <c r="AJ17" i="1"/>
  <c r="AK17" i="1"/>
  <c r="AL17" i="1"/>
  <c r="AM17" i="1"/>
  <c r="AN17" i="1"/>
  <c r="AO17" i="1"/>
  <c r="AP17" i="1"/>
  <c r="AQ17" i="1"/>
  <c r="AR17" i="1"/>
  <c r="AS17" i="1"/>
  <c r="AE18" i="1"/>
  <c r="AF18" i="1"/>
  <c r="AG18" i="1"/>
  <c r="AH18" i="1"/>
  <c r="AI18" i="1"/>
  <c r="AJ18" i="1"/>
  <c r="AK18" i="1"/>
  <c r="AL18" i="1"/>
  <c r="AM18" i="1"/>
  <c r="AN18" i="1"/>
  <c r="AO18" i="1"/>
  <c r="AP18" i="1"/>
  <c r="AQ18" i="1"/>
  <c r="AR18" i="1"/>
  <c r="AS18" i="1"/>
  <c r="AE19" i="1"/>
  <c r="AF19" i="1"/>
  <c r="AG19" i="1"/>
  <c r="AH19" i="1"/>
  <c r="AI19" i="1"/>
  <c r="AJ19" i="1"/>
  <c r="AK19" i="1"/>
  <c r="AL19" i="1"/>
  <c r="AM19" i="1"/>
  <c r="AN19" i="1"/>
  <c r="AO19" i="1"/>
  <c r="AP19" i="1"/>
  <c r="AQ19" i="1"/>
  <c r="AR19" i="1"/>
  <c r="AS19" i="1"/>
  <c r="AE20" i="1"/>
  <c r="AF20" i="1"/>
  <c r="AG20" i="1"/>
  <c r="AH20" i="1"/>
  <c r="AI20" i="1"/>
  <c r="AJ20" i="1"/>
  <c r="AK20" i="1"/>
  <c r="AL20" i="1"/>
  <c r="AM20" i="1"/>
  <c r="AN20" i="1"/>
  <c r="AO20" i="1"/>
  <c r="AP20" i="1"/>
  <c r="AQ20" i="1"/>
  <c r="AR20" i="1"/>
  <c r="AS20" i="1"/>
  <c r="AE21" i="1"/>
  <c r="AF21" i="1"/>
  <c r="AG21" i="1"/>
  <c r="AH21" i="1"/>
  <c r="AI21" i="1"/>
  <c r="AJ21" i="1"/>
  <c r="AK21" i="1"/>
  <c r="AL21" i="1"/>
  <c r="AM21" i="1"/>
  <c r="AN21" i="1"/>
  <c r="AO21" i="1"/>
  <c r="AP21" i="1"/>
  <c r="AQ21" i="1"/>
  <c r="AR21" i="1"/>
  <c r="AS21" i="1"/>
  <c r="AE22" i="1"/>
  <c r="AF22" i="1"/>
  <c r="AG22" i="1"/>
  <c r="AH22" i="1"/>
  <c r="AI22" i="1"/>
  <c r="AJ22" i="1"/>
  <c r="AK22" i="1"/>
  <c r="AL22" i="1"/>
  <c r="AM22" i="1"/>
  <c r="AN22" i="1"/>
  <c r="AO22" i="1"/>
  <c r="AP22" i="1"/>
  <c r="AQ22" i="1"/>
  <c r="AR22" i="1"/>
  <c r="AS22" i="1"/>
  <c r="AE23" i="1"/>
  <c r="AF23" i="1"/>
  <c r="AG23" i="1"/>
  <c r="AH23" i="1"/>
  <c r="AI23" i="1"/>
  <c r="AJ23" i="1"/>
  <c r="AK23" i="1"/>
  <c r="AL23" i="1"/>
  <c r="AM23" i="1"/>
  <c r="AN23" i="1"/>
  <c r="AO23" i="1"/>
  <c r="AP23" i="1"/>
  <c r="AQ23" i="1"/>
  <c r="AR23" i="1"/>
  <c r="AS23" i="1"/>
  <c r="AE24" i="1"/>
  <c r="AF24" i="1"/>
  <c r="AG24" i="1"/>
  <c r="AH24" i="1"/>
  <c r="AI24" i="1"/>
  <c r="AJ24" i="1"/>
  <c r="AK24" i="1"/>
  <c r="AL24" i="1"/>
  <c r="AM24" i="1"/>
  <c r="AN24" i="1"/>
  <c r="AO24" i="1"/>
  <c r="AP24" i="1"/>
  <c r="AQ24" i="1"/>
  <c r="AR24" i="1"/>
  <c r="AS24" i="1"/>
  <c r="AE25" i="1"/>
  <c r="AF25" i="1"/>
  <c r="AG25" i="1"/>
  <c r="AH25" i="1"/>
  <c r="AI25" i="1"/>
  <c r="AJ25" i="1"/>
  <c r="AK25" i="1"/>
  <c r="AL25" i="1"/>
  <c r="AM25" i="1"/>
  <c r="AN25" i="1"/>
  <c r="AO25" i="1"/>
  <c r="AP25" i="1"/>
  <c r="AQ25" i="1"/>
  <c r="AR25" i="1"/>
  <c r="AS25" i="1"/>
  <c r="AE26" i="1"/>
  <c r="AF26" i="1"/>
  <c r="AG26" i="1"/>
  <c r="AH26" i="1"/>
  <c r="AI26" i="1"/>
  <c r="AJ26" i="1"/>
  <c r="AK26" i="1"/>
  <c r="AL26" i="1"/>
  <c r="AM26" i="1"/>
  <c r="AN26" i="1"/>
  <c r="AO26" i="1"/>
  <c r="AP26" i="1"/>
  <c r="AQ26" i="1"/>
  <c r="AR26" i="1"/>
  <c r="AS26" i="1"/>
  <c r="AE27" i="1"/>
  <c r="AF27" i="1"/>
  <c r="AG27" i="1"/>
  <c r="AH27" i="1"/>
  <c r="AI27" i="1"/>
  <c r="AJ27" i="1"/>
  <c r="AK27" i="1"/>
  <c r="AL27" i="1"/>
  <c r="AM27" i="1"/>
  <c r="AN27" i="1"/>
  <c r="AO27" i="1"/>
  <c r="AP27" i="1"/>
  <c r="AQ27" i="1"/>
  <c r="AR27" i="1"/>
  <c r="AS27" i="1"/>
  <c r="AE28" i="1"/>
  <c r="AF28" i="1"/>
  <c r="AG28" i="1"/>
  <c r="AH28" i="1"/>
  <c r="AI28" i="1"/>
  <c r="AJ28" i="1"/>
  <c r="AK28" i="1"/>
  <c r="AL28" i="1"/>
  <c r="AM28" i="1"/>
  <c r="AN28" i="1"/>
  <c r="AO28" i="1"/>
  <c r="AP28" i="1"/>
  <c r="AQ28" i="1"/>
  <c r="AR28" i="1"/>
  <c r="AS28" i="1"/>
  <c r="AE29" i="1"/>
  <c r="AF29" i="1"/>
  <c r="AG29" i="1"/>
  <c r="AH29" i="1"/>
  <c r="AI29" i="1"/>
  <c r="AJ29" i="1"/>
  <c r="AK29" i="1"/>
  <c r="AL29" i="1"/>
  <c r="AM29" i="1"/>
  <c r="AN29" i="1"/>
  <c r="AO29" i="1"/>
  <c r="AP29" i="1"/>
  <c r="AQ29" i="1"/>
  <c r="AR29" i="1"/>
  <c r="AS29" i="1"/>
  <c r="AE30" i="1"/>
  <c r="AF30" i="1"/>
  <c r="AG30" i="1"/>
  <c r="AH30" i="1"/>
  <c r="AI30" i="1"/>
  <c r="AJ30" i="1"/>
  <c r="AK30" i="1"/>
  <c r="AL30" i="1"/>
  <c r="AM30" i="1"/>
  <c r="AN30" i="1"/>
  <c r="AO30" i="1"/>
  <c r="AP30" i="1"/>
  <c r="AQ30" i="1"/>
  <c r="AR30" i="1"/>
  <c r="AS30" i="1"/>
  <c r="AE31" i="1"/>
  <c r="AF31" i="1"/>
  <c r="AG31" i="1"/>
  <c r="AH31" i="1"/>
  <c r="AI31" i="1"/>
  <c r="AJ31" i="1"/>
  <c r="AK31" i="1"/>
  <c r="AL31" i="1"/>
  <c r="AM31" i="1"/>
  <c r="AN31" i="1"/>
  <c r="AO31" i="1"/>
  <c r="AP31" i="1"/>
  <c r="AQ31" i="1"/>
  <c r="AR31" i="1"/>
  <c r="AS31" i="1"/>
  <c r="AE32" i="1"/>
  <c r="AF32" i="1"/>
  <c r="AG32" i="1"/>
  <c r="AH32" i="1"/>
  <c r="AI32" i="1"/>
  <c r="AJ32" i="1"/>
  <c r="AK32" i="1"/>
  <c r="AL32" i="1"/>
  <c r="AM32" i="1"/>
  <c r="AN32" i="1"/>
  <c r="AO32" i="1"/>
  <c r="AP32" i="1"/>
  <c r="AQ32" i="1"/>
  <c r="AR32" i="1"/>
  <c r="AS32" i="1"/>
  <c r="AE33" i="1"/>
  <c r="AF33" i="1"/>
  <c r="AG33" i="1"/>
  <c r="AH33" i="1"/>
  <c r="AI33" i="1"/>
  <c r="AJ33" i="1"/>
  <c r="AK33" i="1"/>
  <c r="AL33" i="1"/>
  <c r="AM33" i="1"/>
  <c r="AN33" i="1"/>
  <c r="AO33" i="1"/>
  <c r="AP33" i="1"/>
  <c r="AQ33" i="1"/>
  <c r="AR33" i="1"/>
  <c r="AS33" i="1"/>
  <c r="AE34" i="1"/>
  <c r="AF34" i="1"/>
  <c r="AG34" i="1"/>
  <c r="AH34" i="1"/>
  <c r="AI34" i="1"/>
  <c r="AJ34" i="1"/>
  <c r="AK34" i="1"/>
  <c r="AL34" i="1"/>
  <c r="AM34" i="1"/>
  <c r="AN34" i="1"/>
  <c r="AO34" i="1"/>
  <c r="AP34" i="1"/>
  <c r="AQ34" i="1"/>
  <c r="AR34" i="1"/>
  <c r="AS34" i="1"/>
  <c r="AE35" i="1"/>
  <c r="AF35" i="1"/>
  <c r="AG35" i="1"/>
  <c r="AH35" i="1"/>
  <c r="AI35" i="1"/>
  <c r="AJ35" i="1"/>
  <c r="AK35" i="1"/>
  <c r="AL35" i="1"/>
  <c r="AM35" i="1"/>
  <c r="AN35" i="1"/>
  <c r="AO35" i="1"/>
  <c r="AP35" i="1"/>
  <c r="AQ35" i="1"/>
  <c r="AR35" i="1"/>
  <c r="AS35" i="1"/>
  <c r="AE36" i="1"/>
  <c r="AF36" i="1"/>
  <c r="AG36" i="1"/>
  <c r="AH36" i="1"/>
  <c r="AI36" i="1"/>
  <c r="AJ36" i="1"/>
  <c r="AK36" i="1"/>
  <c r="AL36" i="1"/>
  <c r="AM36" i="1"/>
  <c r="AN36" i="1"/>
  <c r="AO36" i="1"/>
  <c r="AP36" i="1"/>
  <c r="AQ36" i="1"/>
  <c r="AR36" i="1"/>
  <c r="AS36" i="1"/>
  <c r="AE37" i="1"/>
  <c r="AF37" i="1"/>
  <c r="AG37" i="1"/>
  <c r="AH37" i="1"/>
  <c r="AI37" i="1"/>
  <c r="AJ37" i="1"/>
  <c r="AK37" i="1"/>
  <c r="AL37" i="1"/>
  <c r="AM37" i="1"/>
  <c r="AN37" i="1"/>
  <c r="AO37" i="1"/>
  <c r="AP37" i="1"/>
  <c r="AQ37" i="1"/>
  <c r="AR37" i="1"/>
  <c r="AS37" i="1"/>
  <c r="AE38" i="1"/>
  <c r="AF38" i="1"/>
  <c r="AG38" i="1"/>
  <c r="AH38" i="1"/>
  <c r="AI38" i="1"/>
  <c r="AJ38" i="1"/>
  <c r="AK38" i="1"/>
  <c r="AL38" i="1"/>
  <c r="AM38" i="1"/>
  <c r="AN38" i="1"/>
  <c r="AO38" i="1"/>
  <c r="AP38" i="1"/>
  <c r="AQ38" i="1"/>
  <c r="AR38" i="1"/>
  <c r="AS38" i="1"/>
  <c r="AE39" i="1"/>
  <c r="AF39" i="1"/>
  <c r="AG39" i="1"/>
  <c r="AH39" i="1"/>
  <c r="AI39" i="1"/>
  <c r="AJ39" i="1"/>
  <c r="AK39" i="1"/>
  <c r="AL39" i="1"/>
  <c r="AM39" i="1"/>
  <c r="AN39" i="1"/>
  <c r="AO39" i="1"/>
  <c r="AP39" i="1"/>
  <c r="AQ39" i="1"/>
  <c r="AR39" i="1"/>
  <c r="AS39" i="1"/>
  <c r="AE40" i="1"/>
  <c r="AF40" i="1"/>
  <c r="AG40" i="1"/>
  <c r="AH40" i="1"/>
  <c r="AI40" i="1"/>
  <c r="AJ40" i="1"/>
  <c r="AK40" i="1"/>
  <c r="AL40" i="1"/>
  <c r="AM40" i="1"/>
  <c r="AN40" i="1"/>
  <c r="AO40" i="1"/>
  <c r="AP40" i="1"/>
  <c r="AQ40" i="1"/>
  <c r="AR40" i="1"/>
  <c r="AS40" i="1"/>
  <c r="AE41" i="1"/>
  <c r="AF41" i="1"/>
  <c r="AG41" i="1"/>
  <c r="AH41" i="1"/>
  <c r="AI41" i="1"/>
  <c r="AJ41" i="1"/>
  <c r="AK41" i="1"/>
  <c r="AL41" i="1"/>
  <c r="AM41" i="1"/>
  <c r="AN41" i="1"/>
  <c r="AO41" i="1"/>
  <c r="AP41" i="1"/>
  <c r="AQ41" i="1"/>
  <c r="AR41" i="1"/>
  <c r="AS41" i="1"/>
  <c r="AE42" i="1"/>
  <c r="AF42" i="1"/>
  <c r="AG42" i="1"/>
  <c r="AH42" i="1"/>
  <c r="AI42" i="1"/>
  <c r="AJ42" i="1"/>
  <c r="AK42" i="1"/>
  <c r="AL42" i="1"/>
  <c r="AM42" i="1"/>
  <c r="AN42" i="1"/>
  <c r="AO42" i="1"/>
  <c r="AP42" i="1"/>
  <c r="AQ42" i="1"/>
  <c r="AR42" i="1"/>
  <c r="AS42" i="1"/>
  <c r="AE43" i="1"/>
  <c r="AF43" i="1"/>
  <c r="AG43" i="1"/>
  <c r="AH43" i="1"/>
  <c r="AI43" i="1"/>
  <c r="AJ43" i="1"/>
  <c r="AK43" i="1"/>
  <c r="AL43" i="1"/>
  <c r="AM43" i="1"/>
  <c r="AN43" i="1"/>
  <c r="AO43" i="1"/>
  <c r="AP43" i="1"/>
  <c r="AQ43" i="1"/>
  <c r="AR43" i="1"/>
  <c r="AS43" i="1"/>
  <c r="AE44" i="1"/>
  <c r="AF44" i="1"/>
  <c r="AG44" i="1"/>
  <c r="AH44" i="1"/>
  <c r="AI44" i="1"/>
  <c r="AJ44" i="1"/>
  <c r="AK44" i="1"/>
  <c r="AL44" i="1"/>
  <c r="AM44" i="1"/>
  <c r="AN44" i="1"/>
  <c r="AO44" i="1"/>
  <c r="AP44" i="1"/>
  <c r="AQ44" i="1"/>
  <c r="AR44" i="1"/>
  <c r="AS44" i="1"/>
  <c r="AE45" i="1"/>
  <c r="AF45" i="1"/>
  <c r="AG45" i="1"/>
  <c r="AH45" i="1"/>
  <c r="AI45" i="1"/>
  <c r="AJ45" i="1"/>
  <c r="AK45" i="1"/>
  <c r="AL45" i="1"/>
  <c r="AM45" i="1"/>
  <c r="AN45" i="1"/>
  <c r="AO45" i="1"/>
  <c r="AP45" i="1"/>
  <c r="AQ45" i="1"/>
  <c r="AR45" i="1"/>
  <c r="AS45" i="1"/>
  <c r="AE46" i="1"/>
  <c r="AF46" i="1"/>
  <c r="AG46" i="1"/>
  <c r="AH46" i="1"/>
  <c r="AI46" i="1"/>
  <c r="AJ46" i="1"/>
  <c r="AK46" i="1"/>
  <c r="AL46" i="1"/>
  <c r="AM46" i="1"/>
  <c r="AN46" i="1"/>
  <c r="AO46" i="1"/>
  <c r="AP46" i="1"/>
  <c r="AQ46" i="1"/>
  <c r="AR46" i="1"/>
  <c r="AS46" i="1"/>
  <c r="AE47" i="1"/>
  <c r="AF47" i="1"/>
  <c r="AG47" i="1"/>
  <c r="AH47" i="1"/>
  <c r="AI47" i="1"/>
  <c r="AJ47" i="1"/>
  <c r="AK47" i="1"/>
  <c r="AL47" i="1"/>
  <c r="AM47" i="1"/>
  <c r="AN47" i="1"/>
  <c r="AO47" i="1"/>
  <c r="AP47" i="1"/>
  <c r="AQ47" i="1"/>
  <c r="AR47" i="1"/>
  <c r="AS47" i="1"/>
  <c r="AE48" i="1"/>
  <c r="AF48" i="1"/>
  <c r="AG48" i="1"/>
  <c r="AH48" i="1"/>
  <c r="AI48" i="1"/>
  <c r="AJ48" i="1"/>
  <c r="AK48" i="1"/>
  <c r="AL48" i="1"/>
  <c r="AM48" i="1"/>
  <c r="AN48" i="1"/>
  <c r="AO48" i="1"/>
  <c r="AP48" i="1"/>
  <c r="AQ48" i="1"/>
  <c r="AR48" i="1"/>
  <c r="AS48" i="1"/>
  <c r="AE49" i="1"/>
  <c r="AF49" i="1"/>
  <c r="AG49" i="1"/>
  <c r="AH49" i="1"/>
  <c r="AI49" i="1"/>
  <c r="AJ49" i="1"/>
  <c r="AK49" i="1"/>
  <c r="AL49" i="1"/>
  <c r="AM49" i="1"/>
  <c r="AN49" i="1"/>
  <c r="AO49" i="1"/>
  <c r="AP49" i="1"/>
  <c r="AQ49" i="1"/>
  <c r="AR49" i="1"/>
  <c r="AS49" i="1"/>
  <c r="AE50" i="1"/>
  <c r="AF50" i="1"/>
  <c r="AG50" i="1"/>
  <c r="AH50" i="1"/>
  <c r="AI50" i="1"/>
  <c r="AJ50" i="1"/>
  <c r="AK50" i="1"/>
  <c r="AL50" i="1"/>
  <c r="AM50" i="1"/>
  <c r="AN50" i="1"/>
  <c r="AO50" i="1"/>
  <c r="AP50" i="1"/>
  <c r="AQ50" i="1"/>
  <c r="AR50" i="1"/>
  <c r="AS50" i="1"/>
  <c r="AE51" i="1"/>
  <c r="AF51" i="1"/>
  <c r="AG51" i="1"/>
  <c r="AH51" i="1"/>
  <c r="AI51" i="1"/>
  <c r="AJ51" i="1"/>
  <c r="AK51" i="1"/>
  <c r="AL51" i="1"/>
  <c r="AM51" i="1"/>
  <c r="AN51" i="1"/>
  <c r="AO51" i="1"/>
  <c r="AP51" i="1"/>
  <c r="AQ51" i="1"/>
  <c r="AR51" i="1"/>
  <c r="AS51" i="1"/>
  <c r="AE52" i="1"/>
  <c r="AF52" i="1"/>
  <c r="AG52" i="1"/>
  <c r="AH52" i="1"/>
  <c r="AI52" i="1"/>
  <c r="AJ52" i="1"/>
  <c r="AK52" i="1"/>
  <c r="AL52" i="1"/>
  <c r="AM52" i="1"/>
  <c r="AN52" i="1"/>
  <c r="AO52" i="1"/>
  <c r="AP52" i="1"/>
  <c r="AQ52" i="1"/>
  <c r="AR52" i="1"/>
  <c r="AS52" i="1"/>
  <c r="AE53" i="1"/>
  <c r="AF53" i="1"/>
  <c r="AG53" i="1"/>
  <c r="AH53" i="1"/>
  <c r="AI53" i="1"/>
  <c r="AJ53" i="1"/>
  <c r="AK53" i="1"/>
  <c r="AL53" i="1"/>
  <c r="AM53" i="1"/>
  <c r="AN53" i="1"/>
  <c r="AO53" i="1"/>
  <c r="AP53" i="1"/>
  <c r="AQ53" i="1"/>
  <c r="AR53" i="1"/>
  <c r="AS53" i="1"/>
  <c r="AS3" i="1"/>
  <c r="AR3" i="1"/>
  <c r="AQ3" i="1"/>
  <c r="AP3" i="1"/>
  <c r="AO3" i="1"/>
  <c r="AN3" i="1"/>
  <c r="AM3" i="1"/>
  <c r="AL3" i="1"/>
  <c r="AK3" i="1"/>
  <c r="AJ3" i="1"/>
  <c r="AI3" i="1"/>
  <c r="AH3" i="1"/>
  <c r="AG3" i="1"/>
  <c r="AF3" i="1"/>
  <c r="AE3" i="1"/>
  <c r="U4" i="1"/>
  <c r="V4" i="1"/>
  <c r="W4" i="1"/>
  <c r="X4" i="1"/>
  <c r="Y4" i="1"/>
  <c r="Z4" i="1"/>
  <c r="AA4" i="1"/>
  <c r="AB4" i="1"/>
  <c r="AC4" i="1"/>
  <c r="AD4" i="1"/>
  <c r="U5" i="1"/>
  <c r="V5" i="1"/>
  <c r="W5" i="1"/>
  <c r="X5" i="1"/>
  <c r="Y5" i="1"/>
  <c r="Z5" i="1"/>
  <c r="AA5" i="1"/>
  <c r="AB5" i="1"/>
  <c r="AC5" i="1"/>
  <c r="AD5" i="1"/>
  <c r="U6" i="1"/>
  <c r="V6" i="1"/>
  <c r="W6" i="1"/>
  <c r="X6" i="1"/>
  <c r="Y6" i="1"/>
  <c r="Z6" i="1"/>
  <c r="AA6" i="1"/>
  <c r="AB6" i="1"/>
  <c r="AC6" i="1"/>
  <c r="AD6" i="1"/>
  <c r="U7" i="1"/>
  <c r="V7" i="1"/>
  <c r="W7" i="1"/>
  <c r="X7" i="1"/>
  <c r="Y7" i="1"/>
  <c r="Z7" i="1"/>
  <c r="AA7" i="1"/>
  <c r="AB7" i="1"/>
  <c r="AC7" i="1"/>
  <c r="AD7" i="1"/>
  <c r="U8" i="1"/>
  <c r="V8" i="1"/>
  <c r="W8" i="1"/>
  <c r="X8" i="1"/>
  <c r="Y8" i="1"/>
  <c r="Z8" i="1"/>
  <c r="AA8" i="1"/>
  <c r="AB8" i="1"/>
  <c r="AC8" i="1"/>
  <c r="AD8" i="1"/>
  <c r="U9" i="1"/>
  <c r="V9" i="1"/>
  <c r="W9" i="1"/>
  <c r="X9" i="1"/>
  <c r="Y9" i="1"/>
  <c r="Z9" i="1"/>
  <c r="AA9" i="1"/>
  <c r="AB9" i="1"/>
  <c r="AC9" i="1"/>
  <c r="AD9" i="1"/>
  <c r="U10" i="1"/>
  <c r="V10" i="1"/>
  <c r="W10" i="1"/>
  <c r="X10" i="1"/>
  <c r="Y10" i="1"/>
  <c r="Z10" i="1"/>
  <c r="AA10" i="1"/>
  <c r="AB10" i="1"/>
  <c r="AC10" i="1"/>
  <c r="AD10" i="1"/>
  <c r="U11" i="1"/>
  <c r="V11" i="1"/>
  <c r="W11" i="1"/>
  <c r="X11" i="1"/>
  <c r="Y11" i="1"/>
  <c r="Z11" i="1"/>
  <c r="AA11" i="1"/>
  <c r="AB11" i="1"/>
  <c r="AC11" i="1"/>
  <c r="AD11" i="1"/>
  <c r="U12" i="1"/>
  <c r="V12" i="1"/>
  <c r="W12" i="1"/>
  <c r="X12" i="1"/>
  <c r="Y12" i="1"/>
  <c r="Z12" i="1"/>
  <c r="AA12" i="1"/>
  <c r="AB12" i="1"/>
  <c r="AC12" i="1"/>
  <c r="AD12" i="1"/>
  <c r="U13" i="1"/>
  <c r="V13" i="1"/>
  <c r="W13" i="1"/>
  <c r="X13" i="1"/>
  <c r="Y13" i="1"/>
  <c r="Z13" i="1"/>
  <c r="AA13" i="1"/>
  <c r="AB13" i="1"/>
  <c r="AC13" i="1"/>
  <c r="AD13" i="1"/>
  <c r="U14" i="1"/>
  <c r="V14" i="1"/>
  <c r="W14" i="1"/>
  <c r="X14" i="1"/>
  <c r="Y14" i="1"/>
  <c r="Z14" i="1"/>
  <c r="AA14" i="1"/>
  <c r="AB14" i="1"/>
  <c r="AC14" i="1"/>
  <c r="AD14" i="1"/>
  <c r="U15" i="1"/>
  <c r="V15" i="1"/>
  <c r="W15" i="1"/>
  <c r="X15" i="1"/>
  <c r="Y15" i="1"/>
  <c r="Z15" i="1"/>
  <c r="AA15" i="1"/>
  <c r="AB15" i="1"/>
  <c r="AC15" i="1"/>
  <c r="AD15" i="1"/>
  <c r="U16" i="1"/>
  <c r="V16" i="1"/>
  <c r="W16" i="1"/>
  <c r="X16" i="1"/>
  <c r="Y16" i="1"/>
  <c r="Z16" i="1"/>
  <c r="AA16" i="1"/>
  <c r="AB16" i="1"/>
  <c r="AC16" i="1"/>
  <c r="AD16" i="1"/>
  <c r="U17" i="1"/>
  <c r="V17" i="1"/>
  <c r="W17" i="1"/>
  <c r="X17" i="1"/>
  <c r="Y17" i="1"/>
  <c r="Z17" i="1"/>
  <c r="AA17" i="1"/>
  <c r="AB17" i="1"/>
  <c r="AC17" i="1"/>
  <c r="AD17" i="1"/>
  <c r="U18" i="1"/>
  <c r="V18" i="1"/>
  <c r="W18" i="1"/>
  <c r="X18" i="1"/>
  <c r="Y18" i="1"/>
  <c r="Z18" i="1"/>
  <c r="AA18" i="1"/>
  <c r="AB18" i="1"/>
  <c r="AC18" i="1"/>
  <c r="AD18" i="1"/>
  <c r="U19" i="1"/>
  <c r="V19" i="1"/>
  <c r="W19" i="1"/>
  <c r="X19" i="1"/>
  <c r="Y19" i="1"/>
  <c r="Z19" i="1"/>
  <c r="AA19" i="1"/>
  <c r="AB19" i="1"/>
  <c r="AC19" i="1"/>
  <c r="AD19" i="1"/>
  <c r="U20" i="1"/>
  <c r="V20" i="1"/>
  <c r="W20" i="1"/>
  <c r="X20" i="1"/>
  <c r="Y20" i="1"/>
  <c r="Z20" i="1"/>
  <c r="AA20" i="1"/>
  <c r="AB20" i="1"/>
  <c r="AC20" i="1"/>
  <c r="AD20" i="1"/>
  <c r="U21" i="1"/>
  <c r="V21" i="1"/>
  <c r="W21" i="1"/>
  <c r="X21" i="1"/>
  <c r="Y21" i="1"/>
  <c r="Z21" i="1"/>
  <c r="AA21" i="1"/>
  <c r="AB21" i="1"/>
  <c r="AC21" i="1"/>
  <c r="AD21" i="1"/>
  <c r="U22" i="1"/>
  <c r="V22" i="1"/>
  <c r="W22" i="1"/>
  <c r="X22" i="1"/>
  <c r="Y22" i="1"/>
  <c r="Z22" i="1"/>
  <c r="AA22" i="1"/>
  <c r="AB22" i="1"/>
  <c r="AC22" i="1"/>
  <c r="AD22" i="1"/>
  <c r="U23" i="1"/>
  <c r="V23" i="1"/>
  <c r="W23" i="1"/>
  <c r="X23" i="1"/>
  <c r="Y23" i="1"/>
  <c r="Z23" i="1"/>
  <c r="AA23" i="1"/>
  <c r="AB23" i="1"/>
  <c r="AC23" i="1"/>
  <c r="AD23" i="1"/>
  <c r="U24" i="1"/>
  <c r="V24" i="1"/>
  <c r="W24" i="1"/>
  <c r="X24" i="1"/>
  <c r="Y24" i="1"/>
  <c r="Z24" i="1"/>
  <c r="AA24" i="1"/>
  <c r="AB24" i="1"/>
  <c r="AC24" i="1"/>
  <c r="AD24" i="1"/>
  <c r="U25" i="1"/>
  <c r="V25" i="1"/>
  <c r="W25" i="1"/>
  <c r="X25" i="1"/>
  <c r="Y25" i="1"/>
  <c r="Z25" i="1"/>
  <c r="AA25" i="1"/>
  <c r="AB25" i="1"/>
  <c r="AC25" i="1"/>
  <c r="AD25" i="1"/>
  <c r="U26" i="1"/>
  <c r="V26" i="1"/>
  <c r="W26" i="1"/>
  <c r="X26" i="1"/>
  <c r="Y26" i="1"/>
  <c r="Z26" i="1"/>
  <c r="AA26" i="1"/>
  <c r="AB26" i="1"/>
  <c r="AC26" i="1"/>
  <c r="AD26" i="1"/>
  <c r="U27" i="1"/>
  <c r="V27" i="1"/>
  <c r="W27" i="1"/>
  <c r="X27" i="1"/>
  <c r="Y27" i="1"/>
  <c r="Z27" i="1"/>
  <c r="AA27" i="1"/>
  <c r="AB27" i="1"/>
  <c r="AC27" i="1"/>
  <c r="AD27" i="1"/>
  <c r="U28" i="1"/>
  <c r="V28" i="1"/>
  <c r="W28" i="1"/>
  <c r="X28" i="1"/>
  <c r="Y28" i="1"/>
  <c r="Z28" i="1"/>
  <c r="AA28" i="1"/>
  <c r="AB28" i="1"/>
  <c r="AC28" i="1"/>
  <c r="AD28" i="1"/>
  <c r="U29" i="1"/>
  <c r="V29" i="1"/>
  <c r="W29" i="1"/>
  <c r="X29" i="1"/>
  <c r="Y29" i="1"/>
  <c r="Z29" i="1"/>
  <c r="AA29" i="1"/>
  <c r="AB29" i="1"/>
  <c r="AC29" i="1"/>
  <c r="AD29" i="1"/>
  <c r="U30" i="1"/>
  <c r="V30" i="1"/>
  <c r="W30" i="1"/>
  <c r="X30" i="1"/>
  <c r="Y30" i="1"/>
  <c r="Z30" i="1"/>
  <c r="AA30" i="1"/>
  <c r="AB30" i="1"/>
  <c r="AC30" i="1"/>
  <c r="AD30" i="1"/>
  <c r="U31" i="1"/>
  <c r="V31" i="1"/>
  <c r="W31" i="1"/>
  <c r="X31" i="1"/>
  <c r="Y31" i="1"/>
  <c r="Z31" i="1"/>
  <c r="AA31" i="1"/>
  <c r="AB31" i="1"/>
  <c r="AC31" i="1"/>
  <c r="AD31" i="1"/>
  <c r="U32" i="1"/>
  <c r="V32" i="1"/>
  <c r="W32" i="1"/>
  <c r="X32" i="1"/>
  <c r="Y32" i="1"/>
  <c r="Z32" i="1"/>
  <c r="AA32" i="1"/>
  <c r="AB32" i="1"/>
  <c r="AC32" i="1"/>
  <c r="AD32" i="1"/>
  <c r="U33" i="1"/>
  <c r="V33" i="1"/>
  <c r="W33" i="1"/>
  <c r="X33" i="1"/>
  <c r="Y33" i="1"/>
  <c r="Z33" i="1"/>
  <c r="AA33" i="1"/>
  <c r="AB33" i="1"/>
  <c r="AC33" i="1"/>
  <c r="AD33" i="1"/>
  <c r="U34" i="1"/>
  <c r="V34" i="1"/>
  <c r="W34" i="1"/>
  <c r="X34" i="1"/>
  <c r="Y34" i="1"/>
  <c r="Z34" i="1"/>
  <c r="AA34" i="1"/>
  <c r="AB34" i="1"/>
  <c r="AC34" i="1"/>
  <c r="AD34" i="1"/>
  <c r="U35" i="1"/>
  <c r="V35" i="1"/>
  <c r="W35" i="1"/>
  <c r="X35" i="1"/>
  <c r="Y35" i="1"/>
  <c r="Z35" i="1"/>
  <c r="AA35" i="1"/>
  <c r="AB35" i="1"/>
  <c r="AC35" i="1"/>
  <c r="AD35" i="1"/>
  <c r="U36" i="1"/>
  <c r="V36" i="1"/>
  <c r="W36" i="1"/>
  <c r="X36" i="1"/>
  <c r="Y36" i="1"/>
  <c r="Z36" i="1"/>
  <c r="AA36" i="1"/>
  <c r="AB36" i="1"/>
  <c r="AC36" i="1"/>
  <c r="AD36" i="1"/>
  <c r="U37" i="1"/>
  <c r="V37" i="1"/>
  <c r="W37" i="1"/>
  <c r="X37" i="1"/>
  <c r="Y37" i="1"/>
  <c r="Z37" i="1"/>
  <c r="AA37" i="1"/>
  <c r="AB37" i="1"/>
  <c r="AC37" i="1"/>
  <c r="AD37" i="1"/>
  <c r="U38" i="1"/>
  <c r="V38" i="1"/>
  <c r="W38" i="1"/>
  <c r="X38" i="1"/>
  <c r="Y38" i="1"/>
  <c r="Z38" i="1"/>
  <c r="AA38" i="1"/>
  <c r="AB38" i="1"/>
  <c r="AC38" i="1"/>
  <c r="AD38" i="1"/>
  <c r="U39" i="1"/>
  <c r="V39" i="1"/>
  <c r="W39" i="1"/>
  <c r="X39" i="1"/>
  <c r="Y39" i="1"/>
  <c r="Z39" i="1"/>
  <c r="AA39" i="1"/>
  <c r="AB39" i="1"/>
  <c r="AC39" i="1"/>
  <c r="AD39" i="1"/>
  <c r="U40" i="1"/>
  <c r="V40" i="1"/>
  <c r="W40" i="1"/>
  <c r="X40" i="1"/>
  <c r="Y40" i="1"/>
  <c r="Z40" i="1"/>
  <c r="AA40" i="1"/>
  <c r="AB40" i="1"/>
  <c r="AC40" i="1"/>
  <c r="AD40" i="1"/>
  <c r="U41" i="1"/>
  <c r="V41" i="1"/>
  <c r="W41" i="1"/>
  <c r="X41" i="1"/>
  <c r="Y41" i="1"/>
  <c r="Z41" i="1"/>
  <c r="AA41" i="1"/>
  <c r="AB41" i="1"/>
  <c r="AC41" i="1"/>
  <c r="AD41" i="1"/>
  <c r="U42" i="1"/>
  <c r="V42" i="1"/>
  <c r="W42" i="1"/>
  <c r="X42" i="1"/>
  <c r="Y42" i="1"/>
  <c r="Z42" i="1"/>
  <c r="AA42" i="1"/>
  <c r="AB42" i="1"/>
  <c r="AC42" i="1"/>
  <c r="AD42" i="1"/>
  <c r="U43" i="1"/>
  <c r="V43" i="1"/>
  <c r="W43" i="1"/>
  <c r="X43" i="1"/>
  <c r="Y43" i="1"/>
  <c r="Z43" i="1"/>
  <c r="AA43" i="1"/>
  <c r="AB43" i="1"/>
  <c r="AC43" i="1"/>
  <c r="AD43" i="1"/>
  <c r="U44" i="1"/>
  <c r="V44" i="1"/>
  <c r="W44" i="1"/>
  <c r="X44" i="1"/>
  <c r="Y44" i="1"/>
  <c r="Z44" i="1"/>
  <c r="AA44" i="1"/>
  <c r="AB44" i="1"/>
  <c r="AC44" i="1"/>
  <c r="AD44" i="1"/>
  <c r="U45" i="1"/>
  <c r="V45" i="1"/>
  <c r="W45" i="1"/>
  <c r="X45" i="1"/>
  <c r="Y45" i="1"/>
  <c r="Z45" i="1"/>
  <c r="AA45" i="1"/>
  <c r="AB45" i="1"/>
  <c r="AC45" i="1"/>
  <c r="AD45" i="1"/>
  <c r="U46" i="1"/>
  <c r="V46" i="1"/>
  <c r="W46" i="1"/>
  <c r="X46" i="1"/>
  <c r="Y46" i="1"/>
  <c r="Z46" i="1"/>
  <c r="AA46" i="1"/>
  <c r="AB46" i="1"/>
  <c r="AC46" i="1"/>
  <c r="AD46" i="1"/>
  <c r="U47" i="1"/>
  <c r="V47" i="1"/>
  <c r="W47" i="1"/>
  <c r="X47" i="1"/>
  <c r="Y47" i="1"/>
  <c r="Z47" i="1"/>
  <c r="AA47" i="1"/>
  <c r="AB47" i="1"/>
  <c r="AC47" i="1"/>
  <c r="AD47" i="1"/>
  <c r="U48" i="1"/>
  <c r="V48" i="1"/>
  <c r="W48" i="1"/>
  <c r="X48" i="1"/>
  <c r="Y48" i="1"/>
  <c r="Z48" i="1"/>
  <c r="AA48" i="1"/>
  <c r="AB48" i="1"/>
  <c r="AC48" i="1"/>
  <c r="AD48" i="1"/>
  <c r="U49" i="1"/>
  <c r="V49" i="1"/>
  <c r="W49" i="1"/>
  <c r="X49" i="1"/>
  <c r="Y49" i="1"/>
  <c r="Z49" i="1"/>
  <c r="AA49" i="1"/>
  <c r="AB49" i="1"/>
  <c r="AC49" i="1"/>
  <c r="AD49" i="1"/>
  <c r="U50" i="1"/>
  <c r="V50" i="1"/>
  <c r="W50" i="1"/>
  <c r="X50" i="1"/>
  <c r="Y50" i="1"/>
  <c r="Z50" i="1"/>
  <c r="AA50" i="1"/>
  <c r="AB50" i="1"/>
  <c r="AC50" i="1"/>
  <c r="AD50" i="1"/>
  <c r="U51" i="1"/>
  <c r="V51" i="1"/>
  <c r="W51" i="1"/>
  <c r="X51" i="1"/>
  <c r="Y51" i="1"/>
  <c r="Z51" i="1"/>
  <c r="AA51" i="1"/>
  <c r="AB51" i="1"/>
  <c r="AC51" i="1"/>
  <c r="AD51" i="1"/>
  <c r="U52" i="1"/>
  <c r="V52" i="1"/>
  <c r="W52" i="1"/>
  <c r="X52" i="1"/>
  <c r="Y52" i="1"/>
  <c r="Z52" i="1"/>
  <c r="AA52" i="1"/>
  <c r="AB52" i="1"/>
  <c r="AC52" i="1"/>
  <c r="AD52" i="1"/>
  <c r="U53" i="1"/>
  <c r="V53" i="1"/>
  <c r="W53" i="1"/>
  <c r="X53" i="1"/>
  <c r="Y53" i="1"/>
  <c r="Z53" i="1"/>
  <c r="AA53" i="1"/>
  <c r="AB53" i="1"/>
  <c r="AC53" i="1"/>
  <c r="AD53" i="1"/>
  <c r="AD3" i="1"/>
  <c r="AC3" i="1"/>
  <c r="AB3" i="1"/>
  <c r="AA3" i="1"/>
  <c r="Z3" i="1"/>
  <c r="Y3" i="1"/>
  <c r="X3" i="1"/>
  <c r="W3" i="1"/>
  <c r="V3" i="1"/>
  <c r="U3" i="1"/>
  <c r="K4" i="1"/>
  <c r="L4" i="1"/>
  <c r="M4" i="1"/>
  <c r="N4" i="1"/>
  <c r="O4" i="1"/>
  <c r="P4" i="1"/>
  <c r="Q4" i="1"/>
  <c r="R4" i="1"/>
  <c r="S4" i="1"/>
  <c r="T4" i="1"/>
  <c r="K5" i="1"/>
  <c r="L5" i="1"/>
  <c r="M5" i="1"/>
  <c r="N5" i="1"/>
  <c r="O5" i="1"/>
  <c r="P5" i="1"/>
  <c r="Q5" i="1"/>
  <c r="R5" i="1"/>
  <c r="S5" i="1"/>
  <c r="T5" i="1"/>
  <c r="K6" i="1"/>
  <c r="L6" i="1"/>
  <c r="M6" i="1"/>
  <c r="N6" i="1"/>
  <c r="O6" i="1"/>
  <c r="P6" i="1"/>
  <c r="Q6" i="1"/>
  <c r="R6" i="1"/>
  <c r="S6" i="1"/>
  <c r="T6" i="1"/>
  <c r="K7" i="1"/>
  <c r="L7" i="1"/>
  <c r="M7" i="1"/>
  <c r="N7" i="1"/>
  <c r="O7" i="1"/>
  <c r="P7" i="1"/>
  <c r="Q7" i="1"/>
  <c r="R7" i="1"/>
  <c r="S7" i="1"/>
  <c r="T7" i="1"/>
  <c r="K8" i="1"/>
  <c r="L8" i="1"/>
  <c r="M8" i="1"/>
  <c r="N8" i="1"/>
  <c r="O8" i="1"/>
  <c r="P8" i="1"/>
  <c r="Q8" i="1"/>
  <c r="R8" i="1"/>
  <c r="S8" i="1"/>
  <c r="T8" i="1"/>
  <c r="K9" i="1"/>
  <c r="L9" i="1"/>
  <c r="M9" i="1"/>
  <c r="N9" i="1"/>
  <c r="O9" i="1"/>
  <c r="P9" i="1"/>
  <c r="Q9" i="1"/>
  <c r="R9" i="1"/>
  <c r="S9" i="1"/>
  <c r="T9" i="1"/>
  <c r="K10" i="1"/>
  <c r="L10" i="1"/>
  <c r="M10" i="1"/>
  <c r="N10" i="1"/>
  <c r="O10" i="1"/>
  <c r="P10" i="1"/>
  <c r="Q10" i="1"/>
  <c r="R10" i="1"/>
  <c r="S10" i="1"/>
  <c r="T10" i="1"/>
  <c r="K11" i="1"/>
  <c r="L11" i="1"/>
  <c r="M11" i="1"/>
  <c r="N11" i="1"/>
  <c r="O11" i="1"/>
  <c r="P11" i="1"/>
  <c r="Q11" i="1"/>
  <c r="R11" i="1"/>
  <c r="S11" i="1"/>
  <c r="T11" i="1"/>
  <c r="K12" i="1"/>
  <c r="L12" i="1"/>
  <c r="M12" i="1"/>
  <c r="N12" i="1"/>
  <c r="O12" i="1"/>
  <c r="P12" i="1"/>
  <c r="Q12" i="1"/>
  <c r="R12" i="1"/>
  <c r="S12" i="1"/>
  <c r="T12" i="1"/>
  <c r="K13" i="1"/>
  <c r="L13" i="1"/>
  <c r="M13" i="1"/>
  <c r="N13" i="1"/>
  <c r="O13" i="1"/>
  <c r="P13" i="1"/>
  <c r="Q13" i="1"/>
  <c r="R13" i="1"/>
  <c r="S13" i="1"/>
  <c r="T13" i="1"/>
  <c r="K14" i="1"/>
  <c r="L14" i="1"/>
  <c r="M14" i="1"/>
  <c r="N14" i="1"/>
  <c r="O14" i="1"/>
  <c r="P14" i="1"/>
  <c r="Q14" i="1"/>
  <c r="R14" i="1"/>
  <c r="S14" i="1"/>
  <c r="T14" i="1"/>
  <c r="K15" i="1"/>
  <c r="L15" i="1"/>
  <c r="M15" i="1"/>
  <c r="N15" i="1"/>
  <c r="O15" i="1"/>
  <c r="P15" i="1"/>
  <c r="Q15" i="1"/>
  <c r="R15" i="1"/>
  <c r="S15" i="1"/>
  <c r="T15" i="1"/>
  <c r="K16" i="1"/>
  <c r="L16" i="1"/>
  <c r="M16" i="1"/>
  <c r="N16" i="1"/>
  <c r="O16" i="1"/>
  <c r="P16" i="1"/>
  <c r="Q16" i="1"/>
  <c r="R16" i="1"/>
  <c r="S16" i="1"/>
  <c r="T16" i="1"/>
  <c r="K17" i="1"/>
  <c r="L17" i="1"/>
  <c r="M17" i="1"/>
  <c r="N17" i="1"/>
  <c r="O17" i="1"/>
  <c r="P17" i="1"/>
  <c r="Q17" i="1"/>
  <c r="R17" i="1"/>
  <c r="S17" i="1"/>
  <c r="T17" i="1"/>
  <c r="K18" i="1"/>
  <c r="L18" i="1"/>
  <c r="M18" i="1"/>
  <c r="N18" i="1"/>
  <c r="O18" i="1"/>
  <c r="P18" i="1"/>
  <c r="Q18" i="1"/>
  <c r="R18" i="1"/>
  <c r="S18" i="1"/>
  <c r="T18" i="1"/>
  <c r="K19" i="1"/>
  <c r="L19" i="1"/>
  <c r="M19" i="1"/>
  <c r="N19" i="1"/>
  <c r="O19" i="1"/>
  <c r="P19" i="1"/>
  <c r="Q19" i="1"/>
  <c r="R19" i="1"/>
  <c r="S19" i="1"/>
  <c r="T19" i="1"/>
  <c r="K20" i="1"/>
  <c r="L20" i="1"/>
  <c r="M20" i="1"/>
  <c r="N20" i="1"/>
  <c r="O20" i="1"/>
  <c r="P20" i="1"/>
  <c r="Q20" i="1"/>
  <c r="R20" i="1"/>
  <c r="S20" i="1"/>
  <c r="T20" i="1"/>
  <c r="K21" i="1"/>
  <c r="L21" i="1"/>
  <c r="M21" i="1"/>
  <c r="N21" i="1"/>
  <c r="O21" i="1"/>
  <c r="P21" i="1"/>
  <c r="Q21" i="1"/>
  <c r="R21" i="1"/>
  <c r="S21" i="1"/>
  <c r="T21" i="1"/>
  <c r="K22" i="1"/>
  <c r="L22" i="1"/>
  <c r="M22" i="1"/>
  <c r="N22" i="1"/>
  <c r="O22" i="1"/>
  <c r="P22" i="1"/>
  <c r="Q22" i="1"/>
  <c r="R22" i="1"/>
  <c r="S22" i="1"/>
  <c r="T22" i="1"/>
  <c r="K23" i="1"/>
  <c r="L23" i="1"/>
  <c r="M23" i="1"/>
  <c r="N23" i="1"/>
  <c r="O23" i="1"/>
  <c r="P23" i="1"/>
  <c r="Q23" i="1"/>
  <c r="R23" i="1"/>
  <c r="S23" i="1"/>
  <c r="T23" i="1"/>
  <c r="K24" i="1"/>
  <c r="L24" i="1"/>
  <c r="M24" i="1"/>
  <c r="N24" i="1"/>
  <c r="O24" i="1"/>
  <c r="P24" i="1"/>
  <c r="Q24" i="1"/>
  <c r="R24" i="1"/>
  <c r="S24" i="1"/>
  <c r="T24" i="1"/>
  <c r="K25" i="1"/>
  <c r="L25" i="1"/>
  <c r="M25" i="1"/>
  <c r="N25" i="1"/>
  <c r="O25" i="1"/>
  <c r="P25" i="1"/>
  <c r="Q25" i="1"/>
  <c r="R25" i="1"/>
  <c r="S25" i="1"/>
  <c r="T25" i="1"/>
  <c r="K26" i="1"/>
  <c r="L26" i="1"/>
  <c r="M26" i="1"/>
  <c r="N26" i="1"/>
  <c r="O26" i="1"/>
  <c r="P26" i="1"/>
  <c r="Q26" i="1"/>
  <c r="R26" i="1"/>
  <c r="S26" i="1"/>
  <c r="T26" i="1"/>
  <c r="K27" i="1"/>
  <c r="L27" i="1"/>
  <c r="M27" i="1"/>
  <c r="N27" i="1"/>
  <c r="O27" i="1"/>
  <c r="P27" i="1"/>
  <c r="Q27" i="1"/>
  <c r="R27" i="1"/>
  <c r="S27" i="1"/>
  <c r="T27" i="1"/>
  <c r="K28" i="1"/>
  <c r="L28" i="1"/>
  <c r="M28" i="1"/>
  <c r="N28" i="1"/>
  <c r="O28" i="1"/>
  <c r="P28" i="1"/>
  <c r="Q28" i="1"/>
  <c r="R28" i="1"/>
  <c r="S28" i="1"/>
  <c r="T28" i="1"/>
  <c r="K29" i="1"/>
  <c r="L29" i="1"/>
  <c r="M29" i="1"/>
  <c r="N29" i="1"/>
  <c r="O29" i="1"/>
  <c r="P29" i="1"/>
  <c r="Q29" i="1"/>
  <c r="R29" i="1"/>
  <c r="S29" i="1"/>
  <c r="T29" i="1"/>
  <c r="K30" i="1"/>
  <c r="L30" i="1"/>
  <c r="M30" i="1"/>
  <c r="N30" i="1"/>
  <c r="O30" i="1"/>
  <c r="P30" i="1"/>
  <c r="Q30" i="1"/>
  <c r="R30" i="1"/>
  <c r="S30" i="1"/>
  <c r="T30" i="1"/>
  <c r="K31" i="1"/>
  <c r="L31" i="1"/>
  <c r="M31" i="1"/>
  <c r="N31" i="1"/>
  <c r="O31" i="1"/>
  <c r="P31" i="1"/>
  <c r="Q31" i="1"/>
  <c r="R31" i="1"/>
  <c r="S31" i="1"/>
  <c r="T31" i="1"/>
  <c r="K32" i="1"/>
  <c r="L32" i="1"/>
  <c r="M32" i="1"/>
  <c r="N32" i="1"/>
  <c r="O32" i="1"/>
  <c r="P32" i="1"/>
  <c r="Q32" i="1"/>
  <c r="R32" i="1"/>
  <c r="S32" i="1"/>
  <c r="T32" i="1"/>
  <c r="K33" i="1"/>
  <c r="L33" i="1"/>
  <c r="M33" i="1"/>
  <c r="N33" i="1"/>
  <c r="O33" i="1"/>
  <c r="P33" i="1"/>
  <c r="Q33" i="1"/>
  <c r="R33" i="1"/>
  <c r="S33" i="1"/>
  <c r="T33" i="1"/>
  <c r="K34" i="1"/>
  <c r="L34" i="1"/>
  <c r="M34" i="1"/>
  <c r="N34" i="1"/>
  <c r="O34" i="1"/>
  <c r="P34" i="1"/>
  <c r="Q34" i="1"/>
  <c r="R34" i="1"/>
  <c r="S34" i="1"/>
  <c r="T34" i="1"/>
  <c r="K35" i="1"/>
  <c r="L35" i="1"/>
  <c r="M35" i="1"/>
  <c r="N35" i="1"/>
  <c r="O35" i="1"/>
  <c r="P35" i="1"/>
  <c r="Q35" i="1"/>
  <c r="R35" i="1"/>
  <c r="S35" i="1"/>
  <c r="T35" i="1"/>
  <c r="K36" i="1"/>
  <c r="L36" i="1"/>
  <c r="M36" i="1"/>
  <c r="N36" i="1"/>
  <c r="O36" i="1"/>
  <c r="P36" i="1"/>
  <c r="Q36" i="1"/>
  <c r="R36" i="1"/>
  <c r="S36" i="1"/>
  <c r="T36" i="1"/>
  <c r="K37" i="1"/>
  <c r="L37" i="1"/>
  <c r="M37" i="1"/>
  <c r="N37" i="1"/>
  <c r="O37" i="1"/>
  <c r="P37" i="1"/>
  <c r="Q37" i="1"/>
  <c r="R37" i="1"/>
  <c r="S37" i="1"/>
  <c r="T37" i="1"/>
  <c r="K38" i="1"/>
  <c r="L38" i="1"/>
  <c r="M38" i="1"/>
  <c r="N38" i="1"/>
  <c r="O38" i="1"/>
  <c r="P38" i="1"/>
  <c r="Q38" i="1"/>
  <c r="R38" i="1"/>
  <c r="S38" i="1"/>
  <c r="T38" i="1"/>
  <c r="K39" i="1"/>
  <c r="L39" i="1"/>
  <c r="M39" i="1"/>
  <c r="N39" i="1"/>
  <c r="O39" i="1"/>
  <c r="P39" i="1"/>
  <c r="Q39" i="1"/>
  <c r="R39" i="1"/>
  <c r="S39" i="1"/>
  <c r="T39" i="1"/>
  <c r="K40" i="1"/>
  <c r="L40" i="1"/>
  <c r="M40" i="1"/>
  <c r="N40" i="1"/>
  <c r="O40" i="1"/>
  <c r="P40" i="1"/>
  <c r="Q40" i="1"/>
  <c r="R40" i="1"/>
  <c r="S40" i="1"/>
  <c r="T40" i="1"/>
  <c r="K41" i="1"/>
  <c r="L41" i="1"/>
  <c r="M41" i="1"/>
  <c r="N41" i="1"/>
  <c r="O41" i="1"/>
  <c r="P41" i="1"/>
  <c r="Q41" i="1"/>
  <c r="R41" i="1"/>
  <c r="S41" i="1"/>
  <c r="T41" i="1"/>
  <c r="K42" i="1"/>
  <c r="L42" i="1"/>
  <c r="M42" i="1"/>
  <c r="N42" i="1"/>
  <c r="O42" i="1"/>
  <c r="P42" i="1"/>
  <c r="Q42" i="1"/>
  <c r="R42" i="1"/>
  <c r="S42" i="1"/>
  <c r="T42" i="1"/>
  <c r="K43" i="1"/>
  <c r="L43" i="1"/>
  <c r="M43" i="1"/>
  <c r="N43" i="1"/>
  <c r="O43" i="1"/>
  <c r="P43" i="1"/>
  <c r="Q43" i="1"/>
  <c r="R43" i="1"/>
  <c r="S43" i="1"/>
  <c r="T43" i="1"/>
  <c r="K44" i="1"/>
  <c r="L44" i="1"/>
  <c r="M44" i="1"/>
  <c r="N44" i="1"/>
  <c r="O44" i="1"/>
  <c r="P44" i="1"/>
  <c r="Q44" i="1"/>
  <c r="R44" i="1"/>
  <c r="S44" i="1"/>
  <c r="T44" i="1"/>
  <c r="K45" i="1"/>
  <c r="L45" i="1"/>
  <c r="M45" i="1"/>
  <c r="N45" i="1"/>
  <c r="O45" i="1"/>
  <c r="P45" i="1"/>
  <c r="Q45" i="1"/>
  <c r="R45" i="1"/>
  <c r="S45" i="1"/>
  <c r="T45" i="1"/>
  <c r="K46" i="1"/>
  <c r="L46" i="1"/>
  <c r="M46" i="1"/>
  <c r="N46" i="1"/>
  <c r="O46" i="1"/>
  <c r="P46" i="1"/>
  <c r="Q46" i="1"/>
  <c r="R46" i="1"/>
  <c r="S46" i="1"/>
  <c r="T46" i="1"/>
  <c r="K47" i="1"/>
  <c r="L47" i="1"/>
  <c r="M47" i="1"/>
  <c r="N47" i="1"/>
  <c r="O47" i="1"/>
  <c r="P47" i="1"/>
  <c r="Q47" i="1"/>
  <c r="R47" i="1"/>
  <c r="S47" i="1"/>
  <c r="T47" i="1"/>
  <c r="K48" i="1"/>
  <c r="L48" i="1"/>
  <c r="M48" i="1"/>
  <c r="N48" i="1"/>
  <c r="O48" i="1"/>
  <c r="P48" i="1"/>
  <c r="Q48" i="1"/>
  <c r="R48" i="1"/>
  <c r="S48" i="1"/>
  <c r="T48" i="1"/>
  <c r="K49" i="1"/>
  <c r="L49" i="1"/>
  <c r="M49" i="1"/>
  <c r="N49" i="1"/>
  <c r="O49" i="1"/>
  <c r="P49" i="1"/>
  <c r="Q49" i="1"/>
  <c r="R49" i="1"/>
  <c r="S49" i="1"/>
  <c r="T49" i="1"/>
  <c r="K50" i="1"/>
  <c r="L50" i="1"/>
  <c r="M50" i="1"/>
  <c r="N50" i="1"/>
  <c r="O50" i="1"/>
  <c r="P50" i="1"/>
  <c r="Q50" i="1"/>
  <c r="R50" i="1"/>
  <c r="S50" i="1"/>
  <c r="T50" i="1"/>
  <c r="K51" i="1"/>
  <c r="L51" i="1"/>
  <c r="M51" i="1"/>
  <c r="N51" i="1"/>
  <c r="O51" i="1"/>
  <c r="P51" i="1"/>
  <c r="Q51" i="1"/>
  <c r="R51" i="1"/>
  <c r="S51" i="1"/>
  <c r="T51" i="1"/>
  <c r="K52" i="1"/>
  <c r="L52" i="1"/>
  <c r="M52" i="1"/>
  <c r="N52" i="1"/>
  <c r="O52" i="1"/>
  <c r="P52" i="1"/>
  <c r="Q52" i="1"/>
  <c r="R52" i="1"/>
  <c r="S52" i="1"/>
  <c r="T52" i="1"/>
  <c r="K53" i="1"/>
  <c r="L53" i="1"/>
  <c r="M53" i="1"/>
  <c r="N53" i="1"/>
  <c r="O53" i="1"/>
  <c r="P53" i="1"/>
  <c r="Q53" i="1"/>
  <c r="R53" i="1"/>
  <c r="S53" i="1"/>
  <c r="T53" i="1"/>
  <c r="T3" i="1"/>
  <c r="S3" i="1"/>
  <c r="R3" i="1"/>
  <c r="Q3" i="1"/>
  <c r="P3" i="1"/>
  <c r="O3" i="1"/>
  <c r="N3" i="1"/>
  <c r="M3" i="1"/>
  <c r="L3" i="1"/>
  <c r="K3" i="1"/>
  <c r="C5" i="1"/>
  <c r="D5" i="1"/>
  <c r="E5" i="1"/>
  <c r="F5" i="1"/>
  <c r="G5" i="1"/>
  <c r="H5" i="1"/>
  <c r="I5" i="1"/>
  <c r="J5" i="1"/>
  <c r="C6" i="1"/>
  <c r="D6" i="1"/>
  <c r="E6" i="1"/>
  <c r="F6" i="1"/>
  <c r="G6" i="1"/>
  <c r="H6" i="1"/>
  <c r="I6" i="1"/>
  <c r="J6" i="1"/>
  <c r="C7" i="1"/>
  <c r="D7" i="1"/>
  <c r="E7" i="1"/>
  <c r="F7" i="1"/>
  <c r="G7" i="1"/>
  <c r="H7" i="1"/>
  <c r="I7" i="1"/>
  <c r="J7" i="1"/>
  <c r="C8" i="1"/>
  <c r="D8" i="1"/>
  <c r="E8" i="1"/>
  <c r="F8" i="1"/>
  <c r="G8" i="1"/>
  <c r="H8" i="1"/>
  <c r="I8" i="1"/>
  <c r="J8" i="1"/>
  <c r="C9" i="1"/>
  <c r="D9" i="1"/>
  <c r="E9" i="1"/>
  <c r="F9" i="1"/>
  <c r="G9" i="1"/>
  <c r="H9" i="1"/>
  <c r="I9" i="1"/>
  <c r="J9" i="1"/>
  <c r="C10" i="1"/>
  <c r="D10" i="1"/>
  <c r="E10" i="1"/>
  <c r="F10" i="1"/>
  <c r="G10" i="1"/>
  <c r="H10" i="1"/>
  <c r="I10" i="1"/>
  <c r="J10" i="1"/>
  <c r="C11" i="1"/>
  <c r="D11" i="1"/>
  <c r="E11" i="1"/>
  <c r="F11" i="1"/>
  <c r="G11" i="1"/>
  <c r="H11" i="1"/>
  <c r="I11" i="1"/>
  <c r="J11" i="1"/>
  <c r="C12" i="1"/>
  <c r="D12" i="1"/>
  <c r="E12" i="1"/>
  <c r="F12" i="1"/>
  <c r="G12" i="1"/>
  <c r="H12" i="1"/>
  <c r="I12" i="1"/>
  <c r="J12" i="1"/>
  <c r="C13" i="1"/>
  <c r="D13" i="1"/>
  <c r="E13" i="1"/>
  <c r="F13" i="1"/>
  <c r="G13" i="1"/>
  <c r="H13" i="1"/>
  <c r="I13" i="1"/>
  <c r="J13" i="1"/>
  <c r="C14" i="1"/>
  <c r="D14" i="1"/>
  <c r="E14" i="1"/>
  <c r="F14" i="1"/>
  <c r="G14" i="1"/>
  <c r="H14" i="1"/>
  <c r="I14" i="1"/>
  <c r="J14" i="1"/>
  <c r="C15" i="1"/>
  <c r="D15" i="1"/>
  <c r="E15" i="1"/>
  <c r="F15" i="1"/>
  <c r="G15" i="1"/>
  <c r="H15" i="1"/>
  <c r="I15" i="1"/>
  <c r="J15" i="1"/>
  <c r="C16" i="1"/>
  <c r="D16" i="1"/>
  <c r="E16" i="1"/>
  <c r="F16" i="1"/>
  <c r="G16" i="1"/>
  <c r="H16" i="1"/>
  <c r="I16" i="1"/>
  <c r="J16" i="1"/>
  <c r="C17" i="1"/>
  <c r="D17" i="1"/>
  <c r="E17" i="1"/>
  <c r="F17" i="1"/>
  <c r="G17" i="1"/>
  <c r="H17" i="1"/>
  <c r="I17" i="1"/>
  <c r="J17" i="1"/>
  <c r="C18" i="1"/>
  <c r="D18" i="1"/>
  <c r="E18" i="1"/>
  <c r="F18" i="1"/>
  <c r="G18" i="1"/>
  <c r="H18" i="1"/>
  <c r="I18" i="1"/>
  <c r="J18" i="1"/>
  <c r="C19" i="1"/>
  <c r="D19" i="1"/>
  <c r="E19" i="1"/>
  <c r="F19" i="1"/>
  <c r="G19" i="1"/>
  <c r="H19" i="1"/>
  <c r="I19" i="1"/>
  <c r="J19" i="1"/>
  <c r="C20" i="1"/>
  <c r="D20" i="1"/>
  <c r="E20" i="1"/>
  <c r="F20" i="1"/>
  <c r="G20" i="1"/>
  <c r="H20" i="1"/>
  <c r="I20" i="1"/>
  <c r="J20" i="1"/>
  <c r="C21" i="1"/>
  <c r="D21" i="1"/>
  <c r="E21" i="1"/>
  <c r="F21" i="1"/>
  <c r="G21" i="1"/>
  <c r="H21" i="1"/>
  <c r="I21" i="1"/>
  <c r="J21" i="1"/>
  <c r="C22" i="1"/>
  <c r="D22" i="1"/>
  <c r="E22" i="1"/>
  <c r="F22" i="1"/>
  <c r="G22" i="1"/>
  <c r="H22" i="1"/>
  <c r="I22" i="1"/>
  <c r="J22" i="1"/>
  <c r="C23" i="1"/>
  <c r="D23" i="1"/>
  <c r="E23" i="1"/>
  <c r="F23" i="1"/>
  <c r="G23" i="1"/>
  <c r="H23" i="1"/>
  <c r="I23" i="1"/>
  <c r="J23" i="1"/>
  <c r="C24" i="1"/>
  <c r="D24" i="1"/>
  <c r="E24" i="1"/>
  <c r="F24" i="1"/>
  <c r="G24" i="1"/>
  <c r="H24" i="1"/>
  <c r="I24" i="1"/>
  <c r="J24" i="1"/>
  <c r="C25" i="1"/>
  <c r="D25" i="1"/>
  <c r="E25" i="1"/>
  <c r="F25" i="1"/>
  <c r="G25" i="1"/>
  <c r="H25" i="1"/>
  <c r="I25" i="1"/>
  <c r="J25" i="1"/>
  <c r="C26" i="1"/>
  <c r="D26" i="1"/>
  <c r="E26" i="1"/>
  <c r="F26" i="1"/>
  <c r="G26" i="1"/>
  <c r="H26" i="1"/>
  <c r="I26" i="1"/>
  <c r="J26" i="1"/>
  <c r="C27" i="1"/>
  <c r="D27" i="1"/>
  <c r="E27" i="1"/>
  <c r="F27" i="1"/>
  <c r="G27" i="1"/>
  <c r="H27" i="1"/>
  <c r="I27" i="1"/>
  <c r="J27" i="1"/>
  <c r="C28" i="1"/>
  <c r="D28" i="1"/>
  <c r="E28" i="1"/>
  <c r="F28" i="1"/>
  <c r="G28" i="1"/>
  <c r="H28" i="1"/>
  <c r="I28" i="1"/>
  <c r="J28" i="1"/>
  <c r="C29" i="1"/>
  <c r="D29" i="1"/>
  <c r="E29" i="1"/>
  <c r="F29" i="1"/>
  <c r="G29" i="1"/>
  <c r="H29" i="1"/>
  <c r="I29" i="1"/>
  <c r="J29" i="1"/>
  <c r="C30" i="1"/>
  <c r="D30" i="1"/>
  <c r="E30" i="1"/>
  <c r="F30" i="1"/>
  <c r="G30" i="1"/>
  <c r="H30" i="1"/>
  <c r="I30" i="1"/>
  <c r="J30" i="1"/>
  <c r="C31" i="1"/>
  <c r="D31" i="1"/>
  <c r="E31" i="1"/>
  <c r="F31" i="1"/>
  <c r="G31" i="1"/>
  <c r="H31" i="1"/>
  <c r="I31" i="1"/>
  <c r="J31" i="1"/>
  <c r="C32" i="1"/>
  <c r="D32" i="1"/>
  <c r="E32" i="1"/>
  <c r="F32" i="1"/>
  <c r="G32" i="1"/>
  <c r="H32" i="1"/>
  <c r="I32" i="1"/>
  <c r="J32" i="1"/>
  <c r="C33" i="1"/>
  <c r="D33" i="1"/>
  <c r="E33" i="1"/>
  <c r="F33" i="1"/>
  <c r="G33" i="1"/>
  <c r="H33" i="1"/>
  <c r="I33" i="1"/>
  <c r="J33" i="1"/>
  <c r="C34" i="1"/>
  <c r="D34" i="1"/>
  <c r="E34" i="1"/>
  <c r="F34" i="1"/>
  <c r="G34" i="1"/>
  <c r="H34" i="1"/>
  <c r="I34" i="1"/>
  <c r="J34" i="1"/>
  <c r="C35" i="1"/>
  <c r="D35" i="1"/>
  <c r="E35" i="1"/>
  <c r="F35" i="1"/>
  <c r="G35" i="1"/>
  <c r="H35" i="1"/>
  <c r="I35" i="1"/>
  <c r="J35" i="1"/>
  <c r="C36" i="1"/>
  <c r="D36" i="1"/>
  <c r="E36" i="1"/>
  <c r="F36" i="1"/>
  <c r="G36" i="1"/>
  <c r="H36" i="1"/>
  <c r="I36" i="1"/>
  <c r="J36" i="1"/>
  <c r="C37" i="1"/>
  <c r="D37" i="1"/>
  <c r="E37" i="1"/>
  <c r="F37" i="1"/>
  <c r="G37" i="1"/>
  <c r="H37" i="1"/>
  <c r="I37" i="1"/>
  <c r="J37" i="1"/>
  <c r="C38" i="1"/>
  <c r="D38" i="1"/>
  <c r="E38" i="1"/>
  <c r="F38" i="1"/>
  <c r="G38" i="1"/>
  <c r="H38" i="1"/>
  <c r="I38" i="1"/>
  <c r="J38" i="1"/>
  <c r="C39" i="1"/>
  <c r="D39" i="1"/>
  <c r="E39" i="1"/>
  <c r="F39" i="1"/>
  <c r="G39" i="1"/>
  <c r="H39" i="1"/>
  <c r="I39" i="1"/>
  <c r="J39" i="1"/>
  <c r="C40" i="1"/>
  <c r="D40" i="1"/>
  <c r="E40" i="1"/>
  <c r="F40" i="1"/>
  <c r="G40" i="1"/>
  <c r="H40" i="1"/>
  <c r="I40" i="1"/>
  <c r="J40" i="1"/>
  <c r="C41" i="1"/>
  <c r="D41" i="1"/>
  <c r="E41" i="1"/>
  <c r="F41" i="1"/>
  <c r="G41" i="1"/>
  <c r="H41" i="1"/>
  <c r="I41" i="1"/>
  <c r="J41" i="1"/>
  <c r="C42" i="1"/>
  <c r="D42" i="1"/>
  <c r="E42" i="1"/>
  <c r="F42" i="1"/>
  <c r="G42" i="1"/>
  <c r="H42" i="1"/>
  <c r="I42" i="1"/>
  <c r="J42" i="1"/>
  <c r="C43" i="1"/>
  <c r="D43" i="1"/>
  <c r="E43" i="1"/>
  <c r="F43" i="1"/>
  <c r="G43" i="1"/>
  <c r="H43" i="1"/>
  <c r="I43" i="1"/>
  <c r="J43" i="1"/>
  <c r="C44" i="1"/>
  <c r="D44" i="1"/>
  <c r="E44" i="1"/>
  <c r="F44" i="1"/>
  <c r="G44" i="1"/>
  <c r="H44" i="1"/>
  <c r="I44" i="1"/>
  <c r="J44" i="1"/>
  <c r="C45" i="1"/>
  <c r="D45" i="1"/>
  <c r="E45" i="1"/>
  <c r="F45" i="1"/>
  <c r="G45" i="1"/>
  <c r="H45" i="1"/>
  <c r="I45" i="1"/>
  <c r="J45" i="1"/>
  <c r="C46" i="1"/>
  <c r="D46" i="1"/>
  <c r="E46" i="1"/>
  <c r="F46" i="1"/>
  <c r="G46" i="1"/>
  <c r="H46" i="1"/>
  <c r="I46" i="1"/>
  <c r="J46" i="1"/>
  <c r="C47" i="1"/>
  <c r="D47" i="1"/>
  <c r="E47" i="1"/>
  <c r="F47" i="1"/>
  <c r="G47" i="1"/>
  <c r="H47" i="1"/>
  <c r="I47" i="1"/>
  <c r="J47" i="1"/>
  <c r="C48" i="1"/>
  <c r="D48" i="1"/>
  <c r="E48" i="1"/>
  <c r="F48" i="1"/>
  <c r="G48" i="1"/>
  <c r="H48" i="1"/>
  <c r="I48" i="1"/>
  <c r="J48" i="1"/>
  <c r="C49" i="1"/>
  <c r="D49" i="1"/>
  <c r="E49" i="1"/>
  <c r="F49" i="1"/>
  <c r="G49" i="1"/>
  <c r="H49" i="1"/>
  <c r="I49" i="1"/>
  <c r="J49" i="1"/>
  <c r="C50" i="1"/>
  <c r="D50" i="1"/>
  <c r="E50" i="1"/>
  <c r="F50" i="1"/>
  <c r="G50" i="1"/>
  <c r="H50" i="1"/>
  <c r="I50" i="1"/>
  <c r="J50" i="1"/>
  <c r="C51" i="1"/>
  <c r="D51" i="1"/>
  <c r="E51" i="1"/>
  <c r="F51" i="1"/>
  <c r="G51" i="1"/>
  <c r="H51" i="1"/>
  <c r="I51" i="1"/>
  <c r="J51" i="1"/>
  <c r="C52" i="1"/>
  <c r="D52" i="1"/>
  <c r="E52" i="1"/>
  <c r="F52" i="1"/>
  <c r="G52" i="1"/>
  <c r="H52" i="1"/>
  <c r="I52" i="1"/>
  <c r="J52" i="1"/>
  <c r="C53" i="1"/>
  <c r="D53" i="1"/>
  <c r="E53" i="1"/>
  <c r="F53" i="1"/>
  <c r="G53" i="1"/>
  <c r="H53" i="1"/>
  <c r="I53" i="1"/>
  <c r="J53" i="1"/>
  <c r="C4" i="1"/>
  <c r="D4" i="1"/>
  <c r="E4" i="1"/>
  <c r="F4" i="1"/>
  <c r="G4" i="1"/>
  <c r="H4" i="1"/>
  <c r="I4" i="1"/>
  <c r="J4" i="1"/>
  <c r="J3" i="1"/>
  <c r="I3" i="1"/>
  <c r="H3" i="1"/>
  <c r="G3" i="1"/>
  <c r="F3" i="1"/>
  <c r="E3" i="1"/>
  <c r="D3" i="1"/>
  <c r="C3" i="1"/>
</calcChain>
</file>

<file path=xl/sharedStrings.xml><?xml version="1.0" encoding="utf-8"?>
<sst xmlns="http://schemas.openxmlformats.org/spreadsheetml/2006/main" count="2803" uniqueCount="220">
  <si>
    <t>email</t>
  </si>
  <si>
    <t>uid</t>
  </si>
  <si>
    <t>bavaria1900@gmail.com</t>
  </si>
  <si>
    <t>s1497409182c</t>
  </si>
  <si>
    <t>fauzi@gmail.com</t>
  </si>
  <si>
    <t>nn1497429040b</t>
  </si>
  <si>
    <t>kristian.martin@kemenkeu.go.id</t>
  </si>
  <si>
    <t>n1497429328m</t>
  </si>
  <si>
    <t>dimas.hendra@kemenkeu.go.id</t>
  </si>
  <si>
    <t>n1497430215u</t>
  </si>
  <si>
    <t>astika.ts@gmail.com</t>
  </si>
  <si>
    <t>s1497431038n</t>
  </si>
  <si>
    <t>sigit.hardhiyono@gmail.com</t>
  </si>
  <si>
    <t>n1497432200a</t>
  </si>
  <si>
    <t>aditya@kemenkeu.go.id</t>
  </si>
  <si>
    <t>s1497433524g</t>
  </si>
  <si>
    <t>hendra.mardianto@kemenkeu.go.id</t>
  </si>
  <si>
    <t>s1497448833o</t>
  </si>
  <si>
    <t>tih12tih@gmail.com</t>
  </si>
  <si>
    <t>s1497489549c</t>
  </si>
  <si>
    <t>prestashya@gmail.com</t>
  </si>
  <si>
    <t>s1497489549y</t>
  </si>
  <si>
    <t>rofiqi.albet@kemenkeu.go.id</t>
  </si>
  <si>
    <t>n1497494000b</t>
  </si>
  <si>
    <t>suryani86@kemenkeu.go.id</t>
  </si>
  <si>
    <t>n1497499835i</t>
  </si>
  <si>
    <t>ritha.tikurura@kemenkeu.go.id</t>
  </si>
  <si>
    <t>n1497500959v</t>
  </si>
  <si>
    <t>faradhiva.azhima@kemenkeu.go.id</t>
  </si>
  <si>
    <t>n1497503728n</t>
  </si>
  <si>
    <t>novia@kemenkeu.go.id</t>
  </si>
  <si>
    <t>s1497503787v</t>
  </si>
  <si>
    <t>retna.eliza@kemenkeu.go.id</t>
  </si>
  <si>
    <t>n1497504157c</t>
  </si>
  <si>
    <t>mbshidiq@kemenkeu.go.id</t>
  </si>
  <si>
    <t>n1497507182m</t>
  </si>
  <si>
    <t>hastyar@kemenkeu.go.id</t>
  </si>
  <si>
    <t>n1497507556g</t>
  </si>
  <si>
    <t>citra.kartika@kemenkeu.com</t>
  </si>
  <si>
    <t>n1497513033p</t>
  </si>
  <si>
    <t>januar.malik@kemenkeu.go.id</t>
  </si>
  <si>
    <t>n1497577533c</t>
  </si>
  <si>
    <t>rahmat.restuadi@kemenkeu.go.id</t>
  </si>
  <si>
    <t>s1497488035b</t>
  </si>
  <si>
    <t>efwinyudha@gmail.com</t>
  </si>
  <si>
    <t>ss1497631694d</t>
  </si>
  <si>
    <t>ilmihayyudinna@gmail.com</t>
  </si>
  <si>
    <t>n1497592164c</t>
  </si>
  <si>
    <t>dencaswo@kemenkeu.go.id</t>
  </si>
  <si>
    <t>n1497592917c</t>
  </si>
  <si>
    <t>elvanetjhie@gmail.com</t>
  </si>
  <si>
    <t>n1497593132g</t>
  </si>
  <si>
    <t>ermayantilestari@gmail.com</t>
  </si>
  <si>
    <t>n1497592811h</t>
  </si>
  <si>
    <t>enning.wulandari@kemenkeu.go.id</t>
  </si>
  <si>
    <t>n1497593747w</t>
  </si>
  <si>
    <t>anggia.apriani@kemenkeu.go.id</t>
  </si>
  <si>
    <t>n1497594384i</t>
  </si>
  <si>
    <t>ave.paramitra@kemenkeu.go.id</t>
  </si>
  <si>
    <t>n1497594989g</t>
  </si>
  <si>
    <t>nana@gmail.com</t>
  </si>
  <si>
    <t>nn1497595742p</t>
  </si>
  <si>
    <t>m.taufiq93@kemenkeu.go.id</t>
  </si>
  <si>
    <t>n1497596284g</t>
  </si>
  <si>
    <t>dyah.puji@kemenkeu.go.id</t>
  </si>
  <si>
    <t>n1497596690p</t>
  </si>
  <si>
    <t>maria.adiningsih@kemenkeu.go.id</t>
  </si>
  <si>
    <t>s1497840136x</t>
  </si>
  <si>
    <t>ce.dreamer07@gmail.com</t>
  </si>
  <si>
    <t>s1497841118g</t>
  </si>
  <si>
    <t>dessy.monica@kemenkeu.go.id</t>
  </si>
  <si>
    <t>s1497836534r</t>
  </si>
  <si>
    <t>khairunnisah@kemenkeu.go.id</t>
  </si>
  <si>
    <t>s1497845323b</t>
  </si>
  <si>
    <t>dian.adiputro@kemenkeu.go.id</t>
  </si>
  <si>
    <t>sundefined</t>
  </si>
  <si>
    <t>siesty@kemenkeu.go.id</t>
  </si>
  <si>
    <t>n1497846692d</t>
  </si>
  <si>
    <t>ella.clear01@gmail.com</t>
  </si>
  <si>
    <t>titin.hasanah@kemenkeu.go.id</t>
  </si>
  <si>
    <t>devy.fatmawati@kemenkeu.go.id</t>
  </si>
  <si>
    <t>n1497855298f</t>
  </si>
  <si>
    <t>hnie.sumerli@gmail.com</t>
  </si>
  <si>
    <t>n1497855372b</t>
  </si>
  <si>
    <t>ferdyagusman@gmail.com</t>
  </si>
  <si>
    <t>n1497859300d</t>
  </si>
  <si>
    <t>femi.yessy@kemenkeu.go.id</t>
  </si>
  <si>
    <t>n1498012224m</t>
  </si>
  <si>
    <t>aamusda@kemenkeu.go.id</t>
  </si>
  <si>
    <t>s1498013807u</t>
  </si>
  <si>
    <t>yusiana.puspitasari@kemenkeu.go.id</t>
  </si>
  <si>
    <t>s1498117415p</t>
  </si>
  <si>
    <t>rinaekawatimulyadi@gmail.com</t>
  </si>
  <si>
    <t>s1498339764a</t>
  </si>
  <si>
    <t>rosiyanto@gmail.com</t>
  </si>
  <si>
    <t>s1498567460d</t>
  </si>
  <si>
    <t>ika.yuliestyani@gmail.com</t>
  </si>
  <si>
    <t>s1498570040x</t>
  </si>
  <si>
    <t>zaina.meidiana@gmail.com</t>
  </si>
  <si>
    <t>s1498574201f</t>
  </si>
  <si>
    <t>rizki.harris@gmail.com</t>
  </si>
  <si>
    <t>sss1499004532e</t>
  </si>
  <si>
    <t>q1</t>
  </si>
  <si>
    <t>q2</t>
  </si>
  <si>
    <t>q3</t>
  </si>
  <si>
    <t>q4</t>
  </si>
  <si>
    <t>q5</t>
  </si>
  <si>
    <t>q6</t>
  </si>
  <si>
    <t>q7</t>
  </si>
  <si>
    <t>q8</t>
  </si>
  <si>
    <t>E</t>
  </si>
  <si>
    <t>Tidak</t>
  </si>
  <si>
    <t>Pria</t>
  </si>
  <si>
    <t>D</t>
  </si>
  <si>
    <t>B</t>
  </si>
  <si>
    <t>Wanita</t>
  </si>
  <si>
    <t>C</t>
  </si>
  <si>
    <t>Ya</t>
  </si>
  <si>
    <t>s1497854589v</t>
  </si>
  <si>
    <t>A</t>
  </si>
  <si>
    <t>n1497852944y</t>
  </si>
  <si>
    <t>q9</t>
  </si>
  <si>
    <t>q10</t>
  </si>
  <si>
    <t>Personal Questionnaire</t>
  </si>
  <si>
    <t>Colocation Questionnaire</t>
  </si>
  <si>
    <t>Change Management Questionnaire</t>
  </si>
  <si>
    <t>Participant</t>
  </si>
  <si>
    <t>q11</t>
  </si>
  <si>
    <t>q12</t>
  </si>
  <si>
    <t>q13</t>
  </si>
  <si>
    <t>q14</t>
  </si>
  <si>
    <t>q15</t>
  </si>
  <si>
    <t>sangat berguna</t>
  </si>
  <si>
    <t>perlu disempurnakan lagi pada proses implementasi proses change</t>
  </si>
  <si>
    <t>Peenyajian Proses model ini sangat membantu dalam pemahaman eksperimen keseharian.</t>
  </si>
  <si>
    <t xml:space="preserve">untuk ditambahkan icon seperti email, sebagai notifikasi dari service desk ke user bahwa permintaan sudah dibuatkan tiket. (user mengetahui progress tiketnya) karena pada simulasi tsb belum ada
</t>
  </si>
  <si>
    <t>dengan adanya proses model membuat user lebih mudah dalam memahami proses bisnis yang sedang berjalan di instasi msg2</t>
  </si>
  <si>
    <t>perlu ada normal waktu pelaksanaan atau masing masing proses</t>
  </si>
  <si>
    <t>Dank Je</t>
  </si>
  <si>
    <t>Tugas dan fungsi aktor cukup jelas dijabarkan.</t>
  </si>
  <si>
    <t>Sudah bagus dan mudah dimengerti</t>
  </si>
  <si>
    <t>Dengan model seperti ini sangat membantu dalam mempelajari bisnis proses, namun jika bisnis proses yang dijelaskan cukup kompleks akan terasa berat.</t>
  </si>
  <si>
    <t>Penyajian proses model seperti itu lebih memudahkan sayadalam memhami proses bisnis, karena langung pada intinya dan simoel. Cukup jelas tanpa harus membaca narasi yang panjang.</t>
  </si>
  <si>
    <t>penggunaan kata kerja pada notasi proses lebih konsisten, misalkan menggunakan kata kerja maka keseluruhan menggunakan kata kerja</t>
  </si>
  <si>
    <t>Sudah memudahkan</t>
  </si>
  <si>
    <t>sudah cukup informatif, tapi untuk narasi terlalu monoton hingga terasa agak membosankan.</t>
  </si>
  <si>
    <t>penjelasan dari narator  terlalu cepat, sehingga saat mendengarkan agak kurang jelas</t>
  </si>
  <si>
    <t>Overall penyajian proses model ini dalam menjelaskan tentang proses bisnis suatu organisasi sudah sangat baik</t>
  </si>
  <si>
    <t xml:space="preserve">Menurut saya cara penyajian proses model yang terdapat pada eksperimen ini dapat dipahami dengan baik. </t>
  </si>
  <si>
    <t>sudah baik</t>
  </si>
  <si>
    <t>Secara keseluruhan penyajian proses model tersebut sudah cukup baik dan mudah dimengerti</t>
  </si>
  <si>
    <t>tidak usah diberikan durasi</t>
  </si>
  <si>
    <t>-</t>
  </si>
  <si>
    <t>Penyajiannya agar lebih ringkas dan jelas</t>
  </si>
  <si>
    <t>Menggunakan gambar atau animasi yang lebih menarik..tidak hanya tanda panah yg berjalan tetapi menggunakan animasi figur yang menggambarkan hal2 yg terlibat di dalam proses modeling...</t>
  </si>
  <si>
    <t>penyajiannya cukup baik, sederhana dan mudah dimengerti</t>
  </si>
  <si>
    <t>Penyajian proses model ini sangat membantu dimana akan terlihat apakah alur yang kita buat betul atau tidak</t>
  </si>
  <si>
    <t>sudah cukup baik</t>
  </si>
  <si>
    <t>Penyajian proses model sudah baik, yang mungkin perlu dilakukan adalah memastikan bahwa user (yang membaca proses model) memahami simbol/notasi yang digunakan. Karena terdapat notasi yang sedikit berbeda dengan format SOP yang biasa digunakan di Pusintek.</t>
  </si>
  <si>
    <t xml:space="preserve">Cara Penyajian Proses Modelnya sudah Bagus, mungkin kedepannya Proses Model tersebut dapat dibuat secara terpisah antar role (standart, normal dan emergancy change) agar pemaparan tidak terlalu lama </t>
  </si>
  <si>
    <t xml:space="preserve">Penyajian proses model mudah dipahami </t>
  </si>
  <si>
    <t>Penyajian sudah detail karena masing-masing proses sudah dituangkan beserta dengan penjelasannya. Dikarenakan saya lebih terbiasa melihat tampilan secara vertikal sehingga agak sedikit sulit , namun itu hanya masalah pembiasaan saja, selebihnya sudah sangat bagus.</t>
  </si>
  <si>
    <t xml:space="preserve">   </t>
  </si>
  <si>
    <t xml:space="preserve">sudah bagus penyajiannya </t>
  </si>
  <si>
    <t>sudah bagus</t>
  </si>
  <si>
    <t xml:space="preserve">Untuk orang yang sangat susah memahami denah/gambar seperti saya, penyajian gambar berangkai seperti ini menimbulkan kebingungan. Mungkin bisa dicoba dengan memutus alur per bagian. Akan tetapi untuk orang yang mudah memahami denah, memutus alur mungkin menjadi membingungkan. </t>
  </si>
  <si>
    <t>Mempelajari proses bisnis hanya berdasarkan flowchart cukup membingungkan, akan lebih baik jika diberikan overview proses bisnis sebelum membaca flowchart.</t>
  </si>
  <si>
    <t>Beberapa alur (terutama mengenai rollback/ pengulangan aktivitas) perlu proses model yang lebih baik.</t>
  </si>
  <si>
    <t>waktu review bisa dilibypass</t>
  </si>
  <si>
    <t>PU Questionnaire</t>
  </si>
  <si>
    <t>PEOU Questionnaire</t>
  </si>
  <si>
    <t>CLE Questionnaire</t>
  </si>
  <si>
    <t>CORRECT ANSWERS</t>
  </si>
  <si>
    <t>Answers</t>
  </si>
  <si>
    <t>Scores</t>
  </si>
  <si>
    <t>Total Scores</t>
  </si>
  <si>
    <t>Total PU</t>
  </si>
  <si>
    <t>Total PEOU</t>
  </si>
  <si>
    <t>Total CLE</t>
  </si>
  <si>
    <t>q3*</t>
  </si>
  <si>
    <t>q3(inv)</t>
  </si>
  <si>
    <t>Very useful</t>
  </si>
  <si>
    <t>This process model representation is very helpful for understanding the process in daily activities</t>
  </si>
  <si>
    <t>Need to enhance the change management process</t>
  </si>
  <si>
    <t>The process models allow users to easily understand the business processes in the organization</t>
  </si>
  <si>
    <t>Thank you</t>
  </si>
  <si>
    <t>The tasks and functions of the actor are quite clearly defined</t>
  </si>
  <si>
    <t>It's already good and easy to understand</t>
  </si>
  <si>
    <t>This model is very helpful to learn business process. But it will be hard to understand if the process is quite large</t>
  </si>
  <si>
    <t>This process model representation make it easier for me to understand a business process because it is straightforward and simple. It is quite clear without having to read a long narrative</t>
  </si>
  <si>
    <t>It has made it easier for me</t>
  </si>
  <si>
    <t>It is quite informative. However, the narration is monotonous and rather boring</t>
  </si>
  <si>
    <t>It's quite good</t>
  </si>
  <si>
    <t>Good</t>
  </si>
  <si>
    <t>It's quite good, simple, nd easy to understand</t>
  </si>
  <si>
    <t>I think the representation of process models in this experiment is easy to understand</t>
  </si>
  <si>
    <t>No need to set the minimum duration</t>
  </si>
  <si>
    <t>Overall the process model representation is already good and easy to understand</t>
  </si>
  <si>
    <t>The presentation needs to be more compact and clear</t>
  </si>
  <si>
    <t>The representation is detail and each process is well explained. Since I am more used to see the model that presented vertically (like flowchart), it is little bit difficult for me. But it's just a matter of habit. The rest is very good</t>
  </si>
  <si>
    <t>The way to present process models is already good. Maybe in the future the process models can be presented separately between standard, normal and emergency change to shorten the presentation</t>
  </si>
  <si>
    <t>The process model presentation is already good. Maybe all you need to do is to ensure that the model readers understand the symbol/notations being used, since some are different with the notations being used in Pusintek</t>
  </si>
  <si>
    <t>This representation is easy to understand</t>
  </si>
  <si>
    <t>The presentation is already good</t>
  </si>
  <si>
    <t xml:space="preserve">It's already good </t>
  </si>
  <si>
    <t>Learning business processes only from flowchart (process model) is quite confusing. It is better to give little bit overview of business process in the beginning</t>
  </si>
  <si>
    <t>Some flows (especially for looping) need a better explanation</t>
  </si>
  <si>
    <t>Time for reviewing (observing) the model can be bypassed</t>
  </si>
  <si>
    <t>Feedback</t>
  </si>
  <si>
    <t>Group</t>
  </si>
  <si>
    <t>Narration</t>
  </si>
  <si>
    <t>Non-narration</t>
  </si>
  <si>
    <t>Add more icons to the models, for example: email as a notification from Service Desk to the user that a request ticket has been created (the user knows the progress), since it has not been explained in the model</t>
  </si>
  <si>
    <t>Need to add information about the time schedule for each process (request) fulfillment</t>
  </si>
  <si>
    <t>The explanation from the narrator sounds too fast and rather unclear</t>
  </si>
  <si>
    <t>Overall, this representation to explain business processes of the organization is very good</t>
  </si>
  <si>
    <t>Use more pictures or interesting animation. Not only use the animated arcs, but also figures to show the elements (roles) that involve in the process</t>
  </si>
  <si>
    <t>The use of verb in the process notations need to be more consistent</t>
  </si>
  <si>
    <t xml:space="preserve">This process model representation is very helpful since it can be seen whether we've already done the right things or not </t>
  </si>
  <si>
    <t>For people who are having a difficulty to understand a plan/diagram like me, this representation may cause confusion. Perhaps you can try to break down the process. However, for people who are easily understand the plan/diagram, breaking the path may be confusing.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</si>
</sst>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quot;/&quot;mm&quot;/&quot;yyyy&quot; &quot;hh&quot;:&quot;mm&quot;:&quot;ss"/>
  </numFmts>
  <fonts count="12" x14ac:knownFonts="1">
    <font>
      <sz val="11"/>
      <color theme="1"/>
      <name val="Calibri"/>
      <family val="2"/>
      <charset val="1"/>
      <scheme val="minor"/>
    </font>
    <font>
      <b/>
      <sz val="11"/>
      <color theme="1"/>
      <name val="Calibri"/>
      <family val="2"/>
      <charset val="1"/>
      <scheme val="minor"/>
    </font>
    <font>
      <sz val="10"/>
      <name val="Arial"/>
      <family val="2"/>
    </font>
    <font>
      <sz val="10"/>
      <name val="Arial"/>
    </font>
    <font>
      <sz val="10"/>
      <color rgb="FF000000"/>
      <name val="Arial"/>
      <family val="2"/>
    </font>
    <font>
      <sz val="7"/>
      <color rgb="FF000000"/>
      <name val="Arial"/>
      <family val="2"/>
    </font>
    <font>
      <sz val="7"/>
      <color rgb="FF000000"/>
      <name val="Courier New"/>
      <family val="3"/>
    </font>
    <font>
      <b/>
      <sz val="10"/>
      <name val="Arial"/>
      <family val="2"/>
    </font>
    <font>
      <b/>
      <sz val="10"/>
      <color rgb="FF000000"/>
      <name val="Arial"/>
      <family val="2"/>
    </font>
    <font>
      <b/>
      <sz val="11"/>
      <name val="Calibri"/>
      <family val="2"/>
      <charset val="1"/>
      <scheme val="minor"/>
    </font>
    <font>
      <b/>
      <sz val="11"/>
      <color theme="1"/>
      <name val="Calibri"/>
      <family val="2"/>
      <scheme val="minor"/>
    </font>
    <font>
      <b/>
      <sz val="11"/>
      <name val="Calibri"/>
      <family val="2"/>
      <scheme val="minor"/>
    </font>
  </fonts>
  <fills count="13">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00FF0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0" tint="-0.14999847407452621"/>
        <bgColor indexed="64"/>
      </patternFill>
    </fill>
  </fills>
  <borders count="5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right style="medium">
        <color indexed="64"/>
      </right>
      <top/>
      <bottom style="thin">
        <color indexed="64"/>
      </bottom>
      <diagonal/>
    </border>
  </borders>
  <cellStyleXfs count="1">
    <xf numFmtId="0" fontId="0" fillId="0" borderId="0"/>
  </cellStyleXfs>
  <cellXfs count="180">
    <xf numFmtId="0" fontId="0" fillId="0" borderId="0" xfId="0"/>
    <xf numFmtId="0" fontId="2" fillId="0" borderId="0" xfId="0" applyFont="1" applyAlignment="1"/>
    <xf numFmtId="0" fontId="3" fillId="0" borderId="0" xfId="0" applyFont="1" applyAlignment="1"/>
    <xf numFmtId="0" fontId="4" fillId="0" borderId="1" xfId="0" applyFont="1" applyBorder="1" applyAlignment="1">
      <alignment wrapText="1"/>
    </xf>
    <xf numFmtId="0" fontId="4" fillId="0" borderId="1" xfId="0" applyFont="1" applyBorder="1" applyAlignment="1">
      <alignment horizontal="right" wrapText="1"/>
    </xf>
    <xf numFmtId="0" fontId="3" fillId="0" borderId="0" xfId="0" applyFont="1" applyFill="1" applyAlignment="1"/>
    <xf numFmtId="0" fontId="4" fillId="0" borderId="1" xfId="0" applyFont="1" applyFill="1" applyBorder="1" applyAlignment="1">
      <alignment wrapText="1"/>
    </xf>
    <xf numFmtId="0" fontId="0" fillId="0" borderId="0" xfId="0" applyFont="1" applyAlignment="1"/>
    <xf numFmtId="0" fontId="0" fillId="0" borderId="3" xfId="0" applyBorder="1"/>
    <xf numFmtId="0" fontId="0" fillId="0" borderId="0" xfId="0" applyFill="1"/>
    <xf numFmtId="0" fontId="5" fillId="0" borderId="1" xfId="0" applyFont="1" applyBorder="1" applyAlignment="1">
      <alignment wrapText="1"/>
    </xf>
    <xf numFmtId="0" fontId="6" fillId="0" borderId="0" xfId="0" applyFont="1" applyAlignment="1">
      <alignment horizontal="left" vertical="center"/>
    </xf>
    <xf numFmtId="0" fontId="2" fillId="2" borderId="2" xfId="0" applyFont="1" applyFill="1" applyBorder="1" applyAlignment="1"/>
    <xf numFmtId="0" fontId="0" fillId="0" borderId="2" xfId="0" applyBorder="1"/>
    <xf numFmtId="0" fontId="3" fillId="2" borderId="2" xfId="0" applyFont="1" applyFill="1" applyBorder="1" applyAlignment="1"/>
    <xf numFmtId="0" fontId="3" fillId="3" borderId="2" xfId="0" applyFont="1" applyFill="1" applyBorder="1" applyAlignment="1"/>
    <xf numFmtId="0" fontId="3" fillId="5" borderId="2" xfId="0" applyFont="1" applyFill="1" applyBorder="1" applyAlignment="1"/>
    <xf numFmtId="0" fontId="2" fillId="5" borderId="2" xfId="0" applyFont="1" applyFill="1" applyBorder="1" applyAlignment="1"/>
    <xf numFmtId="0" fontId="2" fillId="4" borderId="2" xfId="0" applyFont="1" applyFill="1" applyBorder="1" applyAlignment="1"/>
    <xf numFmtId="0" fontId="4" fillId="4" borderId="2" xfId="0" applyFont="1" applyFill="1" applyBorder="1" applyAlignment="1">
      <alignment wrapText="1"/>
    </xf>
    <xf numFmtId="0" fontId="0" fillId="0" borderId="15" xfId="0" applyBorder="1"/>
    <xf numFmtId="0" fontId="2" fillId="2" borderId="20" xfId="0" applyFont="1" applyFill="1" applyBorder="1" applyAlignment="1"/>
    <xf numFmtId="0" fontId="3" fillId="2" borderId="20" xfId="0" applyFont="1" applyFill="1" applyBorder="1" applyAlignment="1"/>
    <xf numFmtId="0" fontId="3" fillId="3" borderId="20" xfId="0" applyFont="1" applyFill="1" applyBorder="1" applyAlignment="1"/>
    <xf numFmtId="0" fontId="3" fillId="5" borderId="20" xfId="0" applyFont="1" applyFill="1" applyBorder="1" applyAlignment="1"/>
    <xf numFmtId="0" fontId="2" fillId="5" borderId="20" xfId="0" applyFont="1" applyFill="1" applyBorder="1" applyAlignment="1"/>
    <xf numFmtId="0" fontId="2" fillId="4" borderId="20" xfId="0" applyFont="1" applyFill="1" applyBorder="1" applyAlignment="1"/>
    <xf numFmtId="0" fontId="4" fillId="4" borderId="20" xfId="0" applyFont="1" applyFill="1" applyBorder="1" applyAlignment="1">
      <alignment wrapText="1"/>
    </xf>
    <xf numFmtId="0" fontId="4" fillId="4" borderId="22" xfId="0" applyFont="1" applyFill="1" applyBorder="1" applyAlignment="1">
      <alignment wrapText="1"/>
    </xf>
    <xf numFmtId="0" fontId="4" fillId="4" borderId="23" xfId="0" applyFont="1" applyFill="1" applyBorder="1" applyAlignment="1">
      <alignment wrapText="1"/>
    </xf>
    <xf numFmtId="0" fontId="2" fillId="2" borderId="14" xfId="0" applyFont="1" applyFill="1" applyBorder="1" applyAlignment="1"/>
    <xf numFmtId="0" fontId="2" fillId="2" borderId="25" xfId="0" applyFont="1" applyFill="1" applyBorder="1" applyAlignment="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4" xfId="0" applyBorder="1"/>
    <xf numFmtId="0" fontId="0" fillId="0" borderId="25" xfId="0" applyBorder="1"/>
    <xf numFmtId="0" fontId="0" fillId="0" borderId="31" xfId="0" applyBorder="1"/>
    <xf numFmtId="0" fontId="0" fillId="0" borderId="16" xfId="0" applyBorder="1"/>
    <xf numFmtId="0" fontId="0" fillId="0" borderId="17" xfId="0" applyBorder="1"/>
    <xf numFmtId="0" fontId="0" fillId="0" borderId="18" xfId="0" applyBorder="1"/>
    <xf numFmtId="0" fontId="4" fillId="0" borderId="1" xfId="0" applyFont="1" applyBorder="1" applyAlignment="1"/>
    <xf numFmtId="0" fontId="0" fillId="0" borderId="0" xfId="0" applyAlignment="1"/>
    <xf numFmtId="0" fontId="4" fillId="4" borderId="0" xfId="0" applyFont="1" applyFill="1" applyBorder="1" applyAlignment="1">
      <alignment wrapText="1"/>
    </xf>
    <xf numFmtId="0" fontId="0" fillId="0" borderId="0" xfId="0" applyFont="1" applyBorder="1"/>
    <xf numFmtId="0" fontId="2" fillId="0" borderId="0" xfId="0" applyFont="1" applyFill="1" applyAlignment="1"/>
    <xf numFmtId="165" fontId="2" fillId="0" borderId="0" xfId="0" applyNumberFormat="1" applyFont="1" applyFill="1" applyAlignment="1"/>
    <xf numFmtId="0" fontId="0" fillId="0" borderId="0" xfId="0" applyFont="1" applyFill="1" applyAlignment="1"/>
    <xf numFmtId="0" fontId="5" fillId="0" borderId="1" xfId="0" applyFont="1" applyFill="1" applyBorder="1" applyAlignment="1">
      <alignment wrapText="1"/>
    </xf>
    <xf numFmtId="0" fontId="2" fillId="0" borderId="0" xfId="0" applyFont="1" applyFill="1" applyBorder="1" applyAlignment="1"/>
    <xf numFmtId="0" fontId="4" fillId="0" borderId="0" xfId="0" applyFont="1" applyFill="1" applyBorder="1" applyAlignment="1">
      <alignment wrapText="1"/>
    </xf>
    <xf numFmtId="0" fontId="0" fillId="5" borderId="19" xfId="0" applyFill="1" applyBorder="1"/>
    <xf numFmtId="0" fontId="0" fillId="5" borderId="2" xfId="0" applyFill="1" applyBorder="1"/>
    <xf numFmtId="0" fontId="0" fillId="5" borderId="20" xfId="0" applyFill="1" applyBorder="1"/>
    <xf numFmtId="0" fontId="7" fillId="0" borderId="0" xfId="0" applyFont="1" applyAlignment="1"/>
    <xf numFmtId="0" fontId="0" fillId="0" borderId="0" xfId="0" applyFill="1" applyBorder="1"/>
    <xf numFmtId="0" fontId="0" fillId="0" borderId="0" xfId="0" applyFill="1" applyBorder="1" applyAlignment="1">
      <alignment horizontal="center"/>
    </xf>
    <xf numFmtId="0" fontId="0" fillId="0" borderId="38" xfId="0" applyBorder="1"/>
    <xf numFmtId="0" fontId="7" fillId="8" borderId="26" xfId="0" applyFont="1" applyFill="1" applyBorder="1" applyAlignment="1"/>
    <xf numFmtId="0" fontId="7" fillId="8" borderId="27" xfId="0" applyFont="1" applyFill="1" applyBorder="1" applyAlignment="1"/>
    <xf numFmtId="0" fontId="7" fillId="8" borderId="28" xfId="0" applyFont="1" applyFill="1" applyBorder="1" applyAlignment="1"/>
    <xf numFmtId="0" fontId="7" fillId="8" borderId="42" xfId="0" applyFont="1" applyFill="1" applyBorder="1" applyAlignment="1"/>
    <xf numFmtId="0" fontId="7" fillId="8" borderId="43" xfId="0" applyFont="1" applyFill="1" applyBorder="1" applyAlignment="1"/>
    <xf numFmtId="0" fontId="7" fillId="8" borderId="44" xfId="0" applyFont="1" applyFill="1" applyBorder="1" applyAlignment="1"/>
    <xf numFmtId="0" fontId="7" fillId="7" borderId="7" xfId="0" applyFont="1" applyFill="1" applyBorder="1" applyAlignment="1">
      <alignment horizontal="center" vertical="center"/>
    </xf>
    <xf numFmtId="0" fontId="7" fillId="7" borderId="10" xfId="0" applyFont="1" applyFill="1" applyBorder="1" applyAlignment="1">
      <alignment horizontal="center" vertical="center"/>
    </xf>
    <xf numFmtId="0" fontId="7" fillId="9" borderId="26" xfId="0" applyFont="1" applyFill="1" applyBorder="1" applyAlignment="1"/>
    <xf numFmtId="0" fontId="7" fillId="9" borderId="27" xfId="0" applyFont="1" applyFill="1" applyBorder="1" applyAlignment="1"/>
    <xf numFmtId="0" fontId="7" fillId="9" borderId="28" xfId="0" applyFont="1" applyFill="1" applyBorder="1" applyAlignment="1"/>
    <xf numFmtId="0" fontId="7" fillId="9" borderId="42" xfId="0" applyFont="1" applyFill="1" applyBorder="1" applyAlignment="1"/>
    <xf numFmtId="0" fontId="7" fillId="9" borderId="43" xfId="0" applyFont="1" applyFill="1" applyBorder="1" applyAlignment="1"/>
    <xf numFmtId="0" fontId="7" fillId="9" borderId="44" xfId="0" applyFont="1" applyFill="1" applyBorder="1" applyAlignment="1"/>
    <xf numFmtId="0" fontId="0" fillId="0" borderId="45" xfId="0" applyFill="1" applyBorder="1"/>
    <xf numFmtId="0" fontId="0" fillId="0" borderId="46" xfId="0" applyFill="1" applyBorder="1"/>
    <xf numFmtId="0" fontId="0" fillId="0" borderId="47" xfId="0" applyFill="1" applyBorder="1"/>
    <xf numFmtId="0" fontId="0" fillId="0" borderId="35" xfId="0" applyBorder="1"/>
    <xf numFmtId="0" fontId="0" fillId="0" borderId="36" xfId="0" applyBorder="1"/>
    <xf numFmtId="0" fontId="0" fillId="0" borderId="37" xfId="0" applyBorder="1"/>
    <xf numFmtId="0" fontId="8" fillId="0" borderId="0" xfId="0" applyFont="1" applyFill="1" applyBorder="1" applyAlignment="1">
      <alignment wrapText="1"/>
    </xf>
    <xf numFmtId="0" fontId="0" fillId="0" borderId="48" xfId="0" applyBorder="1"/>
    <xf numFmtId="0" fontId="0" fillId="0" borderId="39" xfId="0" applyBorder="1"/>
    <xf numFmtId="165" fontId="2" fillId="0" borderId="0" xfId="0" applyNumberFormat="1" applyFont="1" applyFill="1" applyBorder="1" applyAlignment="1"/>
    <xf numFmtId="0" fontId="0" fillId="0" borderId="0" xfId="0" applyFont="1" applyFill="1" applyBorder="1" applyAlignment="1"/>
    <xf numFmtId="0" fontId="3" fillId="0" borderId="0" xfId="0" applyFont="1" applyFill="1" applyBorder="1" applyAlignment="1"/>
    <xf numFmtId="0" fontId="4" fillId="0" borderId="0" xfId="0" applyFont="1" applyFill="1" applyBorder="1" applyAlignment="1"/>
    <xf numFmtId="0" fontId="7" fillId="0" borderId="0" xfId="0" applyFont="1" applyFill="1" applyBorder="1" applyAlignment="1">
      <alignment vertical="center"/>
    </xf>
    <xf numFmtId="0" fontId="0" fillId="0" borderId="0" xfId="0" applyFill="1" applyBorder="1" applyAlignment="1">
      <alignment vertical="center"/>
    </xf>
    <xf numFmtId="0" fontId="1" fillId="8" borderId="11" xfId="0" applyFont="1" applyFill="1" applyBorder="1" applyAlignment="1">
      <alignment horizontal="center"/>
    </xf>
    <xf numFmtId="0" fontId="1" fillId="8" borderId="12" xfId="0" applyFont="1" applyFill="1" applyBorder="1" applyAlignment="1">
      <alignment horizontal="center"/>
    </xf>
    <xf numFmtId="0" fontId="1" fillId="8" borderId="13" xfId="0" applyFont="1" applyFill="1" applyBorder="1" applyAlignment="1">
      <alignment horizontal="center"/>
    </xf>
    <xf numFmtId="0" fontId="1" fillId="8" borderId="32" xfId="0" applyFont="1" applyFill="1" applyBorder="1" applyAlignment="1">
      <alignment horizontal="center" vertical="center"/>
    </xf>
    <xf numFmtId="0" fontId="1" fillId="8" borderId="33" xfId="0" applyFont="1" applyFill="1" applyBorder="1" applyAlignment="1">
      <alignment horizontal="center" vertical="center"/>
    </xf>
    <xf numFmtId="0" fontId="1" fillId="9" borderId="11" xfId="0" applyFont="1" applyFill="1" applyBorder="1" applyAlignment="1">
      <alignment horizontal="center"/>
    </xf>
    <xf numFmtId="0" fontId="1" fillId="9" borderId="12" xfId="0" applyFont="1" applyFill="1" applyBorder="1" applyAlignment="1">
      <alignment horizontal="center"/>
    </xf>
    <xf numFmtId="0" fontId="1" fillId="9" borderId="13" xfId="0" applyFont="1" applyFill="1" applyBorder="1" applyAlignment="1">
      <alignment horizontal="center"/>
    </xf>
    <xf numFmtId="0" fontId="1" fillId="9" borderId="5" xfId="0" applyFont="1" applyFill="1" applyBorder="1" applyAlignment="1">
      <alignment horizontal="center"/>
    </xf>
    <xf numFmtId="0" fontId="1" fillId="9" borderId="6" xfId="0" applyFont="1" applyFill="1" applyBorder="1" applyAlignment="1">
      <alignment horizontal="center"/>
    </xf>
    <xf numFmtId="0" fontId="1" fillId="9" borderId="7" xfId="0" applyFont="1" applyFill="1" applyBorder="1" applyAlignment="1">
      <alignment horizontal="center"/>
    </xf>
    <xf numFmtId="0" fontId="1" fillId="9" borderId="32" xfId="0" applyFont="1" applyFill="1" applyBorder="1" applyAlignment="1">
      <alignment horizontal="center" vertical="center"/>
    </xf>
    <xf numFmtId="0" fontId="1" fillId="9" borderId="34" xfId="0" applyFont="1" applyFill="1" applyBorder="1" applyAlignment="1">
      <alignment horizontal="center" vertical="center"/>
    </xf>
    <xf numFmtId="0" fontId="0" fillId="0" borderId="50" xfId="0" applyBorder="1"/>
    <xf numFmtId="0" fontId="0" fillId="0" borderId="51" xfId="0" applyBorder="1"/>
    <xf numFmtId="0" fontId="7" fillId="11" borderId="26" xfId="0" applyFont="1" applyFill="1" applyBorder="1" applyAlignment="1"/>
    <xf numFmtId="0" fontId="7" fillId="11" borderId="27" xfId="0" applyFont="1" applyFill="1" applyBorder="1" applyAlignment="1"/>
    <xf numFmtId="0" fontId="7" fillId="11" borderId="28" xfId="0" applyFont="1" applyFill="1" applyBorder="1" applyAlignment="1"/>
    <xf numFmtId="0" fontId="7" fillId="6" borderId="26" xfId="0" applyFont="1" applyFill="1" applyBorder="1" applyAlignment="1"/>
    <xf numFmtId="0" fontId="7" fillId="6" borderId="27" xfId="0" applyFont="1" applyFill="1" applyBorder="1" applyAlignment="1"/>
    <xf numFmtId="0" fontId="7" fillId="6" borderId="28" xfId="0" applyFont="1" applyFill="1" applyBorder="1" applyAlignment="1"/>
    <xf numFmtId="0" fontId="7" fillId="6" borderId="32" xfId="0" applyFont="1" applyFill="1" applyBorder="1" applyAlignment="1">
      <alignment horizontal="center" vertical="center"/>
    </xf>
    <xf numFmtId="0" fontId="7" fillId="6" borderId="26" xfId="0" applyFont="1" applyFill="1" applyBorder="1" applyAlignment="1">
      <alignment vertical="center"/>
    </xf>
    <xf numFmtId="0" fontId="7" fillId="6" borderId="27" xfId="0" applyFont="1" applyFill="1" applyBorder="1" applyAlignment="1">
      <alignment vertical="center"/>
    </xf>
    <xf numFmtId="0" fontId="7" fillId="6" borderId="28" xfId="0" applyFont="1" applyFill="1" applyBorder="1" applyAlignment="1">
      <alignment vertical="center"/>
    </xf>
    <xf numFmtId="0" fontId="7" fillId="11" borderId="32" xfId="0" applyFont="1" applyFill="1" applyBorder="1" applyAlignment="1">
      <alignment horizontal="center" vertical="center"/>
    </xf>
    <xf numFmtId="0" fontId="7" fillId="11" borderId="33" xfId="0" applyFont="1" applyFill="1" applyBorder="1" applyAlignment="1">
      <alignment horizontal="center" vertical="center"/>
    </xf>
    <xf numFmtId="0" fontId="0" fillId="0" borderId="40" xfId="0" applyBorder="1"/>
    <xf numFmtId="0" fontId="0" fillId="0" borderId="41" xfId="0" applyBorder="1"/>
    <xf numFmtId="0" fontId="7" fillId="6" borderId="10" xfId="0" applyFont="1" applyFill="1" applyBorder="1" applyAlignment="1">
      <alignment horizontal="center" vertical="center"/>
    </xf>
    <xf numFmtId="0" fontId="0" fillId="0" borderId="53" xfId="0" applyBorder="1"/>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1" fillId="11" borderId="6" xfId="0" applyFont="1" applyFill="1" applyBorder="1" applyAlignment="1">
      <alignment horizontal="center"/>
    </xf>
    <xf numFmtId="0" fontId="1" fillId="11" borderId="7" xfId="0" applyFont="1" applyFill="1" applyBorder="1" applyAlignment="1">
      <alignment horizontal="center"/>
    </xf>
    <xf numFmtId="0" fontId="9" fillId="10" borderId="5" xfId="0" applyFont="1" applyFill="1" applyBorder="1" applyAlignment="1">
      <alignment horizontal="center"/>
    </xf>
    <xf numFmtId="0" fontId="9" fillId="10" borderId="6" xfId="0" applyFont="1" applyFill="1" applyBorder="1" applyAlignment="1">
      <alignment horizontal="center"/>
    </xf>
    <xf numFmtId="0" fontId="9" fillId="10" borderId="7" xfId="0" applyFont="1" applyFill="1" applyBorder="1" applyAlignment="1">
      <alignment horizontal="center"/>
    </xf>
    <xf numFmtId="0" fontId="7" fillId="10" borderId="26" xfId="0" applyFont="1" applyFill="1" applyBorder="1" applyAlignment="1"/>
    <xf numFmtId="0" fontId="7" fillId="10" borderId="27" xfId="0" applyFont="1" applyFill="1" applyBorder="1" applyAlignment="1"/>
    <xf numFmtId="0" fontId="7" fillId="10" borderId="52" xfId="0" applyFont="1" applyFill="1" applyBorder="1" applyAlignment="1"/>
    <xf numFmtId="0" fontId="7" fillId="10" borderId="28" xfId="0" applyFont="1" applyFill="1" applyBorder="1" applyAlignment="1"/>
    <xf numFmtId="0" fontId="2" fillId="2" borderId="53" xfId="0" applyFont="1" applyFill="1" applyBorder="1" applyAlignment="1"/>
    <xf numFmtId="0" fontId="3" fillId="2" borderId="40" xfId="0" applyFont="1" applyFill="1" applyBorder="1" applyAlignment="1"/>
    <xf numFmtId="0" fontId="2" fillId="2" borderId="40" xfId="0" applyFont="1" applyFill="1" applyBorder="1" applyAlignment="1"/>
    <xf numFmtId="0" fontId="2" fillId="4" borderId="40" xfId="0" applyFont="1" applyFill="1" applyBorder="1" applyAlignment="1"/>
    <xf numFmtId="0" fontId="4" fillId="4" borderId="40" xfId="0" applyFont="1" applyFill="1" applyBorder="1" applyAlignment="1">
      <alignment wrapText="1"/>
    </xf>
    <xf numFmtId="0" fontId="4" fillId="4" borderId="41" xfId="0" applyFont="1" applyFill="1" applyBorder="1" applyAlignment="1">
      <alignment wrapText="1"/>
    </xf>
    <xf numFmtId="0" fontId="2" fillId="0" borderId="53" xfId="0" applyFont="1" applyFill="1" applyBorder="1" applyAlignment="1"/>
    <xf numFmtId="0" fontId="3" fillId="0" borderId="40" xfId="0" applyFont="1" applyFill="1" applyBorder="1" applyAlignment="1"/>
    <xf numFmtId="0" fontId="2" fillId="0" borderId="40" xfId="0" applyFont="1" applyFill="1" applyBorder="1" applyAlignment="1"/>
    <xf numFmtId="0" fontId="4" fillId="0" borderId="40" xfId="0" applyFont="1" applyFill="1" applyBorder="1" applyAlignment="1">
      <alignment wrapText="1"/>
    </xf>
    <xf numFmtId="0" fontId="4" fillId="0" borderId="41" xfId="0" applyFont="1" applyFill="1" applyBorder="1" applyAlignment="1">
      <alignment wrapText="1"/>
    </xf>
    <xf numFmtId="0" fontId="3" fillId="0" borderId="53" xfId="0" applyFont="1" applyFill="1" applyBorder="1" applyAlignment="1"/>
    <xf numFmtId="0" fontId="1" fillId="7" borderId="9" xfId="0" applyFont="1" applyFill="1" applyBorder="1" applyAlignment="1">
      <alignment horizontal="center"/>
    </xf>
    <xf numFmtId="0" fontId="1" fillId="7" borderId="10" xfId="0" applyFont="1" applyFill="1" applyBorder="1" applyAlignment="1">
      <alignment horizontal="center"/>
    </xf>
    <xf numFmtId="0" fontId="7" fillId="12" borderId="28" xfId="0" applyFont="1" applyFill="1" applyBorder="1" applyAlignment="1"/>
    <xf numFmtId="0" fontId="1" fillId="12" borderId="13" xfId="0" applyFont="1" applyFill="1" applyBorder="1" applyAlignment="1">
      <alignment horizontal="center"/>
    </xf>
    <xf numFmtId="0" fontId="1" fillId="12" borderId="5" xfId="0" applyFont="1" applyFill="1" applyBorder="1" applyAlignment="1">
      <alignment horizontal="center"/>
    </xf>
    <xf numFmtId="0" fontId="7" fillId="12" borderId="10" xfId="0" applyFont="1" applyFill="1" applyBorder="1" applyAlignment="1"/>
    <xf numFmtId="0" fontId="10" fillId="12" borderId="4" xfId="0" applyFont="1" applyFill="1" applyBorder="1"/>
    <xf numFmtId="0" fontId="0" fillId="0" borderId="49" xfId="0" applyBorder="1"/>
    <xf numFmtId="0" fontId="7" fillId="12" borderId="4" xfId="0" applyFont="1" applyFill="1" applyBorder="1" applyAlignment="1"/>
    <xf numFmtId="0" fontId="7" fillId="12" borderId="27" xfId="0" applyFont="1" applyFill="1" applyBorder="1" applyAlignment="1"/>
    <xf numFmtId="0" fontId="10" fillId="12" borderId="12" xfId="0" applyFont="1" applyFill="1" applyBorder="1" applyAlignment="1">
      <alignment horizontal="center"/>
    </xf>
    <xf numFmtId="0" fontId="10" fillId="12" borderId="13" xfId="0" applyFont="1" applyFill="1" applyBorder="1" applyAlignment="1">
      <alignment horizontal="center"/>
    </xf>
    <xf numFmtId="0" fontId="10" fillId="8" borderId="11" xfId="0" applyFont="1" applyFill="1" applyBorder="1" applyAlignment="1">
      <alignment horizontal="center"/>
    </xf>
    <xf numFmtId="0" fontId="10" fillId="8" borderId="12" xfId="0" applyFont="1" applyFill="1" applyBorder="1" applyAlignment="1">
      <alignment horizontal="center"/>
    </xf>
    <xf numFmtId="0" fontId="10" fillId="8" borderId="13" xfId="0" applyFont="1" applyFill="1" applyBorder="1" applyAlignment="1">
      <alignment horizontal="center"/>
    </xf>
    <xf numFmtId="0" fontId="10" fillId="9" borderId="5" xfId="0" applyFont="1" applyFill="1" applyBorder="1" applyAlignment="1">
      <alignment horizontal="center"/>
    </xf>
    <xf numFmtId="0" fontId="10" fillId="9" borderId="6" xfId="0" applyFont="1" applyFill="1" applyBorder="1" applyAlignment="1">
      <alignment horizontal="center"/>
    </xf>
    <xf numFmtId="0" fontId="10" fillId="9" borderId="7" xfId="0" applyFont="1" applyFill="1" applyBorder="1" applyAlignment="1">
      <alignment horizontal="center"/>
    </xf>
    <xf numFmtId="0" fontId="10" fillId="8" borderId="5" xfId="0" applyFont="1" applyFill="1" applyBorder="1" applyAlignment="1">
      <alignment horizontal="center"/>
    </xf>
    <xf numFmtId="0" fontId="10" fillId="8" borderId="6" xfId="0" applyFont="1" applyFill="1" applyBorder="1" applyAlignment="1">
      <alignment horizontal="center"/>
    </xf>
    <xf numFmtId="0" fontId="10" fillId="8" borderId="7" xfId="0" applyFont="1" applyFill="1" applyBorder="1" applyAlignment="1">
      <alignment horizontal="center"/>
    </xf>
    <xf numFmtId="0" fontId="10" fillId="6" borderId="5" xfId="0" applyFont="1" applyFill="1" applyBorder="1" applyAlignment="1">
      <alignment horizontal="center"/>
    </xf>
    <xf numFmtId="0" fontId="10" fillId="6" borderId="6" xfId="0" applyFont="1" applyFill="1" applyBorder="1" applyAlignment="1">
      <alignment horizontal="center"/>
    </xf>
    <xf numFmtId="0" fontId="10" fillId="6" borderId="7" xfId="0" applyFont="1" applyFill="1" applyBorder="1" applyAlignment="1">
      <alignment horizontal="center"/>
    </xf>
    <xf numFmtId="0" fontId="10" fillId="11" borderId="5"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11" fillId="10" borderId="5" xfId="0" applyFont="1" applyFill="1" applyBorder="1" applyAlignment="1">
      <alignment horizontal="center"/>
    </xf>
    <xf numFmtId="0" fontId="11" fillId="10" borderId="6" xfId="0" applyFont="1" applyFill="1" applyBorder="1" applyAlignment="1">
      <alignment horizontal="center"/>
    </xf>
    <xf numFmtId="0" fontId="11" fillId="10" borderId="7" xfId="0" applyFont="1" applyFill="1" applyBorder="1" applyAlignment="1">
      <alignment horizontal="center"/>
    </xf>
    <xf numFmtId="0" fontId="10" fillId="0" borderId="0" xfId="0" applyFont="1"/>
    <xf numFmtId="0" fontId="7" fillId="8" borderId="29" xfId="0" applyFont="1" applyFill="1" applyBorder="1" applyAlignment="1"/>
    <xf numFmtId="0" fontId="7" fillId="8" borderId="30" xfId="0" applyFont="1" applyFill="1" applyBorder="1" applyAlignment="1"/>
    <xf numFmtId="0" fontId="7" fillId="10" borderId="29" xfId="0" applyFont="1" applyFill="1" applyBorder="1" applyAlignment="1"/>
    <xf numFmtId="0" fontId="7" fillId="7"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6350</xdr:colOff>
      <xdr:row>28</xdr:row>
      <xdr:rowOff>114300</xdr:rowOff>
    </xdr:to>
    <xdr:sp macro="" textlink="">
      <xdr:nvSpPr>
        <xdr:cNvPr id="2" name="AutoShape 2"/>
        <xdr:cNvSpPr>
          <a:spLocks noChangeArrowheads="1"/>
        </xdr:cNvSpPr>
      </xdr:nvSpPr>
      <xdr:spPr bwMode="auto">
        <a:xfrm>
          <a:off x="0" y="190500"/>
          <a:ext cx="657860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6350</xdr:colOff>
      <xdr:row>28</xdr:row>
      <xdr:rowOff>114300</xdr:rowOff>
    </xdr:to>
    <xdr:sp macro="" textlink="">
      <xdr:nvSpPr>
        <xdr:cNvPr id="3" name="AutoShape 2"/>
        <xdr:cNvSpPr>
          <a:spLocks noChangeArrowheads="1"/>
        </xdr:cNvSpPr>
      </xdr:nvSpPr>
      <xdr:spPr bwMode="auto">
        <a:xfrm>
          <a:off x="0" y="190500"/>
          <a:ext cx="657860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6350</xdr:colOff>
      <xdr:row>28</xdr:row>
      <xdr:rowOff>114300</xdr:rowOff>
    </xdr:to>
    <xdr:sp macro="" textlink="">
      <xdr:nvSpPr>
        <xdr:cNvPr id="4" name="AutoShape 2"/>
        <xdr:cNvSpPr>
          <a:spLocks noChangeArrowheads="1"/>
        </xdr:cNvSpPr>
      </xdr:nvSpPr>
      <xdr:spPr bwMode="auto">
        <a:xfrm>
          <a:off x="0" y="190500"/>
          <a:ext cx="657860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6350</xdr:colOff>
      <xdr:row>28</xdr:row>
      <xdr:rowOff>114300</xdr:rowOff>
    </xdr:to>
    <xdr:sp macro="" textlink="">
      <xdr:nvSpPr>
        <xdr:cNvPr id="5" name="AutoShape 2"/>
        <xdr:cNvSpPr>
          <a:spLocks noChangeArrowheads="1"/>
        </xdr:cNvSpPr>
      </xdr:nvSpPr>
      <xdr:spPr bwMode="auto">
        <a:xfrm>
          <a:off x="0" y="190500"/>
          <a:ext cx="6578600" cy="52768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736600</xdr:colOff>
      <xdr:row>30</xdr:row>
      <xdr:rowOff>114300</xdr:rowOff>
    </xdr:to>
    <xdr:sp macro="" textlink="">
      <xdr:nvSpPr>
        <xdr:cNvPr id="2" name="AutoShape 2"/>
        <xdr:cNvSpPr>
          <a:spLocks noChangeArrowheads="1"/>
        </xdr:cNvSpPr>
      </xdr:nvSpPr>
      <xdr:spPr bwMode="auto">
        <a:xfrm>
          <a:off x="0" y="0"/>
          <a:ext cx="60134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736600</xdr:colOff>
      <xdr:row>30</xdr:row>
      <xdr:rowOff>114300</xdr:rowOff>
    </xdr:to>
    <xdr:sp macro="" textlink="">
      <xdr:nvSpPr>
        <xdr:cNvPr id="3" name="AutoShape 2"/>
        <xdr:cNvSpPr>
          <a:spLocks noChangeArrowheads="1"/>
        </xdr:cNvSpPr>
      </xdr:nvSpPr>
      <xdr:spPr bwMode="auto">
        <a:xfrm>
          <a:off x="0" y="0"/>
          <a:ext cx="60134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736600</xdr:colOff>
      <xdr:row>30</xdr:row>
      <xdr:rowOff>114300</xdr:rowOff>
    </xdr:to>
    <xdr:sp macro="" textlink="">
      <xdr:nvSpPr>
        <xdr:cNvPr id="4" name="AutoShape 2"/>
        <xdr:cNvSpPr>
          <a:spLocks noChangeArrowheads="1"/>
        </xdr:cNvSpPr>
      </xdr:nvSpPr>
      <xdr:spPr bwMode="auto">
        <a:xfrm>
          <a:off x="0" y="0"/>
          <a:ext cx="60134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736600</xdr:colOff>
      <xdr:row>30</xdr:row>
      <xdr:rowOff>114300</xdr:rowOff>
    </xdr:to>
    <xdr:sp macro="" textlink="">
      <xdr:nvSpPr>
        <xdr:cNvPr id="5" name="AutoShape 2"/>
        <xdr:cNvSpPr>
          <a:spLocks noChangeArrowheads="1"/>
        </xdr:cNvSpPr>
      </xdr:nvSpPr>
      <xdr:spPr bwMode="auto">
        <a:xfrm>
          <a:off x="0" y="0"/>
          <a:ext cx="6013450" cy="635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2</xdr:col>
      <xdr:colOff>6350</xdr:colOff>
      <xdr:row>29</xdr:row>
      <xdr:rowOff>114300</xdr:rowOff>
    </xdr:to>
    <xdr:sp macro="" textlink="">
      <xdr:nvSpPr>
        <xdr:cNvPr id="2" name="AutoShape 2"/>
        <xdr:cNvSpPr>
          <a:spLocks noChangeArrowheads="1"/>
        </xdr:cNvSpPr>
      </xdr:nvSpPr>
      <xdr:spPr bwMode="auto">
        <a:xfrm>
          <a:off x="0" y="0"/>
          <a:ext cx="6851650" cy="516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2</xdr:col>
      <xdr:colOff>6350</xdr:colOff>
      <xdr:row>29</xdr:row>
      <xdr:rowOff>114300</xdr:rowOff>
    </xdr:to>
    <xdr:sp macro="" textlink="">
      <xdr:nvSpPr>
        <xdr:cNvPr id="3" name="AutoShape 2"/>
        <xdr:cNvSpPr>
          <a:spLocks noChangeArrowheads="1"/>
        </xdr:cNvSpPr>
      </xdr:nvSpPr>
      <xdr:spPr bwMode="auto">
        <a:xfrm>
          <a:off x="0" y="0"/>
          <a:ext cx="6851650" cy="516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2</xdr:col>
      <xdr:colOff>6350</xdr:colOff>
      <xdr:row>29</xdr:row>
      <xdr:rowOff>114300</xdr:rowOff>
    </xdr:to>
    <xdr:sp macro="" textlink="">
      <xdr:nvSpPr>
        <xdr:cNvPr id="4" name="AutoShape 2"/>
        <xdr:cNvSpPr>
          <a:spLocks noChangeArrowheads="1"/>
        </xdr:cNvSpPr>
      </xdr:nvSpPr>
      <xdr:spPr bwMode="auto">
        <a:xfrm>
          <a:off x="0" y="0"/>
          <a:ext cx="6851650" cy="516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2</xdr:col>
      <xdr:colOff>6350</xdr:colOff>
      <xdr:row>29</xdr:row>
      <xdr:rowOff>114300</xdr:rowOff>
    </xdr:to>
    <xdr:sp macro="" textlink="">
      <xdr:nvSpPr>
        <xdr:cNvPr id="5" name="AutoShape 2"/>
        <xdr:cNvSpPr>
          <a:spLocks noChangeArrowheads="1"/>
        </xdr:cNvSpPr>
      </xdr:nvSpPr>
      <xdr:spPr bwMode="auto">
        <a:xfrm>
          <a:off x="0" y="0"/>
          <a:ext cx="6851650" cy="51689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2</xdr:col>
      <xdr:colOff>0</xdr:colOff>
      <xdr:row>26</xdr:row>
      <xdr:rowOff>114300</xdr:rowOff>
    </xdr:to>
    <xdr:sp macro="" textlink="">
      <xdr:nvSpPr>
        <xdr:cNvPr id="2" name="AutoShape 2"/>
        <xdr:cNvSpPr>
          <a:spLocks noChangeArrowheads="1"/>
        </xdr:cNvSpPr>
      </xdr:nvSpPr>
      <xdr:spPr bwMode="auto">
        <a:xfrm>
          <a:off x="0" y="190500"/>
          <a:ext cx="657225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2</xdr:row>
      <xdr:rowOff>0</xdr:rowOff>
    </xdr:from>
    <xdr:to>
      <xdr:col>2</xdr:col>
      <xdr:colOff>0</xdr:colOff>
      <xdr:row>26</xdr:row>
      <xdr:rowOff>114300</xdr:rowOff>
    </xdr:to>
    <xdr:sp macro="" textlink="">
      <xdr:nvSpPr>
        <xdr:cNvPr id="3" name="AutoShape 2"/>
        <xdr:cNvSpPr>
          <a:spLocks noChangeArrowheads="1"/>
        </xdr:cNvSpPr>
      </xdr:nvSpPr>
      <xdr:spPr bwMode="auto">
        <a:xfrm>
          <a:off x="0" y="190500"/>
          <a:ext cx="657225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2</xdr:row>
      <xdr:rowOff>0</xdr:rowOff>
    </xdr:from>
    <xdr:to>
      <xdr:col>2</xdr:col>
      <xdr:colOff>0</xdr:colOff>
      <xdr:row>26</xdr:row>
      <xdr:rowOff>114300</xdr:rowOff>
    </xdr:to>
    <xdr:sp macro="" textlink="">
      <xdr:nvSpPr>
        <xdr:cNvPr id="4" name="AutoShape 2"/>
        <xdr:cNvSpPr>
          <a:spLocks noChangeArrowheads="1"/>
        </xdr:cNvSpPr>
      </xdr:nvSpPr>
      <xdr:spPr bwMode="auto">
        <a:xfrm>
          <a:off x="0" y="190500"/>
          <a:ext cx="657225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2</xdr:row>
      <xdr:rowOff>0</xdr:rowOff>
    </xdr:from>
    <xdr:to>
      <xdr:col>2</xdr:col>
      <xdr:colOff>0</xdr:colOff>
      <xdr:row>26</xdr:row>
      <xdr:rowOff>114300</xdr:rowOff>
    </xdr:to>
    <xdr:sp macro="" textlink="">
      <xdr:nvSpPr>
        <xdr:cNvPr id="5" name="AutoShape 2"/>
        <xdr:cNvSpPr>
          <a:spLocks noChangeArrowheads="1"/>
        </xdr:cNvSpPr>
      </xdr:nvSpPr>
      <xdr:spPr bwMode="auto">
        <a:xfrm>
          <a:off x="0" y="190500"/>
          <a:ext cx="657225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47</xdr:col>
      <xdr:colOff>0</xdr:colOff>
      <xdr:row>2</xdr:row>
      <xdr:rowOff>0</xdr:rowOff>
    </xdr:from>
    <xdr:to>
      <xdr:col>48</xdr:col>
      <xdr:colOff>0</xdr:colOff>
      <xdr:row>26</xdr:row>
      <xdr:rowOff>114300</xdr:rowOff>
    </xdr:to>
    <xdr:sp macro="" textlink="">
      <xdr:nvSpPr>
        <xdr:cNvPr id="10" name="AutoShape 2"/>
        <xdr:cNvSpPr>
          <a:spLocks noChangeArrowheads="1"/>
        </xdr:cNvSpPr>
      </xdr:nvSpPr>
      <xdr:spPr bwMode="auto">
        <a:xfrm>
          <a:off x="0" y="381000"/>
          <a:ext cx="1270000" cy="4477657"/>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47</xdr:col>
      <xdr:colOff>0</xdr:colOff>
      <xdr:row>2</xdr:row>
      <xdr:rowOff>0</xdr:rowOff>
    </xdr:from>
    <xdr:to>
      <xdr:col>48</xdr:col>
      <xdr:colOff>0</xdr:colOff>
      <xdr:row>26</xdr:row>
      <xdr:rowOff>114300</xdr:rowOff>
    </xdr:to>
    <xdr:sp macro="" textlink="">
      <xdr:nvSpPr>
        <xdr:cNvPr id="11" name="AutoShape 2"/>
        <xdr:cNvSpPr>
          <a:spLocks noChangeArrowheads="1"/>
        </xdr:cNvSpPr>
      </xdr:nvSpPr>
      <xdr:spPr bwMode="auto">
        <a:xfrm>
          <a:off x="0" y="381000"/>
          <a:ext cx="1270000" cy="4477657"/>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47</xdr:col>
      <xdr:colOff>0</xdr:colOff>
      <xdr:row>2</xdr:row>
      <xdr:rowOff>0</xdr:rowOff>
    </xdr:from>
    <xdr:to>
      <xdr:col>48</xdr:col>
      <xdr:colOff>0</xdr:colOff>
      <xdr:row>26</xdr:row>
      <xdr:rowOff>114300</xdr:rowOff>
    </xdr:to>
    <xdr:sp macro="" textlink="">
      <xdr:nvSpPr>
        <xdr:cNvPr id="12" name="AutoShape 2"/>
        <xdr:cNvSpPr>
          <a:spLocks noChangeArrowheads="1"/>
        </xdr:cNvSpPr>
      </xdr:nvSpPr>
      <xdr:spPr bwMode="auto">
        <a:xfrm>
          <a:off x="0" y="381000"/>
          <a:ext cx="1270000" cy="4477657"/>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47</xdr:col>
      <xdr:colOff>0</xdr:colOff>
      <xdr:row>2</xdr:row>
      <xdr:rowOff>0</xdr:rowOff>
    </xdr:from>
    <xdr:to>
      <xdr:col>48</xdr:col>
      <xdr:colOff>0</xdr:colOff>
      <xdr:row>26</xdr:row>
      <xdr:rowOff>114300</xdr:rowOff>
    </xdr:to>
    <xdr:sp macro="" textlink="">
      <xdr:nvSpPr>
        <xdr:cNvPr id="13" name="AutoShape 2"/>
        <xdr:cNvSpPr>
          <a:spLocks noChangeArrowheads="1"/>
        </xdr:cNvSpPr>
      </xdr:nvSpPr>
      <xdr:spPr bwMode="auto">
        <a:xfrm>
          <a:off x="0" y="381000"/>
          <a:ext cx="1270000" cy="4477657"/>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6350</xdr:colOff>
      <xdr:row>25</xdr:row>
      <xdr:rowOff>114300</xdr:rowOff>
    </xdr:to>
    <xdr:sp macro="" textlink="">
      <xdr:nvSpPr>
        <xdr:cNvPr id="2" name="AutoShape 2"/>
        <xdr:cNvSpPr>
          <a:spLocks noChangeArrowheads="1"/>
        </xdr:cNvSpPr>
      </xdr:nvSpPr>
      <xdr:spPr bwMode="auto">
        <a:xfrm>
          <a:off x="0" y="190500"/>
          <a:ext cx="657860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2</xdr:col>
      <xdr:colOff>6350</xdr:colOff>
      <xdr:row>25</xdr:row>
      <xdr:rowOff>114300</xdr:rowOff>
    </xdr:to>
    <xdr:sp macro="" textlink="">
      <xdr:nvSpPr>
        <xdr:cNvPr id="3" name="AutoShape 2"/>
        <xdr:cNvSpPr>
          <a:spLocks noChangeArrowheads="1"/>
        </xdr:cNvSpPr>
      </xdr:nvSpPr>
      <xdr:spPr bwMode="auto">
        <a:xfrm>
          <a:off x="0" y="190500"/>
          <a:ext cx="657860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2</xdr:col>
      <xdr:colOff>6350</xdr:colOff>
      <xdr:row>25</xdr:row>
      <xdr:rowOff>114300</xdr:rowOff>
    </xdr:to>
    <xdr:sp macro="" textlink="">
      <xdr:nvSpPr>
        <xdr:cNvPr id="4" name="AutoShape 2"/>
        <xdr:cNvSpPr>
          <a:spLocks noChangeArrowheads="1"/>
        </xdr:cNvSpPr>
      </xdr:nvSpPr>
      <xdr:spPr bwMode="auto">
        <a:xfrm>
          <a:off x="0" y="190500"/>
          <a:ext cx="6578600" cy="5276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2</xdr:col>
      <xdr:colOff>6350</xdr:colOff>
      <xdr:row>25</xdr:row>
      <xdr:rowOff>114300</xdr:rowOff>
    </xdr:to>
    <xdr:sp macro="" textlink="">
      <xdr:nvSpPr>
        <xdr:cNvPr id="5" name="AutoShape 2"/>
        <xdr:cNvSpPr>
          <a:spLocks noChangeArrowheads="1"/>
        </xdr:cNvSpPr>
      </xdr:nvSpPr>
      <xdr:spPr bwMode="auto">
        <a:xfrm>
          <a:off x="0" y="190500"/>
          <a:ext cx="6578600" cy="52768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0</xdr:colOff>
      <xdr:row>24</xdr:row>
      <xdr:rowOff>114300</xdr:rowOff>
    </xdr:to>
    <xdr:sp macro="" textlink="">
      <xdr:nvSpPr>
        <xdr:cNvPr id="2" name="AutoShape 2"/>
        <xdr:cNvSpPr>
          <a:spLocks noChangeArrowheads="1"/>
        </xdr:cNvSpPr>
      </xdr:nvSpPr>
      <xdr:spPr bwMode="auto">
        <a:xfrm>
          <a:off x="0" y="190500"/>
          <a:ext cx="1066800" cy="4540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3</xdr:col>
      <xdr:colOff>0</xdr:colOff>
      <xdr:row>24</xdr:row>
      <xdr:rowOff>114300</xdr:rowOff>
    </xdr:to>
    <xdr:sp macro="" textlink="">
      <xdr:nvSpPr>
        <xdr:cNvPr id="3" name="AutoShape 2"/>
        <xdr:cNvSpPr>
          <a:spLocks noChangeArrowheads="1"/>
        </xdr:cNvSpPr>
      </xdr:nvSpPr>
      <xdr:spPr bwMode="auto">
        <a:xfrm>
          <a:off x="0" y="190500"/>
          <a:ext cx="1066800" cy="4540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3</xdr:col>
      <xdr:colOff>0</xdr:colOff>
      <xdr:row>24</xdr:row>
      <xdr:rowOff>114300</xdr:rowOff>
    </xdr:to>
    <xdr:sp macro="" textlink="">
      <xdr:nvSpPr>
        <xdr:cNvPr id="4" name="AutoShape 2"/>
        <xdr:cNvSpPr>
          <a:spLocks noChangeArrowheads="1"/>
        </xdr:cNvSpPr>
      </xdr:nvSpPr>
      <xdr:spPr bwMode="auto">
        <a:xfrm>
          <a:off x="0" y="190500"/>
          <a:ext cx="1066800" cy="4540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3</xdr:col>
      <xdr:colOff>0</xdr:colOff>
      <xdr:row>24</xdr:row>
      <xdr:rowOff>114300</xdr:rowOff>
    </xdr:to>
    <xdr:sp macro="" textlink="">
      <xdr:nvSpPr>
        <xdr:cNvPr id="5" name="AutoShape 2"/>
        <xdr:cNvSpPr>
          <a:spLocks noChangeArrowheads="1"/>
        </xdr:cNvSpPr>
      </xdr:nvSpPr>
      <xdr:spPr bwMode="auto">
        <a:xfrm>
          <a:off x="0" y="190500"/>
          <a:ext cx="1066800" cy="45402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zoomScale="85" zoomScaleNormal="85" workbookViewId="0">
      <selection activeCell="D20" sqref="D20"/>
    </sheetView>
  </sheetViews>
  <sheetFormatPr defaultRowHeight="14.5" x14ac:dyDescent="0.35"/>
  <cols>
    <col min="1" max="1" width="30.81640625" style="47" bestFit="1" customWidth="1"/>
    <col min="2" max="2" width="17.54296875" style="47" customWidth="1"/>
    <col min="3" max="16384" width="8.7265625" style="47"/>
  </cols>
  <sheetData>
    <row r="1" spans="1:2" x14ac:dyDescent="0.35">
      <c r="A1" s="52" t="s">
        <v>0</v>
      </c>
      <c r="B1" s="52" t="s">
        <v>1</v>
      </c>
    </row>
    <row r="2" spans="1:2" x14ac:dyDescent="0.35">
      <c r="A2" s="52" t="s">
        <v>2</v>
      </c>
      <c r="B2" s="52" t="s">
        <v>3</v>
      </c>
    </row>
    <row r="3" spans="1:2" x14ac:dyDescent="0.35">
      <c r="A3" s="52" t="s">
        <v>4</v>
      </c>
      <c r="B3" s="52" t="s">
        <v>5</v>
      </c>
    </row>
    <row r="4" spans="1:2" x14ac:dyDescent="0.35">
      <c r="A4" s="52" t="s">
        <v>6</v>
      </c>
      <c r="B4" s="52" t="s">
        <v>7</v>
      </c>
    </row>
    <row r="5" spans="1:2" x14ac:dyDescent="0.35">
      <c r="A5" s="52" t="s">
        <v>8</v>
      </c>
      <c r="B5" s="52" t="s">
        <v>9</v>
      </c>
    </row>
    <row r="6" spans="1:2" x14ac:dyDescent="0.35">
      <c r="A6" s="52" t="s">
        <v>10</v>
      </c>
      <c r="B6" s="52" t="s">
        <v>11</v>
      </c>
    </row>
    <row r="7" spans="1:2" x14ac:dyDescent="0.35">
      <c r="A7" s="52" t="s">
        <v>12</v>
      </c>
      <c r="B7" s="52" t="s">
        <v>13</v>
      </c>
    </row>
    <row r="8" spans="1:2" x14ac:dyDescent="0.35">
      <c r="A8" s="52" t="s">
        <v>14</v>
      </c>
      <c r="B8" s="52" t="s">
        <v>15</v>
      </c>
    </row>
    <row r="9" spans="1:2" x14ac:dyDescent="0.35">
      <c r="A9" s="52" t="s">
        <v>16</v>
      </c>
      <c r="B9" s="52" t="s">
        <v>17</v>
      </c>
    </row>
    <row r="10" spans="1:2" x14ac:dyDescent="0.35">
      <c r="A10" s="52" t="s">
        <v>18</v>
      </c>
      <c r="B10" s="52" t="s">
        <v>19</v>
      </c>
    </row>
    <row r="11" spans="1:2" x14ac:dyDescent="0.35">
      <c r="A11" s="52" t="s">
        <v>20</v>
      </c>
      <c r="B11" s="52" t="s">
        <v>21</v>
      </c>
    </row>
    <row r="12" spans="1:2" x14ac:dyDescent="0.35">
      <c r="A12" s="52" t="s">
        <v>22</v>
      </c>
      <c r="B12" s="52" t="s">
        <v>23</v>
      </c>
    </row>
    <row r="13" spans="1:2" x14ac:dyDescent="0.35">
      <c r="A13" s="52" t="s">
        <v>24</v>
      </c>
      <c r="B13" s="52" t="s">
        <v>25</v>
      </c>
    </row>
    <row r="14" spans="1:2" x14ac:dyDescent="0.35">
      <c r="A14" s="52" t="s">
        <v>26</v>
      </c>
      <c r="B14" s="52" t="s">
        <v>27</v>
      </c>
    </row>
    <row r="15" spans="1:2" x14ac:dyDescent="0.35">
      <c r="A15" s="52" t="s">
        <v>28</v>
      </c>
      <c r="B15" s="52" t="s">
        <v>29</v>
      </c>
    </row>
    <row r="16" spans="1:2" x14ac:dyDescent="0.35">
      <c r="A16" s="52" t="s">
        <v>30</v>
      </c>
      <c r="B16" s="52" t="s">
        <v>31</v>
      </c>
    </row>
    <row r="17" spans="1:2" x14ac:dyDescent="0.35">
      <c r="A17" s="52" t="s">
        <v>32</v>
      </c>
      <c r="B17" s="52" t="s">
        <v>33</v>
      </c>
    </row>
    <row r="18" spans="1:2" x14ac:dyDescent="0.35">
      <c r="A18" s="52" t="s">
        <v>34</v>
      </c>
      <c r="B18" s="52" t="s">
        <v>35</v>
      </c>
    </row>
    <row r="19" spans="1:2" x14ac:dyDescent="0.35">
      <c r="A19" s="52" t="s">
        <v>36</v>
      </c>
      <c r="B19" s="52" t="s">
        <v>37</v>
      </c>
    </row>
    <row r="20" spans="1:2" x14ac:dyDescent="0.35">
      <c r="A20" s="52" t="s">
        <v>38</v>
      </c>
      <c r="B20" s="52" t="s">
        <v>39</v>
      </c>
    </row>
    <row r="21" spans="1:2" x14ac:dyDescent="0.35">
      <c r="A21" s="52" t="s">
        <v>40</v>
      </c>
      <c r="B21" s="52" t="s">
        <v>41</v>
      </c>
    </row>
    <row r="22" spans="1:2" x14ac:dyDescent="0.35">
      <c r="A22" s="52" t="s">
        <v>42</v>
      </c>
      <c r="B22" s="52" t="s">
        <v>43</v>
      </c>
    </row>
    <row r="23" spans="1:2" x14ac:dyDescent="0.35">
      <c r="A23" s="52" t="s">
        <v>44</v>
      </c>
      <c r="B23" s="52" t="s">
        <v>45</v>
      </c>
    </row>
    <row r="24" spans="1:2" x14ac:dyDescent="0.35">
      <c r="A24" s="52" t="s">
        <v>46</v>
      </c>
      <c r="B24" s="52" t="s">
        <v>47</v>
      </c>
    </row>
    <row r="25" spans="1:2" x14ac:dyDescent="0.35">
      <c r="A25" s="52" t="s">
        <v>48</v>
      </c>
      <c r="B25" s="52" t="s">
        <v>49</v>
      </c>
    </row>
    <row r="26" spans="1:2" x14ac:dyDescent="0.35">
      <c r="A26" s="52" t="s">
        <v>50</v>
      </c>
      <c r="B26" s="52" t="s">
        <v>51</v>
      </c>
    </row>
    <row r="27" spans="1:2" x14ac:dyDescent="0.35">
      <c r="A27" s="52" t="s">
        <v>52</v>
      </c>
      <c r="B27" s="52" t="s">
        <v>53</v>
      </c>
    </row>
    <row r="28" spans="1:2" x14ac:dyDescent="0.35">
      <c r="A28" s="52" t="s">
        <v>54</v>
      </c>
      <c r="B28" s="52" t="s">
        <v>55</v>
      </c>
    </row>
    <row r="29" spans="1:2" x14ac:dyDescent="0.35">
      <c r="A29" s="52" t="s">
        <v>56</v>
      </c>
      <c r="B29" s="52" t="s">
        <v>57</v>
      </c>
    </row>
    <row r="30" spans="1:2" x14ac:dyDescent="0.35">
      <c r="A30" s="52" t="s">
        <v>58</v>
      </c>
      <c r="B30" s="52" t="s">
        <v>59</v>
      </c>
    </row>
    <row r="31" spans="1:2" x14ac:dyDescent="0.35">
      <c r="A31" s="52" t="s">
        <v>60</v>
      </c>
      <c r="B31" s="52" t="s">
        <v>61</v>
      </c>
    </row>
    <row r="32" spans="1:2" x14ac:dyDescent="0.35">
      <c r="A32" s="52" t="s">
        <v>62</v>
      </c>
      <c r="B32" s="52" t="s">
        <v>63</v>
      </c>
    </row>
    <row r="33" spans="1:2" x14ac:dyDescent="0.35">
      <c r="A33" s="52" t="s">
        <v>64</v>
      </c>
      <c r="B33" s="52" t="s">
        <v>65</v>
      </c>
    </row>
    <row r="34" spans="1:2" x14ac:dyDescent="0.35">
      <c r="A34" s="52" t="s">
        <v>66</v>
      </c>
      <c r="B34" s="52" t="s">
        <v>67</v>
      </c>
    </row>
    <row r="35" spans="1:2" x14ac:dyDescent="0.35">
      <c r="A35" s="52" t="s">
        <v>68</v>
      </c>
      <c r="B35" s="52" t="s">
        <v>69</v>
      </c>
    </row>
    <row r="36" spans="1:2" x14ac:dyDescent="0.35">
      <c r="A36" s="52" t="s">
        <v>70</v>
      </c>
      <c r="B36" s="52" t="s">
        <v>71</v>
      </c>
    </row>
    <row r="37" spans="1:2" x14ac:dyDescent="0.35">
      <c r="A37" s="52" t="s">
        <v>72</v>
      </c>
      <c r="B37" s="52" t="s">
        <v>73</v>
      </c>
    </row>
    <row r="38" spans="1:2" x14ac:dyDescent="0.35">
      <c r="A38" s="52" t="s">
        <v>74</v>
      </c>
      <c r="B38" s="52" t="s">
        <v>75</v>
      </c>
    </row>
    <row r="39" spans="1:2" x14ac:dyDescent="0.35">
      <c r="A39" s="52" t="s">
        <v>76</v>
      </c>
      <c r="B39" s="52" t="s">
        <v>77</v>
      </c>
    </row>
    <row r="40" spans="1:2" x14ac:dyDescent="0.35">
      <c r="A40" s="52" t="s">
        <v>78</v>
      </c>
      <c r="B40" s="52" t="s">
        <v>120</v>
      </c>
    </row>
    <row r="41" spans="1:2" x14ac:dyDescent="0.35">
      <c r="A41" s="52" t="s">
        <v>79</v>
      </c>
      <c r="B41" s="52" t="s">
        <v>118</v>
      </c>
    </row>
    <row r="42" spans="1:2" x14ac:dyDescent="0.35">
      <c r="A42" s="52" t="s">
        <v>80</v>
      </c>
      <c r="B42" s="52" t="s">
        <v>81</v>
      </c>
    </row>
    <row r="43" spans="1:2" x14ac:dyDescent="0.35">
      <c r="A43" s="52" t="s">
        <v>82</v>
      </c>
      <c r="B43" s="52" t="s">
        <v>83</v>
      </c>
    </row>
    <row r="44" spans="1:2" x14ac:dyDescent="0.35">
      <c r="A44" s="52" t="s">
        <v>84</v>
      </c>
      <c r="B44" s="52" t="s">
        <v>85</v>
      </c>
    </row>
    <row r="45" spans="1:2" x14ac:dyDescent="0.35">
      <c r="A45" s="52" t="s">
        <v>86</v>
      </c>
      <c r="B45" s="52" t="s">
        <v>87</v>
      </c>
    </row>
    <row r="46" spans="1:2" x14ac:dyDescent="0.35">
      <c r="A46" s="52" t="s">
        <v>88</v>
      </c>
      <c r="B46" s="52" t="s">
        <v>89</v>
      </c>
    </row>
    <row r="47" spans="1:2" x14ac:dyDescent="0.35">
      <c r="A47" s="52" t="s">
        <v>90</v>
      </c>
      <c r="B47" s="52" t="s">
        <v>91</v>
      </c>
    </row>
    <row r="48" spans="1:2" x14ac:dyDescent="0.35">
      <c r="A48" s="52" t="s">
        <v>92</v>
      </c>
      <c r="B48" s="52" t="s">
        <v>93</v>
      </c>
    </row>
    <row r="49" spans="1:2" x14ac:dyDescent="0.35">
      <c r="A49" s="53" t="s">
        <v>94</v>
      </c>
      <c r="B49" s="53" t="s">
        <v>95</v>
      </c>
    </row>
    <row r="50" spans="1:2" x14ac:dyDescent="0.35">
      <c r="A50" s="53" t="s">
        <v>96</v>
      </c>
      <c r="B50" s="53" t="s">
        <v>97</v>
      </c>
    </row>
    <row r="51" spans="1:2" x14ac:dyDescent="0.35">
      <c r="A51" s="53" t="s">
        <v>98</v>
      </c>
      <c r="B51" s="53" t="s">
        <v>99</v>
      </c>
    </row>
    <row r="52" spans="1:2" x14ac:dyDescent="0.35">
      <c r="A52" s="53" t="s">
        <v>100</v>
      </c>
      <c r="B52" s="53" t="s">
        <v>101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85" zoomScaleNormal="85" workbookViewId="0">
      <selection activeCell="C10" sqref="C10"/>
    </sheetView>
  </sheetViews>
  <sheetFormatPr defaultRowHeight="14.5" x14ac:dyDescent="0.35"/>
  <cols>
    <col min="1" max="1" width="14.54296875" style="9" bestFit="1" customWidth="1"/>
  </cols>
  <sheetData>
    <row r="1" spans="1:9" x14ac:dyDescent="0.35">
      <c r="A1" s="5" t="s">
        <v>1</v>
      </c>
      <c r="B1" s="2" t="s">
        <v>102</v>
      </c>
      <c r="C1" s="2" t="s">
        <v>103</v>
      </c>
      <c r="D1" s="2" t="s">
        <v>104</v>
      </c>
      <c r="E1" s="2" t="s">
        <v>105</v>
      </c>
      <c r="F1" s="2" t="s">
        <v>106</v>
      </c>
      <c r="G1" s="2" t="s">
        <v>107</v>
      </c>
      <c r="H1" s="2" t="s">
        <v>108</v>
      </c>
      <c r="I1" s="2" t="s">
        <v>109</v>
      </c>
    </row>
    <row r="2" spans="1:9" x14ac:dyDescent="0.35">
      <c r="A2" s="5" t="s">
        <v>3</v>
      </c>
      <c r="B2" s="2" t="s">
        <v>113</v>
      </c>
      <c r="C2" s="2">
        <v>3</v>
      </c>
      <c r="D2" s="2">
        <v>3</v>
      </c>
      <c r="E2" s="2" t="s">
        <v>111</v>
      </c>
      <c r="F2" s="2">
        <v>4</v>
      </c>
      <c r="G2" s="2">
        <v>4</v>
      </c>
      <c r="H2" s="2">
        <v>33</v>
      </c>
      <c r="I2" s="2" t="s">
        <v>112</v>
      </c>
    </row>
    <row r="3" spans="1:9" x14ac:dyDescent="0.35">
      <c r="A3" s="5" t="s">
        <v>5</v>
      </c>
      <c r="B3" s="2" t="s">
        <v>116</v>
      </c>
      <c r="C3" s="2">
        <v>4</v>
      </c>
      <c r="D3" s="2">
        <v>3</v>
      </c>
      <c r="E3" s="2" t="s">
        <v>111</v>
      </c>
      <c r="F3" s="2">
        <v>5</v>
      </c>
      <c r="G3" s="2">
        <v>5</v>
      </c>
      <c r="H3" s="2">
        <v>34</v>
      </c>
      <c r="I3" s="2" t="s">
        <v>112</v>
      </c>
    </row>
    <row r="4" spans="1:9" x14ac:dyDescent="0.35">
      <c r="A4" s="5" t="s">
        <v>7</v>
      </c>
      <c r="B4" s="2" t="s">
        <v>114</v>
      </c>
      <c r="C4" s="2">
        <v>2</v>
      </c>
      <c r="D4" s="2">
        <v>1</v>
      </c>
      <c r="E4" s="2" t="s">
        <v>117</v>
      </c>
      <c r="F4" s="2">
        <v>3</v>
      </c>
      <c r="G4" s="2">
        <v>4</v>
      </c>
      <c r="H4" s="2">
        <v>31</v>
      </c>
      <c r="I4" s="2" t="s">
        <v>112</v>
      </c>
    </row>
    <row r="5" spans="1:9" x14ac:dyDescent="0.35">
      <c r="A5" s="5" t="s">
        <v>9</v>
      </c>
      <c r="B5" s="2" t="s">
        <v>113</v>
      </c>
      <c r="C5" s="2">
        <v>3</v>
      </c>
      <c r="D5" s="2">
        <v>3</v>
      </c>
      <c r="E5" s="2" t="s">
        <v>117</v>
      </c>
      <c r="F5" s="2">
        <v>5</v>
      </c>
      <c r="G5" s="2">
        <v>5</v>
      </c>
      <c r="H5" s="2">
        <v>27</v>
      </c>
      <c r="I5" s="2" t="s">
        <v>112</v>
      </c>
    </row>
    <row r="6" spans="1:9" x14ac:dyDescent="0.35">
      <c r="A6" s="5" t="s">
        <v>11</v>
      </c>
      <c r="B6" s="2" t="s">
        <v>114</v>
      </c>
      <c r="C6" s="2">
        <v>4</v>
      </c>
      <c r="D6" s="2">
        <v>4</v>
      </c>
      <c r="E6" s="2" t="s">
        <v>111</v>
      </c>
      <c r="F6" s="2">
        <v>4</v>
      </c>
      <c r="G6" s="2">
        <v>4</v>
      </c>
      <c r="H6" s="2">
        <v>32</v>
      </c>
      <c r="I6" s="2" t="s">
        <v>115</v>
      </c>
    </row>
    <row r="7" spans="1:9" x14ac:dyDescent="0.35">
      <c r="A7" s="5" t="s">
        <v>13</v>
      </c>
      <c r="B7" s="2" t="s">
        <v>114</v>
      </c>
      <c r="C7" s="2">
        <v>1</v>
      </c>
      <c r="D7" s="2">
        <v>3</v>
      </c>
      <c r="E7" s="2" t="s">
        <v>111</v>
      </c>
      <c r="F7" s="2">
        <v>4</v>
      </c>
      <c r="G7" s="2">
        <v>4</v>
      </c>
      <c r="H7" s="2">
        <v>33</v>
      </c>
      <c r="I7" s="2" t="s">
        <v>112</v>
      </c>
    </row>
    <row r="8" spans="1:9" x14ac:dyDescent="0.35">
      <c r="A8" s="5" t="s">
        <v>15</v>
      </c>
      <c r="B8" s="2" t="s">
        <v>116</v>
      </c>
      <c r="C8" s="2">
        <v>3</v>
      </c>
      <c r="D8" s="2">
        <v>3</v>
      </c>
      <c r="E8" s="2" t="s">
        <v>111</v>
      </c>
      <c r="F8" s="2">
        <v>5</v>
      </c>
      <c r="G8" s="2">
        <v>5</v>
      </c>
      <c r="H8" s="2">
        <v>33</v>
      </c>
      <c r="I8" s="2" t="s">
        <v>112</v>
      </c>
    </row>
    <row r="9" spans="1:9" x14ac:dyDescent="0.35">
      <c r="A9" s="5" t="s">
        <v>17</v>
      </c>
      <c r="B9" s="2" t="s">
        <v>113</v>
      </c>
      <c r="C9" s="2">
        <v>4</v>
      </c>
      <c r="D9" s="2">
        <v>4</v>
      </c>
      <c r="E9" s="2" t="s">
        <v>111</v>
      </c>
      <c r="F9" s="2">
        <v>4</v>
      </c>
      <c r="G9" s="2">
        <v>4</v>
      </c>
      <c r="H9" s="2">
        <v>27</v>
      </c>
      <c r="I9" s="2" t="s">
        <v>112</v>
      </c>
    </row>
    <row r="10" spans="1:9" x14ac:dyDescent="0.35">
      <c r="A10" s="5" t="s">
        <v>21</v>
      </c>
      <c r="B10" s="2" t="s">
        <v>113</v>
      </c>
      <c r="C10" s="2">
        <v>4</v>
      </c>
      <c r="D10" s="2">
        <v>4</v>
      </c>
      <c r="E10" s="2" t="s">
        <v>111</v>
      </c>
      <c r="F10" s="2">
        <v>4</v>
      </c>
      <c r="G10" s="2">
        <v>4</v>
      </c>
      <c r="H10" s="2">
        <v>29</v>
      </c>
      <c r="I10" s="2" t="s">
        <v>115</v>
      </c>
    </row>
    <row r="11" spans="1:9" x14ac:dyDescent="0.35">
      <c r="A11" s="5" t="s">
        <v>19</v>
      </c>
      <c r="B11" s="2" t="s">
        <v>113</v>
      </c>
      <c r="C11" s="2">
        <v>3</v>
      </c>
      <c r="D11" s="2">
        <v>3</v>
      </c>
      <c r="E11" s="2" t="s">
        <v>111</v>
      </c>
      <c r="F11" s="2">
        <v>5</v>
      </c>
      <c r="G11" s="2">
        <v>5</v>
      </c>
      <c r="H11" s="2">
        <v>30</v>
      </c>
      <c r="I11" s="2" t="s">
        <v>115</v>
      </c>
    </row>
    <row r="12" spans="1:9" x14ac:dyDescent="0.35">
      <c r="A12" s="5" t="s">
        <v>23</v>
      </c>
      <c r="B12" s="2" t="s">
        <v>116</v>
      </c>
      <c r="C12" s="2">
        <v>3</v>
      </c>
      <c r="D12" s="2">
        <v>2</v>
      </c>
      <c r="E12" s="2" t="s">
        <v>111</v>
      </c>
      <c r="F12" s="2">
        <v>2</v>
      </c>
      <c r="G12" s="2">
        <v>3</v>
      </c>
      <c r="H12" s="2">
        <v>32</v>
      </c>
      <c r="I12" s="2" t="s">
        <v>112</v>
      </c>
    </row>
    <row r="13" spans="1:9" x14ac:dyDescent="0.35">
      <c r="A13" s="5" t="s">
        <v>25</v>
      </c>
      <c r="B13" s="2" t="s">
        <v>114</v>
      </c>
      <c r="C13" s="2">
        <v>3</v>
      </c>
      <c r="D13" s="2">
        <v>3</v>
      </c>
      <c r="E13" s="2" t="s">
        <v>111</v>
      </c>
      <c r="F13" s="2">
        <v>3</v>
      </c>
      <c r="G13" s="2">
        <v>4</v>
      </c>
      <c r="H13" s="2">
        <v>31</v>
      </c>
      <c r="I13" s="2" t="s">
        <v>115</v>
      </c>
    </row>
    <row r="14" spans="1:9" x14ac:dyDescent="0.35">
      <c r="A14" s="5" t="s">
        <v>27</v>
      </c>
      <c r="B14" s="2" t="s">
        <v>113</v>
      </c>
      <c r="C14" s="2">
        <v>3</v>
      </c>
      <c r="D14" s="2">
        <v>3</v>
      </c>
      <c r="E14" s="2" t="s">
        <v>117</v>
      </c>
      <c r="F14" s="2">
        <v>3</v>
      </c>
      <c r="G14" s="2">
        <v>3</v>
      </c>
      <c r="H14" s="2">
        <v>30</v>
      </c>
      <c r="I14" s="2" t="s">
        <v>115</v>
      </c>
    </row>
    <row r="15" spans="1:9" x14ac:dyDescent="0.35">
      <c r="A15" s="5" t="s">
        <v>31</v>
      </c>
      <c r="B15" s="2" t="s">
        <v>116</v>
      </c>
      <c r="C15" s="2">
        <v>4</v>
      </c>
      <c r="D15" s="2">
        <v>3</v>
      </c>
      <c r="E15" s="2" t="s">
        <v>111</v>
      </c>
      <c r="F15" s="2">
        <v>3</v>
      </c>
      <c r="G15" s="2">
        <v>4</v>
      </c>
      <c r="H15" s="2">
        <v>32</v>
      </c>
      <c r="I15" s="2" t="s">
        <v>115</v>
      </c>
    </row>
    <row r="16" spans="1:9" x14ac:dyDescent="0.35">
      <c r="A16" s="5" t="s">
        <v>29</v>
      </c>
      <c r="B16" s="2" t="s">
        <v>114</v>
      </c>
      <c r="C16" s="2">
        <v>3</v>
      </c>
      <c r="D16" s="2">
        <v>2</v>
      </c>
      <c r="E16" s="2" t="s">
        <v>111</v>
      </c>
      <c r="F16" s="2">
        <v>1</v>
      </c>
      <c r="G16" s="2">
        <v>2</v>
      </c>
      <c r="H16" s="2">
        <v>25</v>
      </c>
      <c r="I16" s="2" t="s">
        <v>115</v>
      </c>
    </row>
    <row r="17" spans="1:9" x14ac:dyDescent="0.35">
      <c r="A17" s="5" t="s">
        <v>33</v>
      </c>
      <c r="B17" s="2" t="s">
        <v>114</v>
      </c>
      <c r="C17" s="2">
        <v>3</v>
      </c>
      <c r="D17" s="2">
        <v>4</v>
      </c>
      <c r="E17" s="2" t="s">
        <v>111</v>
      </c>
      <c r="F17" s="2">
        <v>4</v>
      </c>
      <c r="G17" s="2">
        <v>4</v>
      </c>
      <c r="H17" s="2">
        <v>32</v>
      </c>
      <c r="I17" s="2" t="s">
        <v>115</v>
      </c>
    </row>
    <row r="18" spans="1:9" x14ac:dyDescent="0.35">
      <c r="A18" s="5" t="s">
        <v>37</v>
      </c>
      <c r="B18" s="2" t="s">
        <v>116</v>
      </c>
      <c r="C18" s="2">
        <v>3</v>
      </c>
      <c r="D18" s="2">
        <v>3</v>
      </c>
      <c r="E18" s="2" t="s">
        <v>117</v>
      </c>
      <c r="F18" s="2">
        <v>4</v>
      </c>
      <c r="G18" s="2">
        <v>4</v>
      </c>
      <c r="H18" s="2">
        <v>25</v>
      </c>
      <c r="I18" s="2" t="s">
        <v>115</v>
      </c>
    </row>
    <row r="19" spans="1:9" x14ac:dyDescent="0.35">
      <c r="A19" s="5" t="s">
        <v>39</v>
      </c>
      <c r="B19" s="2" t="s">
        <v>113</v>
      </c>
      <c r="C19" s="2">
        <v>3</v>
      </c>
      <c r="D19" s="2">
        <v>3</v>
      </c>
      <c r="E19" s="2" t="s">
        <v>117</v>
      </c>
      <c r="F19" s="2">
        <v>4</v>
      </c>
      <c r="G19" s="2">
        <v>4</v>
      </c>
      <c r="H19" s="2">
        <v>24</v>
      </c>
      <c r="I19" s="2" t="s">
        <v>115</v>
      </c>
    </row>
    <row r="20" spans="1:9" x14ac:dyDescent="0.35">
      <c r="A20" s="5" t="s">
        <v>41</v>
      </c>
      <c r="B20" s="2" t="s">
        <v>119</v>
      </c>
      <c r="C20" s="2">
        <v>1</v>
      </c>
      <c r="D20" s="2">
        <v>1</v>
      </c>
      <c r="E20" s="2" t="s">
        <v>111</v>
      </c>
      <c r="F20" s="2">
        <v>3</v>
      </c>
      <c r="G20" s="2">
        <v>3</v>
      </c>
      <c r="H20" s="2">
        <v>32</v>
      </c>
      <c r="I20" s="2" t="s">
        <v>112</v>
      </c>
    </row>
    <row r="21" spans="1:9" x14ac:dyDescent="0.35">
      <c r="A21" s="5" t="s">
        <v>43</v>
      </c>
      <c r="B21" s="2" t="s">
        <v>110</v>
      </c>
      <c r="C21" s="2">
        <v>1</v>
      </c>
      <c r="D21" s="2">
        <v>1</v>
      </c>
      <c r="E21" s="2" t="s">
        <v>111</v>
      </c>
      <c r="F21" s="2">
        <v>4</v>
      </c>
      <c r="G21" s="2">
        <v>4</v>
      </c>
      <c r="H21" s="2">
        <v>25</v>
      </c>
      <c r="I21" s="2" t="s">
        <v>112</v>
      </c>
    </row>
    <row r="22" spans="1:9" x14ac:dyDescent="0.35">
      <c r="A22" s="5" t="s">
        <v>47</v>
      </c>
      <c r="B22" s="2" t="s">
        <v>114</v>
      </c>
      <c r="C22" s="2">
        <v>4</v>
      </c>
      <c r="D22" s="2">
        <v>3</v>
      </c>
      <c r="E22" s="2" t="s">
        <v>117</v>
      </c>
      <c r="F22" s="2">
        <v>4</v>
      </c>
      <c r="G22" s="2">
        <v>5</v>
      </c>
      <c r="H22" s="2">
        <v>29</v>
      </c>
      <c r="I22" s="2" t="s">
        <v>115</v>
      </c>
    </row>
    <row r="23" spans="1:9" x14ac:dyDescent="0.35">
      <c r="A23" s="5" t="s">
        <v>49</v>
      </c>
      <c r="B23" s="2" t="s">
        <v>119</v>
      </c>
      <c r="C23" s="2">
        <v>2</v>
      </c>
      <c r="D23" s="2">
        <v>2</v>
      </c>
      <c r="E23" s="2" t="s">
        <v>111</v>
      </c>
      <c r="F23" s="2">
        <v>2</v>
      </c>
      <c r="G23" s="2">
        <v>3</v>
      </c>
      <c r="H23" s="2">
        <v>28</v>
      </c>
      <c r="I23" s="2" t="s">
        <v>112</v>
      </c>
    </row>
    <row r="24" spans="1:9" x14ac:dyDescent="0.35">
      <c r="A24" s="5" t="s">
        <v>51</v>
      </c>
      <c r="B24" s="2" t="s">
        <v>116</v>
      </c>
      <c r="C24" s="2">
        <v>3</v>
      </c>
      <c r="D24" s="2">
        <v>3</v>
      </c>
      <c r="E24" s="2" t="s">
        <v>117</v>
      </c>
      <c r="F24" s="2">
        <v>5</v>
      </c>
      <c r="G24" s="2">
        <v>5</v>
      </c>
      <c r="H24" s="2">
        <v>29</v>
      </c>
      <c r="I24" s="2" t="s">
        <v>115</v>
      </c>
    </row>
    <row r="25" spans="1:9" x14ac:dyDescent="0.35">
      <c r="A25" s="5" t="s">
        <v>53</v>
      </c>
      <c r="B25" s="2" t="s">
        <v>113</v>
      </c>
      <c r="C25" s="2">
        <v>3</v>
      </c>
      <c r="D25" s="2">
        <v>3</v>
      </c>
      <c r="E25" s="2" t="s">
        <v>111</v>
      </c>
      <c r="F25" s="2">
        <v>3</v>
      </c>
      <c r="G25" s="2">
        <v>4</v>
      </c>
      <c r="H25" s="2">
        <v>25</v>
      </c>
      <c r="I25" s="2" t="s">
        <v>115</v>
      </c>
    </row>
    <row r="26" spans="1:9" x14ac:dyDescent="0.35">
      <c r="A26" s="5" t="s">
        <v>55</v>
      </c>
      <c r="B26" s="2" t="s">
        <v>119</v>
      </c>
      <c r="C26" s="2">
        <v>3</v>
      </c>
      <c r="D26" s="2">
        <v>3</v>
      </c>
      <c r="E26" s="2" t="s">
        <v>111</v>
      </c>
      <c r="F26" s="2">
        <v>3</v>
      </c>
      <c r="G26" s="2">
        <v>5</v>
      </c>
      <c r="H26" s="2">
        <v>32</v>
      </c>
      <c r="I26" s="2" t="s">
        <v>115</v>
      </c>
    </row>
    <row r="27" spans="1:9" x14ac:dyDescent="0.35">
      <c r="A27" s="5" t="s">
        <v>57</v>
      </c>
      <c r="B27" s="2" t="s">
        <v>116</v>
      </c>
      <c r="C27" s="2">
        <v>3</v>
      </c>
      <c r="D27" s="2">
        <v>2</v>
      </c>
      <c r="E27" s="2" t="s">
        <v>111</v>
      </c>
      <c r="F27" s="2">
        <v>3</v>
      </c>
      <c r="G27" s="2">
        <v>3</v>
      </c>
      <c r="H27" s="2">
        <v>31</v>
      </c>
      <c r="I27" s="2" t="s">
        <v>115</v>
      </c>
    </row>
    <row r="28" spans="1:9" x14ac:dyDescent="0.35">
      <c r="A28" s="5" t="s">
        <v>59</v>
      </c>
      <c r="B28" s="2" t="s">
        <v>116</v>
      </c>
      <c r="C28" s="2">
        <v>3</v>
      </c>
      <c r="D28" s="2">
        <v>2</v>
      </c>
      <c r="E28" s="2" t="s">
        <v>111</v>
      </c>
      <c r="F28" s="2">
        <v>2</v>
      </c>
      <c r="G28" s="2">
        <v>4</v>
      </c>
      <c r="H28" s="2">
        <v>32</v>
      </c>
      <c r="I28" s="2" t="s">
        <v>115</v>
      </c>
    </row>
    <row r="29" spans="1:9" x14ac:dyDescent="0.35">
      <c r="A29" s="5" t="s">
        <v>61</v>
      </c>
      <c r="B29" s="2" t="s">
        <v>114</v>
      </c>
      <c r="C29" s="2">
        <v>4</v>
      </c>
      <c r="D29" s="2">
        <v>4</v>
      </c>
      <c r="E29" s="2" t="s">
        <v>111</v>
      </c>
      <c r="F29" s="2">
        <v>4</v>
      </c>
      <c r="G29" s="2">
        <v>4</v>
      </c>
      <c r="H29" s="2">
        <v>26</v>
      </c>
      <c r="I29" s="2" t="s">
        <v>112</v>
      </c>
    </row>
    <row r="30" spans="1:9" x14ac:dyDescent="0.35">
      <c r="A30" s="5" t="s">
        <v>63</v>
      </c>
      <c r="B30" s="2" t="s">
        <v>113</v>
      </c>
      <c r="C30" s="2">
        <v>4</v>
      </c>
      <c r="D30" s="2">
        <v>3</v>
      </c>
      <c r="E30" s="2" t="s">
        <v>117</v>
      </c>
      <c r="F30" s="2">
        <v>2</v>
      </c>
      <c r="G30" s="2">
        <v>3</v>
      </c>
      <c r="H30" s="2">
        <v>24</v>
      </c>
      <c r="I30" s="2" t="s">
        <v>112</v>
      </c>
    </row>
    <row r="31" spans="1:9" x14ac:dyDescent="0.35">
      <c r="A31" s="5" t="s">
        <v>65</v>
      </c>
      <c r="B31" s="2" t="s">
        <v>114</v>
      </c>
      <c r="C31" s="2">
        <v>4</v>
      </c>
      <c r="D31" s="2">
        <v>5</v>
      </c>
      <c r="E31" s="2" t="s">
        <v>117</v>
      </c>
      <c r="F31" s="2">
        <v>3</v>
      </c>
      <c r="G31" s="2">
        <v>5</v>
      </c>
      <c r="H31" s="2">
        <v>26</v>
      </c>
      <c r="I31" s="2" t="s">
        <v>115</v>
      </c>
    </row>
    <row r="32" spans="1:9" x14ac:dyDescent="0.35">
      <c r="A32" s="5" t="s">
        <v>67</v>
      </c>
      <c r="B32" s="2" t="s">
        <v>116</v>
      </c>
      <c r="C32" s="2">
        <v>4</v>
      </c>
      <c r="D32" s="2">
        <v>3</v>
      </c>
      <c r="E32" s="2" t="s">
        <v>117</v>
      </c>
      <c r="F32" s="2">
        <v>4</v>
      </c>
      <c r="G32" s="2">
        <v>4</v>
      </c>
      <c r="H32" s="2">
        <v>30</v>
      </c>
      <c r="I32" s="2" t="s">
        <v>115</v>
      </c>
    </row>
    <row r="33" spans="1:9" x14ac:dyDescent="0.35">
      <c r="A33" s="5" t="s">
        <v>73</v>
      </c>
      <c r="B33" s="2" t="s">
        <v>116</v>
      </c>
      <c r="C33" s="2">
        <v>3</v>
      </c>
      <c r="D33" s="2">
        <v>3</v>
      </c>
      <c r="E33" s="2" t="s">
        <v>111</v>
      </c>
      <c r="F33" s="2">
        <v>1</v>
      </c>
      <c r="G33" s="2">
        <v>2</v>
      </c>
      <c r="H33" s="2">
        <v>30</v>
      </c>
      <c r="I33" s="2" t="s">
        <v>115</v>
      </c>
    </row>
    <row r="34" spans="1:9" x14ac:dyDescent="0.35">
      <c r="A34" s="5" t="s">
        <v>77</v>
      </c>
      <c r="B34" s="2" t="s">
        <v>116</v>
      </c>
      <c r="C34" s="2">
        <v>3</v>
      </c>
      <c r="D34" s="2">
        <v>3</v>
      </c>
      <c r="E34" s="2" t="s">
        <v>111</v>
      </c>
      <c r="F34" s="2">
        <v>3</v>
      </c>
      <c r="G34" s="2">
        <v>3</v>
      </c>
      <c r="H34" s="2">
        <v>30</v>
      </c>
      <c r="I34" s="2" t="s">
        <v>115</v>
      </c>
    </row>
    <row r="35" spans="1:9" x14ac:dyDescent="0.35">
      <c r="A35" s="5" t="s">
        <v>120</v>
      </c>
      <c r="B35" s="2" t="s">
        <v>113</v>
      </c>
      <c r="C35" s="2">
        <v>3</v>
      </c>
      <c r="D35" s="2">
        <v>3</v>
      </c>
      <c r="E35" s="2" t="s">
        <v>111</v>
      </c>
      <c r="F35" s="2">
        <v>3</v>
      </c>
      <c r="G35" s="2">
        <v>5</v>
      </c>
      <c r="H35" s="2">
        <v>24</v>
      </c>
      <c r="I35" s="2" t="s">
        <v>115</v>
      </c>
    </row>
    <row r="36" spans="1:9" x14ac:dyDescent="0.35">
      <c r="A36" s="5" t="s">
        <v>118</v>
      </c>
      <c r="B36" s="2" t="s">
        <v>113</v>
      </c>
      <c r="C36" s="2">
        <v>3</v>
      </c>
      <c r="D36" s="2">
        <v>3</v>
      </c>
      <c r="E36" s="2" t="s">
        <v>117</v>
      </c>
      <c r="F36" s="2">
        <v>4</v>
      </c>
      <c r="G36" s="2">
        <v>4</v>
      </c>
      <c r="H36" s="2">
        <v>31</v>
      </c>
      <c r="I36" s="2" t="s">
        <v>115</v>
      </c>
    </row>
    <row r="37" spans="1:9" x14ac:dyDescent="0.35">
      <c r="A37" s="5" t="s">
        <v>81</v>
      </c>
      <c r="B37" s="2" t="s">
        <v>116</v>
      </c>
      <c r="C37" s="2">
        <v>2</v>
      </c>
      <c r="D37" s="2">
        <v>2</v>
      </c>
      <c r="E37" s="2" t="s">
        <v>117</v>
      </c>
      <c r="F37" s="2">
        <v>4</v>
      </c>
      <c r="G37" s="2">
        <v>4</v>
      </c>
      <c r="H37" s="2">
        <v>32</v>
      </c>
      <c r="I37" s="2" t="s">
        <v>115</v>
      </c>
    </row>
    <row r="38" spans="1:9" x14ac:dyDescent="0.35">
      <c r="A38" s="5" t="s">
        <v>83</v>
      </c>
      <c r="B38" s="2" t="s">
        <v>113</v>
      </c>
      <c r="C38" s="2">
        <v>3</v>
      </c>
      <c r="D38" s="2">
        <v>2</v>
      </c>
      <c r="E38" s="2" t="s">
        <v>111</v>
      </c>
      <c r="F38" s="2">
        <v>4</v>
      </c>
      <c r="G38" s="2">
        <v>4</v>
      </c>
      <c r="H38" s="2">
        <v>32</v>
      </c>
      <c r="I38" s="2" t="s">
        <v>115</v>
      </c>
    </row>
    <row r="39" spans="1:9" x14ac:dyDescent="0.35">
      <c r="A39" s="5" t="s">
        <v>69</v>
      </c>
      <c r="B39" s="2" t="s">
        <v>116</v>
      </c>
      <c r="C39" s="2">
        <v>2</v>
      </c>
      <c r="D39" s="2">
        <v>2</v>
      </c>
      <c r="E39" s="2" t="s">
        <v>111</v>
      </c>
      <c r="F39" s="2">
        <v>3</v>
      </c>
      <c r="G39" s="2">
        <v>3</v>
      </c>
      <c r="H39" s="2">
        <v>30</v>
      </c>
      <c r="I39" s="2" t="s">
        <v>115</v>
      </c>
    </row>
    <row r="40" spans="1:9" x14ac:dyDescent="0.35">
      <c r="A40" s="5" t="s">
        <v>71</v>
      </c>
      <c r="B40" s="2" t="s">
        <v>114</v>
      </c>
      <c r="C40" s="2">
        <v>4</v>
      </c>
      <c r="D40" s="2">
        <v>2</v>
      </c>
      <c r="E40" s="2" t="s">
        <v>111</v>
      </c>
      <c r="F40" s="2">
        <v>3</v>
      </c>
      <c r="G40" s="2">
        <v>3</v>
      </c>
      <c r="H40" s="2">
        <v>31</v>
      </c>
      <c r="I40" s="2" t="s">
        <v>115</v>
      </c>
    </row>
    <row r="41" spans="1:9" x14ac:dyDescent="0.35">
      <c r="A41" s="5" t="s">
        <v>85</v>
      </c>
      <c r="B41" s="2" t="s">
        <v>116</v>
      </c>
      <c r="C41" s="2">
        <v>3</v>
      </c>
      <c r="D41" s="2">
        <v>2</v>
      </c>
      <c r="E41" s="2" t="s">
        <v>111</v>
      </c>
      <c r="F41" s="2">
        <v>4</v>
      </c>
      <c r="G41" s="2">
        <v>4</v>
      </c>
      <c r="H41" s="2">
        <v>25</v>
      </c>
      <c r="I41" s="2" t="s">
        <v>112</v>
      </c>
    </row>
    <row r="42" spans="1:9" x14ac:dyDescent="0.35">
      <c r="A42" s="5" t="s">
        <v>87</v>
      </c>
      <c r="B42" s="2" t="s">
        <v>116</v>
      </c>
      <c r="C42" s="2">
        <v>3</v>
      </c>
      <c r="D42" s="2">
        <v>3</v>
      </c>
      <c r="E42" s="2" t="s">
        <v>117</v>
      </c>
      <c r="F42" s="2">
        <v>3</v>
      </c>
      <c r="G42" s="2">
        <v>1</v>
      </c>
      <c r="H42" s="2">
        <v>30</v>
      </c>
      <c r="I42" s="2" t="s">
        <v>115</v>
      </c>
    </row>
    <row r="43" spans="1:9" x14ac:dyDescent="0.35">
      <c r="A43" s="5" t="s">
        <v>89</v>
      </c>
      <c r="B43" s="2" t="s">
        <v>114</v>
      </c>
      <c r="C43" s="2">
        <v>2</v>
      </c>
      <c r="D43" s="2">
        <v>2</v>
      </c>
      <c r="E43" s="2" t="s">
        <v>111</v>
      </c>
      <c r="F43" s="2">
        <v>4</v>
      </c>
      <c r="G43" s="2">
        <v>4</v>
      </c>
      <c r="H43" s="2">
        <v>33</v>
      </c>
      <c r="I43" s="2" t="s">
        <v>112</v>
      </c>
    </row>
    <row r="44" spans="1:9" x14ac:dyDescent="0.35">
      <c r="A44" s="5" t="s">
        <v>91</v>
      </c>
      <c r="B44" s="2" t="s">
        <v>114</v>
      </c>
      <c r="C44" s="2">
        <v>1</v>
      </c>
      <c r="D44" s="2">
        <v>1</v>
      </c>
      <c r="E44" s="2" t="s">
        <v>111</v>
      </c>
      <c r="F44" s="2">
        <v>1</v>
      </c>
      <c r="G44" s="2">
        <v>1</v>
      </c>
      <c r="H44" s="2">
        <v>32</v>
      </c>
      <c r="I44" s="2" t="s">
        <v>115</v>
      </c>
    </row>
    <row r="45" spans="1:9" ht="15" thickBot="1" x14ac:dyDescent="0.4">
      <c r="A45" s="5" t="s">
        <v>93</v>
      </c>
      <c r="B45" s="2" t="s">
        <v>113</v>
      </c>
      <c r="C45" s="2">
        <v>4</v>
      </c>
      <c r="D45" s="2">
        <v>1</v>
      </c>
      <c r="E45" s="2" t="s">
        <v>111</v>
      </c>
      <c r="F45" s="2">
        <v>3</v>
      </c>
      <c r="G45" s="2">
        <v>3</v>
      </c>
      <c r="H45" s="2">
        <v>28</v>
      </c>
      <c r="I45" s="2" t="s">
        <v>115</v>
      </c>
    </row>
    <row r="46" spans="1:9" ht="15" thickBot="1" x14ac:dyDescent="0.4">
      <c r="A46" s="6" t="s">
        <v>95</v>
      </c>
      <c r="B46" s="3" t="s">
        <v>113</v>
      </c>
      <c r="C46" s="4">
        <v>4</v>
      </c>
      <c r="D46" s="4">
        <v>4</v>
      </c>
      <c r="E46" s="3" t="s">
        <v>117</v>
      </c>
      <c r="F46" s="4">
        <v>4</v>
      </c>
      <c r="G46" s="4">
        <v>4</v>
      </c>
      <c r="H46" s="4">
        <v>33</v>
      </c>
      <c r="I46" s="3" t="s">
        <v>112</v>
      </c>
    </row>
    <row r="47" spans="1:9" ht="15" thickBot="1" x14ac:dyDescent="0.4">
      <c r="A47" s="6" t="s">
        <v>97</v>
      </c>
      <c r="B47" s="3" t="s">
        <v>116</v>
      </c>
      <c r="C47" s="4">
        <v>4</v>
      </c>
      <c r="D47" s="4">
        <v>3</v>
      </c>
      <c r="E47" s="3" t="s">
        <v>111</v>
      </c>
      <c r="F47" s="4">
        <v>3</v>
      </c>
      <c r="G47" s="4">
        <v>3</v>
      </c>
      <c r="H47" s="4">
        <v>32</v>
      </c>
      <c r="I47" s="3" t="s">
        <v>115</v>
      </c>
    </row>
    <row r="48" spans="1:9" ht="15" thickBot="1" x14ac:dyDescent="0.4">
      <c r="A48" s="6" t="s">
        <v>99</v>
      </c>
      <c r="B48" s="3" t="s">
        <v>114</v>
      </c>
      <c r="C48" s="4">
        <v>4</v>
      </c>
      <c r="D48" s="4">
        <v>2</v>
      </c>
      <c r="E48" s="3" t="s">
        <v>111</v>
      </c>
      <c r="F48" s="4">
        <v>2</v>
      </c>
      <c r="G48" s="4">
        <v>2</v>
      </c>
      <c r="H48" s="4">
        <v>30</v>
      </c>
      <c r="I48" s="3" t="s">
        <v>115</v>
      </c>
    </row>
    <row r="49" spans="1:9" ht="26.5" thickBot="1" x14ac:dyDescent="0.4">
      <c r="A49" s="6" t="s">
        <v>101</v>
      </c>
      <c r="B49" s="3" t="s">
        <v>113</v>
      </c>
      <c r="C49" s="4">
        <v>4</v>
      </c>
      <c r="D49" s="4">
        <v>1</v>
      </c>
      <c r="E49" s="3" t="s">
        <v>111</v>
      </c>
      <c r="F49" s="4">
        <v>1</v>
      </c>
      <c r="G49" s="4">
        <v>1</v>
      </c>
      <c r="H49" s="4">
        <v>33</v>
      </c>
      <c r="I49" s="3"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0"/>
  <sheetViews>
    <sheetView zoomScale="85" zoomScaleNormal="85" workbookViewId="0">
      <selection activeCell="A45" sqref="A2:A45"/>
    </sheetView>
  </sheetViews>
  <sheetFormatPr defaultColWidth="14.453125" defaultRowHeight="15.75" customHeight="1" x14ac:dyDescent="0.35"/>
  <cols>
    <col min="1" max="1" width="14.6328125" style="50" bestFit="1" customWidth="1"/>
    <col min="2" max="16384" width="14.453125" style="7"/>
  </cols>
  <sheetData>
    <row r="1" spans="1:11" ht="15.75" customHeight="1" x14ac:dyDescent="0.35">
      <c r="A1" s="48" t="s">
        <v>1</v>
      </c>
      <c r="B1" s="1" t="s">
        <v>102</v>
      </c>
      <c r="C1" s="1" t="s">
        <v>103</v>
      </c>
      <c r="D1" s="1" t="s">
        <v>104</v>
      </c>
      <c r="E1" s="1" t="s">
        <v>105</v>
      </c>
      <c r="F1" s="1" t="s">
        <v>106</v>
      </c>
      <c r="G1" s="1" t="s">
        <v>107</v>
      </c>
      <c r="H1" s="1" t="s">
        <v>108</v>
      </c>
      <c r="I1" s="1" t="s">
        <v>109</v>
      </c>
      <c r="J1" s="1" t="s">
        <v>121</v>
      </c>
      <c r="K1" s="1" t="s">
        <v>122</v>
      </c>
    </row>
    <row r="2" spans="1:11" ht="15.75" customHeight="1" x14ac:dyDescent="0.35">
      <c r="A2" s="48" t="s">
        <v>3</v>
      </c>
      <c r="B2" s="1" t="s">
        <v>114</v>
      </c>
      <c r="C2" s="1" t="s">
        <v>119</v>
      </c>
      <c r="D2" s="1" t="s">
        <v>114</v>
      </c>
      <c r="E2" s="1" t="s">
        <v>114</v>
      </c>
      <c r="F2" s="1" t="s">
        <v>113</v>
      </c>
      <c r="G2" s="1" t="s">
        <v>114</v>
      </c>
      <c r="H2" s="1" t="s">
        <v>114</v>
      </c>
      <c r="I2" s="1" t="s">
        <v>119</v>
      </c>
      <c r="J2" s="1" t="s">
        <v>116</v>
      </c>
      <c r="K2" s="1" t="s">
        <v>119</v>
      </c>
    </row>
    <row r="3" spans="1:11" ht="15.75" customHeight="1" x14ac:dyDescent="0.35">
      <c r="A3" s="49" t="s">
        <v>5</v>
      </c>
      <c r="B3" s="1" t="s">
        <v>114</v>
      </c>
      <c r="C3" s="1" t="s">
        <v>113</v>
      </c>
      <c r="D3" s="1" t="s">
        <v>116</v>
      </c>
      <c r="E3" s="1" t="s">
        <v>114</v>
      </c>
      <c r="F3" s="1" t="s">
        <v>113</v>
      </c>
      <c r="G3" s="1" t="s">
        <v>114</v>
      </c>
      <c r="H3" s="1" t="s">
        <v>114</v>
      </c>
      <c r="I3" s="1" t="s">
        <v>113</v>
      </c>
      <c r="J3" s="1" t="s">
        <v>119</v>
      </c>
      <c r="K3" s="1" t="s">
        <v>119</v>
      </c>
    </row>
    <row r="4" spans="1:11" ht="15.75" customHeight="1" x14ac:dyDescent="0.35">
      <c r="A4" s="49" t="s">
        <v>7</v>
      </c>
      <c r="B4" s="1" t="s">
        <v>114</v>
      </c>
      <c r="C4" s="1" t="s">
        <v>113</v>
      </c>
      <c r="D4" s="1" t="s">
        <v>116</v>
      </c>
      <c r="E4" s="1" t="s">
        <v>114</v>
      </c>
      <c r="F4" s="1" t="s">
        <v>113</v>
      </c>
      <c r="G4" s="1" t="s">
        <v>114</v>
      </c>
      <c r="H4" s="1" t="s">
        <v>114</v>
      </c>
      <c r="I4" s="1" t="s">
        <v>113</v>
      </c>
      <c r="J4" s="1" t="s">
        <v>119</v>
      </c>
      <c r="K4" s="1" t="s">
        <v>119</v>
      </c>
    </row>
    <row r="5" spans="1:11" ht="15.75" customHeight="1" x14ac:dyDescent="0.35">
      <c r="A5" s="48" t="s">
        <v>9</v>
      </c>
      <c r="B5" s="1" t="s">
        <v>114</v>
      </c>
      <c r="C5" s="1" t="s">
        <v>113</v>
      </c>
      <c r="D5" s="1" t="s">
        <v>113</v>
      </c>
      <c r="E5" s="1" t="s">
        <v>114</v>
      </c>
      <c r="F5" s="1" t="s">
        <v>113</v>
      </c>
      <c r="G5" s="1" t="s">
        <v>114</v>
      </c>
      <c r="H5" s="1" t="s">
        <v>114</v>
      </c>
      <c r="I5" s="1" t="s">
        <v>113</v>
      </c>
      <c r="J5" s="1" t="s">
        <v>114</v>
      </c>
      <c r="K5" s="1" t="s">
        <v>119</v>
      </c>
    </row>
    <row r="6" spans="1:11" ht="15.75" customHeight="1" x14ac:dyDescent="0.35">
      <c r="A6" s="48" t="s">
        <v>11</v>
      </c>
      <c r="B6" s="1" t="s">
        <v>114</v>
      </c>
      <c r="C6" s="1" t="s">
        <v>119</v>
      </c>
      <c r="D6" s="1" t="s">
        <v>114</v>
      </c>
      <c r="E6" s="1" t="s">
        <v>114</v>
      </c>
      <c r="F6" s="1" t="s">
        <v>113</v>
      </c>
      <c r="G6" s="1" t="s">
        <v>114</v>
      </c>
      <c r="H6" s="1" t="s">
        <v>114</v>
      </c>
      <c r="I6" s="1" t="s">
        <v>113</v>
      </c>
      <c r="J6" s="1" t="s">
        <v>114</v>
      </c>
      <c r="K6" s="1" t="s">
        <v>119</v>
      </c>
    </row>
    <row r="7" spans="1:11" ht="15.75" customHeight="1" x14ac:dyDescent="0.35">
      <c r="A7" s="48" t="s">
        <v>13</v>
      </c>
      <c r="B7" s="1" t="s">
        <v>114</v>
      </c>
      <c r="C7" s="1" t="s">
        <v>113</v>
      </c>
      <c r="D7" s="1" t="s">
        <v>116</v>
      </c>
      <c r="E7" s="1" t="s">
        <v>114</v>
      </c>
      <c r="F7" s="1" t="s">
        <v>113</v>
      </c>
      <c r="G7" s="1" t="s">
        <v>114</v>
      </c>
      <c r="H7" s="1" t="s">
        <v>114</v>
      </c>
      <c r="I7" s="1" t="s">
        <v>113</v>
      </c>
      <c r="J7" s="1" t="s">
        <v>119</v>
      </c>
      <c r="K7" s="1" t="s">
        <v>119</v>
      </c>
    </row>
    <row r="8" spans="1:11" ht="15.75" customHeight="1" x14ac:dyDescent="0.35">
      <c r="A8" s="48" t="s">
        <v>15</v>
      </c>
      <c r="B8" s="1" t="s">
        <v>113</v>
      </c>
      <c r="C8" s="1" t="s">
        <v>113</v>
      </c>
      <c r="D8" s="1" t="s">
        <v>113</v>
      </c>
      <c r="E8" s="1" t="s">
        <v>113</v>
      </c>
      <c r="F8" s="1" t="s">
        <v>113</v>
      </c>
      <c r="G8" s="1" t="s">
        <v>114</v>
      </c>
      <c r="H8" s="1" t="s">
        <v>114</v>
      </c>
      <c r="I8" s="1" t="s">
        <v>119</v>
      </c>
      <c r="J8" s="1" t="s">
        <v>113</v>
      </c>
      <c r="K8" s="1" t="s">
        <v>119</v>
      </c>
    </row>
    <row r="9" spans="1:11" ht="15.75" customHeight="1" x14ac:dyDescent="0.35">
      <c r="A9" s="48" t="s">
        <v>17</v>
      </c>
      <c r="B9" s="1" t="s">
        <v>114</v>
      </c>
      <c r="C9" s="1" t="s">
        <v>113</v>
      </c>
      <c r="D9" s="1" t="s">
        <v>116</v>
      </c>
      <c r="E9" s="1" t="s">
        <v>114</v>
      </c>
      <c r="F9" s="1" t="s">
        <v>113</v>
      </c>
      <c r="G9" s="1" t="s">
        <v>114</v>
      </c>
      <c r="H9" s="1" t="s">
        <v>114</v>
      </c>
      <c r="I9" s="1" t="s">
        <v>119</v>
      </c>
      <c r="J9" s="1" t="s">
        <v>119</v>
      </c>
      <c r="K9" s="1" t="s">
        <v>119</v>
      </c>
    </row>
    <row r="10" spans="1:11" ht="15.75" customHeight="1" x14ac:dyDescent="0.35">
      <c r="A10" s="48" t="s">
        <v>19</v>
      </c>
      <c r="B10" s="1" t="s">
        <v>114</v>
      </c>
      <c r="C10" s="1" t="s">
        <v>113</v>
      </c>
      <c r="D10" s="1" t="s">
        <v>114</v>
      </c>
      <c r="E10" s="1" t="s">
        <v>114</v>
      </c>
      <c r="F10" s="1" t="s">
        <v>114</v>
      </c>
      <c r="G10" s="1" t="s">
        <v>114</v>
      </c>
      <c r="H10" s="1" t="s">
        <v>114</v>
      </c>
      <c r="I10" s="1" t="s">
        <v>113</v>
      </c>
      <c r="J10" s="1" t="s">
        <v>113</v>
      </c>
      <c r="K10" s="1" t="s">
        <v>119</v>
      </c>
    </row>
    <row r="11" spans="1:11" ht="15.75" customHeight="1" x14ac:dyDescent="0.35">
      <c r="A11" s="48" t="s">
        <v>21</v>
      </c>
      <c r="B11" s="1" t="s">
        <v>114</v>
      </c>
      <c r="C11" s="1" t="s">
        <v>119</v>
      </c>
      <c r="D11" s="1" t="s">
        <v>116</v>
      </c>
      <c r="E11" s="1" t="s">
        <v>114</v>
      </c>
      <c r="F11" s="1" t="s">
        <v>113</v>
      </c>
      <c r="G11" s="1" t="s">
        <v>114</v>
      </c>
      <c r="H11" s="1" t="s">
        <v>114</v>
      </c>
      <c r="I11" s="1" t="s">
        <v>113</v>
      </c>
      <c r="J11" s="1" t="s">
        <v>119</v>
      </c>
      <c r="K11" s="1" t="s">
        <v>119</v>
      </c>
    </row>
    <row r="12" spans="1:11" ht="15.75" customHeight="1" x14ac:dyDescent="0.35">
      <c r="A12" s="48" t="s">
        <v>23</v>
      </c>
      <c r="B12" s="1" t="s">
        <v>116</v>
      </c>
      <c r="C12" s="1" t="s">
        <v>119</v>
      </c>
      <c r="D12" s="1" t="s">
        <v>114</v>
      </c>
      <c r="E12" s="1" t="s">
        <v>114</v>
      </c>
      <c r="F12" s="1" t="s">
        <v>113</v>
      </c>
      <c r="G12" s="1" t="s">
        <v>119</v>
      </c>
      <c r="H12" s="1" t="s">
        <v>114</v>
      </c>
      <c r="I12" s="1" t="s">
        <v>113</v>
      </c>
      <c r="J12" s="1" t="s">
        <v>119</v>
      </c>
      <c r="K12" s="1" t="s">
        <v>119</v>
      </c>
    </row>
    <row r="13" spans="1:11" ht="15.75" customHeight="1" x14ac:dyDescent="0.35">
      <c r="A13" s="48" t="s">
        <v>27</v>
      </c>
      <c r="B13" s="1" t="s">
        <v>113</v>
      </c>
      <c r="C13" s="1" t="s">
        <v>113</v>
      </c>
      <c r="D13" s="1" t="s">
        <v>113</v>
      </c>
      <c r="E13" s="1" t="s">
        <v>113</v>
      </c>
      <c r="F13" s="1" t="s">
        <v>113</v>
      </c>
      <c r="G13" s="1" t="s">
        <v>114</v>
      </c>
      <c r="H13" s="1" t="s">
        <v>114</v>
      </c>
      <c r="I13" s="1" t="s">
        <v>119</v>
      </c>
      <c r="J13" s="1" t="s">
        <v>119</v>
      </c>
      <c r="K13" s="1" t="s">
        <v>110</v>
      </c>
    </row>
    <row r="14" spans="1:11" ht="15.75" customHeight="1" x14ac:dyDescent="0.35">
      <c r="A14" s="48" t="s">
        <v>25</v>
      </c>
      <c r="B14" s="1" t="s">
        <v>116</v>
      </c>
      <c r="C14" s="1" t="s">
        <v>113</v>
      </c>
      <c r="D14" s="1" t="s">
        <v>119</v>
      </c>
      <c r="E14" s="1" t="s">
        <v>114</v>
      </c>
      <c r="F14" s="1" t="s">
        <v>113</v>
      </c>
      <c r="G14" s="1" t="s">
        <v>114</v>
      </c>
      <c r="H14" s="1" t="s">
        <v>114</v>
      </c>
      <c r="I14" s="1" t="s">
        <v>119</v>
      </c>
      <c r="J14" s="1" t="s">
        <v>113</v>
      </c>
      <c r="K14" s="1" t="s">
        <v>113</v>
      </c>
    </row>
    <row r="15" spans="1:11" ht="15.75" customHeight="1" x14ac:dyDescent="0.35">
      <c r="A15" s="48" t="s">
        <v>29</v>
      </c>
      <c r="B15" s="1" t="s">
        <v>116</v>
      </c>
      <c r="C15" s="1" t="s">
        <v>113</v>
      </c>
      <c r="D15" s="1" t="s">
        <v>113</v>
      </c>
      <c r="E15" s="1" t="s">
        <v>114</v>
      </c>
      <c r="F15" s="1" t="s">
        <v>113</v>
      </c>
      <c r="G15" s="1" t="s">
        <v>114</v>
      </c>
      <c r="H15" s="1" t="s">
        <v>114</v>
      </c>
      <c r="I15" s="1" t="s">
        <v>113</v>
      </c>
      <c r="J15" s="1" t="s">
        <v>119</v>
      </c>
      <c r="K15" s="1" t="s">
        <v>113</v>
      </c>
    </row>
    <row r="16" spans="1:11" ht="15.75" customHeight="1" x14ac:dyDescent="0.35">
      <c r="A16" s="48" t="s">
        <v>31</v>
      </c>
      <c r="B16" s="1" t="s">
        <v>114</v>
      </c>
      <c r="C16" s="1" t="s">
        <v>113</v>
      </c>
      <c r="D16" s="1" t="s">
        <v>113</v>
      </c>
      <c r="E16" s="1" t="s">
        <v>114</v>
      </c>
      <c r="F16" s="1" t="s">
        <v>113</v>
      </c>
      <c r="G16" s="1" t="s">
        <v>114</v>
      </c>
      <c r="H16" s="1" t="s">
        <v>114</v>
      </c>
      <c r="I16" s="1" t="s">
        <v>113</v>
      </c>
      <c r="J16" s="1" t="s">
        <v>119</v>
      </c>
      <c r="K16" s="1" t="s">
        <v>119</v>
      </c>
    </row>
    <row r="17" spans="1:11" ht="15.75" customHeight="1" x14ac:dyDescent="0.35">
      <c r="A17" s="48" t="s">
        <v>33</v>
      </c>
      <c r="B17" s="1" t="s">
        <v>114</v>
      </c>
      <c r="C17" s="1" t="s">
        <v>113</v>
      </c>
      <c r="D17" s="1" t="s">
        <v>113</v>
      </c>
      <c r="E17" s="1" t="s">
        <v>114</v>
      </c>
      <c r="F17" s="1" t="s">
        <v>113</v>
      </c>
      <c r="G17" s="1" t="s">
        <v>114</v>
      </c>
      <c r="H17" s="1" t="s">
        <v>114</v>
      </c>
      <c r="I17" s="1" t="s">
        <v>113</v>
      </c>
      <c r="J17" s="1" t="s">
        <v>114</v>
      </c>
      <c r="K17" s="1" t="s">
        <v>119</v>
      </c>
    </row>
    <row r="18" spans="1:11" ht="15.75" customHeight="1" x14ac:dyDescent="0.35">
      <c r="A18" s="48" t="s">
        <v>37</v>
      </c>
      <c r="B18" s="1" t="s">
        <v>114</v>
      </c>
      <c r="C18" s="1" t="s">
        <v>113</v>
      </c>
      <c r="D18" s="1" t="s">
        <v>116</v>
      </c>
      <c r="E18" s="1" t="s">
        <v>114</v>
      </c>
      <c r="F18" s="1" t="s">
        <v>113</v>
      </c>
      <c r="G18" s="1" t="s">
        <v>114</v>
      </c>
      <c r="H18" s="1" t="s">
        <v>114</v>
      </c>
      <c r="I18" s="1" t="s">
        <v>119</v>
      </c>
      <c r="J18" s="1" t="s">
        <v>119</v>
      </c>
      <c r="K18" s="1" t="s">
        <v>119</v>
      </c>
    </row>
    <row r="19" spans="1:11" ht="14.5" x14ac:dyDescent="0.35">
      <c r="A19" s="48" t="s">
        <v>41</v>
      </c>
      <c r="B19" s="1" t="s">
        <v>114</v>
      </c>
      <c r="C19" s="1" t="s">
        <v>119</v>
      </c>
      <c r="D19" s="1" t="s">
        <v>113</v>
      </c>
      <c r="E19" s="1" t="s">
        <v>113</v>
      </c>
      <c r="F19" s="1" t="s">
        <v>113</v>
      </c>
      <c r="G19" s="1" t="s">
        <v>114</v>
      </c>
      <c r="H19" s="1" t="s">
        <v>114</v>
      </c>
      <c r="I19" s="1" t="s">
        <v>113</v>
      </c>
      <c r="J19" s="1" t="s">
        <v>114</v>
      </c>
      <c r="K19" s="1" t="s">
        <v>119</v>
      </c>
    </row>
    <row r="20" spans="1:11" ht="14.5" x14ac:dyDescent="0.35">
      <c r="A20" s="48" t="s">
        <v>53</v>
      </c>
      <c r="B20" s="1" t="s">
        <v>114</v>
      </c>
      <c r="C20" s="1" t="s">
        <v>113</v>
      </c>
      <c r="D20" s="1" t="s">
        <v>116</v>
      </c>
      <c r="E20" s="1" t="s">
        <v>114</v>
      </c>
      <c r="F20" s="1" t="s">
        <v>114</v>
      </c>
      <c r="G20" s="1" t="s">
        <v>114</v>
      </c>
      <c r="H20" s="1" t="s">
        <v>114</v>
      </c>
      <c r="I20" s="1" t="s">
        <v>113</v>
      </c>
      <c r="J20" s="1" t="s">
        <v>119</v>
      </c>
      <c r="K20" s="1" t="s">
        <v>119</v>
      </c>
    </row>
    <row r="21" spans="1:11" ht="14.5" x14ac:dyDescent="0.35">
      <c r="A21" s="48" t="s">
        <v>47</v>
      </c>
      <c r="B21" s="1" t="s">
        <v>114</v>
      </c>
      <c r="C21" s="1" t="s">
        <v>119</v>
      </c>
      <c r="D21" s="1" t="s">
        <v>113</v>
      </c>
      <c r="E21" s="1" t="s">
        <v>114</v>
      </c>
      <c r="F21" s="1" t="s">
        <v>113</v>
      </c>
      <c r="G21" s="1" t="s">
        <v>114</v>
      </c>
      <c r="H21" s="1" t="s">
        <v>114</v>
      </c>
      <c r="I21" s="1" t="s">
        <v>119</v>
      </c>
      <c r="J21" s="1" t="s">
        <v>119</v>
      </c>
      <c r="K21" s="1" t="s">
        <v>116</v>
      </c>
    </row>
    <row r="22" spans="1:11" ht="14.5" x14ac:dyDescent="0.35">
      <c r="A22" s="48" t="s">
        <v>55</v>
      </c>
      <c r="B22" s="1" t="s">
        <v>116</v>
      </c>
      <c r="C22" s="1" t="s">
        <v>113</v>
      </c>
      <c r="D22" s="1" t="s">
        <v>113</v>
      </c>
      <c r="E22" s="1" t="s">
        <v>114</v>
      </c>
      <c r="F22" s="1" t="s">
        <v>113</v>
      </c>
      <c r="G22" s="1" t="s">
        <v>114</v>
      </c>
      <c r="H22" s="1" t="s">
        <v>116</v>
      </c>
      <c r="I22" s="1" t="s">
        <v>113</v>
      </c>
      <c r="J22" s="1" t="s">
        <v>114</v>
      </c>
      <c r="K22" s="1" t="s">
        <v>119</v>
      </c>
    </row>
    <row r="23" spans="1:11" ht="14.5" x14ac:dyDescent="0.35">
      <c r="A23" s="48" t="s">
        <v>57</v>
      </c>
      <c r="B23" s="1" t="s">
        <v>114</v>
      </c>
      <c r="C23" s="1" t="s">
        <v>113</v>
      </c>
      <c r="D23" s="1" t="s">
        <v>113</v>
      </c>
      <c r="E23" s="1" t="s">
        <v>114</v>
      </c>
      <c r="F23" s="1" t="s">
        <v>113</v>
      </c>
      <c r="G23" s="1" t="s">
        <v>114</v>
      </c>
      <c r="H23" s="1" t="s">
        <v>114</v>
      </c>
      <c r="I23" s="1" t="s">
        <v>113</v>
      </c>
      <c r="J23" s="1" t="s">
        <v>119</v>
      </c>
      <c r="K23" s="1" t="s">
        <v>119</v>
      </c>
    </row>
    <row r="24" spans="1:11" ht="14.5" x14ac:dyDescent="0.35">
      <c r="A24" s="48" t="s">
        <v>59</v>
      </c>
      <c r="B24" s="1" t="s">
        <v>114</v>
      </c>
      <c r="C24" s="1" t="s">
        <v>119</v>
      </c>
      <c r="D24" s="1" t="s">
        <v>116</v>
      </c>
      <c r="E24" s="1" t="s">
        <v>114</v>
      </c>
      <c r="F24" s="1" t="s">
        <v>113</v>
      </c>
      <c r="G24" s="1" t="s">
        <v>114</v>
      </c>
      <c r="H24" s="1" t="s">
        <v>114</v>
      </c>
      <c r="I24" s="1" t="s">
        <v>119</v>
      </c>
      <c r="J24" s="1" t="s">
        <v>119</v>
      </c>
      <c r="K24" s="1" t="s">
        <v>119</v>
      </c>
    </row>
    <row r="25" spans="1:11" ht="14.5" x14ac:dyDescent="0.35">
      <c r="A25" s="48" t="s">
        <v>65</v>
      </c>
      <c r="B25" s="1" t="s">
        <v>114</v>
      </c>
      <c r="C25" s="1" t="s">
        <v>113</v>
      </c>
      <c r="D25" s="1" t="s">
        <v>116</v>
      </c>
      <c r="E25" s="1" t="s">
        <v>114</v>
      </c>
      <c r="F25" s="1" t="s">
        <v>113</v>
      </c>
      <c r="G25" s="1" t="s">
        <v>114</v>
      </c>
      <c r="H25" s="1" t="s">
        <v>114</v>
      </c>
      <c r="I25" s="1" t="s">
        <v>113</v>
      </c>
      <c r="J25" s="1" t="s">
        <v>114</v>
      </c>
      <c r="K25" s="1" t="s">
        <v>119</v>
      </c>
    </row>
    <row r="26" spans="1:11" ht="14.5" x14ac:dyDescent="0.35">
      <c r="A26" s="48" t="s">
        <v>51</v>
      </c>
      <c r="B26" s="1" t="s">
        <v>116</v>
      </c>
      <c r="C26" s="1" t="s">
        <v>119</v>
      </c>
      <c r="D26" s="1" t="s">
        <v>114</v>
      </c>
      <c r="E26" s="1" t="s">
        <v>114</v>
      </c>
      <c r="F26" s="1" t="s">
        <v>114</v>
      </c>
      <c r="G26" s="1" t="s">
        <v>114</v>
      </c>
      <c r="H26" s="1" t="s">
        <v>114</v>
      </c>
      <c r="I26" s="1" t="s">
        <v>119</v>
      </c>
      <c r="J26" s="1" t="s">
        <v>114</v>
      </c>
      <c r="K26" s="1" t="s">
        <v>119</v>
      </c>
    </row>
    <row r="27" spans="1:11" ht="14.5" x14ac:dyDescent="0.35">
      <c r="A27" s="48" t="s">
        <v>49</v>
      </c>
      <c r="B27" s="1" t="s">
        <v>114</v>
      </c>
      <c r="C27" s="1" t="s">
        <v>119</v>
      </c>
      <c r="D27" s="1" t="s">
        <v>116</v>
      </c>
      <c r="E27" s="1" t="s">
        <v>114</v>
      </c>
      <c r="F27" s="1" t="s">
        <v>114</v>
      </c>
      <c r="G27" s="1" t="s">
        <v>114</v>
      </c>
      <c r="H27" s="1" t="s">
        <v>114</v>
      </c>
      <c r="I27" s="1" t="s">
        <v>114</v>
      </c>
      <c r="J27" s="1" t="s">
        <v>114</v>
      </c>
      <c r="K27" s="1" t="s">
        <v>119</v>
      </c>
    </row>
    <row r="28" spans="1:11" ht="14.5" x14ac:dyDescent="0.35">
      <c r="A28" s="48" t="s">
        <v>67</v>
      </c>
      <c r="B28" s="1" t="s">
        <v>116</v>
      </c>
      <c r="C28" s="1" t="s">
        <v>119</v>
      </c>
      <c r="D28" s="1" t="s">
        <v>114</v>
      </c>
      <c r="E28" s="1" t="s">
        <v>114</v>
      </c>
      <c r="F28" s="1" t="s">
        <v>116</v>
      </c>
      <c r="G28" s="1" t="s">
        <v>114</v>
      </c>
      <c r="H28" s="1" t="s">
        <v>114</v>
      </c>
      <c r="I28" s="1" t="s">
        <v>119</v>
      </c>
      <c r="J28" s="1" t="s">
        <v>114</v>
      </c>
      <c r="K28" s="1" t="s">
        <v>119</v>
      </c>
    </row>
    <row r="29" spans="1:11" ht="14.5" x14ac:dyDescent="0.35">
      <c r="A29" s="48" t="s">
        <v>73</v>
      </c>
      <c r="B29" s="1" t="s">
        <v>114</v>
      </c>
      <c r="C29" s="1" t="s">
        <v>119</v>
      </c>
      <c r="D29" s="1" t="s">
        <v>116</v>
      </c>
      <c r="E29" s="1" t="s">
        <v>114</v>
      </c>
      <c r="F29" s="1" t="s">
        <v>113</v>
      </c>
      <c r="G29" s="1" t="s">
        <v>114</v>
      </c>
      <c r="H29" s="1" t="s">
        <v>114</v>
      </c>
      <c r="I29" s="1" t="s">
        <v>119</v>
      </c>
      <c r="J29" s="1" t="s">
        <v>114</v>
      </c>
      <c r="K29" s="1" t="s">
        <v>119</v>
      </c>
    </row>
    <row r="30" spans="1:11" ht="14.5" x14ac:dyDescent="0.35">
      <c r="A30" s="48" t="s">
        <v>77</v>
      </c>
      <c r="B30" s="1" t="s">
        <v>114</v>
      </c>
      <c r="C30" s="1" t="s">
        <v>113</v>
      </c>
      <c r="D30" s="1" t="s">
        <v>113</v>
      </c>
      <c r="E30" s="1" t="s">
        <v>114</v>
      </c>
      <c r="F30" s="1" t="s">
        <v>113</v>
      </c>
      <c r="G30" s="1" t="s">
        <v>114</v>
      </c>
      <c r="H30" s="1" t="s">
        <v>114</v>
      </c>
      <c r="I30" s="1" t="s">
        <v>113</v>
      </c>
      <c r="J30" s="1" t="s">
        <v>119</v>
      </c>
      <c r="K30" s="1" t="s">
        <v>119</v>
      </c>
    </row>
    <row r="31" spans="1:11" ht="14.5" x14ac:dyDescent="0.35">
      <c r="A31" s="48" t="s">
        <v>43</v>
      </c>
      <c r="B31" s="1" t="s">
        <v>114</v>
      </c>
      <c r="C31" s="1" t="s">
        <v>119</v>
      </c>
      <c r="D31" s="1" t="s">
        <v>116</v>
      </c>
      <c r="E31" s="1" t="s">
        <v>114</v>
      </c>
      <c r="F31" s="1" t="s">
        <v>116</v>
      </c>
      <c r="G31" s="1" t="s">
        <v>114</v>
      </c>
      <c r="H31" s="1" t="s">
        <v>114</v>
      </c>
      <c r="I31" s="1" t="s">
        <v>119</v>
      </c>
      <c r="J31" s="1" t="s">
        <v>114</v>
      </c>
      <c r="K31" s="1" t="s">
        <v>119</v>
      </c>
    </row>
    <row r="32" spans="1:11" ht="14.5" x14ac:dyDescent="0.35">
      <c r="A32" s="48" t="s">
        <v>81</v>
      </c>
      <c r="B32" s="1" t="s">
        <v>114</v>
      </c>
      <c r="C32" s="1" t="s">
        <v>113</v>
      </c>
      <c r="D32" s="1" t="s">
        <v>113</v>
      </c>
      <c r="E32" s="1" t="s">
        <v>114</v>
      </c>
      <c r="F32" s="1" t="s">
        <v>113</v>
      </c>
      <c r="G32" s="1" t="s">
        <v>114</v>
      </c>
      <c r="H32" s="1" t="s">
        <v>114</v>
      </c>
      <c r="I32" s="1" t="s">
        <v>119</v>
      </c>
      <c r="J32" s="1" t="s">
        <v>119</v>
      </c>
      <c r="K32" s="1" t="s">
        <v>113</v>
      </c>
    </row>
    <row r="33" spans="1:11" ht="14.5" x14ac:dyDescent="0.35">
      <c r="A33" s="48" t="s">
        <v>83</v>
      </c>
      <c r="B33" s="1" t="s">
        <v>114</v>
      </c>
      <c r="C33" s="1" t="s">
        <v>113</v>
      </c>
      <c r="D33" s="1" t="s">
        <v>116</v>
      </c>
      <c r="E33" s="1" t="s">
        <v>114</v>
      </c>
      <c r="F33" s="1" t="s">
        <v>113</v>
      </c>
      <c r="G33" s="1" t="s">
        <v>114</v>
      </c>
      <c r="H33" s="1" t="s">
        <v>114</v>
      </c>
      <c r="I33" s="1" t="s">
        <v>119</v>
      </c>
      <c r="J33" s="1" t="s">
        <v>119</v>
      </c>
      <c r="K33" s="1" t="s">
        <v>119</v>
      </c>
    </row>
    <row r="34" spans="1:11" ht="14.5" x14ac:dyDescent="0.35">
      <c r="A34" s="48" t="s">
        <v>120</v>
      </c>
      <c r="B34" s="1" t="s">
        <v>114</v>
      </c>
      <c r="C34" s="1" t="s">
        <v>113</v>
      </c>
      <c r="D34" s="1" t="s">
        <v>113</v>
      </c>
      <c r="E34" s="1" t="s">
        <v>114</v>
      </c>
      <c r="F34" s="1" t="s">
        <v>113</v>
      </c>
      <c r="G34" s="1" t="s">
        <v>114</v>
      </c>
      <c r="H34" s="1" t="s">
        <v>114</v>
      </c>
      <c r="I34" s="1" t="s">
        <v>113</v>
      </c>
      <c r="J34" s="1" t="s">
        <v>119</v>
      </c>
      <c r="K34" s="1" t="s">
        <v>119</v>
      </c>
    </row>
    <row r="35" spans="1:11" ht="14.5" x14ac:dyDescent="0.35">
      <c r="A35" s="48" t="s">
        <v>71</v>
      </c>
      <c r="B35" s="1" t="s">
        <v>114</v>
      </c>
      <c r="C35" s="1" t="s">
        <v>113</v>
      </c>
      <c r="D35" s="1" t="s">
        <v>113</v>
      </c>
      <c r="E35" s="1" t="s">
        <v>114</v>
      </c>
      <c r="F35" s="1" t="s">
        <v>113</v>
      </c>
      <c r="G35" s="1" t="s">
        <v>114</v>
      </c>
      <c r="H35" s="1" t="s">
        <v>114</v>
      </c>
      <c r="I35" s="1" t="s">
        <v>114</v>
      </c>
      <c r="J35" s="1" t="s">
        <v>119</v>
      </c>
      <c r="K35" s="1" t="s">
        <v>119</v>
      </c>
    </row>
    <row r="36" spans="1:11" ht="14.5" x14ac:dyDescent="0.35">
      <c r="A36" s="48" t="s">
        <v>69</v>
      </c>
      <c r="B36" s="1" t="s">
        <v>114</v>
      </c>
      <c r="C36" s="1" t="s">
        <v>119</v>
      </c>
      <c r="D36" s="1" t="s">
        <v>113</v>
      </c>
      <c r="E36" s="1" t="s">
        <v>114</v>
      </c>
      <c r="F36" s="1" t="s">
        <v>113</v>
      </c>
      <c r="G36" s="1" t="s">
        <v>114</v>
      </c>
      <c r="H36" s="1" t="s">
        <v>114</v>
      </c>
      <c r="I36" s="1" t="s">
        <v>113</v>
      </c>
      <c r="J36" s="1" t="s">
        <v>119</v>
      </c>
      <c r="K36" s="1" t="s">
        <v>119</v>
      </c>
    </row>
    <row r="37" spans="1:11" ht="14.5" x14ac:dyDescent="0.35">
      <c r="A37" s="48" t="s">
        <v>89</v>
      </c>
      <c r="B37" s="1" t="s">
        <v>114</v>
      </c>
      <c r="C37" s="1" t="s">
        <v>113</v>
      </c>
      <c r="D37" s="1" t="s">
        <v>116</v>
      </c>
      <c r="E37" s="1" t="s">
        <v>114</v>
      </c>
      <c r="F37" s="1" t="s">
        <v>113</v>
      </c>
      <c r="G37" s="1" t="s">
        <v>114</v>
      </c>
      <c r="H37" s="1" t="s">
        <v>114</v>
      </c>
      <c r="I37" s="1" t="s">
        <v>113</v>
      </c>
      <c r="J37" s="1" t="s">
        <v>119</v>
      </c>
      <c r="K37" s="1" t="s">
        <v>119</v>
      </c>
    </row>
    <row r="38" spans="1:11" ht="14.5" x14ac:dyDescent="0.35">
      <c r="A38" s="48" t="s">
        <v>87</v>
      </c>
      <c r="B38" s="1" t="s">
        <v>116</v>
      </c>
      <c r="C38" s="1" t="s">
        <v>114</v>
      </c>
      <c r="D38" s="1" t="s">
        <v>113</v>
      </c>
      <c r="E38" s="1" t="s">
        <v>114</v>
      </c>
      <c r="F38" s="1" t="s">
        <v>113</v>
      </c>
      <c r="G38" s="1" t="s">
        <v>114</v>
      </c>
      <c r="H38" s="1" t="s">
        <v>114</v>
      </c>
      <c r="I38" s="1" t="s">
        <v>119</v>
      </c>
      <c r="J38" s="1" t="s">
        <v>114</v>
      </c>
      <c r="K38" s="1" t="s">
        <v>119</v>
      </c>
    </row>
    <row r="39" spans="1:11" ht="14.5" x14ac:dyDescent="0.35">
      <c r="A39" s="48" t="s">
        <v>118</v>
      </c>
      <c r="B39" s="1" t="s">
        <v>116</v>
      </c>
      <c r="C39" s="1" t="s">
        <v>113</v>
      </c>
      <c r="D39" s="1" t="s">
        <v>113</v>
      </c>
      <c r="E39" s="1" t="s">
        <v>114</v>
      </c>
      <c r="F39" s="1" t="s">
        <v>113</v>
      </c>
      <c r="G39" s="1" t="s">
        <v>114</v>
      </c>
      <c r="H39" s="1" t="s">
        <v>114</v>
      </c>
      <c r="I39" s="1" t="s">
        <v>113</v>
      </c>
      <c r="J39" s="1" t="s">
        <v>119</v>
      </c>
      <c r="K39" s="1" t="s">
        <v>119</v>
      </c>
    </row>
    <row r="40" spans="1:11" ht="14.5" x14ac:dyDescent="0.35">
      <c r="A40" s="48" t="s">
        <v>91</v>
      </c>
      <c r="B40" s="1" t="s">
        <v>110</v>
      </c>
      <c r="C40" s="1" t="s">
        <v>110</v>
      </c>
      <c r="D40" s="1" t="s">
        <v>114</v>
      </c>
      <c r="E40" s="1" t="s">
        <v>113</v>
      </c>
      <c r="F40" s="1" t="s">
        <v>114</v>
      </c>
      <c r="G40" s="1" t="s">
        <v>114</v>
      </c>
      <c r="H40" s="1" t="s">
        <v>116</v>
      </c>
      <c r="I40" s="1" t="s">
        <v>110</v>
      </c>
      <c r="J40" s="1" t="s">
        <v>114</v>
      </c>
      <c r="K40" s="1" t="s">
        <v>119</v>
      </c>
    </row>
    <row r="41" spans="1:11" ht="15" thickBot="1" x14ac:dyDescent="0.4">
      <c r="A41" s="48" t="s">
        <v>93</v>
      </c>
      <c r="B41" s="1" t="s">
        <v>114</v>
      </c>
      <c r="C41" s="1" t="s">
        <v>113</v>
      </c>
      <c r="D41" s="1" t="s">
        <v>116</v>
      </c>
      <c r="E41" s="1" t="s">
        <v>114</v>
      </c>
      <c r="F41" s="1" t="s">
        <v>113</v>
      </c>
      <c r="G41" s="1" t="s">
        <v>114</v>
      </c>
      <c r="H41" s="1" t="s">
        <v>114</v>
      </c>
      <c r="I41" s="1" t="s">
        <v>113</v>
      </c>
      <c r="J41" s="1" t="s">
        <v>114</v>
      </c>
      <c r="K41" s="1" t="s">
        <v>119</v>
      </c>
    </row>
    <row r="42" spans="1:11" ht="15" thickBot="1" x14ac:dyDescent="0.4">
      <c r="A42" s="6" t="s">
        <v>95</v>
      </c>
      <c r="B42" s="3" t="s">
        <v>114</v>
      </c>
      <c r="C42" s="3" t="s">
        <v>119</v>
      </c>
      <c r="D42" s="3" t="s">
        <v>116</v>
      </c>
      <c r="E42" s="3" t="s">
        <v>114</v>
      </c>
      <c r="F42" s="3" t="s">
        <v>113</v>
      </c>
      <c r="G42" s="3" t="s">
        <v>114</v>
      </c>
      <c r="H42" s="3" t="s">
        <v>114</v>
      </c>
      <c r="I42" s="3" t="s">
        <v>114</v>
      </c>
      <c r="J42" s="3" t="s">
        <v>119</v>
      </c>
      <c r="K42" s="3" t="s">
        <v>119</v>
      </c>
    </row>
    <row r="43" spans="1:11" ht="15" thickBot="1" x14ac:dyDescent="0.4">
      <c r="A43" s="6" t="s">
        <v>97</v>
      </c>
      <c r="B43" s="3" t="s">
        <v>114</v>
      </c>
      <c r="C43" s="3" t="s">
        <v>113</v>
      </c>
      <c r="D43" s="3" t="s">
        <v>116</v>
      </c>
      <c r="E43" s="3" t="s">
        <v>114</v>
      </c>
      <c r="F43" s="3" t="s">
        <v>113</v>
      </c>
      <c r="G43" s="3" t="s">
        <v>114</v>
      </c>
      <c r="H43" s="3" t="s">
        <v>116</v>
      </c>
      <c r="I43" s="3" t="s">
        <v>113</v>
      </c>
      <c r="J43" s="3" t="s">
        <v>119</v>
      </c>
      <c r="K43" s="3" t="s">
        <v>116</v>
      </c>
    </row>
    <row r="44" spans="1:11" ht="15" thickBot="1" x14ac:dyDescent="0.4">
      <c r="A44" s="6" t="s">
        <v>99</v>
      </c>
      <c r="B44" s="3" t="s">
        <v>114</v>
      </c>
      <c r="C44" s="3" t="s">
        <v>113</v>
      </c>
      <c r="D44" s="3" t="s">
        <v>116</v>
      </c>
      <c r="E44" s="3" t="s">
        <v>114</v>
      </c>
      <c r="F44" s="3" t="s">
        <v>113</v>
      </c>
      <c r="G44" s="3" t="s">
        <v>114</v>
      </c>
      <c r="H44" s="3" t="s">
        <v>114</v>
      </c>
      <c r="I44" s="3" t="s">
        <v>114</v>
      </c>
      <c r="J44" s="3" t="s">
        <v>119</v>
      </c>
      <c r="K44" s="3" t="s">
        <v>119</v>
      </c>
    </row>
    <row r="45" spans="1:11" ht="16" customHeight="1" thickBot="1" x14ac:dyDescent="0.4">
      <c r="A45" s="6" t="s">
        <v>101</v>
      </c>
      <c r="B45" s="3" t="s">
        <v>114</v>
      </c>
      <c r="C45" s="3" t="s">
        <v>113</v>
      </c>
      <c r="D45" s="3" t="s">
        <v>113</v>
      </c>
      <c r="E45" s="3" t="s">
        <v>114</v>
      </c>
      <c r="F45" s="3" t="s">
        <v>113</v>
      </c>
      <c r="G45" s="3" t="s">
        <v>114</v>
      </c>
      <c r="H45" s="3" t="s">
        <v>114</v>
      </c>
      <c r="I45" s="3" t="s">
        <v>119</v>
      </c>
      <c r="J45" s="3" t="s">
        <v>114</v>
      </c>
      <c r="K45" s="3" t="s">
        <v>119</v>
      </c>
    </row>
    <row r="46" spans="1:11" ht="14.5" x14ac:dyDescent="0.35"/>
    <row r="47" spans="1:11" ht="14.5" x14ac:dyDescent="0.35"/>
    <row r="48" spans="1:11"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1"/>
  <sheetViews>
    <sheetView topLeftCell="A25" workbookViewId="0">
      <selection activeCell="I43" sqref="I43"/>
    </sheetView>
  </sheetViews>
  <sheetFormatPr defaultColWidth="14.453125" defaultRowHeight="14.5" x14ac:dyDescent="0.35"/>
  <cols>
    <col min="1" max="1" width="14.453125" style="50"/>
    <col min="2" max="16384" width="14.453125" style="7"/>
  </cols>
  <sheetData>
    <row r="1" spans="1:26" ht="15.75" customHeight="1" thickBot="1" x14ac:dyDescent="0.4">
      <c r="A1" s="6" t="s">
        <v>1</v>
      </c>
      <c r="B1" s="3" t="s">
        <v>102</v>
      </c>
      <c r="C1" s="3" t="s">
        <v>103</v>
      </c>
      <c r="D1" s="3" t="s">
        <v>104</v>
      </c>
      <c r="E1" s="3" t="s">
        <v>105</v>
      </c>
      <c r="F1" s="3" t="s">
        <v>106</v>
      </c>
      <c r="G1" s="3" t="s">
        <v>107</v>
      </c>
      <c r="H1" s="3" t="s">
        <v>108</v>
      </c>
      <c r="I1" s="3" t="s">
        <v>109</v>
      </c>
      <c r="J1" s="3" t="s">
        <v>121</v>
      </c>
      <c r="K1" s="3" t="s">
        <v>122</v>
      </c>
      <c r="L1" s="10"/>
      <c r="M1" s="10"/>
      <c r="N1" s="10"/>
      <c r="O1" s="10"/>
      <c r="P1" s="10"/>
      <c r="Q1" s="10"/>
      <c r="R1" s="10"/>
      <c r="S1" s="10"/>
      <c r="T1" s="10"/>
      <c r="U1" s="10"/>
      <c r="V1" s="10"/>
      <c r="W1" s="10"/>
      <c r="X1" s="10"/>
      <c r="Y1" s="10"/>
      <c r="Z1" s="10"/>
    </row>
    <row r="2" spans="1:26" ht="15.75" customHeight="1" thickBot="1" x14ac:dyDescent="0.4">
      <c r="A2" s="6" t="s">
        <v>3</v>
      </c>
      <c r="B2" s="3" t="s">
        <v>119</v>
      </c>
      <c r="C2" s="3" t="s">
        <v>116</v>
      </c>
      <c r="D2" s="3" t="s">
        <v>119</v>
      </c>
      <c r="E2" s="3" t="s">
        <v>116</v>
      </c>
      <c r="F2" s="3" t="s">
        <v>113</v>
      </c>
      <c r="G2" s="3" t="s">
        <v>116</v>
      </c>
      <c r="H2" s="3" t="s">
        <v>119</v>
      </c>
      <c r="I2" s="3" t="s">
        <v>119</v>
      </c>
      <c r="J2" s="3" t="s">
        <v>113</v>
      </c>
      <c r="K2" s="3" t="s">
        <v>113</v>
      </c>
      <c r="L2" s="10"/>
      <c r="M2" s="10"/>
      <c r="N2" s="10"/>
      <c r="O2" s="10"/>
      <c r="P2" s="10"/>
      <c r="Q2" s="10"/>
      <c r="R2" s="10"/>
      <c r="S2" s="10"/>
      <c r="T2" s="10"/>
      <c r="U2" s="10"/>
      <c r="V2" s="10"/>
      <c r="W2" s="10"/>
      <c r="X2" s="10"/>
      <c r="Y2" s="10"/>
      <c r="Z2" s="10"/>
    </row>
    <row r="3" spans="1:26" ht="15.75" customHeight="1" thickBot="1" x14ac:dyDescent="0.4">
      <c r="A3" s="6" t="s">
        <v>7</v>
      </c>
      <c r="B3" s="3" t="s">
        <v>113</v>
      </c>
      <c r="C3" s="3" t="s">
        <v>119</v>
      </c>
      <c r="D3" s="3" t="s">
        <v>114</v>
      </c>
      <c r="E3" s="3" t="s">
        <v>116</v>
      </c>
      <c r="F3" s="3" t="s">
        <v>113</v>
      </c>
      <c r="G3" s="3" t="s">
        <v>116</v>
      </c>
      <c r="H3" s="3" t="s">
        <v>114</v>
      </c>
      <c r="I3" s="3" t="s">
        <v>119</v>
      </c>
      <c r="J3" s="3" t="s">
        <v>110</v>
      </c>
      <c r="K3" s="3" t="s">
        <v>113</v>
      </c>
      <c r="L3" s="10"/>
      <c r="M3" s="10"/>
      <c r="N3" s="10"/>
      <c r="O3" s="10"/>
      <c r="P3" s="10"/>
      <c r="Q3" s="10"/>
      <c r="R3" s="10"/>
      <c r="S3" s="10"/>
      <c r="T3" s="10"/>
      <c r="U3" s="10"/>
      <c r="V3" s="10"/>
      <c r="W3" s="10"/>
      <c r="X3" s="10"/>
      <c r="Y3" s="10"/>
      <c r="Z3" s="10"/>
    </row>
    <row r="4" spans="1:26" ht="15.75" customHeight="1" thickBot="1" x14ac:dyDescent="0.4">
      <c r="A4" s="6" t="s">
        <v>5</v>
      </c>
      <c r="B4" s="3" t="s">
        <v>113</v>
      </c>
      <c r="C4" s="3" t="s">
        <v>119</v>
      </c>
      <c r="D4" s="3" t="s">
        <v>114</v>
      </c>
      <c r="E4" s="3" t="s">
        <v>116</v>
      </c>
      <c r="F4" s="3" t="s">
        <v>113</v>
      </c>
      <c r="G4" s="3" t="s">
        <v>116</v>
      </c>
      <c r="H4" s="3" t="s">
        <v>114</v>
      </c>
      <c r="I4" s="3" t="s">
        <v>116</v>
      </c>
      <c r="J4" s="3" t="s">
        <v>119</v>
      </c>
      <c r="K4" s="3" t="s">
        <v>113</v>
      </c>
      <c r="L4" s="10"/>
      <c r="M4" s="10"/>
      <c r="N4" s="10"/>
      <c r="O4" s="10"/>
      <c r="P4" s="10"/>
      <c r="Q4" s="10"/>
      <c r="R4" s="10"/>
      <c r="S4" s="10"/>
      <c r="T4" s="10"/>
      <c r="U4" s="10"/>
      <c r="V4" s="10"/>
      <c r="W4" s="10"/>
      <c r="X4" s="10"/>
      <c r="Y4" s="10"/>
      <c r="Z4" s="10"/>
    </row>
    <row r="5" spans="1:26" ht="15.75" customHeight="1" thickBot="1" x14ac:dyDescent="0.4">
      <c r="A5" s="6" t="s">
        <v>9</v>
      </c>
      <c r="B5" s="3" t="s">
        <v>113</v>
      </c>
      <c r="C5" s="3" t="s">
        <v>119</v>
      </c>
      <c r="D5" s="3" t="s">
        <v>114</v>
      </c>
      <c r="E5" s="3" t="s">
        <v>116</v>
      </c>
      <c r="F5" s="3" t="s">
        <v>116</v>
      </c>
      <c r="G5" s="3" t="s">
        <v>113</v>
      </c>
      <c r="H5" s="3" t="s">
        <v>114</v>
      </c>
      <c r="I5" s="3" t="s">
        <v>119</v>
      </c>
      <c r="J5" s="3" t="s">
        <v>119</v>
      </c>
      <c r="K5" s="3" t="s">
        <v>113</v>
      </c>
      <c r="L5" s="10"/>
      <c r="M5" s="10"/>
      <c r="N5" s="10"/>
      <c r="O5" s="10"/>
      <c r="P5" s="10"/>
      <c r="Q5" s="10"/>
      <c r="R5" s="10"/>
      <c r="S5" s="10"/>
      <c r="T5" s="10"/>
      <c r="U5" s="10"/>
      <c r="V5" s="10"/>
      <c r="W5" s="10"/>
      <c r="X5" s="10"/>
      <c r="Y5" s="10"/>
      <c r="Z5" s="10"/>
    </row>
    <row r="6" spans="1:26" ht="15.75" customHeight="1" thickBot="1" x14ac:dyDescent="0.4">
      <c r="A6" s="6" t="s">
        <v>11</v>
      </c>
      <c r="B6" s="3" t="s">
        <v>113</v>
      </c>
      <c r="C6" s="3" t="s">
        <v>119</v>
      </c>
      <c r="D6" s="3" t="s">
        <v>116</v>
      </c>
      <c r="E6" s="3" t="s">
        <v>116</v>
      </c>
      <c r="F6" s="3" t="s">
        <v>119</v>
      </c>
      <c r="G6" s="3" t="s">
        <v>116</v>
      </c>
      <c r="H6" s="3" t="s">
        <v>113</v>
      </c>
      <c r="I6" s="3" t="s">
        <v>114</v>
      </c>
      <c r="J6" s="3" t="s">
        <v>116</v>
      </c>
      <c r="K6" s="3" t="s">
        <v>119</v>
      </c>
      <c r="L6" s="10"/>
      <c r="M6" s="10"/>
      <c r="N6" s="10"/>
      <c r="O6" s="10"/>
      <c r="P6" s="10"/>
      <c r="Q6" s="10"/>
      <c r="R6" s="10"/>
      <c r="S6" s="10"/>
      <c r="T6" s="10"/>
      <c r="U6" s="10"/>
      <c r="V6" s="10"/>
      <c r="W6" s="10"/>
      <c r="X6" s="10"/>
      <c r="Y6" s="10"/>
      <c r="Z6" s="10"/>
    </row>
    <row r="7" spans="1:26" ht="15.75" customHeight="1" thickBot="1" x14ac:dyDescent="0.4">
      <c r="A7" s="6" t="s">
        <v>13</v>
      </c>
      <c r="B7" s="3" t="s">
        <v>113</v>
      </c>
      <c r="C7" s="3" t="s">
        <v>119</v>
      </c>
      <c r="D7" s="3" t="s">
        <v>114</v>
      </c>
      <c r="E7" s="3" t="s">
        <v>116</v>
      </c>
      <c r="F7" s="3" t="s">
        <v>113</v>
      </c>
      <c r="G7" s="3" t="s">
        <v>116</v>
      </c>
      <c r="H7" s="3" t="s">
        <v>114</v>
      </c>
      <c r="I7" s="3" t="s">
        <v>116</v>
      </c>
      <c r="J7" s="3" t="s">
        <v>113</v>
      </c>
      <c r="K7" s="3" t="s">
        <v>113</v>
      </c>
      <c r="L7" s="10"/>
      <c r="M7" s="10"/>
      <c r="N7" s="10"/>
      <c r="O7" s="10"/>
      <c r="P7" s="10"/>
      <c r="Q7" s="10"/>
      <c r="R7" s="10"/>
      <c r="S7" s="10"/>
      <c r="T7" s="10"/>
      <c r="U7" s="10"/>
      <c r="V7" s="10"/>
      <c r="W7" s="10"/>
      <c r="X7" s="10"/>
      <c r="Y7" s="10"/>
      <c r="Z7" s="10"/>
    </row>
    <row r="8" spans="1:26" ht="15.75" customHeight="1" thickBot="1" x14ac:dyDescent="0.4">
      <c r="A8" s="6" t="s">
        <v>15</v>
      </c>
      <c r="B8" s="3" t="s">
        <v>114</v>
      </c>
      <c r="C8" s="3" t="s">
        <v>113</v>
      </c>
      <c r="D8" s="3" t="s">
        <v>119</v>
      </c>
      <c r="E8" s="3" t="s">
        <v>114</v>
      </c>
      <c r="F8" s="3" t="s">
        <v>116</v>
      </c>
      <c r="G8" s="3" t="s">
        <v>116</v>
      </c>
      <c r="H8" s="3" t="s">
        <v>116</v>
      </c>
      <c r="I8" s="3" t="s">
        <v>119</v>
      </c>
      <c r="J8" s="3" t="s">
        <v>113</v>
      </c>
      <c r="K8" s="3" t="s">
        <v>113</v>
      </c>
      <c r="L8" s="10"/>
      <c r="M8" s="10"/>
      <c r="N8" s="10"/>
      <c r="O8" s="10"/>
      <c r="P8" s="10"/>
      <c r="Q8" s="10"/>
      <c r="R8" s="10"/>
      <c r="S8" s="10"/>
      <c r="T8" s="10"/>
      <c r="U8" s="10"/>
      <c r="V8" s="10"/>
      <c r="W8" s="10"/>
      <c r="X8" s="10"/>
      <c r="Y8" s="10"/>
      <c r="Z8" s="10"/>
    </row>
    <row r="9" spans="1:26" ht="15.75" customHeight="1" thickBot="1" x14ac:dyDescent="0.4">
      <c r="A9" s="6" t="s">
        <v>17</v>
      </c>
      <c r="B9" s="3" t="s">
        <v>116</v>
      </c>
      <c r="C9" s="3" t="s">
        <v>119</v>
      </c>
      <c r="D9" s="3" t="s">
        <v>113</v>
      </c>
      <c r="E9" s="3" t="s">
        <v>110</v>
      </c>
      <c r="F9" s="3" t="s">
        <v>113</v>
      </c>
      <c r="G9" s="3" t="s">
        <v>110</v>
      </c>
      <c r="H9" s="3" t="s">
        <v>113</v>
      </c>
      <c r="I9" s="3" t="s">
        <v>114</v>
      </c>
      <c r="J9" s="3" t="s">
        <v>110</v>
      </c>
      <c r="K9" s="3" t="s">
        <v>113</v>
      </c>
      <c r="L9" s="10"/>
      <c r="M9" s="10"/>
      <c r="N9" s="10"/>
      <c r="O9" s="10"/>
      <c r="P9" s="10"/>
      <c r="Q9" s="10"/>
      <c r="R9" s="10"/>
      <c r="S9" s="10"/>
      <c r="T9" s="10"/>
      <c r="U9" s="10"/>
      <c r="V9" s="10"/>
      <c r="W9" s="10"/>
      <c r="X9" s="10"/>
      <c r="Y9" s="10"/>
      <c r="Z9" s="10"/>
    </row>
    <row r="10" spans="1:26" ht="15.75" customHeight="1" thickBot="1" x14ac:dyDescent="0.4">
      <c r="A10" s="6" t="s">
        <v>19</v>
      </c>
      <c r="B10" s="3" t="s">
        <v>114</v>
      </c>
      <c r="C10" s="3" t="s">
        <v>116</v>
      </c>
      <c r="D10" s="3" t="s">
        <v>119</v>
      </c>
      <c r="E10" s="3" t="s">
        <v>116</v>
      </c>
      <c r="F10" s="3" t="s">
        <v>114</v>
      </c>
      <c r="G10" s="3" t="s">
        <v>116</v>
      </c>
      <c r="H10" s="3" t="s">
        <v>113</v>
      </c>
      <c r="I10" s="3" t="s">
        <v>119</v>
      </c>
      <c r="J10" s="3" t="s">
        <v>113</v>
      </c>
      <c r="K10" s="3" t="s">
        <v>113</v>
      </c>
      <c r="L10" s="10"/>
      <c r="M10" s="10"/>
      <c r="N10" s="10"/>
      <c r="O10" s="10"/>
      <c r="P10" s="10"/>
      <c r="Q10" s="10"/>
      <c r="R10" s="10"/>
      <c r="S10" s="10"/>
      <c r="T10" s="10"/>
      <c r="U10" s="10"/>
      <c r="V10" s="10"/>
      <c r="W10" s="10"/>
      <c r="X10" s="10"/>
      <c r="Y10" s="10"/>
      <c r="Z10" s="10"/>
    </row>
    <row r="11" spans="1:26" ht="15.75" customHeight="1" thickBot="1" x14ac:dyDescent="0.4">
      <c r="A11" s="6" t="s">
        <v>21</v>
      </c>
      <c r="B11" s="3" t="s">
        <v>116</v>
      </c>
      <c r="C11" s="3" t="s">
        <v>119</v>
      </c>
      <c r="D11" s="3" t="s">
        <v>114</v>
      </c>
      <c r="E11" s="3" t="s">
        <v>116</v>
      </c>
      <c r="F11" s="3" t="s">
        <v>113</v>
      </c>
      <c r="G11" s="3" t="s">
        <v>116</v>
      </c>
      <c r="H11" s="3" t="s">
        <v>114</v>
      </c>
      <c r="I11" s="3" t="s">
        <v>119</v>
      </c>
      <c r="J11" s="3" t="s">
        <v>119</v>
      </c>
      <c r="K11" s="3" t="s">
        <v>114</v>
      </c>
      <c r="L11" s="10"/>
      <c r="M11" s="10"/>
      <c r="N11" s="10"/>
      <c r="O11" s="10"/>
      <c r="P11" s="10"/>
      <c r="Q11" s="10"/>
      <c r="R11" s="10"/>
      <c r="S11" s="10"/>
      <c r="T11" s="10"/>
      <c r="U11" s="10"/>
      <c r="V11" s="10"/>
      <c r="W11" s="10"/>
      <c r="X11" s="10"/>
      <c r="Y11" s="10"/>
      <c r="Z11" s="10"/>
    </row>
    <row r="12" spans="1:26" ht="15.75" customHeight="1" thickBot="1" x14ac:dyDescent="0.4">
      <c r="A12" s="6" t="s">
        <v>27</v>
      </c>
      <c r="B12" s="3" t="s">
        <v>116</v>
      </c>
      <c r="C12" s="3" t="s">
        <v>119</v>
      </c>
      <c r="D12" s="3" t="s">
        <v>114</v>
      </c>
      <c r="E12" s="3" t="s">
        <v>116</v>
      </c>
      <c r="F12" s="3" t="s">
        <v>113</v>
      </c>
      <c r="G12" s="3" t="s">
        <v>119</v>
      </c>
      <c r="H12" s="3" t="s">
        <v>114</v>
      </c>
      <c r="I12" s="3" t="s">
        <v>114</v>
      </c>
      <c r="J12" s="3" t="s">
        <v>116</v>
      </c>
      <c r="K12" s="3" t="s">
        <v>116</v>
      </c>
      <c r="L12" s="10"/>
      <c r="M12" s="10"/>
      <c r="N12" s="10"/>
      <c r="O12" s="10"/>
      <c r="P12" s="10"/>
      <c r="Q12" s="10"/>
      <c r="R12" s="10"/>
      <c r="S12" s="10"/>
      <c r="T12" s="10"/>
      <c r="U12" s="10"/>
      <c r="V12" s="10"/>
      <c r="W12" s="10"/>
      <c r="X12" s="10"/>
      <c r="Y12" s="10"/>
      <c r="Z12" s="10"/>
    </row>
    <row r="13" spans="1:26" ht="15.75" customHeight="1" thickBot="1" x14ac:dyDescent="0.4">
      <c r="A13" s="6" t="s">
        <v>29</v>
      </c>
      <c r="B13" s="3" t="s">
        <v>116</v>
      </c>
      <c r="C13" s="3" t="s">
        <v>119</v>
      </c>
      <c r="D13" s="3" t="s">
        <v>114</v>
      </c>
      <c r="E13" s="3" t="s">
        <v>119</v>
      </c>
      <c r="F13" s="3" t="s">
        <v>113</v>
      </c>
      <c r="G13" s="3" t="s">
        <v>116</v>
      </c>
      <c r="H13" s="3" t="s">
        <v>113</v>
      </c>
      <c r="I13" s="3" t="s">
        <v>114</v>
      </c>
      <c r="J13" s="3" t="s">
        <v>116</v>
      </c>
      <c r="K13" s="3" t="s">
        <v>113</v>
      </c>
      <c r="L13" s="10"/>
      <c r="M13" s="10"/>
      <c r="N13" s="10"/>
      <c r="O13" s="10"/>
      <c r="P13" s="10"/>
      <c r="Q13" s="10"/>
      <c r="R13" s="10"/>
      <c r="S13" s="10"/>
      <c r="T13" s="10"/>
      <c r="U13" s="10"/>
      <c r="V13" s="10"/>
      <c r="W13" s="10"/>
      <c r="X13" s="10"/>
      <c r="Y13" s="10"/>
      <c r="Z13" s="10"/>
    </row>
    <row r="14" spans="1:26" ht="15.75" customHeight="1" thickBot="1" x14ac:dyDescent="0.4">
      <c r="A14" s="6" t="s">
        <v>31</v>
      </c>
      <c r="B14" s="3" t="s">
        <v>113</v>
      </c>
      <c r="C14" s="3" t="s">
        <v>119</v>
      </c>
      <c r="D14" s="3" t="s">
        <v>114</v>
      </c>
      <c r="E14" s="3" t="s">
        <v>116</v>
      </c>
      <c r="F14" s="3" t="s">
        <v>113</v>
      </c>
      <c r="G14" s="3" t="s">
        <v>116</v>
      </c>
      <c r="H14" s="3" t="s">
        <v>114</v>
      </c>
      <c r="I14" s="3" t="s">
        <v>119</v>
      </c>
      <c r="J14" s="3" t="s">
        <v>113</v>
      </c>
      <c r="K14" s="3" t="s">
        <v>113</v>
      </c>
      <c r="L14" s="10"/>
      <c r="M14" s="10"/>
      <c r="N14" s="10"/>
      <c r="O14" s="10"/>
      <c r="P14" s="10"/>
      <c r="Q14" s="10"/>
      <c r="R14" s="10"/>
      <c r="S14" s="10"/>
      <c r="T14" s="10"/>
      <c r="U14" s="10"/>
      <c r="V14" s="10"/>
      <c r="W14" s="10"/>
      <c r="X14" s="10"/>
      <c r="Y14" s="10"/>
      <c r="Z14" s="10"/>
    </row>
    <row r="15" spans="1:26" ht="15.75" customHeight="1" thickBot="1" x14ac:dyDescent="0.4">
      <c r="A15" s="6" t="s">
        <v>33</v>
      </c>
      <c r="B15" s="3" t="s">
        <v>114</v>
      </c>
      <c r="C15" s="3" t="s">
        <v>119</v>
      </c>
      <c r="D15" s="3" t="s">
        <v>113</v>
      </c>
      <c r="E15" s="3" t="s">
        <v>116</v>
      </c>
      <c r="F15" s="3" t="s">
        <v>113</v>
      </c>
      <c r="G15" s="3" t="s">
        <v>116</v>
      </c>
      <c r="H15" s="3" t="s">
        <v>114</v>
      </c>
      <c r="I15" s="3" t="s">
        <v>119</v>
      </c>
      <c r="J15" s="3" t="s">
        <v>116</v>
      </c>
      <c r="K15" s="3" t="s">
        <v>116</v>
      </c>
      <c r="L15" s="10"/>
      <c r="M15" s="10"/>
      <c r="N15" s="10"/>
      <c r="O15" s="10"/>
      <c r="P15" s="10"/>
      <c r="Q15" s="10"/>
      <c r="R15" s="10"/>
      <c r="S15" s="10"/>
      <c r="T15" s="10"/>
      <c r="U15" s="10"/>
      <c r="V15" s="10"/>
      <c r="W15" s="10"/>
      <c r="X15" s="10"/>
      <c r="Y15" s="10"/>
      <c r="Z15" s="10"/>
    </row>
    <row r="16" spans="1:26" ht="15.75" customHeight="1" thickBot="1" x14ac:dyDescent="0.4">
      <c r="A16" s="6" t="s">
        <v>25</v>
      </c>
      <c r="B16" s="3" t="s">
        <v>114</v>
      </c>
      <c r="C16" s="3" t="s">
        <v>110</v>
      </c>
      <c r="D16" s="3" t="s">
        <v>114</v>
      </c>
      <c r="E16" s="3" t="s">
        <v>114</v>
      </c>
      <c r="F16" s="3" t="s">
        <v>113</v>
      </c>
      <c r="G16" s="3" t="s">
        <v>116</v>
      </c>
      <c r="H16" s="3" t="s">
        <v>114</v>
      </c>
      <c r="I16" s="3" t="s">
        <v>119</v>
      </c>
      <c r="J16" s="3" t="s">
        <v>116</v>
      </c>
      <c r="K16" s="3" t="s">
        <v>113</v>
      </c>
      <c r="L16" s="10"/>
      <c r="M16" s="10"/>
      <c r="N16" s="10"/>
      <c r="O16" s="10"/>
      <c r="P16" s="10"/>
      <c r="Q16" s="10"/>
      <c r="R16" s="10"/>
      <c r="S16" s="10"/>
      <c r="T16" s="10"/>
      <c r="U16" s="10"/>
      <c r="V16" s="10"/>
      <c r="W16" s="10"/>
      <c r="X16" s="10"/>
      <c r="Y16" s="10"/>
      <c r="Z16" s="10"/>
    </row>
    <row r="17" spans="1:26" ht="15.75" customHeight="1" thickBot="1" x14ac:dyDescent="0.4">
      <c r="A17" s="6" t="s">
        <v>37</v>
      </c>
      <c r="B17" s="3" t="s">
        <v>114</v>
      </c>
      <c r="C17" s="3" t="s">
        <v>119</v>
      </c>
      <c r="D17" s="3" t="s">
        <v>114</v>
      </c>
      <c r="E17" s="3" t="s">
        <v>116</v>
      </c>
      <c r="F17" s="3" t="s">
        <v>113</v>
      </c>
      <c r="G17" s="3" t="s">
        <v>116</v>
      </c>
      <c r="H17" s="3" t="s">
        <v>114</v>
      </c>
      <c r="I17" s="3" t="s">
        <v>119</v>
      </c>
      <c r="J17" s="3" t="s">
        <v>116</v>
      </c>
      <c r="K17" s="3" t="s">
        <v>113</v>
      </c>
      <c r="L17" s="10"/>
      <c r="M17" s="10"/>
      <c r="N17" s="10"/>
      <c r="O17" s="10"/>
      <c r="P17" s="10"/>
      <c r="Q17" s="10"/>
      <c r="R17" s="10"/>
      <c r="S17" s="10"/>
      <c r="T17" s="10"/>
      <c r="U17" s="10"/>
      <c r="V17" s="10"/>
      <c r="W17" s="10"/>
      <c r="X17" s="10"/>
      <c r="Y17" s="10"/>
      <c r="Z17" s="10"/>
    </row>
    <row r="18" spans="1:26" ht="15.75" customHeight="1" thickBot="1" x14ac:dyDescent="0.4">
      <c r="A18" s="6" t="s">
        <v>41</v>
      </c>
      <c r="B18" s="3" t="s">
        <v>113</v>
      </c>
      <c r="C18" s="3" t="s">
        <v>119</v>
      </c>
      <c r="D18" s="3" t="s">
        <v>114</v>
      </c>
      <c r="E18" s="3" t="s">
        <v>116</v>
      </c>
      <c r="F18" s="3" t="s">
        <v>113</v>
      </c>
      <c r="G18" s="3" t="s">
        <v>114</v>
      </c>
      <c r="H18" s="3" t="s">
        <v>114</v>
      </c>
      <c r="I18" s="3" t="s">
        <v>114</v>
      </c>
      <c r="J18" s="3" t="s">
        <v>116</v>
      </c>
      <c r="K18" s="3" t="s">
        <v>113</v>
      </c>
      <c r="L18" s="10"/>
      <c r="M18" s="10"/>
      <c r="N18" s="10"/>
      <c r="O18" s="10"/>
      <c r="P18" s="10"/>
      <c r="Q18" s="10"/>
      <c r="R18" s="10"/>
      <c r="S18" s="10"/>
      <c r="T18" s="10"/>
      <c r="U18" s="10"/>
      <c r="V18" s="10"/>
      <c r="W18" s="10"/>
      <c r="X18" s="10"/>
      <c r="Y18" s="10"/>
      <c r="Z18" s="10"/>
    </row>
    <row r="19" spans="1:26" ht="15.75" customHeight="1" thickBot="1" x14ac:dyDescent="0.4">
      <c r="A19" s="6" t="s">
        <v>53</v>
      </c>
      <c r="B19" s="3" t="s">
        <v>113</v>
      </c>
      <c r="C19" s="3" t="s">
        <v>119</v>
      </c>
      <c r="D19" s="3" t="s">
        <v>114</v>
      </c>
      <c r="E19" s="3" t="s">
        <v>116</v>
      </c>
      <c r="F19" s="3" t="s">
        <v>113</v>
      </c>
      <c r="G19" s="3" t="s">
        <v>116</v>
      </c>
      <c r="H19" s="3" t="s">
        <v>114</v>
      </c>
      <c r="I19" s="3" t="s">
        <v>119</v>
      </c>
      <c r="J19" s="3" t="s">
        <v>116</v>
      </c>
      <c r="K19" s="3" t="s">
        <v>113</v>
      </c>
      <c r="L19" s="10"/>
      <c r="M19" s="10"/>
      <c r="N19" s="10"/>
      <c r="O19" s="10"/>
      <c r="P19" s="10"/>
      <c r="Q19" s="10"/>
      <c r="R19" s="10"/>
      <c r="S19" s="10"/>
      <c r="T19" s="10"/>
      <c r="U19" s="10"/>
      <c r="V19" s="10"/>
      <c r="W19" s="10"/>
      <c r="X19" s="10"/>
      <c r="Y19" s="10"/>
      <c r="Z19" s="10"/>
    </row>
    <row r="20" spans="1:26" ht="15" thickBot="1" x14ac:dyDescent="0.4">
      <c r="A20" s="6" t="s">
        <v>47</v>
      </c>
      <c r="B20" s="3" t="s">
        <v>119</v>
      </c>
      <c r="C20" s="3" t="s">
        <v>114</v>
      </c>
      <c r="D20" s="3" t="s">
        <v>113</v>
      </c>
      <c r="E20" s="3" t="s">
        <v>116</v>
      </c>
      <c r="F20" s="3" t="s">
        <v>119</v>
      </c>
      <c r="G20" s="3" t="s">
        <v>113</v>
      </c>
      <c r="H20" s="3" t="s">
        <v>114</v>
      </c>
      <c r="I20" s="3" t="s">
        <v>113</v>
      </c>
      <c r="J20" s="3" t="s">
        <v>119</v>
      </c>
      <c r="K20" s="3" t="s">
        <v>119</v>
      </c>
      <c r="L20" s="10"/>
      <c r="M20" s="10"/>
      <c r="N20" s="10"/>
      <c r="O20" s="10"/>
      <c r="P20" s="10"/>
      <c r="Q20" s="10"/>
      <c r="R20" s="10"/>
      <c r="S20" s="10"/>
      <c r="T20" s="10"/>
      <c r="U20" s="10"/>
      <c r="V20" s="10"/>
      <c r="W20" s="10"/>
      <c r="X20" s="10"/>
      <c r="Y20" s="10"/>
      <c r="Z20" s="10"/>
    </row>
    <row r="21" spans="1:26" ht="15" thickBot="1" x14ac:dyDescent="0.4">
      <c r="A21" s="6" t="s">
        <v>57</v>
      </c>
      <c r="B21" s="3" t="s">
        <v>113</v>
      </c>
      <c r="C21" s="3" t="s">
        <v>119</v>
      </c>
      <c r="D21" s="3" t="s">
        <v>114</v>
      </c>
      <c r="E21" s="3" t="s">
        <v>113</v>
      </c>
      <c r="F21" s="3" t="s">
        <v>113</v>
      </c>
      <c r="G21" s="3" t="s">
        <v>116</v>
      </c>
      <c r="H21" s="3" t="s">
        <v>114</v>
      </c>
      <c r="I21" s="3" t="s">
        <v>114</v>
      </c>
      <c r="J21" s="3" t="s">
        <v>113</v>
      </c>
      <c r="K21" s="3" t="s">
        <v>113</v>
      </c>
      <c r="L21" s="10"/>
      <c r="M21" s="10"/>
      <c r="N21" s="10"/>
      <c r="O21" s="10"/>
      <c r="P21" s="10"/>
      <c r="Q21" s="10"/>
      <c r="R21" s="10"/>
      <c r="S21" s="10"/>
      <c r="T21" s="10"/>
      <c r="U21" s="10"/>
      <c r="V21" s="10"/>
      <c r="W21" s="10"/>
      <c r="X21" s="10"/>
      <c r="Y21" s="10"/>
      <c r="Z21" s="10"/>
    </row>
    <row r="22" spans="1:26" ht="15" thickBot="1" x14ac:dyDescent="0.4">
      <c r="A22" s="6" t="s">
        <v>55</v>
      </c>
      <c r="B22" s="3" t="s">
        <v>113</v>
      </c>
      <c r="C22" s="3" t="s">
        <v>113</v>
      </c>
      <c r="D22" s="3" t="s">
        <v>114</v>
      </c>
      <c r="E22" s="3" t="s">
        <v>116</v>
      </c>
      <c r="F22" s="3" t="s">
        <v>116</v>
      </c>
      <c r="G22" s="3" t="s">
        <v>116</v>
      </c>
      <c r="H22" s="3" t="s">
        <v>114</v>
      </c>
      <c r="I22" s="3" t="s">
        <v>119</v>
      </c>
      <c r="J22" s="3" t="s">
        <v>116</v>
      </c>
      <c r="K22" s="3" t="s">
        <v>113</v>
      </c>
      <c r="L22" s="10"/>
      <c r="M22" s="10"/>
      <c r="N22" s="10"/>
      <c r="O22" s="10"/>
      <c r="P22" s="10"/>
      <c r="Q22" s="10"/>
      <c r="R22" s="10"/>
      <c r="S22" s="10"/>
      <c r="T22" s="10"/>
      <c r="U22" s="10"/>
      <c r="V22" s="10"/>
      <c r="W22" s="10"/>
      <c r="X22" s="10"/>
      <c r="Y22" s="10"/>
      <c r="Z22" s="10"/>
    </row>
    <row r="23" spans="1:26" ht="15" thickBot="1" x14ac:dyDescent="0.4">
      <c r="A23" s="6" t="s">
        <v>65</v>
      </c>
      <c r="B23" s="3" t="s">
        <v>114</v>
      </c>
      <c r="C23" s="3" t="s">
        <v>119</v>
      </c>
      <c r="D23" s="3" t="s">
        <v>114</v>
      </c>
      <c r="E23" s="3" t="s">
        <v>116</v>
      </c>
      <c r="F23" s="3" t="s">
        <v>113</v>
      </c>
      <c r="G23" s="3" t="s">
        <v>116</v>
      </c>
      <c r="H23" s="3" t="s">
        <v>113</v>
      </c>
      <c r="I23" s="3" t="s">
        <v>119</v>
      </c>
      <c r="J23" s="3" t="s">
        <v>113</v>
      </c>
      <c r="K23" s="3" t="s">
        <v>113</v>
      </c>
      <c r="L23" s="10"/>
      <c r="M23" s="10"/>
      <c r="N23" s="10"/>
      <c r="O23" s="10"/>
      <c r="P23" s="10"/>
      <c r="Q23" s="10"/>
      <c r="R23" s="10"/>
      <c r="S23" s="10"/>
      <c r="T23" s="10"/>
      <c r="U23" s="10"/>
      <c r="V23" s="10"/>
      <c r="W23" s="10"/>
      <c r="X23" s="10"/>
      <c r="Y23" s="10"/>
      <c r="Z23" s="10"/>
    </row>
    <row r="24" spans="1:26" ht="15" thickBot="1" x14ac:dyDescent="0.4">
      <c r="A24" s="6" t="s">
        <v>59</v>
      </c>
      <c r="B24" s="3" t="s">
        <v>119</v>
      </c>
      <c r="C24" s="3" t="s">
        <v>119</v>
      </c>
      <c r="D24" s="3" t="s">
        <v>119</v>
      </c>
      <c r="E24" s="3" t="s">
        <v>116</v>
      </c>
      <c r="F24" s="3" t="s">
        <v>116</v>
      </c>
      <c r="G24" s="3" t="s">
        <v>116</v>
      </c>
      <c r="H24" s="3" t="s">
        <v>114</v>
      </c>
      <c r="I24" s="3" t="s">
        <v>114</v>
      </c>
      <c r="J24" s="3" t="s">
        <v>114</v>
      </c>
      <c r="K24" s="3" t="s">
        <v>113</v>
      </c>
      <c r="L24" s="10"/>
      <c r="M24" s="10"/>
      <c r="N24" s="10"/>
      <c r="O24" s="10"/>
      <c r="P24" s="10"/>
      <c r="Q24" s="10"/>
      <c r="R24" s="10"/>
      <c r="S24" s="10"/>
      <c r="T24" s="10"/>
      <c r="U24" s="10"/>
      <c r="V24" s="10"/>
      <c r="W24" s="10"/>
      <c r="X24" s="10"/>
      <c r="Y24" s="10"/>
      <c r="Z24" s="10"/>
    </row>
    <row r="25" spans="1:26" ht="15" thickBot="1" x14ac:dyDescent="0.4">
      <c r="A25" s="6" t="s">
        <v>51</v>
      </c>
      <c r="B25" s="3" t="s">
        <v>119</v>
      </c>
      <c r="C25" s="3" t="s">
        <v>116</v>
      </c>
      <c r="D25" s="3" t="s">
        <v>113</v>
      </c>
      <c r="E25" s="3" t="s">
        <v>113</v>
      </c>
      <c r="F25" s="3" t="s">
        <v>114</v>
      </c>
      <c r="G25" s="3" t="s">
        <v>113</v>
      </c>
      <c r="H25" s="3" t="s">
        <v>114</v>
      </c>
      <c r="I25" s="3" t="s">
        <v>119</v>
      </c>
      <c r="J25" s="3" t="s">
        <v>113</v>
      </c>
      <c r="K25" s="3" t="s">
        <v>119</v>
      </c>
      <c r="L25" s="10"/>
      <c r="M25" s="10"/>
      <c r="N25" s="10"/>
      <c r="O25" s="10"/>
      <c r="P25" s="10"/>
      <c r="Q25" s="10"/>
      <c r="R25" s="10"/>
      <c r="S25" s="10"/>
      <c r="T25" s="10"/>
      <c r="U25" s="10"/>
      <c r="V25" s="10"/>
      <c r="W25" s="10"/>
      <c r="X25" s="10"/>
      <c r="Y25" s="10"/>
      <c r="Z25" s="10"/>
    </row>
    <row r="26" spans="1:26" ht="15" thickBot="1" x14ac:dyDescent="0.4">
      <c r="A26" s="6" t="s">
        <v>49</v>
      </c>
      <c r="B26" s="3" t="s">
        <v>116</v>
      </c>
      <c r="C26" s="3" t="s">
        <v>113</v>
      </c>
      <c r="D26" s="3" t="s">
        <v>113</v>
      </c>
      <c r="E26" s="3" t="s">
        <v>116</v>
      </c>
      <c r="F26" s="3" t="s">
        <v>113</v>
      </c>
      <c r="G26" s="3" t="s">
        <v>116</v>
      </c>
      <c r="H26" s="3" t="s">
        <v>114</v>
      </c>
      <c r="I26" s="3" t="s">
        <v>119</v>
      </c>
      <c r="J26" s="3" t="s">
        <v>119</v>
      </c>
      <c r="K26" s="3" t="s">
        <v>113</v>
      </c>
      <c r="L26" s="10"/>
      <c r="M26" s="10"/>
      <c r="N26" s="10"/>
      <c r="O26" s="10"/>
      <c r="P26" s="10"/>
      <c r="Q26" s="10"/>
      <c r="R26" s="10"/>
      <c r="S26" s="10"/>
      <c r="T26" s="10"/>
      <c r="U26" s="10"/>
      <c r="V26" s="10"/>
      <c r="W26" s="10"/>
      <c r="X26" s="10"/>
      <c r="Y26" s="10"/>
      <c r="Z26" s="10"/>
    </row>
    <row r="27" spans="1:26" ht="15" thickBot="1" x14ac:dyDescent="0.4">
      <c r="A27" s="6" t="s">
        <v>67</v>
      </c>
      <c r="B27" s="3" t="s">
        <v>116</v>
      </c>
      <c r="C27" s="3" t="s">
        <v>119</v>
      </c>
      <c r="D27" s="3" t="s">
        <v>110</v>
      </c>
      <c r="E27" s="3" t="s">
        <v>113</v>
      </c>
      <c r="F27" s="3" t="s">
        <v>116</v>
      </c>
      <c r="G27" s="3" t="s">
        <v>116</v>
      </c>
      <c r="H27" s="3" t="s">
        <v>114</v>
      </c>
      <c r="I27" s="3" t="s">
        <v>119</v>
      </c>
      <c r="J27" s="3" t="s">
        <v>113</v>
      </c>
      <c r="K27" s="3" t="s">
        <v>114</v>
      </c>
      <c r="L27" s="10"/>
      <c r="M27" s="10"/>
      <c r="N27" s="10"/>
      <c r="O27" s="10"/>
      <c r="P27" s="10"/>
      <c r="Q27" s="10"/>
      <c r="R27" s="10"/>
      <c r="S27" s="10"/>
      <c r="T27" s="10"/>
      <c r="U27" s="10"/>
      <c r="V27" s="10"/>
      <c r="W27" s="10"/>
      <c r="X27" s="10"/>
      <c r="Y27" s="10"/>
      <c r="Z27" s="10"/>
    </row>
    <row r="28" spans="1:26" ht="15" thickBot="1" x14ac:dyDescent="0.4">
      <c r="A28" s="6" t="s">
        <v>77</v>
      </c>
      <c r="B28" s="3" t="s">
        <v>113</v>
      </c>
      <c r="C28" s="3" t="s">
        <v>119</v>
      </c>
      <c r="D28" s="3" t="s">
        <v>114</v>
      </c>
      <c r="E28" s="3" t="s">
        <v>116</v>
      </c>
      <c r="F28" s="3" t="s">
        <v>113</v>
      </c>
      <c r="G28" s="3" t="s">
        <v>116</v>
      </c>
      <c r="H28" s="3" t="s">
        <v>114</v>
      </c>
      <c r="I28" s="3" t="s">
        <v>113</v>
      </c>
      <c r="J28" s="3" t="s">
        <v>116</v>
      </c>
      <c r="K28" s="3" t="s">
        <v>113</v>
      </c>
      <c r="L28" s="10"/>
      <c r="M28" s="10"/>
      <c r="N28" s="10"/>
      <c r="O28" s="10"/>
      <c r="P28" s="10"/>
      <c r="Q28" s="10"/>
      <c r="R28" s="10"/>
      <c r="S28" s="10"/>
      <c r="T28" s="10"/>
      <c r="U28" s="10"/>
      <c r="V28" s="10"/>
      <c r="W28" s="10"/>
      <c r="X28" s="10"/>
      <c r="Y28" s="10"/>
      <c r="Z28" s="10"/>
    </row>
    <row r="29" spans="1:26" ht="15" thickBot="1" x14ac:dyDescent="0.4">
      <c r="A29" s="6" t="s">
        <v>43</v>
      </c>
      <c r="B29" s="3" t="s">
        <v>114</v>
      </c>
      <c r="C29" s="3" t="s">
        <v>119</v>
      </c>
      <c r="D29" s="3" t="s">
        <v>119</v>
      </c>
      <c r="E29" s="3" t="s">
        <v>116</v>
      </c>
      <c r="F29" s="3" t="s">
        <v>113</v>
      </c>
      <c r="G29" s="3" t="s">
        <v>116</v>
      </c>
      <c r="H29" s="3" t="s">
        <v>114</v>
      </c>
      <c r="I29" s="3" t="s">
        <v>119</v>
      </c>
      <c r="J29" s="3" t="s">
        <v>116</v>
      </c>
      <c r="K29" s="3" t="s">
        <v>113</v>
      </c>
      <c r="L29" s="10"/>
      <c r="M29" s="10"/>
      <c r="N29" s="10"/>
      <c r="O29" s="10"/>
      <c r="P29" s="10"/>
      <c r="Q29" s="10"/>
      <c r="R29" s="10"/>
      <c r="S29" s="10"/>
      <c r="T29" s="10"/>
      <c r="U29" s="10"/>
      <c r="V29" s="10"/>
      <c r="W29" s="10"/>
      <c r="X29" s="10"/>
      <c r="Y29" s="10"/>
      <c r="Z29" s="10"/>
    </row>
    <row r="30" spans="1:26" ht="15" thickBot="1" x14ac:dyDescent="0.4">
      <c r="A30" s="6" t="s">
        <v>81</v>
      </c>
      <c r="B30" s="3" t="s">
        <v>113</v>
      </c>
      <c r="C30" s="3" t="s">
        <v>119</v>
      </c>
      <c r="D30" s="3" t="s">
        <v>114</v>
      </c>
      <c r="E30" s="3" t="s">
        <v>116</v>
      </c>
      <c r="F30" s="3" t="s">
        <v>113</v>
      </c>
      <c r="G30" s="3" t="s">
        <v>116</v>
      </c>
      <c r="H30" s="3" t="s">
        <v>114</v>
      </c>
      <c r="I30" s="3" t="s">
        <v>119</v>
      </c>
      <c r="J30" s="3" t="s">
        <v>116</v>
      </c>
      <c r="K30" s="3" t="s">
        <v>113</v>
      </c>
      <c r="L30" s="10"/>
      <c r="M30" s="10"/>
      <c r="N30" s="10"/>
      <c r="O30" s="10"/>
      <c r="P30" s="10"/>
      <c r="Q30" s="10"/>
      <c r="R30" s="10"/>
      <c r="S30" s="10"/>
      <c r="T30" s="10"/>
      <c r="U30" s="10"/>
      <c r="V30" s="10"/>
      <c r="W30" s="10"/>
      <c r="X30" s="10"/>
      <c r="Y30" s="10"/>
      <c r="Z30" s="10"/>
    </row>
    <row r="31" spans="1:26" ht="15" thickBot="1" x14ac:dyDescent="0.4">
      <c r="A31" s="6" t="s">
        <v>120</v>
      </c>
      <c r="B31" s="3" t="s">
        <v>114</v>
      </c>
      <c r="C31" s="3" t="s">
        <v>119</v>
      </c>
      <c r="D31" s="3" t="s">
        <v>119</v>
      </c>
      <c r="E31" s="3" t="s">
        <v>116</v>
      </c>
      <c r="F31" s="3" t="s">
        <v>113</v>
      </c>
      <c r="G31" s="3" t="s">
        <v>116</v>
      </c>
      <c r="H31" s="3" t="s">
        <v>114</v>
      </c>
      <c r="I31" s="3" t="s">
        <v>119</v>
      </c>
      <c r="J31" s="3" t="s">
        <v>116</v>
      </c>
      <c r="K31" s="3" t="s">
        <v>113</v>
      </c>
      <c r="L31" s="10"/>
      <c r="M31" s="10"/>
      <c r="N31" s="10"/>
      <c r="O31" s="10"/>
      <c r="P31" s="10"/>
      <c r="Q31" s="10"/>
      <c r="R31" s="10"/>
      <c r="S31" s="10"/>
      <c r="T31" s="10"/>
      <c r="U31" s="10"/>
      <c r="V31" s="10"/>
      <c r="W31" s="10"/>
      <c r="X31" s="10"/>
      <c r="Y31" s="10"/>
      <c r="Z31" s="10"/>
    </row>
    <row r="32" spans="1:26" ht="15" thickBot="1" x14ac:dyDescent="0.4">
      <c r="A32" s="6" t="s">
        <v>83</v>
      </c>
      <c r="B32" s="3" t="s">
        <v>113</v>
      </c>
      <c r="C32" s="3" t="s">
        <v>119</v>
      </c>
      <c r="D32" s="3" t="s">
        <v>114</v>
      </c>
      <c r="E32" s="3" t="s">
        <v>116</v>
      </c>
      <c r="F32" s="3" t="s">
        <v>113</v>
      </c>
      <c r="G32" s="3" t="s">
        <v>116</v>
      </c>
      <c r="H32" s="3" t="s">
        <v>114</v>
      </c>
      <c r="I32" s="3" t="s">
        <v>119</v>
      </c>
      <c r="J32" s="3" t="s">
        <v>116</v>
      </c>
      <c r="K32" s="3" t="s">
        <v>113</v>
      </c>
      <c r="L32" s="10"/>
      <c r="M32" s="10"/>
      <c r="N32" s="10"/>
      <c r="O32" s="10"/>
      <c r="P32" s="10"/>
      <c r="Q32" s="10"/>
      <c r="R32" s="10"/>
      <c r="S32" s="10"/>
      <c r="T32" s="10"/>
      <c r="U32" s="10"/>
      <c r="V32" s="10"/>
      <c r="W32" s="10"/>
      <c r="X32" s="10"/>
      <c r="Y32" s="10"/>
      <c r="Z32" s="10"/>
    </row>
    <row r="33" spans="1:26" ht="15" thickBot="1" x14ac:dyDescent="0.4">
      <c r="A33" s="6" t="s">
        <v>71</v>
      </c>
      <c r="B33" s="3" t="s">
        <v>113</v>
      </c>
      <c r="C33" s="3" t="s">
        <v>119</v>
      </c>
      <c r="D33" s="3" t="s">
        <v>114</v>
      </c>
      <c r="E33" s="3" t="s">
        <v>116</v>
      </c>
      <c r="F33" s="3" t="s">
        <v>113</v>
      </c>
      <c r="G33" s="3" t="s">
        <v>116</v>
      </c>
      <c r="H33" s="3" t="s">
        <v>114</v>
      </c>
      <c r="I33" s="3" t="s">
        <v>119</v>
      </c>
      <c r="J33" s="3" t="s">
        <v>119</v>
      </c>
      <c r="K33" s="3" t="s">
        <v>114</v>
      </c>
      <c r="L33" s="10"/>
      <c r="M33" s="10"/>
      <c r="N33" s="10"/>
      <c r="O33" s="10"/>
      <c r="P33" s="10"/>
      <c r="Q33" s="10"/>
      <c r="R33" s="10"/>
      <c r="S33" s="10"/>
      <c r="T33" s="10"/>
      <c r="U33" s="10"/>
      <c r="V33" s="10"/>
      <c r="W33" s="10"/>
      <c r="X33" s="10"/>
      <c r="Y33" s="10"/>
      <c r="Z33" s="10"/>
    </row>
    <row r="34" spans="1:26" ht="15" thickBot="1" x14ac:dyDescent="0.4">
      <c r="A34" s="6" t="s">
        <v>69</v>
      </c>
      <c r="B34" s="3" t="s">
        <v>113</v>
      </c>
      <c r="C34" s="3" t="s">
        <v>119</v>
      </c>
      <c r="D34" s="3" t="s">
        <v>113</v>
      </c>
      <c r="E34" s="3" t="s">
        <v>116</v>
      </c>
      <c r="F34" s="3" t="s">
        <v>116</v>
      </c>
      <c r="G34" s="3" t="s">
        <v>116</v>
      </c>
      <c r="H34" s="3" t="s">
        <v>114</v>
      </c>
      <c r="I34" s="3" t="s">
        <v>116</v>
      </c>
      <c r="J34" s="3" t="s">
        <v>116</v>
      </c>
      <c r="K34" s="3" t="s">
        <v>114</v>
      </c>
      <c r="L34" s="10"/>
      <c r="M34" s="10"/>
      <c r="N34" s="10"/>
      <c r="O34" s="10"/>
      <c r="P34" s="10"/>
      <c r="Q34" s="10"/>
      <c r="R34" s="10"/>
      <c r="S34" s="10"/>
      <c r="T34" s="10"/>
      <c r="U34" s="10"/>
      <c r="V34" s="10"/>
      <c r="W34" s="10"/>
      <c r="X34" s="10"/>
      <c r="Y34" s="10"/>
      <c r="Z34" s="10"/>
    </row>
    <row r="35" spans="1:26" ht="15" customHeight="1" thickBot="1" x14ac:dyDescent="0.4">
      <c r="A35" s="6" t="s">
        <v>87</v>
      </c>
      <c r="B35" s="3" t="s">
        <v>113</v>
      </c>
      <c r="C35" s="3" t="s">
        <v>119</v>
      </c>
      <c r="D35" s="3" t="s">
        <v>119</v>
      </c>
      <c r="E35" s="3" t="s">
        <v>116</v>
      </c>
      <c r="F35" s="3" t="s">
        <v>113</v>
      </c>
      <c r="G35" s="3" t="s">
        <v>116</v>
      </c>
      <c r="H35" s="3" t="s">
        <v>114</v>
      </c>
      <c r="I35" s="3" t="s">
        <v>119</v>
      </c>
      <c r="J35" s="3" t="s">
        <v>119</v>
      </c>
      <c r="K35" s="3" t="s">
        <v>113</v>
      </c>
      <c r="L35" s="10"/>
      <c r="M35" s="10"/>
      <c r="N35" s="10"/>
      <c r="O35" s="10"/>
      <c r="P35" s="10"/>
      <c r="Q35" s="10"/>
      <c r="R35" s="10"/>
      <c r="S35" s="10"/>
      <c r="T35" s="10"/>
      <c r="U35" s="10"/>
      <c r="V35" s="10"/>
      <c r="W35" s="10"/>
      <c r="X35" s="10"/>
      <c r="Y35" s="10"/>
      <c r="Z35" s="10"/>
    </row>
    <row r="36" spans="1:26" ht="18" customHeight="1" thickBot="1" x14ac:dyDescent="0.4">
      <c r="A36" s="6" t="s">
        <v>89</v>
      </c>
      <c r="B36" s="3" t="s">
        <v>113</v>
      </c>
      <c r="C36" s="3" t="s">
        <v>119</v>
      </c>
      <c r="D36" s="3" t="s">
        <v>114</v>
      </c>
      <c r="E36" s="3" t="s">
        <v>116</v>
      </c>
      <c r="F36" s="3" t="s">
        <v>113</v>
      </c>
      <c r="G36" s="3" t="s">
        <v>116</v>
      </c>
      <c r="H36" s="3" t="s">
        <v>114</v>
      </c>
      <c r="I36" s="3" t="s">
        <v>116</v>
      </c>
      <c r="J36" s="3" t="s">
        <v>116</v>
      </c>
      <c r="K36" s="3" t="s">
        <v>119</v>
      </c>
      <c r="L36" s="10"/>
      <c r="M36" s="10"/>
      <c r="N36" s="10"/>
      <c r="O36" s="10"/>
      <c r="P36" s="10"/>
      <c r="Q36" s="10"/>
      <c r="R36" s="10"/>
      <c r="S36" s="10"/>
      <c r="T36" s="10"/>
      <c r="U36" s="10"/>
      <c r="V36" s="10"/>
      <c r="W36" s="10"/>
      <c r="X36" s="10"/>
      <c r="Y36" s="10"/>
      <c r="Z36" s="10"/>
    </row>
    <row r="37" spans="1:26" ht="16.5" customHeight="1" thickBot="1" x14ac:dyDescent="0.4">
      <c r="A37" s="6" t="s">
        <v>118</v>
      </c>
      <c r="B37" s="3" t="s">
        <v>113</v>
      </c>
      <c r="C37" s="3" t="s">
        <v>119</v>
      </c>
      <c r="D37" s="3" t="s">
        <v>114</v>
      </c>
      <c r="E37" s="3" t="s">
        <v>113</v>
      </c>
      <c r="F37" s="3" t="s">
        <v>113</v>
      </c>
      <c r="G37" s="3" t="s">
        <v>116</v>
      </c>
      <c r="H37" s="3" t="s">
        <v>119</v>
      </c>
      <c r="I37" s="3" t="s">
        <v>119</v>
      </c>
      <c r="J37" s="3" t="s">
        <v>113</v>
      </c>
      <c r="K37" s="3" t="s">
        <v>113</v>
      </c>
      <c r="L37" s="10"/>
      <c r="M37" s="10"/>
      <c r="N37" s="10"/>
      <c r="O37" s="10"/>
      <c r="P37" s="10"/>
      <c r="Q37" s="10"/>
      <c r="R37" s="10"/>
      <c r="S37" s="10"/>
      <c r="T37" s="10"/>
      <c r="U37" s="10"/>
      <c r="V37" s="10"/>
      <c r="W37" s="10"/>
      <c r="X37" s="10"/>
      <c r="Y37" s="10"/>
      <c r="Z37" s="10"/>
    </row>
    <row r="38" spans="1:26" ht="15" thickBot="1" x14ac:dyDescent="0.4">
      <c r="A38" s="6" t="s">
        <v>91</v>
      </c>
      <c r="B38" s="3" t="s">
        <v>116</v>
      </c>
      <c r="C38" s="3" t="s">
        <v>110</v>
      </c>
      <c r="D38" s="3" t="s">
        <v>110</v>
      </c>
      <c r="E38" s="3" t="s">
        <v>110</v>
      </c>
      <c r="F38" s="3" t="s">
        <v>113</v>
      </c>
      <c r="G38" s="3" t="s">
        <v>116</v>
      </c>
      <c r="H38" s="3" t="s">
        <v>114</v>
      </c>
      <c r="I38" s="3" t="s">
        <v>116</v>
      </c>
      <c r="J38" s="3" t="s">
        <v>119</v>
      </c>
      <c r="K38" s="3" t="s">
        <v>114</v>
      </c>
      <c r="L38" s="10"/>
      <c r="M38" s="10"/>
      <c r="N38" s="10"/>
      <c r="O38" s="10"/>
      <c r="P38" s="10"/>
      <c r="Q38" s="10"/>
      <c r="R38" s="10"/>
      <c r="S38" s="10"/>
      <c r="T38" s="10"/>
      <c r="U38" s="10"/>
      <c r="V38" s="10"/>
      <c r="W38" s="10"/>
      <c r="X38" s="10"/>
      <c r="Y38" s="10"/>
      <c r="Z38" s="10"/>
    </row>
    <row r="39" spans="1:26" ht="15" thickBot="1" x14ac:dyDescent="0.4">
      <c r="A39" s="6" t="s">
        <v>93</v>
      </c>
      <c r="B39" s="3" t="s">
        <v>113</v>
      </c>
      <c r="C39" s="3" t="s">
        <v>119</v>
      </c>
      <c r="D39" s="3" t="s">
        <v>113</v>
      </c>
      <c r="E39" s="3" t="s">
        <v>116</v>
      </c>
      <c r="F39" s="3" t="s">
        <v>113</v>
      </c>
      <c r="G39" s="3" t="s">
        <v>116</v>
      </c>
      <c r="H39" s="3" t="s">
        <v>114</v>
      </c>
      <c r="I39" s="3" t="s">
        <v>119</v>
      </c>
      <c r="J39" s="3" t="s">
        <v>116</v>
      </c>
      <c r="K39" s="3" t="s">
        <v>114</v>
      </c>
      <c r="L39" s="10"/>
      <c r="M39" s="10"/>
      <c r="N39" s="10"/>
      <c r="O39" s="10"/>
      <c r="P39" s="10"/>
      <c r="Q39" s="10"/>
      <c r="R39" s="10"/>
      <c r="S39" s="10"/>
      <c r="T39" s="10"/>
      <c r="U39" s="10"/>
      <c r="V39" s="10"/>
      <c r="W39" s="10"/>
      <c r="X39" s="10"/>
      <c r="Y39" s="10"/>
      <c r="Z39" s="10"/>
    </row>
    <row r="40" spans="1:26" ht="15" thickBot="1" x14ac:dyDescent="0.4">
      <c r="A40" s="6" t="s">
        <v>95</v>
      </c>
      <c r="B40" s="3" t="s">
        <v>116</v>
      </c>
      <c r="C40" s="3" t="s">
        <v>119</v>
      </c>
      <c r="D40" s="3" t="s">
        <v>114</v>
      </c>
      <c r="E40" s="3" t="s">
        <v>119</v>
      </c>
      <c r="F40" s="3" t="s">
        <v>113</v>
      </c>
      <c r="G40" s="3" t="s">
        <v>116</v>
      </c>
      <c r="H40" s="3" t="s">
        <v>119</v>
      </c>
      <c r="I40" s="3" t="s">
        <v>116</v>
      </c>
      <c r="J40" s="3" t="s">
        <v>119</v>
      </c>
      <c r="K40" s="3" t="s">
        <v>116</v>
      </c>
      <c r="L40" s="10"/>
      <c r="M40" s="10"/>
      <c r="N40" s="10"/>
      <c r="O40" s="10"/>
      <c r="P40" s="10"/>
      <c r="Q40" s="10"/>
      <c r="R40" s="10"/>
      <c r="S40" s="10"/>
      <c r="T40" s="10"/>
      <c r="U40" s="10"/>
      <c r="V40" s="10"/>
      <c r="W40" s="10"/>
      <c r="X40" s="10"/>
      <c r="Y40" s="10"/>
      <c r="Z40" s="10"/>
    </row>
    <row r="41" spans="1:26" ht="15" thickBot="1" x14ac:dyDescent="0.4">
      <c r="A41" s="6" t="s">
        <v>97</v>
      </c>
      <c r="B41" s="3" t="s">
        <v>113</v>
      </c>
      <c r="C41" s="3" t="s">
        <v>119</v>
      </c>
      <c r="D41" s="3" t="s">
        <v>114</v>
      </c>
      <c r="E41" s="3" t="s">
        <v>116</v>
      </c>
      <c r="F41" s="3" t="s">
        <v>113</v>
      </c>
      <c r="G41" s="3" t="s">
        <v>116</v>
      </c>
      <c r="H41" s="3" t="s">
        <v>114</v>
      </c>
      <c r="I41" s="3" t="s">
        <v>119</v>
      </c>
      <c r="J41" s="3" t="s">
        <v>119</v>
      </c>
      <c r="K41" s="3" t="s">
        <v>113</v>
      </c>
      <c r="L41" s="10"/>
      <c r="M41" s="10"/>
      <c r="N41" s="10"/>
      <c r="O41" s="10"/>
      <c r="P41" s="10"/>
      <c r="Q41" s="10"/>
      <c r="R41" s="10"/>
      <c r="S41" s="10"/>
      <c r="T41" s="10"/>
      <c r="U41" s="10"/>
      <c r="V41" s="10"/>
      <c r="W41" s="10"/>
      <c r="X41" s="10"/>
      <c r="Y41" s="10"/>
      <c r="Z41" s="10"/>
    </row>
    <row r="42" spans="1:26" ht="15" thickBot="1" x14ac:dyDescent="0.4">
      <c r="A42" s="6" t="s">
        <v>99</v>
      </c>
      <c r="B42" s="3" t="s">
        <v>116</v>
      </c>
      <c r="C42" s="3" t="s">
        <v>119</v>
      </c>
      <c r="D42" s="3" t="s">
        <v>114</v>
      </c>
      <c r="E42" s="3" t="s">
        <v>119</v>
      </c>
      <c r="F42" s="3" t="s">
        <v>113</v>
      </c>
      <c r="G42" s="3" t="s">
        <v>116</v>
      </c>
      <c r="H42" s="3" t="s">
        <v>119</v>
      </c>
      <c r="I42" s="3" t="s">
        <v>116</v>
      </c>
      <c r="J42" s="3" t="s">
        <v>119</v>
      </c>
      <c r="K42" s="3" t="s">
        <v>116</v>
      </c>
      <c r="L42" s="10"/>
      <c r="M42" s="10"/>
      <c r="N42" s="10"/>
      <c r="O42" s="10"/>
      <c r="P42" s="10"/>
      <c r="Q42" s="10"/>
      <c r="R42" s="10"/>
      <c r="S42" s="10"/>
      <c r="T42" s="10"/>
      <c r="U42" s="10"/>
      <c r="V42" s="10"/>
      <c r="W42" s="10"/>
      <c r="X42" s="10"/>
      <c r="Y42" s="10"/>
      <c r="Z42" s="10"/>
    </row>
    <row r="43" spans="1:26" ht="16.5" customHeight="1" thickBot="1" x14ac:dyDescent="0.4">
      <c r="A43" s="6" t="s">
        <v>101</v>
      </c>
      <c r="B43" s="3" t="s">
        <v>114</v>
      </c>
      <c r="C43" s="3" t="s">
        <v>110</v>
      </c>
      <c r="D43" s="3" t="s">
        <v>116</v>
      </c>
      <c r="E43" s="3" t="s">
        <v>110</v>
      </c>
      <c r="F43" s="3" t="s">
        <v>113</v>
      </c>
      <c r="G43" s="3" t="s">
        <v>116</v>
      </c>
      <c r="H43" s="3" t="s">
        <v>110</v>
      </c>
      <c r="I43" s="3" t="s">
        <v>119</v>
      </c>
      <c r="J43" s="3" t="s">
        <v>110</v>
      </c>
      <c r="K43" s="3" t="s">
        <v>110</v>
      </c>
      <c r="L43" s="10"/>
      <c r="M43" s="10"/>
      <c r="N43" s="10"/>
      <c r="O43" s="10"/>
      <c r="P43" s="10"/>
      <c r="Q43" s="10"/>
      <c r="R43" s="10"/>
      <c r="S43" s="10"/>
      <c r="T43" s="10"/>
      <c r="U43" s="10"/>
      <c r="V43" s="10"/>
      <c r="W43" s="10"/>
      <c r="X43" s="10"/>
      <c r="Y43" s="10"/>
      <c r="Z43" s="10"/>
    </row>
    <row r="44" spans="1:26" ht="15" thickBot="1" x14ac:dyDescent="0.4">
      <c r="A44" s="51"/>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 thickBot="1" x14ac:dyDescent="0.4">
      <c r="A45" s="51"/>
      <c r="B45" s="11"/>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 thickBot="1" x14ac:dyDescent="0.4">
      <c r="A46" s="51"/>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 thickBot="1" x14ac:dyDescent="0.4">
      <c r="A47" s="51"/>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 thickBot="1" x14ac:dyDescent="0.4">
      <c r="A48" s="51"/>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 thickBot="1" x14ac:dyDescent="0.4">
      <c r="A49" s="51"/>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 thickBot="1" x14ac:dyDescent="0.4">
      <c r="A50" s="51"/>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 thickBot="1" x14ac:dyDescent="0.4">
      <c r="A51" s="51"/>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 thickBot="1" x14ac:dyDescent="0.4">
      <c r="A52" s="51"/>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 thickBot="1" x14ac:dyDescent="0.4">
      <c r="A53" s="51"/>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 thickBot="1" x14ac:dyDescent="0.4">
      <c r="A54" s="51"/>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 thickBot="1" x14ac:dyDescent="0.4">
      <c r="A55" s="51"/>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 thickBot="1" x14ac:dyDescent="0.4">
      <c r="A56" s="51"/>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 thickBot="1" x14ac:dyDescent="0.4">
      <c r="A57" s="51"/>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 thickBot="1" x14ac:dyDescent="0.4">
      <c r="A58" s="51"/>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 thickBot="1" x14ac:dyDescent="0.4">
      <c r="A59" s="51"/>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 thickBot="1" x14ac:dyDescent="0.4">
      <c r="A60" s="51"/>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 thickBot="1" x14ac:dyDescent="0.4">
      <c r="A61" s="51"/>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 thickBot="1" x14ac:dyDescent="0.4">
      <c r="A62" s="51"/>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 thickBot="1" x14ac:dyDescent="0.4">
      <c r="A63" s="51"/>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 thickBot="1" x14ac:dyDescent="0.4">
      <c r="A64" s="51"/>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 thickBot="1" x14ac:dyDescent="0.4">
      <c r="A65" s="51"/>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 thickBot="1" x14ac:dyDescent="0.4">
      <c r="A66" s="51"/>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 thickBot="1" x14ac:dyDescent="0.4">
      <c r="A67" s="51"/>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 thickBot="1" x14ac:dyDescent="0.4">
      <c r="A68" s="51"/>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 thickBot="1" x14ac:dyDescent="0.4">
      <c r="A69" s="51"/>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 thickBot="1" x14ac:dyDescent="0.4">
      <c r="A70" s="51"/>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 thickBot="1" x14ac:dyDescent="0.4">
      <c r="A71" s="51"/>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 thickBot="1" x14ac:dyDescent="0.4">
      <c r="A72" s="51"/>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 thickBot="1" x14ac:dyDescent="0.4">
      <c r="A73" s="51"/>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 thickBot="1" x14ac:dyDescent="0.4">
      <c r="A74" s="51"/>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 thickBot="1" x14ac:dyDescent="0.4">
      <c r="A75" s="51"/>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 thickBot="1" x14ac:dyDescent="0.4">
      <c r="A76" s="51"/>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 thickBot="1" x14ac:dyDescent="0.4">
      <c r="A77" s="51"/>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 thickBot="1" x14ac:dyDescent="0.4">
      <c r="A78" s="51"/>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 thickBot="1" x14ac:dyDescent="0.4">
      <c r="A79" s="51"/>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 thickBot="1" x14ac:dyDescent="0.4">
      <c r="A80" s="51"/>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 thickBot="1" x14ac:dyDescent="0.4">
      <c r="A81" s="51"/>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 thickBot="1" x14ac:dyDescent="0.4">
      <c r="A82" s="51"/>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 thickBot="1" x14ac:dyDescent="0.4">
      <c r="A83" s="51"/>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 thickBot="1" x14ac:dyDescent="0.4">
      <c r="A84" s="51"/>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 thickBot="1" x14ac:dyDescent="0.4">
      <c r="A85" s="51"/>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 thickBot="1" x14ac:dyDescent="0.4">
      <c r="A86" s="51"/>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 thickBot="1" x14ac:dyDescent="0.4">
      <c r="A87" s="51"/>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 thickBot="1" x14ac:dyDescent="0.4">
      <c r="A88" s="51"/>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 thickBot="1" x14ac:dyDescent="0.4">
      <c r="A89" s="51"/>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 thickBot="1" x14ac:dyDescent="0.4">
      <c r="A90" s="51"/>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 thickBot="1" x14ac:dyDescent="0.4">
      <c r="A91" s="51"/>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 thickBot="1" x14ac:dyDescent="0.4">
      <c r="A92" s="51"/>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 thickBot="1" x14ac:dyDescent="0.4">
      <c r="A93" s="51"/>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 thickBot="1" x14ac:dyDescent="0.4">
      <c r="A94" s="51"/>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 thickBot="1" x14ac:dyDescent="0.4">
      <c r="A95" s="51"/>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 thickBot="1" x14ac:dyDescent="0.4">
      <c r="A96" s="51"/>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 thickBot="1" x14ac:dyDescent="0.4">
      <c r="A97" s="51"/>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 thickBot="1" x14ac:dyDescent="0.4">
      <c r="A98" s="51"/>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 thickBot="1" x14ac:dyDescent="0.4">
      <c r="A99" s="51"/>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 thickBot="1" x14ac:dyDescent="0.4">
      <c r="A100" s="51"/>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 thickBot="1" x14ac:dyDescent="0.4">
      <c r="A101" s="51"/>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 thickBot="1" x14ac:dyDescent="0.4">
      <c r="A102" s="51"/>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 thickBot="1" x14ac:dyDescent="0.4">
      <c r="A103" s="51"/>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 thickBot="1" x14ac:dyDescent="0.4">
      <c r="A104" s="51"/>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 thickBot="1" x14ac:dyDescent="0.4">
      <c r="A105" s="51"/>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 thickBot="1" x14ac:dyDescent="0.4">
      <c r="A106" s="51"/>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 thickBot="1" x14ac:dyDescent="0.4">
      <c r="A107" s="51"/>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 thickBot="1" x14ac:dyDescent="0.4">
      <c r="A108" s="51"/>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 thickBot="1" x14ac:dyDescent="0.4">
      <c r="A109" s="51"/>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 thickBot="1" x14ac:dyDescent="0.4">
      <c r="A110" s="51"/>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 thickBot="1" x14ac:dyDescent="0.4">
      <c r="A111" s="51"/>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 thickBot="1" x14ac:dyDescent="0.4">
      <c r="A112" s="51"/>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 thickBot="1" x14ac:dyDescent="0.4">
      <c r="A113" s="51"/>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 thickBot="1" x14ac:dyDescent="0.4">
      <c r="A114" s="51"/>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 thickBot="1" x14ac:dyDescent="0.4">
      <c r="A115" s="51"/>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 thickBot="1" x14ac:dyDescent="0.4">
      <c r="A116" s="51"/>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 thickBot="1" x14ac:dyDescent="0.4">
      <c r="A117" s="51"/>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 thickBot="1" x14ac:dyDescent="0.4">
      <c r="A118" s="51"/>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 thickBot="1" x14ac:dyDescent="0.4">
      <c r="A119" s="51"/>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 thickBot="1" x14ac:dyDescent="0.4">
      <c r="A120" s="51"/>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 thickBot="1" x14ac:dyDescent="0.4">
      <c r="A121" s="51"/>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 thickBot="1" x14ac:dyDescent="0.4">
      <c r="A122" s="51"/>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 thickBot="1" x14ac:dyDescent="0.4">
      <c r="A123" s="51"/>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 thickBot="1" x14ac:dyDescent="0.4">
      <c r="A124" s="51"/>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 thickBot="1" x14ac:dyDescent="0.4">
      <c r="A125" s="51"/>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 thickBot="1" x14ac:dyDescent="0.4">
      <c r="A126" s="51"/>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 thickBot="1" x14ac:dyDescent="0.4">
      <c r="A127" s="51"/>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 thickBot="1" x14ac:dyDescent="0.4">
      <c r="A128" s="51"/>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 thickBot="1" x14ac:dyDescent="0.4">
      <c r="A129" s="51"/>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 thickBot="1" x14ac:dyDescent="0.4">
      <c r="A130" s="51"/>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 thickBot="1" x14ac:dyDescent="0.4">
      <c r="A131" s="51"/>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 thickBot="1" x14ac:dyDescent="0.4">
      <c r="A132" s="51"/>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 thickBot="1" x14ac:dyDescent="0.4">
      <c r="A133" s="51"/>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 thickBot="1" x14ac:dyDescent="0.4">
      <c r="A134" s="51"/>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 thickBot="1" x14ac:dyDescent="0.4">
      <c r="A135" s="51"/>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 thickBot="1" x14ac:dyDescent="0.4">
      <c r="A136" s="51"/>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 thickBot="1" x14ac:dyDescent="0.4">
      <c r="A137" s="51"/>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 thickBot="1" x14ac:dyDescent="0.4">
      <c r="A138" s="5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 thickBot="1" x14ac:dyDescent="0.4">
      <c r="A139" s="51"/>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 thickBot="1" x14ac:dyDescent="0.4">
      <c r="A140" s="51"/>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 thickBot="1" x14ac:dyDescent="0.4">
      <c r="A141" s="51"/>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 thickBot="1" x14ac:dyDescent="0.4">
      <c r="A142" s="51"/>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 thickBot="1" x14ac:dyDescent="0.4">
      <c r="A143" s="51"/>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 thickBot="1" x14ac:dyDescent="0.4">
      <c r="A144" s="51"/>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 thickBot="1" x14ac:dyDescent="0.4">
      <c r="A145" s="51"/>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 thickBot="1" x14ac:dyDescent="0.4">
      <c r="A146" s="51"/>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 thickBot="1" x14ac:dyDescent="0.4">
      <c r="A147" s="51"/>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 thickBot="1" x14ac:dyDescent="0.4">
      <c r="A148" s="51"/>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 thickBot="1" x14ac:dyDescent="0.4">
      <c r="A149" s="51"/>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 thickBot="1" x14ac:dyDescent="0.4">
      <c r="A150" s="51"/>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 thickBot="1" x14ac:dyDescent="0.4">
      <c r="A151" s="51"/>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 thickBot="1" x14ac:dyDescent="0.4">
      <c r="A152" s="51"/>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 thickBot="1" x14ac:dyDescent="0.4">
      <c r="A153" s="51"/>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 thickBot="1" x14ac:dyDescent="0.4">
      <c r="A154" s="51"/>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 thickBot="1" x14ac:dyDescent="0.4">
      <c r="A155" s="51"/>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 thickBot="1" x14ac:dyDescent="0.4">
      <c r="A156" s="51"/>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 thickBot="1" x14ac:dyDescent="0.4">
      <c r="A157" s="51"/>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 thickBot="1" x14ac:dyDescent="0.4">
      <c r="A158" s="51"/>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 thickBot="1" x14ac:dyDescent="0.4">
      <c r="A159" s="51"/>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 thickBot="1" x14ac:dyDescent="0.4">
      <c r="A160" s="51"/>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 thickBot="1" x14ac:dyDescent="0.4">
      <c r="A161" s="51"/>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 thickBot="1" x14ac:dyDescent="0.4">
      <c r="A162" s="51"/>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 thickBot="1" x14ac:dyDescent="0.4">
      <c r="A163" s="51"/>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 thickBot="1" x14ac:dyDescent="0.4">
      <c r="A164" s="51"/>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 thickBot="1" x14ac:dyDescent="0.4">
      <c r="A165" s="51"/>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 thickBot="1" x14ac:dyDescent="0.4">
      <c r="A166" s="51"/>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 thickBot="1" x14ac:dyDescent="0.4">
      <c r="A167" s="51"/>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 thickBot="1" x14ac:dyDescent="0.4">
      <c r="A168" s="51"/>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 thickBot="1" x14ac:dyDescent="0.4">
      <c r="A169" s="51"/>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 thickBot="1" x14ac:dyDescent="0.4">
      <c r="A170" s="51"/>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 thickBot="1" x14ac:dyDescent="0.4">
      <c r="A171" s="51"/>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 thickBot="1" x14ac:dyDescent="0.4">
      <c r="A172" s="51"/>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 thickBot="1" x14ac:dyDescent="0.4">
      <c r="A173" s="51"/>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 thickBot="1" x14ac:dyDescent="0.4">
      <c r="A174" s="51"/>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 thickBot="1" x14ac:dyDescent="0.4">
      <c r="A175" s="51"/>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 thickBot="1" x14ac:dyDescent="0.4">
      <c r="A176" s="51"/>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 thickBot="1" x14ac:dyDescent="0.4">
      <c r="A177" s="51"/>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 thickBot="1" x14ac:dyDescent="0.4">
      <c r="A178" s="51"/>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 thickBot="1" x14ac:dyDescent="0.4">
      <c r="A179" s="51"/>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 thickBot="1" x14ac:dyDescent="0.4">
      <c r="A180" s="51"/>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 thickBot="1" x14ac:dyDescent="0.4">
      <c r="A181" s="51"/>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 thickBot="1" x14ac:dyDescent="0.4">
      <c r="A182" s="51"/>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 thickBot="1" x14ac:dyDescent="0.4">
      <c r="A183" s="51"/>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 thickBot="1" x14ac:dyDescent="0.4">
      <c r="A184" s="51"/>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 thickBot="1" x14ac:dyDescent="0.4">
      <c r="A185" s="51"/>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 thickBot="1" x14ac:dyDescent="0.4">
      <c r="A186" s="51"/>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 thickBot="1" x14ac:dyDescent="0.4">
      <c r="A187" s="51"/>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 thickBot="1" x14ac:dyDescent="0.4">
      <c r="A188" s="51"/>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 thickBot="1" x14ac:dyDescent="0.4">
      <c r="A189" s="51"/>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 thickBot="1" x14ac:dyDescent="0.4">
      <c r="A190" s="51"/>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 thickBot="1" x14ac:dyDescent="0.4">
      <c r="A191" s="51"/>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 thickBot="1" x14ac:dyDescent="0.4">
      <c r="A192" s="51"/>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 thickBot="1" x14ac:dyDescent="0.4">
      <c r="A193" s="51"/>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 thickBot="1" x14ac:dyDescent="0.4">
      <c r="A194" s="51"/>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 thickBot="1" x14ac:dyDescent="0.4">
      <c r="A195" s="51"/>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 thickBot="1" x14ac:dyDescent="0.4">
      <c r="A196" s="51"/>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 thickBot="1" x14ac:dyDescent="0.4">
      <c r="A197" s="51"/>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 thickBot="1" x14ac:dyDescent="0.4">
      <c r="A198" s="51"/>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 thickBot="1" x14ac:dyDescent="0.4">
      <c r="A199" s="51"/>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 thickBot="1" x14ac:dyDescent="0.4">
      <c r="A200" s="51"/>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 thickBot="1" x14ac:dyDescent="0.4">
      <c r="A201" s="51"/>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 thickBot="1" x14ac:dyDescent="0.4">
      <c r="A202" s="51"/>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 thickBot="1" x14ac:dyDescent="0.4">
      <c r="A203" s="51"/>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 thickBot="1" x14ac:dyDescent="0.4">
      <c r="A204" s="51"/>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 thickBot="1" x14ac:dyDescent="0.4">
      <c r="A205" s="51"/>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 thickBot="1" x14ac:dyDescent="0.4">
      <c r="A206" s="51"/>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 thickBot="1" x14ac:dyDescent="0.4">
      <c r="A207" s="51"/>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 thickBot="1" x14ac:dyDescent="0.4">
      <c r="A208" s="51"/>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 thickBot="1" x14ac:dyDescent="0.4">
      <c r="A209" s="51"/>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 thickBot="1" x14ac:dyDescent="0.4">
      <c r="A210" s="51"/>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 thickBot="1" x14ac:dyDescent="0.4">
      <c r="A211" s="51"/>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 thickBot="1" x14ac:dyDescent="0.4">
      <c r="A212" s="51"/>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 thickBot="1" x14ac:dyDescent="0.4">
      <c r="A213" s="51"/>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 thickBot="1" x14ac:dyDescent="0.4">
      <c r="A214" s="51"/>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 thickBot="1" x14ac:dyDescent="0.4">
      <c r="A215" s="51"/>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 thickBot="1" x14ac:dyDescent="0.4">
      <c r="A216" s="51"/>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 thickBot="1" x14ac:dyDescent="0.4">
      <c r="A217" s="51"/>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 thickBot="1" x14ac:dyDescent="0.4">
      <c r="A218" s="51"/>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 thickBot="1" x14ac:dyDescent="0.4">
      <c r="A219" s="51"/>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 thickBot="1" x14ac:dyDescent="0.4">
      <c r="A220" s="51"/>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 thickBot="1" x14ac:dyDescent="0.4">
      <c r="A221" s="51"/>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 thickBot="1" x14ac:dyDescent="0.4">
      <c r="A222" s="51"/>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 thickBot="1" x14ac:dyDescent="0.4">
      <c r="A223" s="51"/>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 thickBot="1" x14ac:dyDescent="0.4">
      <c r="A224" s="51"/>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 thickBot="1" x14ac:dyDescent="0.4">
      <c r="A225" s="51"/>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 thickBot="1" x14ac:dyDescent="0.4">
      <c r="A226" s="51"/>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 thickBot="1" x14ac:dyDescent="0.4">
      <c r="A227" s="51"/>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 thickBot="1" x14ac:dyDescent="0.4">
      <c r="A228" s="51"/>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 thickBot="1" x14ac:dyDescent="0.4">
      <c r="A229" s="51"/>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 thickBot="1" x14ac:dyDescent="0.4">
      <c r="A230" s="51"/>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 thickBot="1" x14ac:dyDescent="0.4">
      <c r="A231" s="51"/>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 thickBot="1" x14ac:dyDescent="0.4">
      <c r="A232" s="51"/>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 thickBot="1" x14ac:dyDescent="0.4">
      <c r="A233" s="51"/>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 thickBot="1" x14ac:dyDescent="0.4">
      <c r="A234" s="51"/>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 thickBot="1" x14ac:dyDescent="0.4">
      <c r="A235" s="51"/>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 thickBot="1" x14ac:dyDescent="0.4">
      <c r="A236" s="51"/>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 thickBot="1" x14ac:dyDescent="0.4">
      <c r="A237" s="51"/>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 thickBot="1" x14ac:dyDescent="0.4">
      <c r="A238" s="51"/>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 thickBot="1" x14ac:dyDescent="0.4">
      <c r="A239" s="51"/>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 thickBot="1" x14ac:dyDescent="0.4">
      <c r="A240" s="51"/>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 thickBot="1" x14ac:dyDescent="0.4">
      <c r="A241" s="51"/>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 thickBot="1" x14ac:dyDescent="0.4">
      <c r="A242" s="51"/>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 thickBot="1" x14ac:dyDescent="0.4">
      <c r="A243" s="51"/>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 thickBot="1" x14ac:dyDescent="0.4">
      <c r="A244" s="51"/>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 thickBot="1" x14ac:dyDescent="0.4">
      <c r="A245" s="51"/>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 thickBot="1" x14ac:dyDescent="0.4">
      <c r="A246" s="51"/>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 thickBot="1" x14ac:dyDescent="0.4">
      <c r="A247" s="51"/>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 thickBot="1" x14ac:dyDescent="0.4">
      <c r="A248" s="51"/>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 thickBot="1" x14ac:dyDescent="0.4">
      <c r="A249" s="51"/>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 thickBot="1" x14ac:dyDescent="0.4">
      <c r="A250" s="51"/>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 thickBot="1" x14ac:dyDescent="0.4">
      <c r="A251" s="51"/>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 thickBot="1" x14ac:dyDescent="0.4">
      <c r="A252" s="51"/>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 thickBot="1" x14ac:dyDescent="0.4">
      <c r="A253" s="51"/>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 thickBot="1" x14ac:dyDescent="0.4">
      <c r="A254" s="51"/>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 thickBot="1" x14ac:dyDescent="0.4">
      <c r="A255" s="51"/>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 thickBot="1" x14ac:dyDescent="0.4">
      <c r="A256" s="51"/>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 thickBot="1" x14ac:dyDescent="0.4">
      <c r="A257" s="51"/>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 thickBot="1" x14ac:dyDescent="0.4">
      <c r="A258" s="51"/>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 thickBot="1" x14ac:dyDescent="0.4">
      <c r="A259" s="51"/>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 thickBot="1" x14ac:dyDescent="0.4">
      <c r="A260" s="51"/>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 thickBot="1" x14ac:dyDescent="0.4">
      <c r="A261" s="51"/>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 thickBot="1" x14ac:dyDescent="0.4">
      <c r="A262" s="51"/>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 thickBot="1" x14ac:dyDescent="0.4">
      <c r="A263" s="51"/>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 thickBot="1" x14ac:dyDescent="0.4">
      <c r="A264" s="51"/>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 thickBot="1" x14ac:dyDescent="0.4">
      <c r="A265" s="51"/>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 thickBot="1" x14ac:dyDescent="0.4">
      <c r="A266" s="51"/>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 thickBot="1" x14ac:dyDescent="0.4">
      <c r="A267" s="51"/>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 thickBot="1" x14ac:dyDescent="0.4">
      <c r="A268" s="51"/>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 thickBot="1" x14ac:dyDescent="0.4">
      <c r="A269" s="51"/>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 thickBot="1" x14ac:dyDescent="0.4">
      <c r="A270" s="51"/>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 thickBot="1" x14ac:dyDescent="0.4">
      <c r="A271" s="51"/>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 thickBot="1" x14ac:dyDescent="0.4">
      <c r="A272" s="51"/>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 thickBot="1" x14ac:dyDescent="0.4">
      <c r="A273" s="51"/>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 thickBot="1" x14ac:dyDescent="0.4">
      <c r="A274" s="51"/>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 thickBot="1" x14ac:dyDescent="0.4">
      <c r="A275" s="51"/>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 thickBot="1" x14ac:dyDescent="0.4">
      <c r="A276" s="51"/>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 thickBot="1" x14ac:dyDescent="0.4">
      <c r="A277" s="51"/>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 thickBot="1" x14ac:dyDescent="0.4">
      <c r="A278" s="51"/>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 thickBot="1" x14ac:dyDescent="0.4">
      <c r="A279" s="51"/>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 thickBot="1" x14ac:dyDescent="0.4">
      <c r="A280" s="51"/>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 thickBot="1" x14ac:dyDescent="0.4">
      <c r="A281" s="51"/>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 thickBot="1" x14ac:dyDescent="0.4">
      <c r="A282" s="51"/>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 thickBot="1" x14ac:dyDescent="0.4">
      <c r="A283" s="51"/>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 thickBot="1" x14ac:dyDescent="0.4">
      <c r="A284" s="51"/>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 thickBot="1" x14ac:dyDescent="0.4">
      <c r="A285" s="51"/>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 thickBot="1" x14ac:dyDescent="0.4">
      <c r="A286" s="51"/>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 thickBot="1" x14ac:dyDescent="0.4">
      <c r="A287" s="51"/>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 thickBot="1" x14ac:dyDescent="0.4">
      <c r="A288" s="51"/>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 thickBot="1" x14ac:dyDescent="0.4">
      <c r="A289" s="51"/>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 thickBot="1" x14ac:dyDescent="0.4">
      <c r="A290" s="51"/>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 thickBot="1" x14ac:dyDescent="0.4">
      <c r="A291" s="51"/>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 thickBot="1" x14ac:dyDescent="0.4">
      <c r="A292" s="51"/>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 thickBot="1" x14ac:dyDescent="0.4">
      <c r="A293" s="51"/>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 thickBot="1" x14ac:dyDescent="0.4">
      <c r="A294" s="51"/>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 thickBot="1" x14ac:dyDescent="0.4">
      <c r="A295" s="51"/>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 thickBot="1" x14ac:dyDescent="0.4">
      <c r="A296" s="51"/>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 thickBot="1" x14ac:dyDescent="0.4">
      <c r="A297" s="51"/>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 thickBot="1" x14ac:dyDescent="0.4">
      <c r="A298" s="51"/>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 thickBot="1" x14ac:dyDescent="0.4">
      <c r="A299" s="51"/>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 thickBot="1" x14ac:dyDescent="0.4">
      <c r="A300" s="51"/>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 thickBot="1" x14ac:dyDescent="0.4">
      <c r="A301" s="51"/>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 thickBot="1" x14ac:dyDescent="0.4">
      <c r="A302" s="51"/>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 thickBot="1" x14ac:dyDescent="0.4">
      <c r="A303" s="51"/>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 thickBot="1" x14ac:dyDescent="0.4">
      <c r="A304" s="51"/>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 thickBot="1" x14ac:dyDescent="0.4">
      <c r="A305" s="51"/>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 thickBot="1" x14ac:dyDescent="0.4">
      <c r="A306" s="51"/>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 thickBot="1" x14ac:dyDescent="0.4">
      <c r="A307" s="51"/>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 thickBot="1" x14ac:dyDescent="0.4">
      <c r="A308" s="51"/>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 thickBot="1" x14ac:dyDescent="0.4">
      <c r="A309" s="51"/>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 thickBot="1" x14ac:dyDescent="0.4">
      <c r="A310" s="51"/>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 thickBot="1" x14ac:dyDescent="0.4">
      <c r="A311" s="51"/>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 thickBot="1" x14ac:dyDescent="0.4">
      <c r="A312" s="51"/>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 thickBot="1" x14ac:dyDescent="0.4">
      <c r="A313" s="51"/>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 thickBot="1" x14ac:dyDescent="0.4">
      <c r="A314" s="51"/>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 thickBot="1" x14ac:dyDescent="0.4">
      <c r="A315" s="51"/>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 thickBot="1" x14ac:dyDescent="0.4">
      <c r="A316" s="51"/>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 thickBot="1" x14ac:dyDescent="0.4">
      <c r="A317" s="51"/>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 thickBot="1" x14ac:dyDescent="0.4">
      <c r="A318" s="51"/>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 thickBot="1" x14ac:dyDescent="0.4">
      <c r="A319" s="51"/>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 thickBot="1" x14ac:dyDescent="0.4">
      <c r="A320" s="51"/>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 thickBot="1" x14ac:dyDescent="0.4">
      <c r="A321" s="51"/>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 thickBot="1" x14ac:dyDescent="0.4">
      <c r="A322" s="51"/>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 thickBot="1" x14ac:dyDescent="0.4">
      <c r="A323" s="51"/>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 thickBot="1" x14ac:dyDescent="0.4">
      <c r="A324" s="51"/>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 thickBot="1" x14ac:dyDescent="0.4">
      <c r="A325" s="51"/>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 thickBot="1" x14ac:dyDescent="0.4">
      <c r="A326" s="51"/>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 thickBot="1" x14ac:dyDescent="0.4">
      <c r="A327" s="51"/>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 thickBot="1" x14ac:dyDescent="0.4">
      <c r="A328" s="51"/>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 thickBot="1" x14ac:dyDescent="0.4">
      <c r="A329" s="51"/>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 thickBot="1" x14ac:dyDescent="0.4">
      <c r="A330" s="51"/>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 thickBot="1" x14ac:dyDescent="0.4">
      <c r="A331" s="51"/>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 thickBot="1" x14ac:dyDescent="0.4">
      <c r="A332" s="51"/>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 thickBot="1" x14ac:dyDescent="0.4">
      <c r="A333" s="51"/>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 thickBot="1" x14ac:dyDescent="0.4">
      <c r="A334" s="51"/>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 thickBot="1" x14ac:dyDescent="0.4">
      <c r="A335" s="51"/>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 thickBot="1" x14ac:dyDescent="0.4">
      <c r="A336" s="51"/>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 thickBot="1" x14ac:dyDescent="0.4">
      <c r="A337" s="51"/>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 thickBot="1" x14ac:dyDescent="0.4">
      <c r="A338" s="51"/>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 thickBot="1" x14ac:dyDescent="0.4">
      <c r="A339" s="51"/>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 thickBot="1" x14ac:dyDescent="0.4">
      <c r="A340" s="51"/>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 thickBot="1" x14ac:dyDescent="0.4">
      <c r="A341" s="51"/>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 thickBot="1" x14ac:dyDescent="0.4">
      <c r="A342" s="51"/>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 thickBot="1" x14ac:dyDescent="0.4">
      <c r="A343" s="51"/>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 thickBot="1" x14ac:dyDescent="0.4">
      <c r="A344" s="51"/>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 thickBot="1" x14ac:dyDescent="0.4">
      <c r="A345" s="51"/>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 thickBot="1" x14ac:dyDescent="0.4">
      <c r="A346" s="51"/>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 thickBot="1" x14ac:dyDescent="0.4">
      <c r="A347" s="51"/>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 thickBot="1" x14ac:dyDescent="0.4">
      <c r="A348" s="51"/>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 thickBot="1" x14ac:dyDescent="0.4">
      <c r="A349" s="51"/>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 thickBot="1" x14ac:dyDescent="0.4">
      <c r="A350" s="51"/>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 thickBot="1" x14ac:dyDescent="0.4">
      <c r="A351" s="51"/>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 thickBot="1" x14ac:dyDescent="0.4">
      <c r="A352" s="51"/>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 thickBot="1" x14ac:dyDescent="0.4">
      <c r="A353" s="51"/>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 thickBot="1" x14ac:dyDescent="0.4">
      <c r="A354" s="51"/>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 thickBot="1" x14ac:dyDescent="0.4">
      <c r="A355" s="51"/>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 thickBot="1" x14ac:dyDescent="0.4">
      <c r="A356" s="51"/>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 thickBot="1" x14ac:dyDescent="0.4">
      <c r="A357" s="51"/>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 thickBot="1" x14ac:dyDescent="0.4">
      <c r="A358" s="51"/>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 thickBot="1" x14ac:dyDescent="0.4">
      <c r="A359" s="51"/>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 thickBot="1" x14ac:dyDescent="0.4">
      <c r="A360" s="51"/>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 thickBot="1" x14ac:dyDescent="0.4">
      <c r="A361" s="51"/>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 thickBot="1" x14ac:dyDescent="0.4">
      <c r="A362" s="51"/>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 thickBot="1" x14ac:dyDescent="0.4">
      <c r="A363" s="51"/>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 thickBot="1" x14ac:dyDescent="0.4">
      <c r="A364" s="51"/>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 thickBot="1" x14ac:dyDescent="0.4">
      <c r="A365" s="51"/>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 thickBot="1" x14ac:dyDescent="0.4">
      <c r="A366" s="51"/>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 thickBot="1" x14ac:dyDescent="0.4">
      <c r="A367" s="51"/>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 thickBot="1" x14ac:dyDescent="0.4">
      <c r="A368" s="51"/>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 thickBot="1" x14ac:dyDescent="0.4">
      <c r="A369" s="51"/>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 thickBot="1" x14ac:dyDescent="0.4">
      <c r="A370" s="51"/>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 thickBot="1" x14ac:dyDescent="0.4">
      <c r="A371" s="51"/>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 thickBot="1" x14ac:dyDescent="0.4">
      <c r="A372" s="51"/>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 thickBot="1" x14ac:dyDescent="0.4">
      <c r="A373" s="51"/>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 thickBot="1" x14ac:dyDescent="0.4">
      <c r="A374" s="51"/>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 thickBot="1" x14ac:dyDescent="0.4">
      <c r="A375" s="51"/>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 thickBot="1" x14ac:dyDescent="0.4">
      <c r="A376" s="51"/>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 thickBot="1" x14ac:dyDescent="0.4">
      <c r="A377" s="51"/>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 thickBot="1" x14ac:dyDescent="0.4">
      <c r="A378" s="51"/>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 thickBot="1" x14ac:dyDescent="0.4">
      <c r="A379" s="51"/>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 thickBot="1" x14ac:dyDescent="0.4">
      <c r="A380" s="51"/>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 thickBot="1" x14ac:dyDescent="0.4">
      <c r="A381" s="51"/>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 thickBot="1" x14ac:dyDescent="0.4">
      <c r="A382" s="51"/>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 thickBot="1" x14ac:dyDescent="0.4">
      <c r="A383" s="51"/>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 thickBot="1" x14ac:dyDescent="0.4">
      <c r="A384" s="51"/>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 thickBot="1" x14ac:dyDescent="0.4">
      <c r="A385" s="51"/>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 thickBot="1" x14ac:dyDescent="0.4">
      <c r="A386" s="51"/>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 thickBot="1" x14ac:dyDescent="0.4">
      <c r="A387" s="51"/>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 thickBot="1" x14ac:dyDescent="0.4">
      <c r="A388" s="51"/>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 thickBot="1" x14ac:dyDescent="0.4">
      <c r="A389" s="51"/>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 thickBot="1" x14ac:dyDescent="0.4">
      <c r="A390" s="51"/>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 thickBot="1" x14ac:dyDescent="0.4">
      <c r="A391" s="51"/>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 thickBot="1" x14ac:dyDescent="0.4">
      <c r="A392" s="51"/>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 thickBot="1" x14ac:dyDescent="0.4">
      <c r="A393" s="51"/>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 thickBot="1" x14ac:dyDescent="0.4">
      <c r="A394" s="51"/>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 thickBot="1" x14ac:dyDescent="0.4">
      <c r="A395" s="51"/>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 thickBot="1" x14ac:dyDescent="0.4">
      <c r="A396" s="51"/>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 thickBot="1" x14ac:dyDescent="0.4">
      <c r="A397" s="51"/>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 thickBot="1" x14ac:dyDescent="0.4">
      <c r="A398" s="51"/>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 thickBot="1" x14ac:dyDescent="0.4">
      <c r="A399" s="51"/>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 thickBot="1" x14ac:dyDescent="0.4">
      <c r="A400" s="51"/>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 thickBot="1" x14ac:dyDescent="0.4">
      <c r="A401" s="51"/>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 thickBot="1" x14ac:dyDescent="0.4">
      <c r="A402" s="51"/>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 thickBot="1" x14ac:dyDescent="0.4">
      <c r="A403" s="51"/>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 thickBot="1" x14ac:dyDescent="0.4">
      <c r="A404" s="51"/>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 thickBot="1" x14ac:dyDescent="0.4">
      <c r="A405" s="51"/>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 thickBot="1" x14ac:dyDescent="0.4">
      <c r="A406" s="51"/>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 thickBot="1" x14ac:dyDescent="0.4">
      <c r="A407" s="51"/>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 thickBot="1" x14ac:dyDescent="0.4">
      <c r="A408" s="51"/>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 thickBot="1" x14ac:dyDescent="0.4">
      <c r="A409" s="51"/>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 thickBot="1" x14ac:dyDescent="0.4">
      <c r="A410" s="51"/>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 thickBot="1" x14ac:dyDescent="0.4">
      <c r="A411" s="51"/>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 thickBot="1" x14ac:dyDescent="0.4">
      <c r="A412" s="51"/>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 thickBot="1" x14ac:dyDescent="0.4">
      <c r="A413" s="51"/>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 thickBot="1" x14ac:dyDescent="0.4">
      <c r="A414" s="51"/>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 thickBot="1" x14ac:dyDescent="0.4">
      <c r="A415" s="51"/>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 thickBot="1" x14ac:dyDescent="0.4">
      <c r="A416" s="51"/>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 thickBot="1" x14ac:dyDescent="0.4">
      <c r="A417" s="51"/>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 thickBot="1" x14ac:dyDescent="0.4">
      <c r="A418" s="51"/>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 thickBot="1" x14ac:dyDescent="0.4">
      <c r="A419" s="51"/>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 thickBot="1" x14ac:dyDescent="0.4">
      <c r="A420" s="51"/>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 thickBot="1" x14ac:dyDescent="0.4">
      <c r="A421" s="51"/>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 thickBot="1" x14ac:dyDescent="0.4">
      <c r="A422" s="51"/>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 thickBot="1" x14ac:dyDescent="0.4">
      <c r="A423" s="51"/>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 thickBot="1" x14ac:dyDescent="0.4">
      <c r="A424" s="51"/>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 thickBot="1" x14ac:dyDescent="0.4">
      <c r="A425" s="51"/>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 thickBot="1" x14ac:dyDescent="0.4">
      <c r="A426" s="51"/>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 thickBot="1" x14ac:dyDescent="0.4">
      <c r="A427" s="51"/>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 thickBot="1" x14ac:dyDescent="0.4">
      <c r="A428" s="51"/>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 thickBot="1" x14ac:dyDescent="0.4">
      <c r="A429" s="51"/>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 thickBot="1" x14ac:dyDescent="0.4">
      <c r="A430" s="51"/>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 thickBot="1" x14ac:dyDescent="0.4">
      <c r="A431" s="51"/>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 thickBot="1" x14ac:dyDescent="0.4">
      <c r="A432" s="51"/>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 thickBot="1" x14ac:dyDescent="0.4">
      <c r="A433" s="51"/>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 thickBot="1" x14ac:dyDescent="0.4">
      <c r="A434" s="51"/>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 thickBot="1" x14ac:dyDescent="0.4">
      <c r="A435" s="51"/>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 thickBot="1" x14ac:dyDescent="0.4">
      <c r="A436" s="51"/>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 thickBot="1" x14ac:dyDescent="0.4">
      <c r="A437" s="51"/>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 thickBot="1" x14ac:dyDescent="0.4">
      <c r="A438" s="51"/>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 thickBot="1" x14ac:dyDescent="0.4">
      <c r="A439" s="51"/>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 thickBot="1" x14ac:dyDescent="0.4">
      <c r="A440" s="51"/>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 thickBot="1" x14ac:dyDescent="0.4">
      <c r="A441" s="51"/>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 thickBot="1" x14ac:dyDescent="0.4">
      <c r="A442" s="51"/>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 thickBot="1" x14ac:dyDescent="0.4">
      <c r="A443" s="51"/>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 thickBot="1" x14ac:dyDescent="0.4">
      <c r="A444" s="51"/>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 thickBot="1" x14ac:dyDescent="0.4">
      <c r="A445" s="51"/>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 thickBot="1" x14ac:dyDescent="0.4">
      <c r="A446" s="51"/>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 thickBot="1" x14ac:dyDescent="0.4">
      <c r="A447" s="51"/>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 thickBot="1" x14ac:dyDescent="0.4">
      <c r="A448" s="51"/>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 thickBot="1" x14ac:dyDescent="0.4">
      <c r="A449" s="51"/>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 thickBot="1" x14ac:dyDescent="0.4">
      <c r="A450" s="51"/>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 thickBot="1" x14ac:dyDescent="0.4">
      <c r="A451" s="51"/>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 thickBot="1" x14ac:dyDescent="0.4">
      <c r="A452" s="51"/>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 thickBot="1" x14ac:dyDescent="0.4">
      <c r="A453" s="51"/>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 thickBot="1" x14ac:dyDescent="0.4">
      <c r="A454" s="51"/>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 thickBot="1" x14ac:dyDescent="0.4">
      <c r="A455" s="51"/>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 thickBot="1" x14ac:dyDescent="0.4">
      <c r="A456" s="51"/>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 thickBot="1" x14ac:dyDescent="0.4">
      <c r="A457" s="51"/>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 thickBot="1" x14ac:dyDescent="0.4">
      <c r="A458" s="51"/>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 thickBot="1" x14ac:dyDescent="0.4">
      <c r="A459" s="51"/>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 thickBot="1" x14ac:dyDescent="0.4">
      <c r="A460" s="51"/>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 thickBot="1" x14ac:dyDescent="0.4">
      <c r="A461" s="51"/>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 thickBot="1" x14ac:dyDescent="0.4">
      <c r="A462" s="51"/>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 thickBot="1" x14ac:dyDescent="0.4">
      <c r="A463" s="51"/>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 thickBot="1" x14ac:dyDescent="0.4">
      <c r="A464" s="51"/>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 thickBot="1" x14ac:dyDescent="0.4">
      <c r="A465" s="51"/>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 thickBot="1" x14ac:dyDescent="0.4">
      <c r="A466" s="51"/>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 thickBot="1" x14ac:dyDescent="0.4">
      <c r="A467" s="51"/>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 thickBot="1" x14ac:dyDescent="0.4">
      <c r="A468" s="51"/>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 thickBot="1" x14ac:dyDescent="0.4">
      <c r="A469" s="51"/>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 thickBot="1" x14ac:dyDescent="0.4">
      <c r="A470" s="51"/>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 thickBot="1" x14ac:dyDescent="0.4">
      <c r="A471" s="51"/>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 thickBot="1" x14ac:dyDescent="0.4">
      <c r="A472" s="51"/>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 thickBot="1" x14ac:dyDescent="0.4">
      <c r="A473" s="51"/>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 thickBot="1" x14ac:dyDescent="0.4">
      <c r="A474" s="51"/>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 thickBot="1" x14ac:dyDescent="0.4">
      <c r="A475" s="51"/>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 thickBot="1" x14ac:dyDescent="0.4">
      <c r="A476" s="51"/>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 thickBot="1" x14ac:dyDescent="0.4">
      <c r="A477" s="51"/>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 thickBot="1" x14ac:dyDescent="0.4">
      <c r="A478" s="51"/>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 thickBot="1" x14ac:dyDescent="0.4">
      <c r="A479" s="51"/>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 thickBot="1" x14ac:dyDescent="0.4">
      <c r="A480" s="51"/>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 thickBot="1" x14ac:dyDescent="0.4">
      <c r="A481" s="51"/>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 thickBot="1" x14ac:dyDescent="0.4">
      <c r="A482" s="51"/>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 thickBot="1" x14ac:dyDescent="0.4">
      <c r="A483" s="51"/>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 thickBot="1" x14ac:dyDescent="0.4">
      <c r="A484" s="51"/>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 thickBot="1" x14ac:dyDescent="0.4">
      <c r="A485" s="51"/>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 thickBot="1" x14ac:dyDescent="0.4">
      <c r="A486" s="51"/>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 thickBot="1" x14ac:dyDescent="0.4">
      <c r="A487" s="51"/>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 thickBot="1" x14ac:dyDescent="0.4">
      <c r="A488" s="51"/>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 thickBot="1" x14ac:dyDescent="0.4">
      <c r="A489" s="51"/>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 thickBot="1" x14ac:dyDescent="0.4">
      <c r="A490" s="51"/>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 thickBot="1" x14ac:dyDescent="0.4">
      <c r="A491" s="51"/>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 thickBot="1" x14ac:dyDescent="0.4">
      <c r="A492" s="51"/>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 thickBot="1" x14ac:dyDescent="0.4">
      <c r="A493" s="51"/>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 thickBot="1" x14ac:dyDescent="0.4">
      <c r="A494" s="51"/>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 thickBot="1" x14ac:dyDescent="0.4">
      <c r="A495" s="51"/>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 thickBot="1" x14ac:dyDescent="0.4">
      <c r="A496" s="51"/>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 thickBot="1" x14ac:dyDescent="0.4">
      <c r="A497" s="51"/>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 thickBot="1" x14ac:dyDescent="0.4">
      <c r="A498" s="51"/>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 thickBot="1" x14ac:dyDescent="0.4">
      <c r="A499" s="51"/>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 thickBot="1" x14ac:dyDescent="0.4">
      <c r="A500" s="51"/>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 thickBot="1" x14ac:dyDescent="0.4">
      <c r="A501" s="51"/>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 thickBot="1" x14ac:dyDescent="0.4">
      <c r="A502" s="51"/>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 thickBot="1" x14ac:dyDescent="0.4">
      <c r="A503" s="51"/>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 thickBot="1" x14ac:dyDescent="0.4">
      <c r="A504" s="51"/>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 thickBot="1" x14ac:dyDescent="0.4">
      <c r="A505" s="51"/>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 thickBot="1" x14ac:dyDescent="0.4">
      <c r="A506" s="51"/>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 thickBot="1" x14ac:dyDescent="0.4">
      <c r="A507" s="51"/>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 thickBot="1" x14ac:dyDescent="0.4">
      <c r="A508" s="51"/>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 thickBot="1" x14ac:dyDescent="0.4">
      <c r="A509" s="51"/>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 thickBot="1" x14ac:dyDescent="0.4">
      <c r="A510" s="51"/>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 thickBot="1" x14ac:dyDescent="0.4">
      <c r="A511" s="51"/>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 thickBot="1" x14ac:dyDescent="0.4">
      <c r="A512" s="51"/>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 thickBot="1" x14ac:dyDescent="0.4">
      <c r="A513" s="51"/>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 thickBot="1" x14ac:dyDescent="0.4">
      <c r="A514" s="51"/>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 thickBot="1" x14ac:dyDescent="0.4">
      <c r="A515" s="51"/>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 thickBot="1" x14ac:dyDescent="0.4">
      <c r="A516" s="51"/>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 thickBot="1" x14ac:dyDescent="0.4">
      <c r="A517" s="51"/>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 thickBot="1" x14ac:dyDescent="0.4">
      <c r="A518" s="51"/>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 thickBot="1" x14ac:dyDescent="0.4">
      <c r="A519" s="51"/>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 thickBot="1" x14ac:dyDescent="0.4">
      <c r="A520" s="51"/>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 thickBot="1" x14ac:dyDescent="0.4">
      <c r="A521" s="51"/>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 thickBot="1" x14ac:dyDescent="0.4">
      <c r="A522" s="51"/>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 thickBot="1" x14ac:dyDescent="0.4">
      <c r="A523" s="51"/>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 thickBot="1" x14ac:dyDescent="0.4">
      <c r="A524" s="51"/>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 thickBot="1" x14ac:dyDescent="0.4">
      <c r="A525" s="51"/>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 thickBot="1" x14ac:dyDescent="0.4">
      <c r="A526" s="51"/>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 thickBot="1" x14ac:dyDescent="0.4">
      <c r="A527" s="51"/>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 thickBot="1" x14ac:dyDescent="0.4">
      <c r="A528" s="51"/>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 thickBot="1" x14ac:dyDescent="0.4">
      <c r="A529" s="51"/>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 thickBot="1" x14ac:dyDescent="0.4">
      <c r="A530" s="51"/>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 thickBot="1" x14ac:dyDescent="0.4">
      <c r="A531" s="51"/>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 thickBot="1" x14ac:dyDescent="0.4">
      <c r="A532" s="51"/>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 thickBot="1" x14ac:dyDescent="0.4">
      <c r="A533" s="51"/>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 thickBot="1" x14ac:dyDescent="0.4">
      <c r="A534" s="51"/>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 thickBot="1" x14ac:dyDescent="0.4">
      <c r="A535" s="51"/>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 thickBot="1" x14ac:dyDescent="0.4">
      <c r="A536" s="51"/>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 thickBot="1" x14ac:dyDescent="0.4">
      <c r="A537" s="51"/>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 thickBot="1" x14ac:dyDescent="0.4">
      <c r="A538" s="51"/>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 thickBot="1" x14ac:dyDescent="0.4">
      <c r="A539" s="51"/>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 thickBot="1" x14ac:dyDescent="0.4">
      <c r="A540" s="51"/>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 thickBot="1" x14ac:dyDescent="0.4">
      <c r="A541" s="51"/>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 thickBot="1" x14ac:dyDescent="0.4">
      <c r="A542" s="51"/>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 thickBot="1" x14ac:dyDescent="0.4">
      <c r="A543" s="51"/>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 thickBot="1" x14ac:dyDescent="0.4">
      <c r="A544" s="51"/>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 thickBot="1" x14ac:dyDescent="0.4">
      <c r="A545" s="51"/>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 thickBot="1" x14ac:dyDescent="0.4">
      <c r="A546" s="51"/>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 thickBot="1" x14ac:dyDescent="0.4">
      <c r="A547" s="51"/>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 thickBot="1" x14ac:dyDescent="0.4">
      <c r="A548" s="51"/>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 thickBot="1" x14ac:dyDescent="0.4">
      <c r="A549" s="51"/>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 thickBot="1" x14ac:dyDescent="0.4">
      <c r="A550" s="51"/>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 thickBot="1" x14ac:dyDescent="0.4">
      <c r="A551" s="51"/>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 thickBot="1" x14ac:dyDescent="0.4">
      <c r="A552" s="51"/>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 thickBot="1" x14ac:dyDescent="0.4">
      <c r="A553" s="51"/>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 thickBot="1" x14ac:dyDescent="0.4">
      <c r="A554" s="51"/>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 thickBot="1" x14ac:dyDescent="0.4">
      <c r="A555" s="51"/>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 thickBot="1" x14ac:dyDescent="0.4">
      <c r="A556" s="51"/>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 thickBot="1" x14ac:dyDescent="0.4">
      <c r="A557" s="51"/>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 thickBot="1" x14ac:dyDescent="0.4">
      <c r="A558" s="51"/>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 thickBot="1" x14ac:dyDescent="0.4">
      <c r="A559" s="51"/>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 thickBot="1" x14ac:dyDescent="0.4">
      <c r="A560" s="51"/>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 thickBot="1" x14ac:dyDescent="0.4">
      <c r="A561" s="51"/>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 thickBot="1" x14ac:dyDescent="0.4">
      <c r="A562" s="51"/>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 thickBot="1" x14ac:dyDescent="0.4">
      <c r="A563" s="51"/>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 thickBot="1" x14ac:dyDescent="0.4">
      <c r="A564" s="51"/>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 thickBot="1" x14ac:dyDescent="0.4">
      <c r="A565" s="51"/>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 thickBot="1" x14ac:dyDescent="0.4">
      <c r="A566" s="51"/>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 thickBot="1" x14ac:dyDescent="0.4">
      <c r="A567" s="51"/>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 thickBot="1" x14ac:dyDescent="0.4">
      <c r="A568" s="51"/>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 thickBot="1" x14ac:dyDescent="0.4">
      <c r="A569" s="51"/>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 thickBot="1" x14ac:dyDescent="0.4">
      <c r="A570" s="51"/>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 thickBot="1" x14ac:dyDescent="0.4">
      <c r="A571" s="51"/>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 thickBot="1" x14ac:dyDescent="0.4">
      <c r="A572" s="51"/>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 thickBot="1" x14ac:dyDescent="0.4">
      <c r="A573" s="51"/>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 thickBot="1" x14ac:dyDescent="0.4">
      <c r="A574" s="51"/>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 thickBot="1" x14ac:dyDescent="0.4">
      <c r="A575" s="51"/>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 thickBot="1" x14ac:dyDescent="0.4">
      <c r="A576" s="51"/>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 thickBot="1" x14ac:dyDescent="0.4">
      <c r="A577" s="51"/>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 thickBot="1" x14ac:dyDescent="0.4">
      <c r="A578" s="51"/>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 thickBot="1" x14ac:dyDescent="0.4">
      <c r="A579" s="51"/>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 thickBot="1" x14ac:dyDescent="0.4">
      <c r="A580" s="51"/>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 thickBot="1" x14ac:dyDescent="0.4">
      <c r="A581" s="51"/>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 thickBot="1" x14ac:dyDescent="0.4">
      <c r="A582" s="51"/>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 thickBot="1" x14ac:dyDescent="0.4">
      <c r="A583" s="51"/>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 thickBot="1" x14ac:dyDescent="0.4">
      <c r="A584" s="51"/>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 thickBot="1" x14ac:dyDescent="0.4">
      <c r="A585" s="51"/>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 thickBot="1" x14ac:dyDescent="0.4">
      <c r="A586" s="51"/>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 thickBot="1" x14ac:dyDescent="0.4">
      <c r="A587" s="51"/>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 thickBot="1" x14ac:dyDescent="0.4">
      <c r="A588" s="51"/>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 thickBot="1" x14ac:dyDescent="0.4">
      <c r="A589" s="51"/>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 thickBot="1" x14ac:dyDescent="0.4">
      <c r="A590" s="51"/>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 thickBot="1" x14ac:dyDescent="0.4">
      <c r="A591" s="51"/>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 thickBot="1" x14ac:dyDescent="0.4">
      <c r="A592" s="51"/>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 thickBot="1" x14ac:dyDescent="0.4">
      <c r="A593" s="51"/>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 thickBot="1" x14ac:dyDescent="0.4">
      <c r="A594" s="51"/>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 thickBot="1" x14ac:dyDescent="0.4">
      <c r="A595" s="51"/>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 thickBot="1" x14ac:dyDescent="0.4">
      <c r="A596" s="51"/>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 thickBot="1" x14ac:dyDescent="0.4">
      <c r="A597" s="51"/>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 thickBot="1" x14ac:dyDescent="0.4">
      <c r="A598" s="51"/>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 thickBot="1" x14ac:dyDescent="0.4">
      <c r="A599" s="51"/>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 thickBot="1" x14ac:dyDescent="0.4">
      <c r="A600" s="51"/>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 thickBot="1" x14ac:dyDescent="0.4">
      <c r="A601" s="51"/>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 thickBot="1" x14ac:dyDescent="0.4">
      <c r="A602" s="51"/>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 thickBot="1" x14ac:dyDescent="0.4">
      <c r="A603" s="51"/>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 thickBot="1" x14ac:dyDescent="0.4">
      <c r="A604" s="51"/>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 thickBot="1" x14ac:dyDescent="0.4">
      <c r="A605" s="51"/>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 thickBot="1" x14ac:dyDescent="0.4">
      <c r="A606" s="51"/>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 thickBot="1" x14ac:dyDescent="0.4">
      <c r="A607" s="51"/>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 thickBot="1" x14ac:dyDescent="0.4">
      <c r="A608" s="51"/>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 thickBot="1" x14ac:dyDescent="0.4">
      <c r="A609" s="51"/>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 thickBot="1" x14ac:dyDescent="0.4">
      <c r="A610" s="51"/>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 thickBot="1" x14ac:dyDescent="0.4">
      <c r="A611" s="51"/>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 thickBot="1" x14ac:dyDescent="0.4">
      <c r="A612" s="51"/>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 thickBot="1" x14ac:dyDescent="0.4">
      <c r="A613" s="51"/>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 thickBot="1" x14ac:dyDescent="0.4">
      <c r="A614" s="51"/>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 thickBot="1" x14ac:dyDescent="0.4">
      <c r="A615" s="51"/>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 thickBot="1" x14ac:dyDescent="0.4">
      <c r="A616" s="51"/>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 thickBot="1" x14ac:dyDescent="0.4">
      <c r="A617" s="51"/>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 thickBot="1" x14ac:dyDescent="0.4">
      <c r="A618" s="51"/>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 thickBot="1" x14ac:dyDescent="0.4">
      <c r="A619" s="51"/>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 thickBot="1" x14ac:dyDescent="0.4">
      <c r="A620" s="51"/>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 thickBot="1" x14ac:dyDescent="0.4">
      <c r="A621" s="51"/>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 thickBot="1" x14ac:dyDescent="0.4">
      <c r="A622" s="51"/>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 thickBot="1" x14ac:dyDescent="0.4">
      <c r="A623" s="51"/>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 thickBot="1" x14ac:dyDescent="0.4">
      <c r="A624" s="51"/>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 thickBot="1" x14ac:dyDescent="0.4">
      <c r="A625" s="51"/>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 thickBot="1" x14ac:dyDescent="0.4">
      <c r="A626" s="51"/>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 thickBot="1" x14ac:dyDescent="0.4">
      <c r="A627" s="51"/>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 thickBot="1" x14ac:dyDescent="0.4">
      <c r="A628" s="51"/>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 thickBot="1" x14ac:dyDescent="0.4">
      <c r="A629" s="51"/>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 thickBot="1" x14ac:dyDescent="0.4">
      <c r="A630" s="51"/>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 thickBot="1" x14ac:dyDescent="0.4">
      <c r="A631" s="51"/>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 thickBot="1" x14ac:dyDescent="0.4">
      <c r="A632" s="51"/>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 thickBot="1" x14ac:dyDescent="0.4">
      <c r="A633" s="51"/>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 thickBot="1" x14ac:dyDescent="0.4">
      <c r="A634" s="51"/>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 thickBot="1" x14ac:dyDescent="0.4">
      <c r="A635" s="51"/>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 thickBot="1" x14ac:dyDescent="0.4">
      <c r="A636" s="51"/>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 thickBot="1" x14ac:dyDescent="0.4">
      <c r="A637" s="51"/>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 thickBot="1" x14ac:dyDescent="0.4">
      <c r="A638" s="51"/>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 thickBot="1" x14ac:dyDescent="0.4">
      <c r="A639" s="51"/>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 thickBot="1" x14ac:dyDescent="0.4">
      <c r="A640" s="51"/>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 thickBot="1" x14ac:dyDescent="0.4">
      <c r="A641" s="51"/>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 thickBot="1" x14ac:dyDescent="0.4">
      <c r="A642" s="51"/>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 thickBot="1" x14ac:dyDescent="0.4">
      <c r="A643" s="51"/>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 thickBot="1" x14ac:dyDescent="0.4">
      <c r="A644" s="51"/>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 thickBot="1" x14ac:dyDescent="0.4">
      <c r="A645" s="51"/>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 thickBot="1" x14ac:dyDescent="0.4">
      <c r="A646" s="51"/>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 thickBot="1" x14ac:dyDescent="0.4">
      <c r="A647" s="51"/>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 thickBot="1" x14ac:dyDescent="0.4">
      <c r="A648" s="51"/>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 thickBot="1" x14ac:dyDescent="0.4">
      <c r="A649" s="51"/>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 thickBot="1" x14ac:dyDescent="0.4">
      <c r="A650" s="51"/>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 thickBot="1" x14ac:dyDescent="0.4">
      <c r="A651" s="51"/>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 thickBot="1" x14ac:dyDescent="0.4">
      <c r="A652" s="51"/>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 thickBot="1" x14ac:dyDescent="0.4">
      <c r="A653" s="51"/>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 thickBot="1" x14ac:dyDescent="0.4">
      <c r="A654" s="51"/>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 thickBot="1" x14ac:dyDescent="0.4">
      <c r="A655" s="51"/>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 thickBot="1" x14ac:dyDescent="0.4">
      <c r="A656" s="51"/>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 thickBot="1" x14ac:dyDescent="0.4">
      <c r="A657" s="51"/>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 thickBot="1" x14ac:dyDescent="0.4">
      <c r="A658" s="51"/>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 thickBot="1" x14ac:dyDescent="0.4">
      <c r="A659" s="51"/>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 thickBot="1" x14ac:dyDescent="0.4">
      <c r="A660" s="51"/>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 thickBot="1" x14ac:dyDescent="0.4">
      <c r="A661" s="51"/>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 thickBot="1" x14ac:dyDescent="0.4">
      <c r="A662" s="51"/>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 thickBot="1" x14ac:dyDescent="0.4">
      <c r="A663" s="51"/>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 thickBot="1" x14ac:dyDescent="0.4">
      <c r="A664" s="51"/>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 thickBot="1" x14ac:dyDescent="0.4">
      <c r="A665" s="51"/>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 thickBot="1" x14ac:dyDescent="0.4">
      <c r="A666" s="51"/>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 thickBot="1" x14ac:dyDescent="0.4">
      <c r="A667" s="51"/>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 thickBot="1" x14ac:dyDescent="0.4">
      <c r="A668" s="51"/>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 thickBot="1" x14ac:dyDescent="0.4">
      <c r="A669" s="51"/>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 thickBot="1" x14ac:dyDescent="0.4">
      <c r="A670" s="51"/>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 thickBot="1" x14ac:dyDescent="0.4">
      <c r="A671" s="51"/>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 thickBot="1" x14ac:dyDescent="0.4">
      <c r="A672" s="51"/>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 thickBot="1" x14ac:dyDescent="0.4">
      <c r="A673" s="51"/>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 thickBot="1" x14ac:dyDescent="0.4">
      <c r="A674" s="51"/>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 thickBot="1" x14ac:dyDescent="0.4">
      <c r="A675" s="51"/>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 thickBot="1" x14ac:dyDescent="0.4">
      <c r="A676" s="51"/>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 thickBot="1" x14ac:dyDescent="0.4">
      <c r="A677" s="51"/>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 thickBot="1" x14ac:dyDescent="0.4">
      <c r="A678" s="51"/>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 thickBot="1" x14ac:dyDescent="0.4">
      <c r="A679" s="51"/>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 thickBot="1" x14ac:dyDescent="0.4">
      <c r="A680" s="51"/>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 thickBot="1" x14ac:dyDescent="0.4">
      <c r="A681" s="51"/>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 thickBot="1" x14ac:dyDescent="0.4">
      <c r="A682" s="51"/>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 thickBot="1" x14ac:dyDescent="0.4">
      <c r="A683" s="51"/>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 thickBot="1" x14ac:dyDescent="0.4">
      <c r="A684" s="51"/>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 thickBot="1" x14ac:dyDescent="0.4">
      <c r="A685" s="51"/>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 thickBot="1" x14ac:dyDescent="0.4">
      <c r="A686" s="51"/>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 thickBot="1" x14ac:dyDescent="0.4">
      <c r="A687" s="51"/>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 thickBot="1" x14ac:dyDescent="0.4">
      <c r="A688" s="51"/>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 thickBot="1" x14ac:dyDescent="0.4">
      <c r="A689" s="51"/>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 thickBot="1" x14ac:dyDescent="0.4">
      <c r="A690" s="51"/>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 thickBot="1" x14ac:dyDescent="0.4">
      <c r="A691" s="51"/>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 thickBot="1" x14ac:dyDescent="0.4">
      <c r="A692" s="51"/>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 thickBot="1" x14ac:dyDescent="0.4">
      <c r="A693" s="51"/>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 thickBot="1" x14ac:dyDescent="0.4">
      <c r="A694" s="51"/>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 thickBot="1" x14ac:dyDescent="0.4">
      <c r="A695" s="51"/>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 thickBot="1" x14ac:dyDescent="0.4">
      <c r="A696" s="51"/>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 thickBot="1" x14ac:dyDescent="0.4">
      <c r="A697" s="51"/>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 thickBot="1" x14ac:dyDescent="0.4">
      <c r="A698" s="51"/>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 thickBot="1" x14ac:dyDescent="0.4">
      <c r="A699" s="51"/>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 thickBot="1" x14ac:dyDescent="0.4">
      <c r="A700" s="51"/>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 thickBot="1" x14ac:dyDescent="0.4">
      <c r="A701" s="51"/>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 thickBot="1" x14ac:dyDescent="0.4">
      <c r="A702" s="51"/>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 thickBot="1" x14ac:dyDescent="0.4">
      <c r="A703" s="51"/>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 thickBot="1" x14ac:dyDescent="0.4">
      <c r="A704" s="51"/>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 thickBot="1" x14ac:dyDescent="0.4">
      <c r="A705" s="51"/>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 thickBot="1" x14ac:dyDescent="0.4">
      <c r="A706" s="51"/>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 thickBot="1" x14ac:dyDescent="0.4">
      <c r="A707" s="51"/>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 thickBot="1" x14ac:dyDescent="0.4">
      <c r="A708" s="51"/>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 thickBot="1" x14ac:dyDescent="0.4">
      <c r="A709" s="51"/>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 thickBot="1" x14ac:dyDescent="0.4">
      <c r="A710" s="51"/>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 thickBot="1" x14ac:dyDescent="0.4">
      <c r="A711" s="51"/>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 thickBot="1" x14ac:dyDescent="0.4">
      <c r="A712" s="51"/>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 thickBot="1" x14ac:dyDescent="0.4">
      <c r="A713" s="51"/>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 thickBot="1" x14ac:dyDescent="0.4">
      <c r="A714" s="51"/>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 thickBot="1" x14ac:dyDescent="0.4">
      <c r="A715" s="51"/>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 thickBot="1" x14ac:dyDescent="0.4">
      <c r="A716" s="51"/>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 thickBot="1" x14ac:dyDescent="0.4">
      <c r="A717" s="51"/>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 thickBot="1" x14ac:dyDescent="0.4">
      <c r="A718" s="51"/>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 thickBot="1" x14ac:dyDescent="0.4">
      <c r="A719" s="51"/>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 thickBot="1" x14ac:dyDescent="0.4">
      <c r="A720" s="51"/>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 thickBot="1" x14ac:dyDescent="0.4">
      <c r="A721" s="51"/>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 thickBot="1" x14ac:dyDescent="0.4">
      <c r="A722" s="51"/>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 thickBot="1" x14ac:dyDescent="0.4">
      <c r="A723" s="51"/>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 thickBot="1" x14ac:dyDescent="0.4">
      <c r="A724" s="51"/>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 thickBot="1" x14ac:dyDescent="0.4">
      <c r="A725" s="51"/>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 thickBot="1" x14ac:dyDescent="0.4">
      <c r="A726" s="51"/>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 thickBot="1" x14ac:dyDescent="0.4">
      <c r="A727" s="51"/>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 thickBot="1" x14ac:dyDescent="0.4">
      <c r="A728" s="51"/>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 thickBot="1" x14ac:dyDescent="0.4">
      <c r="A729" s="51"/>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 thickBot="1" x14ac:dyDescent="0.4">
      <c r="A730" s="51"/>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 thickBot="1" x14ac:dyDescent="0.4">
      <c r="A731" s="51"/>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 thickBot="1" x14ac:dyDescent="0.4">
      <c r="A732" s="51"/>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 thickBot="1" x14ac:dyDescent="0.4">
      <c r="A733" s="51"/>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 thickBot="1" x14ac:dyDescent="0.4">
      <c r="A734" s="51"/>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 thickBot="1" x14ac:dyDescent="0.4">
      <c r="A735" s="51"/>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 thickBot="1" x14ac:dyDescent="0.4">
      <c r="A736" s="51"/>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 thickBot="1" x14ac:dyDescent="0.4">
      <c r="A737" s="51"/>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 thickBot="1" x14ac:dyDescent="0.4">
      <c r="A738" s="51"/>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 thickBot="1" x14ac:dyDescent="0.4">
      <c r="A739" s="51"/>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 thickBot="1" x14ac:dyDescent="0.4">
      <c r="A740" s="51"/>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 thickBot="1" x14ac:dyDescent="0.4">
      <c r="A741" s="51"/>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 thickBot="1" x14ac:dyDescent="0.4">
      <c r="A742" s="51"/>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 thickBot="1" x14ac:dyDescent="0.4">
      <c r="A743" s="51"/>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 thickBot="1" x14ac:dyDescent="0.4">
      <c r="A744" s="51"/>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 thickBot="1" x14ac:dyDescent="0.4">
      <c r="A745" s="51"/>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 thickBot="1" x14ac:dyDescent="0.4">
      <c r="A746" s="51"/>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 thickBot="1" x14ac:dyDescent="0.4">
      <c r="A747" s="51"/>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 thickBot="1" x14ac:dyDescent="0.4">
      <c r="A748" s="51"/>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 thickBot="1" x14ac:dyDescent="0.4">
      <c r="A749" s="51"/>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 thickBot="1" x14ac:dyDescent="0.4">
      <c r="A750" s="51"/>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 thickBot="1" x14ac:dyDescent="0.4">
      <c r="A751" s="51"/>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 thickBot="1" x14ac:dyDescent="0.4">
      <c r="A752" s="51"/>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 thickBot="1" x14ac:dyDescent="0.4">
      <c r="A753" s="51"/>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 thickBot="1" x14ac:dyDescent="0.4">
      <c r="A754" s="51"/>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 thickBot="1" x14ac:dyDescent="0.4">
      <c r="A755" s="51"/>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 thickBot="1" x14ac:dyDescent="0.4">
      <c r="A756" s="51"/>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 thickBot="1" x14ac:dyDescent="0.4">
      <c r="A757" s="51"/>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 thickBot="1" x14ac:dyDescent="0.4">
      <c r="A758" s="51"/>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 thickBot="1" x14ac:dyDescent="0.4">
      <c r="A759" s="51"/>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 thickBot="1" x14ac:dyDescent="0.4">
      <c r="A760" s="51"/>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 thickBot="1" x14ac:dyDescent="0.4">
      <c r="A761" s="51"/>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 thickBot="1" x14ac:dyDescent="0.4">
      <c r="A762" s="51"/>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 thickBot="1" x14ac:dyDescent="0.4">
      <c r="A763" s="51"/>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 thickBot="1" x14ac:dyDescent="0.4">
      <c r="A764" s="51"/>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 thickBot="1" x14ac:dyDescent="0.4">
      <c r="A765" s="51"/>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 thickBot="1" x14ac:dyDescent="0.4">
      <c r="A766" s="51"/>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 thickBot="1" x14ac:dyDescent="0.4">
      <c r="A767" s="51"/>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 thickBot="1" x14ac:dyDescent="0.4">
      <c r="A768" s="51"/>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 thickBot="1" x14ac:dyDescent="0.4">
      <c r="A769" s="51"/>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 thickBot="1" x14ac:dyDescent="0.4">
      <c r="A770" s="51"/>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 thickBot="1" x14ac:dyDescent="0.4">
      <c r="A771" s="51"/>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 thickBot="1" x14ac:dyDescent="0.4">
      <c r="A772" s="51"/>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 thickBot="1" x14ac:dyDescent="0.4">
      <c r="A773" s="51"/>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 thickBot="1" x14ac:dyDescent="0.4">
      <c r="A774" s="51"/>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 thickBot="1" x14ac:dyDescent="0.4">
      <c r="A775" s="51"/>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 thickBot="1" x14ac:dyDescent="0.4">
      <c r="A776" s="51"/>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 thickBot="1" x14ac:dyDescent="0.4">
      <c r="A777" s="51"/>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 thickBot="1" x14ac:dyDescent="0.4">
      <c r="A778" s="51"/>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 thickBot="1" x14ac:dyDescent="0.4">
      <c r="A779" s="51"/>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 thickBot="1" x14ac:dyDescent="0.4">
      <c r="A780" s="51"/>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 thickBot="1" x14ac:dyDescent="0.4">
      <c r="A781" s="51"/>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 thickBot="1" x14ac:dyDescent="0.4">
      <c r="A782" s="51"/>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 thickBot="1" x14ac:dyDescent="0.4">
      <c r="A783" s="51"/>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 thickBot="1" x14ac:dyDescent="0.4">
      <c r="A784" s="51"/>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 thickBot="1" x14ac:dyDescent="0.4">
      <c r="A785" s="51"/>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 thickBot="1" x14ac:dyDescent="0.4">
      <c r="A786" s="51"/>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 thickBot="1" x14ac:dyDescent="0.4">
      <c r="A787" s="51"/>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 thickBot="1" x14ac:dyDescent="0.4">
      <c r="A788" s="51"/>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 thickBot="1" x14ac:dyDescent="0.4">
      <c r="A789" s="51"/>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 thickBot="1" x14ac:dyDescent="0.4">
      <c r="A790" s="51"/>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 thickBot="1" x14ac:dyDescent="0.4">
      <c r="A791" s="51"/>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 thickBot="1" x14ac:dyDescent="0.4">
      <c r="A792" s="51"/>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 thickBot="1" x14ac:dyDescent="0.4">
      <c r="A793" s="51"/>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 thickBot="1" x14ac:dyDescent="0.4">
      <c r="A794" s="51"/>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 thickBot="1" x14ac:dyDescent="0.4">
      <c r="A795" s="51"/>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 thickBot="1" x14ac:dyDescent="0.4">
      <c r="A796" s="51"/>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 thickBot="1" x14ac:dyDescent="0.4">
      <c r="A797" s="51"/>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 thickBot="1" x14ac:dyDescent="0.4">
      <c r="A798" s="51"/>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 thickBot="1" x14ac:dyDescent="0.4">
      <c r="A799" s="51"/>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 thickBot="1" x14ac:dyDescent="0.4">
      <c r="A800" s="51"/>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 thickBot="1" x14ac:dyDescent="0.4">
      <c r="A801" s="51"/>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 thickBot="1" x14ac:dyDescent="0.4">
      <c r="A802" s="51"/>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 thickBot="1" x14ac:dyDescent="0.4">
      <c r="A803" s="51"/>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 thickBot="1" x14ac:dyDescent="0.4">
      <c r="A804" s="51"/>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 thickBot="1" x14ac:dyDescent="0.4">
      <c r="A805" s="51"/>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 thickBot="1" x14ac:dyDescent="0.4">
      <c r="A806" s="51"/>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 thickBot="1" x14ac:dyDescent="0.4">
      <c r="A807" s="51"/>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 thickBot="1" x14ac:dyDescent="0.4">
      <c r="A808" s="51"/>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 thickBot="1" x14ac:dyDescent="0.4">
      <c r="A809" s="51"/>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 thickBot="1" x14ac:dyDescent="0.4">
      <c r="A810" s="51"/>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 thickBot="1" x14ac:dyDescent="0.4">
      <c r="A811" s="51"/>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 thickBot="1" x14ac:dyDescent="0.4">
      <c r="A812" s="51"/>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 thickBot="1" x14ac:dyDescent="0.4">
      <c r="A813" s="51"/>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 thickBot="1" x14ac:dyDescent="0.4">
      <c r="A814" s="51"/>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 thickBot="1" x14ac:dyDescent="0.4">
      <c r="A815" s="51"/>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 thickBot="1" x14ac:dyDescent="0.4">
      <c r="A816" s="51"/>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 thickBot="1" x14ac:dyDescent="0.4">
      <c r="A817" s="51"/>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 thickBot="1" x14ac:dyDescent="0.4">
      <c r="A818" s="51"/>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 thickBot="1" x14ac:dyDescent="0.4">
      <c r="A819" s="51"/>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 thickBot="1" x14ac:dyDescent="0.4">
      <c r="A820" s="51"/>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 thickBot="1" x14ac:dyDescent="0.4">
      <c r="A821" s="51"/>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 thickBot="1" x14ac:dyDescent="0.4">
      <c r="A822" s="51"/>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 thickBot="1" x14ac:dyDescent="0.4">
      <c r="A823" s="51"/>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 thickBot="1" x14ac:dyDescent="0.4">
      <c r="A824" s="51"/>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 thickBot="1" x14ac:dyDescent="0.4">
      <c r="A825" s="51"/>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 thickBot="1" x14ac:dyDescent="0.4">
      <c r="A826" s="51"/>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 thickBot="1" x14ac:dyDescent="0.4">
      <c r="A827" s="51"/>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 thickBot="1" x14ac:dyDescent="0.4">
      <c r="A828" s="51"/>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 thickBot="1" x14ac:dyDescent="0.4">
      <c r="A829" s="51"/>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 thickBot="1" x14ac:dyDescent="0.4">
      <c r="A830" s="51"/>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 thickBot="1" x14ac:dyDescent="0.4">
      <c r="A831" s="51"/>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 thickBot="1" x14ac:dyDescent="0.4">
      <c r="A832" s="51"/>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 thickBot="1" x14ac:dyDescent="0.4">
      <c r="A833" s="51"/>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 thickBot="1" x14ac:dyDescent="0.4">
      <c r="A834" s="51"/>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 thickBot="1" x14ac:dyDescent="0.4">
      <c r="A835" s="51"/>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 thickBot="1" x14ac:dyDescent="0.4">
      <c r="A836" s="51"/>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 thickBot="1" x14ac:dyDescent="0.4">
      <c r="A837" s="51"/>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 thickBot="1" x14ac:dyDescent="0.4">
      <c r="A838" s="51"/>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 thickBot="1" x14ac:dyDescent="0.4">
      <c r="A839" s="51"/>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 thickBot="1" x14ac:dyDescent="0.4">
      <c r="A840" s="51"/>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 thickBot="1" x14ac:dyDescent="0.4">
      <c r="A841" s="51"/>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 thickBot="1" x14ac:dyDescent="0.4">
      <c r="A842" s="51"/>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 thickBot="1" x14ac:dyDescent="0.4">
      <c r="A843" s="51"/>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 thickBot="1" x14ac:dyDescent="0.4">
      <c r="A844" s="51"/>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 thickBot="1" x14ac:dyDescent="0.4">
      <c r="A845" s="51"/>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 thickBot="1" x14ac:dyDescent="0.4">
      <c r="A846" s="51"/>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 thickBot="1" x14ac:dyDescent="0.4">
      <c r="A847" s="51"/>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 thickBot="1" x14ac:dyDescent="0.4">
      <c r="A848" s="51"/>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 thickBot="1" x14ac:dyDescent="0.4">
      <c r="A849" s="51"/>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 thickBot="1" x14ac:dyDescent="0.4">
      <c r="A850" s="51"/>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 thickBot="1" x14ac:dyDescent="0.4">
      <c r="A851" s="51"/>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 thickBot="1" x14ac:dyDescent="0.4">
      <c r="A852" s="51"/>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 thickBot="1" x14ac:dyDescent="0.4">
      <c r="A853" s="51"/>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 thickBot="1" x14ac:dyDescent="0.4">
      <c r="A854" s="51"/>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 thickBot="1" x14ac:dyDescent="0.4">
      <c r="A855" s="51"/>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 thickBot="1" x14ac:dyDescent="0.4">
      <c r="A856" s="51"/>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 thickBot="1" x14ac:dyDescent="0.4">
      <c r="A857" s="51"/>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 thickBot="1" x14ac:dyDescent="0.4">
      <c r="A858" s="51"/>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 thickBot="1" x14ac:dyDescent="0.4">
      <c r="A859" s="51"/>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 thickBot="1" x14ac:dyDescent="0.4">
      <c r="A860" s="51"/>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 thickBot="1" x14ac:dyDescent="0.4">
      <c r="A861" s="51"/>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 thickBot="1" x14ac:dyDescent="0.4">
      <c r="A862" s="51"/>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 thickBot="1" x14ac:dyDescent="0.4">
      <c r="A863" s="51"/>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 thickBot="1" x14ac:dyDescent="0.4">
      <c r="A864" s="51"/>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 thickBot="1" x14ac:dyDescent="0.4">
      <c r="A865" s="51"/>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 thickBot="1" x14ac:dyDescent="0.4">
      <c r="A866" s="51"/>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 thickBot="1" x14ac:dyDescent="0.4">
      <c r="A867" s="51"/>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 thickBot="1" x14ac:dyDescent="0.4">
      <c r="A868" s="51"/>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 thickBot="1" x14ac:dyDescent="0.4">
      <c r="A869" s="51"/>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 thickBot="1" x14ac:dyDescent="0.4">
      <c r="A870" s="51"/>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 thickBot="1" x14ac:dyDescent="0.4">
      <c r="A871" s="51"/>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 thickBot="1" x14ac:dyDescent="0.4">
      <c r="A872" s="51"/>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 thickBot="1" x14ac:dyDescent="0.4">
      <c r="A873" s="51"/>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 thickBot="1" x14ac:dyDescent="0.4">
      <c r="A874" s="51"/>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 thickBot="1" x14ac:dyDescent="0.4">
      <c r="A875" s="51"/>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 thickBot="1" x14ac:dyDescent="0.4">
      <c r="A876" s="51"/>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 thickBot="1" x14ac:dyDescent="0.4">
      <c r="A877" s="51"/>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 thickBot="1" x14ac:dyDescent="0.4">
      <c r="A878" s="51"/>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 thickBot="1" x14ac:dyDescent="0.4">
      <c r="A879" s="51"/>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 thickBot="1" x14ac:dyDescent="0.4">
      <c r="A880" s="51"/>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 thickBot="1" x14ac:dyDescent="0.4">
      <c r="A881" s="51"/>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 thickBot="1" x14ac:dyDescent="0.4">
      <c r="A882" s="51"/>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 thickBot="1" x14ac:dyDescent="0.4">
      <c r="A883" s="51"/>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 thickBot="1" x14ac:dyDescent="0.4">
      <c r="A884" s="51"/>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 thickBot="1" x14ac:dyDescent="0.4">
      <c r="A885" s="51"/>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 thickBot="1" x14ac:dyDescent="0.4">
      <c r="A886" s="51"/>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 thickBot="1" x14ac:dyDescent="0.4">
      <c r="A887" s="51"/>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 thickBot="1" x14ac:dyDescent="0.4">
      <c r="A888" s="51"/>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 thickBot="1" x14ac:dyDescent="0.4">
      <c r="A889" s="51"/>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 thickBot="1" x14ac:dyDescent="0.4">
      <c r="A890" s="51"/>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 thickBot="1" x14ac:dyDescent="0.4">
      <c r="A891" s="51"/>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 thickBot="1" x14ac:dyDescent="0.4">
      <c r="A892" s="51"/>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 thickBot="1" x14ac:dyDescent="0.4">
      <c r="A893" s="51"/>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 thickBot="1" x14ac:dyDescent="0.4">
      <c r="A894" s="51"/>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 thickBot="1" x14ac:dyDescent="0.4">
      <c r="A895" s="51"/>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 thickBot="1" x14ac:dyDescent="0.4">
      <c r="A896" s="51"/>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 thickBot="1" x14ac:dyDescent="0.4">
      <c r="A897" s="51"/>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 thickBot="1" x14ac:dyDescent="0.4">
      <c r="A898" s="51"/>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 thickBot="1" x14ac:dyDescent="0.4">
      <c r="A899" s="51"/>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 thickBot="1" x14ac:dyDescent="0.4">
      <c r="A900" s="51"/>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 thickBot="1" x14ac:dyDescent="0.4">
      <c r="A901" s="51"/>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 thickBot="1" x14ac:dyDescent="0.4">
      <c r="A902" s="51"/>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 thickBot="1" x14ac:dyDescent="0.4">
      <c r="A903" s="51"/>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 thickBot="1" x14ac:dyDescent="0.4">
      <c r="A904" s="51"/>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 thickBot="1" x14ac:dyDescent="0.4">
      <c r="A905" s="51"/>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 thickBot="1" x14ac:dyDescent="0.4">
      <c r="A906" s="51"/>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 thickBot="1" x14ac:dyDescent="0.4">
      <c r="A907" s="51"/>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 thickBot="1" x14ac:dyDescent="0.4">
      <c r="A908" s="51"/>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 thickBot="1" x14ac:dyDescent="0.4">
      <c r="A909" s="51"/>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 thickBot="1" x14ac:dyDescent="0.4">
      <c r="A910" s="51"/>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 thickBot="1" x14ac:dyDescent="0.4">
      <c r="A911" s="51"/>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 thickBot="1" x14ac:dyDescent="0.4">
      <c r="A912" s="51"/>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 thickBot="1" x14ac:dyDescent="0.4">
      <c r="A913" s="51"/>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 thickBot="1" x14ac:dyDescent="0.4">
      <c r="A914" s="51"/>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 thickBot="1" x14ac:dyDescent="0.4">
      <c r="A915" s="51"/>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 thickBot="1" x14ac:dyDescent="0.4">
      <c r="A916" s="51"/>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 thickBot="1" x14ac:dyDescent="0.4">
      <c r="A917" s="51"/>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 thickBot="1" x14ac:dyDescent="0.4">
      <c r="A918" s="51"/>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 thickBot="1" x14ac:dyDescent="0.4">
      <c r="A919" s="51"/>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 thickBot="1" x14ac:dyDescent="0.4">
      <c r="A920" s="51"/>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 thickBot="1" x14ac:dyDescent="0.4">
      <c r="A921" s="51"/>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 thickBot="1" x14ac:dyDescent="0.4">
      <c r="A922" s="51"/>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 thickBot="1" x14ac:dyDescent="0.4">
      <c r="A923" s="51"/>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 thickBot="1" x14ac:dyDescent="0.4">
      <c r="A924" s="51"/>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 thickBot="1" x14ac:dyDescent="0.4">
      <c r="A925" s="51"/>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 thickBot="1" x14ac:dyDescent="0.4">
      <c r="A926" s="51"/>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 thickBot="1" x14ac:dyDescent="0.4">
      <c r="A927" s="51"/>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 thickBot="1" x14ac:dyDescent="0.4">
      <c r="A928" s="51"/>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 thickBot="1" x14ac:dyDescent="0.4">
      <c r="A929" s="51"/>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 thickBot="1" x14ac:dyDescent="0.4">
      <c r="A930" s="51"/>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 thickBot="1" x14ac:dyDescent="0.4">
      <c r="A931" s="51"/>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 thickBot="1" x14ac:dyDescent="0.4">
      <c r="A932" s="51"/>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 thickBot="1" x14ac:dyDescent="0.4">
      <c r="A933" s="51"/>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 thickBot="1" x14ac:dyDescent="0.4">
      <c r="A934" s="51"/>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 thickBot="1" x14ac:dyDescent="0.4">
      <c r="A935" s="51"/>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 thickBot="1" x14ac:dyDescent="0.4">
      <c r="A936" s="51"/>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 thickBot="1" x14ac:dyDescent="0.4">
      <c r="A937" s="51"/>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 thickBot="1" x14ac:dyDescent="0.4">
      <c r="A938" s="51"/>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 thickBot="1" x14ac:dyDescent="0.4">
      <c r="A939" s="51"/>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 thickBot="1" x14ac:dyDescent="0.4">
      <c r="A940" s="51"/>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 thickBot="1" x14ac:dyDescent="0.4">
      <c r="A941" s="51"/>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 thickBot="1" x14ac:dyDescent="0.4">
      <c r="A942" s="51"/>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 thickBot="1" x14ac:dyDescent="0.4">
      <c r="A943" s="51"/>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 thickBot="1" x14ac:dyDescent="0.4">
      <c r="A944" s="51"/>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 thickBot="1" x14ac:dyDescent="0.4">
      <c r="A945" s="51"/>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 thickBot="1" x14ac:dyDescent="0.4">
      <c r="A946" s="51"/>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 thickBot="1" x14ac:dyDescent="0.4">
      <c r="A947" s="51"/>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 thickBot="1" x14ac:dyDescent="0.4">
      <c r="A948" s="51"/>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 thickBot="1" x14ac:dyDescent="0.4">
      <c r="A949" s="51"/>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 thickBot="1" x14ac:dyDescent="0.4">
      <c r="A950" s="51"/>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 thickBot="1" x14ac:dyDescent="0.4">
      <c r="A951" s="51"/>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zoomScale="85" zoomScaleNormal="85" workbookViewId="0">
      <selection activeCell="P10" sqref="P10"/>
    </sheetView>
  </sheetViews>
  <sheetFormatPr defaultRowHeight="14.5" x14ac:dyDescent="0.35"/>
  <cols>
    <col min="1" max="1" width="16.453125" customWidth="1"/>
    <col min="16" max="16" width="8.7265625" style="45"/>
  </cols>
  <sheetData>
    <row r="1" spans="1:16" x14ac:dyDescent="0.35">
      <c r="A1" s="1" t="s">
        <v>1</v>
      </c>
      <c r="B1" s="1" t="s">
        <v>102</v>
      </c>
      <c r="C1" s="1" t="s">
        <v>103</v>
      </c>
      <c r="D1" s="1" t="s">
        <v>104</v>
      </c>
      <c r="E1" s="1" t="s">
        <v>105</v>
      </c>
      <c r="F1" s="1" t="s">
        <v>106</v>
      </c>
      <c r="G1" s="1" t="s">
        <v>107</v>
      </c>
      <c r="H1" s="1" t="s">
        <v>108</v>
      </c>
      <c r="I1" s="1" t="s">
        <v>109</v>
      </c>
      <c r="J1" s="1" t="s">
        <v>121</v>
      </c>
      <c r="K1" s="1" t="s">
        <v>122</v>
      </c>
      <c r="L1" s="1" t="s">
        <v>127</v>
      </c>
      <c r="M1" s="1" t="s">
        <v>128</v>
      </c>
      <c r="N1" s="1" t="s">
        <v>129</v>
      </c>
      <c r="O1" s="1" t="s">
        <v>130</v>
      </c>
      <c r="P1" s="1" t="s">
        <v>131</v>
      </c>
    </row>
    <row r="2" spans="1:16" x14ac:dyDescent="0.35">
      <c r="A2" s="48" t="s">
        <v>3</v>
      </c>
      <c r="B2" s="1">
        <v>3</v>
      </c>
      <c r="C2" s="1">
        <v>3</v>
      </c>
      <c r="D2" s="1">
        <v>3</v>
      </c>
      <c r="E2" s="1">
        <v>3</v>
      </c>
      <c r="F2" s="1">
        <v>3</v>
      </c>
      <c r="G2" s="1">
        <v>3</v>
      </c>
      <c r="H2" s="1">
        <v>3</v>
      </c>
      <c r="I2" s="1">
        <v>3</v>
      </c>
      <c r="J2" s="1">
        <v>3</v>
      </c>
      <c r="K2" s="1">
        <v>3</v>
      </c>
      <c r="L2" s="1">
        <v>3</v>
      </c>
      <c r="M2" s="1">
        <v>3</v>
      </c>
      <c r="N2" s="1">
        <v>3</v>
      </c>
      <c r="O2" s="1">
        <v>3</v>
      </c>
      <c r="P2" s="1" t="s">
        <v>132</v>
      </c>
    </row>
    <row r="3" spans="1:16" x14ac:dyDescent="0.35">
      <c r="A3" s="5" t="s">
        <v>7</v>
      </c>
      <c r="B3" s="2">
        <v>4</v>
      </c>
      <c r="C3" s="2">
        <v>4</v>
      </c>
      <c r="D3" s="2">
        <v>4</v>
      </c>
      <c r="E3" s="2">
        <v>5</v>
      </c>
      <c r="F3" s="2">
        <v>4</v>
      </c>
      <c r="G3" s="2">
        <v>4</v>
      </c>
      <c r="H3" s="2">
        <v>4</v>
      </c>
      <c r="I3" s="2">
        <v>2</v>
      </c>
      <c r="J3" s="2">
        <v>5</v>
      </c>
      <c r="K3" s="2">
        <v>4</v>
      </c>
      <c r="L3" s="2">
        <v>4</v>
      </c>
      <c r="M3" s="2">
        <v>4</v>
      </c>
      <c r="N3" s="2">
        <v>4</v>
      </c>
      <c r="O3" s="2">
        <v>4</v>
      </c>
      <c r="P3" s="2" t="s">
        <v>133</v>
      </c>
    </row>
    <row r="4" spans="1:16" x14ac:dyDescent="0.35">
      <c r="A4" s="5" t="s">
        <v>5</v>
      </c>
      <c r="B4" s="2">
        <v>4</v>
      </c>
      <c r="C4" s="2">
        <v>4</v>
      </c>
      <c r="D4" s="2">
        <v>4</v>
      </c>
      <c r="E4" s="2">
        <v>4</v>
      </c>
      <c r="F4" s="2">
        <v>5</v>
      </c>
      <c r="G4" s="2">
        <v>4</v>
      </c>
      <c r="H4" s="2">
        <v>4</v>
      </c>
      <c r="I4" s="2">
        <v>2</v>
      </c>
      <c r="J4" s="2">
        <v>5</v>
      </c>
      <c r="K4" s="2">
        <v>5</v>
      </c>
      <c r="L4" s="2">
        <v>4</v>
      </c>
      <c r="M4" s="2">
        <v>5</v>
      </c>
      <c r="N4" s="2">
        <v>5</v>
      </c>
      <c r="O4" s="2">
        <v>5</v>
      </c>
      <c r="P4" s="2" t="s">
        <v>134</v>
      </c>
    </row>
    <row r="5" spans="1:16" x14ac:dyDescent="0.35">
      <c r="A5" s="5" t="s">
        <v>9</v>
      </c>
      <c r="B5" s="2">
        <v>4</v>
      </c>
      <c r="C5" s="2">
        <v>4</v>
      </c>
      <c r="D5" s="2">
        <v>4</v>
      </c>
      <c r="E5" s="2">
        <v>4</v>
      </c>
      <c r="F5" s="2">
        <v>4</v>
      </c>
      <c r="G5" s="2">
        <v>4</v>
      </c>
      <c r="H5" s="2">
        <v>4</v>
      </c>
      <c r="I5" s="2">
        <v>2</v>
      </c>
      <c r="J5" s="2">
        <v>4</v>
      </c>
      <c r="K5" s="2">
        <v>4</v>
      </c>
      <c r="L5" s="2">
        <v>4</v>
      </c>
      <c r="M5" s="2">
        <v>4</v>
      </c>
      <c r="N5" s="2">
        <v>4</v>
      </c>
      <c r="O5" s="2">
        <v>4</v>
      </c>
      <c r="P5" s="2" t="s">
        <v>135</v>
      </c>
    </row>
    <row r="6" spans="1:16" x14ac:dyDescent="0.35">
      <c r="A6" s="48" t="s">
        <v>11</v>
      </c>
      <c r="B6" s="1">
        <v>5</v>
      </c>
      <c r="C6" s="1">
        <v>5</v>
      </c>
      <c r="D6" s="1">
        <v>5</v>
      </c>
      <c r="E6" s="1">
        <v>5</v>
      </c>
      <c r="F6" s="1">
        <v>5</v>
      </c>
      <c r="G6" s="1">
        <v>5</v>
      </c>
      <c r="H6" s="1">
        <v>5</v>
      </c>
      <c r="I6" s="1">
        <v>2</v>
      </c>
      <c r="J6" s="1">
        <v>5</v>
      </c>
      <c r="K6" s="1">
        <v>5</v>
      </c>
      <c r="L6" s="1">
        <v>5</v>
      </c>
      <c r="M6" s="1">
        <v>5</v>
      </c>
      <c r="N6" s="1">
        <v>5</v>
      </c>
      <c r="O6" s="1">
        <v>5</v>
      </c>
      <c r="P6" s="1" t="s">
        <v>136</v>
      </c>
    </row>
    <row r="7" spans="1:16" x14ac:dyDescent="0.35">
      <c r="A7" s="5" t="s">
        <v>13</v>
      </c>
      <c r="B7" s="2">
        <v>5</v>
      </c>
      <c r="C7" s="2">
        <v>5</v>
      </c>
      <c r="D7" s="2">
        <v>5</v>
      </c>
      <c r="E7" s="2">
        <v>5</v>
      </c>
      <c r="F7" s="2">
        <v>5</v>
      </c>
      <c r="G7" s="2">
        <v>5</v>
      </c>
      <c r="H7" s="2">
        <v>5</v>
      </c>
      <c r="I7" s="2">
        <v>5</v>
      </c>
      <c r="J7" s="2">
        <v>5</v>
      </c>
      <c r="K7" s="2">
        <v>5</v>
      </c>
      <c r="L7" s="2">
        <v>5</v>
      </c>
      <c r="M7" s="2">
        <v>5</v>
      </c>
      <c r="N7" s="2">
        <v>5</v>
      </c>
      <c r="O7" s="2">
        <v>5</v>
      </c>
      <c r="P7" s="2" t="s">
        <v>137</v>
      </c>
    </row>
    <row r="8" spans="1:16" x14ac:dyDescent="0.35">
      <c r="A8" s="48" t="s">
        <v>15</v>
      </c>
      <c r="B8" s="1">
        <v>3</v>
      </c>
      <c r="C8" s="1">
        <v>3</v>
      </c>
      <c r="D8" s="1">
        <v>3</v>
      </c>
      <c r="E8" s="1">
        <v>3</v>
      </c>
      <c r="F8" s="1">
        <v>3</v>
      </c>
      <c r="G8" s="1">
        <v>3</v>
      </c>
      <c r="H8" s="1">
        <v>3</v>
      </c>
      <c r="I8" s="1">
        <v>3</v>
      </c>
      <c r="J8" s="1">
        <v>3</v>
      </c>
      <c r="K8" s="1">
        <v>3</v>
      </c>
      <c r="L8" s="1">
        <v>3</v>
      </c>
      <c r="M8" s="1">
        <v>3</v>
      </c>
      <c r="N8" s="1">
        <v>3</v>
      </c>
      <c r="O8" s="1">
        <v>3</v>
      </c>
      <c r="P8" s="1" t="s">
        <v>138</v>
      </c>
    </row>
    <row r="9" spans="1:16" x14ac:dyDescent="0.35">
      <c r="A9" s="48" t="s">
        <v>17</v>
      </c>
      <c r="B9" s="1">
        <v>4</v>
      </c>
      <c r="C9" s="1">
        <v>4</v>
      </c>
      <c r="D9" s="1">
        <v>4</v>
      </c>
      <c r="E9" s="1">
        <v>4</v>
      </c>
      <c r="F9" s="1">
        <v>4</v>
      </c>
      <c r="G9" s="1">
        <v>4</v>
      </c>
      <c r="H9" s="1">
        <v>4</v>
      </c>
      <c r="I9" s="1">
        <v>2</v>
      </c>
      <c r="J9" s="1">
        <v>4</v>
      </c>
      <c r="K9" s="1">
        <v>4</v>
      </c>
      <c r="L9" s="1">
        <v>4</v>
      </c>
      <c r="M9" s="1">
        <v>4</v>
      </c>
      <c r="N9" s="1">
        <v>4</v>
      </c>
      <c r="O9" s="1">
        <v>3</v>
      </c>
      <c r="P9" s="1" t="s">
        <v>152</v>
      </c>
    </row>
    <row r="10" spans="1:16" x14ac:dyDescent="0.35">
      <c r="A10" s="48" t="s">
        <v>19</v>
      </c>
      <c r="B10" s="1">
        <v>4</v>
      </c>
      <c r="C10" s="1">
        <v>4</v>
      </c>
      <c r="D10" s="1">
        <v>4</v>
      </c>
      <c r="E10" s="1">
        <v>4</v>
      </c>
      <c r="F10" s="1">
        <v>4</v>
      </c>
      <c r="G10" s="1">
        <v>4</v>
      </c>
      <c r="H10" s="1">
        <v>4</v>
      </c>
      <c r="I10" s="1">
        <v>3</v>
      </c>
      <c r="J10" s="1">
        <v>4</v>
      </c>
      <c r="K10" s="1">
        <v>4</v>
      </c>
      <c r="L10" s="1">
        <v>4</v>
      </c>
      <c r="M10" s="1">
        <v>4</v>
      </c>
      <c r="N10" s="1">
        <v>4</v>
      </c>
      <c r="O10" s="1">
        <v>4</v>
      </c>
      <c r="P10" s="1" t="s">
        <v>139</v>
      </c>
    </row>
    <row r="11" spans="1:16" x14ac:dyDescent="0.35">
      <c r="A11" s="48" t="s">
        <v>21</v>
      </c>
      <c r="B11" s="1">
        <v>5</v>
      </c>
      <c r="C11" s="1">
        <v>5</v>
      </c>
      <c r="D11" s="1">
        <v>5</v>
      </c>
      <c r="E11" s="1">
        <v>5</v>
      </c>
      <c r="F11" s="1">
        <v>5</v>
      </c>
      <c r="G11" s="1">
        <v>5</v>
      </c>
      <c r="H11" s="1">
        <v>4</v>
      </c>
      <c r="I11" s="1">
        <v>1</v>
      </c>
      <c r="J11" s="1">
        <v>5</v>
      </c>
      <c r="K11" s="1">
        <v>5</v>
      </c>
      <c r="L11" s="1">
        <v>5</v>
      </c>
      <c r="M11" s="1">
        <v>5</v>
      </c>
      <c r="N11" s="1">
        <v>5</v>
      </c>
      <c r="O11" s="1">
        <v>5</v>
      </c>
      <c r="P11" s="1" t="s">
        <v>140</v>
      </c>
    </row>
    <row r="12" spans="1:16" x14ac:dyDescent="0.35">
      <c r="A12" s="5" t="s">
        <v>27</v>
      </c>
      <c r="B12" s="2">
        <v>5</v>
      </c>
      <c r="C12" s="2">
        <v>5</v>
      </c>
      <c r="D12" s="2">
        <v>4</v>
      </c>
      <c r="E12" s="2">
        <v>5</v>
      </c>
      <c r="F12" s="2">
        <v>5</v>
      </c>
      <c r="G12" s="2">
        <v>4</v>
      </c>
      <c r="H12" s="2">
        <v>5</v>
      </c>
      <c r="I12" s="2">
        <v>2</v>
      </c>
      <c r="J12" s="2">
        <v>4</v>
      </c>
      <c r="K12" s="2">
        <v>5</v>
      </c>
      <c r="L12" s="2">
        <v>4</v>
      </c>
      <c r="M12" s="2">
        <v>4</v>
      </c>
      <c r="N12" s="2">
        <v>5</v>
      </c>
      <c r="O12" s="2">
        <v>4</v>
      </c>
      <c r="P12" s="2" t="s">
        <v>141</v>
      </c>
    </row>
    <row r="13" spans="1:16" x14ac:dyDescent="0.35">
      <c r="A13" s="5" t="s">
        <v>29</v>
      </c>
      <c r="B13" s="2">
        <v>4</v>
      </c>
      <c r="C13" s="2">
        <v>4</v>
      </c>
      <c r="D13" s="2">
        <v>4</v>
      </c>
      <c r="E13" s="2">
        <v>4</v>
      </c>
      <c r="F13" s="2">
        <v>4</v>
      </c>
      <c r="G13" s="2">
        <v>4</v>
      </c>
      <c r="H13" s="2">
        <v>3</v>
      </c>
      <c r="I13" s="2">
        <v>2</v>
      </c>
      <c r="J13" s="2">
        <v>4</v>
      </c>
      <c r="K13" s="2">
        <v>4</v>
      </c>
      <c r="L13" s="2">
        <v>4</v>
      </c>
      <c r="M13" s="2">
        <v>4</v>
      </c>
      <c r="N13" s="2">
        <v>3</v>
      </c>
      <c r="O13" s="2">
        <v>3</v>
      </c>
      <c r="P13" s="2" t="s">
        <v>142</v>
      </c>
    </row>
    <row r="14" spans="1:16" x14ac:dyDescent="0.35">
      <c r="A14" s="48" t="s">
        <v>31</v>
      </c>
      <c r="B14" s="1">
        <v>4</v>
      </c>
      <c r="C14" s="1">
        <v>4</v>
      </c>
      <c r="D14" s="1">
        <v>4</v>
      </c>
      <c r="E14" s="1">
        <v>1</v>
      </c>
      <c r="F14" s="1">
        <v>5</v>
      </c>
      <c r="G14" s="1">
        <v>1</v>
      </c>
      <c r="H14" s="1">
        <v>4</v>
      </c>
      <c r="I14" s="1">
        <v>2</v>
      </c>
      <c r="J14" s="1">
        <v>4</v>
      </c>
      <c r="K14" s="1">
        <v>4</v>
      </c>
      <c r="L14" s="1">
        <v>4</v>
      </c>
      <c r="M14" s="1">
        <v>1</v>
      </c>
      <c r="N14" s="1">
        <v>4</v>
      </c>
      <c r="O14" s="1">
        <v>4</v>
      </c>
      <c r="P14" s="1" t="s">
        <v>143</v>
      </c>
    </row>
    <row r="15" spans="1:16" x14ac:dyDescent="0.35">
      <c r="A15" s="5" t="s">
        <v>33</v>
      </c>
      <c r="B15" s="2">
        <v>4</v>
      </c>
      <c r="C15" s="2">
        <v>4</v>
      </c>
      <c r="D15" s="2">
        <v>4</v>
      </c>
      <c r="E15" s="2">
        <v>4</v>
      </c>
      <c r="F15" s="2">
        <v>4</v>
      </c>
      <c r="G15" s="2">
        <v>4</v>
      </c>
      <c r="H15" s="2">
        <v>4</v>
      </c>
      <c r="I15" s="2">
        <v>2</v>
      </c>
      <c r="J15" s="2">
        <v>4</v>
      </c>
      <c r="K15" s="2">
        <v>4</v>
      </c>
      <c r="L15" s="2">
        <v>4</v>
      </c>
      <c r="M15" s="2">
        <v>4</v>
      </c>
      <c r="N15" s="2">
        <v>4</v>
      </c>
      <c r="O15" s="2">
        <v>4</v>
      </c>
      <c r="P15" s="2" t="s">
        <v>144</v>
      </c>
    </row>
    <row r="16" spans="1:16" x14ac:dyDescent="0.35">
      <c r="A16" s="5" t="s">
        <v>37</v>
      </c>
      <c r="B16" s="2">
        <v>4</v>
      </c>
      <c r="C16" s="2">
        <v>4</v>
      </c>
      <c r="D16" s="2">
        <v>4</v>
      </c>
      <c r="E16" s="2">
        <v>4</v>
      </c>
      <c r="F16" s="2">
        <v>4</v>
      </c>
      <c r="G16" s="2">
        <v>4</v>
      </c>
      <c r="H16" s="2">
        <v>4</v>
      </c>
      <c r="I16" s="2">
        <v>1</v>
      </c>
      <c r="J16" s="2">
        <v>4</v>
      </c>
      <c r="K16" s="2">
        <v>4</v>
      </c>
      <c r="L16" s="2">
        <v>4</v>
      </c>
      <c r="M16" s="2">
        <v>4</v>
      </c>
      <c r="N16" s="2">
        <v>4</v>
      </c>
      <c r="O16" s="2">
        <v>4</v>
      </c>
      <c r="P16" s="2" t="s">
        <v>145</v>
      </c>
    </row>
    <row r="17" spans="1:16" x14ac:dyDescent="0.35">
      <c r="A17" s="5" t="s">
        <v>25</v>
      </c>
      <c r="B17" s="2">
        <v>4</v>
      </c>
      <c r="C17" s="2">
        <v>4</v>
      </c>
      <c r="D17" s="2">
        <v>4</v>
      </c>
      <c r="E17" s="2">
        <v>4</v>
      </c>
      <c r="F17" s="2">
        <v>4</v>
      </c>
      <c r="G17" s="2">
        <v>4</v>
      </c>
      <c r="H17" s="2">
        <v>3</v>
      </c>
      <c r="I17" s="2">
        <v>2</v>
      </c>
      <c r="J17" s="2">
        <v>4</v>
      </c>
      <c r="K17" s="2">
        <v>4</v>
      </c>
      <c r="L17" s="2">
        <v>4</v>
      </c>
      <c r="M17" s="2">
        <v>4</v>
      </c>
      <c r="N17" s="2">
        <v>4</v>
      </c>
      <c r="O17" s="2">
        <v>4</v>
      </c>
      <c r="P17" s="2" t="s">
        <v>146</v>
      </c>
    </row>
    <row r="18" spans="1:16" x14ac:dyDescent="0.35">
      <c r="A18" s="5" t="s">
        <v>41</v>
      </c>
      <c r="B18" s="2">
        <v>4</v>
      </c>
      <c r="C18" s="2">
        <v>4</v>
      </c>
      <c r="D18" s="2">
        <v>4</v>
      </c>
      <c r="E18" s="2">
        <v>4</v>
      </c>
      <c r="F18" s="2">
        <v>5</v>
      </c>
      <c r="G18" s="2">
        <v>4</v>
      </c>
      <c r="H18" s="2">
        <v>4</v>
      </c>
      <c r="I18" s="2">
        <v>1</v>
      </c>
      <c r="J18" s="2">
        <v>4</v>
      </c>
      <c r="K18" s="2">
        <v>5</v>
      </c>
      <c r="L18" s="2">
        <v>4</v>
      </c>
      <c r="M18" s="2">
        <v>4</v>
      </c>
      <c r="N18" s="2">
        <v>5</v>
      </c>
      <c r="O18" s="2">
        <v>5</v>
      </c>
      <c r="P18" s="2" t="s">
        <v>147</v>
      </c>
    </row>
    <row r="19" spans="1:16" x14ac:dyDescent="0.35">
      <c r="A19" s="5" t="s">
        <v>53</v>
      </c>
      <c r="B19" s="2">
        <v>4</v>
      </c>
      <c r="C19" s="2">
        <v>4</v>
      </c>
      <c r="D19" s="2">
        <v>4</v>
      </c>
      <c r="E19" s="2">
        <v>1</v>
      </c>
      <c r="F19" s="2">
        <v>4</v>
      </c>
      <c r="G19" s="2">
        <v>4</v>
      </c>
      <c r="H19" s="2">
        <v>3</v>
      </c>
      <c r="I19" s="2">
        <v>2</v>
      </c>
      <c r="J19" s="2">
        <v>4</v>
      </c>
      <c r="K19" s="2">
        <v>3</v>
      </c>
      <c r="L19" s="2">
        <v>3</v>
      </c>
      <c r="M19" s="2">
        <v>3</v>
      </c>
      <c r="N19" s="2">
        <v>3</v>
      </c>
      <c r="O19" s="2">
        <v>4</v>
      </c>
      <c r="P19" s="2" t="s">
        <v>148</v>
      </c>
    </row>
    <row r="20" spans="1:16" x14ac:dyDescent="0.35">
      <c r="A20" s="5" t="s">
        <v>47</v>
      </c>
      <c r="B20" s="2">
        <v>4</v>
      </c>
      <c r="C20" s="2">
        <v>4</v>
      </c>
      <c r="D20" s="2">
        <v>2</v>
      </c>
      <c r="E20" s="2">
        <v>4</v>
      </c>
      <c r="F20" s="2">
        <v>4</v>
      </c>
      <c r="G20" s="2">
        <v>3</v>
      </c>
      <c r="H20" s="2">
        <v>3</v>
      </c>
      <c r="I20" s="2">
        <v>4</v>
      </c>
      <c r="J20" s="2">
        <v>3</v>
      </c>
      <c r="K20" s="2">
        <v>3</v>
      </c>
      <c r="L20" s="2">
        <v>4</v>
      </c>
      <c r="M20" s="2">
        <v>3</v>
      </c>
      <c r="N20" s="2">
        <v>4</v>
      </c>
      <c r="O20" s="2">
        <v>3</v>
      </c>
      <c r="P20" s="2" t="s">
        <v>149</v>
      </c>
    </row>
    <row r="21" spans="1:16" x14ac:dyDescent="0.35">
      <c r="A21" s="5" t="s">
        <v>57</v>
      </c>
      <c r="B21" s="2">
        <v>5</v>
      </c>
      <c r="C21" s="2">
        <v>5</v>
      </c>
      <c r="D21" s="2">
        <v>5</v>
      </c>
      <c r="E21" s="2">
        <v>5</v>
      </c>
      <c r="F21" s="2">
        <v>5</v>
      </c>
      <c r="G21" s="2">
        <v>5</v>
      </c>
      <c r="H21" s="2">
        <v>5</v>
      </c>
      <c r="I21" s="2">
        <v>1</v>
      </c>
      <c r="J21" s="2">
        <v>5</v>
      </c>
      <c r="K21" s="2">
        <v>5</v>
      </c>
      <c r="L21" s="2">
        <v>5</v>
      </c>
      <c r="M21" s="2">
        <v>5</v>
      </c>
      <c r="N21" s="2">
        <v>5</v>
      </c>
      <c r="O21" s="2">
        <v>5</v>
      </c>
      <c r="P21" s="2" t="s">
        <v>150</v>
      </c>
    </row>
    <row r="22" spans="1:16" x14ac:dyDescent="0.35">
      <c r="A22" s="5" t="s">
        <v>55</v>
      </c>
      <c r="B22" s="2">
        <v>4</v>
      </c>
      <c r="C22" s="2">
        <v>4</v>
      </c>
      <c r="D22" s="2">
        <v>5</v>
      </c>
      <c r="E22" s="2">
        <v>4</v>
      </c>
      <c r="F22" s="2">
        <v>5</v>
      </c>
      <c r="G22" s="2">
        <v>4</v>
      </c>
      <c r="H22" s="2">
        <v>4</v>
      </c>
      <c r="I22" s="2">
        <v>3</v>
      </c>
      <c r="J22" s="2">
        <v>5</v>
      </c>
      <c r="K22" s="2">
        <v>5</v>
      </c>
      <c r="L22" s="2">
        <v>4</v>
      </c>
      <c r="M22" s="2">
        <v>5</v>
      </c>
      <c r="N22" s="2">
        <v>4</v>
      </c>
      <c r="O22" s="2">
        <v>5</v>
      </c>
      <c r="P22" s="2" t="s">
        <v>151</v>
      </c>
    </row>
    <row r="23" spans="1:16" x14ac:dyDescent="0.35">
      <c r="A23" s="5" t="s">
        <v>65</v>
      </c>
      <c r="B23" s="2">
        <v>4</v>
      </c>
      <c r="C23" s="2">
        <v>5</v>
      </c>
      <c r="D23" s="2">
        <v>5</v>
      </c>
      <c r="E23" s="2">
        <v>5</v>
      </c>
      <c r="F23" s="2">
        <v>5</v>
      </c>
      <c r="G23" s="2">
        <v>5</v>
      </c>
      <c r="H23" s="2">
        <v>5</v>
      </c>
      <c r="I23" s="2">
        <v>4</v>
      </c>
      <c r="J23" s="2">
        <v>5</v>
      </c>
      <c r="K23" s="2">
        <v>5</v>
      </c>
      <c r="L23" s="2">
        <v>4</v>
      </c>
      <c r="M23" s="2">
        <v>5</v>
      </c>
      <c r="N23" s="2">
        <v>5</v>
      </c>
      <c r="O23" s="2">
        <v>4</v>
      </c>
      <c r="P23" s="2" t="s">
        <v>152</v>
      </c>
    </row>
    <row r="24" spans="1:16" x14ac:dyDescent="0.35">
      <c r="A24" s="5" t="s">
        <v>59</v>
      </c>
      <c r="B24" s="2">
        <v>3</v>
      </c>
      <c r="C24" s="2">
        <v>3</v>
      </c>
      <c r="D24" s="2">
        <v>3</v>
      </c>
      <c r="E24" s="2">
        <v>3</v>
      </c>
      <c r="F24" s="2">
        <v>4</v>
      </c>
      <c r="G24" s="2">
        <v>4</v>
      </c>
      <c r="H24" s="2">
        <v>4</v>
      </c>
      <c r="I24" s="2">
        <v>4</v>
      </c>
      <c r="J24" s="2">
        <v>4</v>
      </c>
      <c r="K24" s="2">
        <v>4</v>
      </c>
      <c r="L24" s="2">
        <v>3</v>
      </c>
      <c r="M24" s="2">
        <v>3</v>
      </c>
      <c r="N24" s="2">
        <v>4</v>
      </c>
      <c r="O24" s="2">
        <v>4</v>
      </c>
      <c r="P24" s="2" t="s">
        <v>153</v>
      </c>
    </row>
    <row r="25" spans="1:16" x14ac:dyDescent="0.35">
      <c r="A25" s="5" t="s">
        <v>51</v>
      </c>
      <c r="B25" s="2">
        <v>3</v>
      </c>
      <c r="C25" s="2">
        <v>4</v>
      </c>
      <c r="D25" s="2">
        <v>4</v>
      </c>
      <c r="E25" s="2">
        <v>5</v>
      </c>
      <c r="F25" s="2">
        <v>5</v>
      </c>
      <c r="G25" s="2">
        <v>4</v>
      </c>
      <c r="H25" s="2">
        <v>4</v>
      </c>
      <c r="I25" s="2">
        <v>4</v>
      </c>
      <c r="J25" s="2">
        <v>4</v>
      </c>
      <c r="K25" s="2">
        <v>4</v>
      </c>
      <c r="L25" s="2">
        <v>4</v>
      </c>
      <c r="M25" s="2">
        <v>5</v>
      </c>
      <c r="N25" s="2">
        <v>5</v>
      </c>
      <c r="O25" s="2">
        <v>5</v>
      </c>
      <c r="P25" s="2" t="s">
        <v>154</v>
      </c>
    </row>
    <row r="26" spans="1:16" x14ac:dyDescent="0.35">
      <c r="A26" s="5" t="s">
        <v>49</v>
      </c>
      <c r="B26" s="2">
        <v>5</v>
      </c>
      <c r="C26" s="2">
        <v>5</v>
      </c>
      <c r="D26" s="2">
        <v>4</v>
      </c>
      <c r="E26" s="2">
        <v>5</v>
      </c>
      <c r="F26" s="2">
        <v>5</v>
      </c>
      <c r="G26" s="2">
        <v>5</v>
      </c>
      <c r="H26" s="2">
        <v>4</v>
      </c>
      <c r="I26" s="2">
        <v>2</v>
      </c>
      <c r="J26" s="2">
        <v>5</v>
      </c>
      <c r="K26" s="2">
        <v>5</v>
      </c>
      <c r="L26" s="2">
        <v>5</v>
      </c>
      <c r="M26" s="2">
        <v>4</v>
      </c>
      <c r="N26" s="2">
        <v>5</v>
      </c>
      <c r="O26" s="2">
        <v>5</v>
      </c>
      <c r="P26" s="2" t="s">
        <v>155</v>
      </c>
    </row>
    <row r="27" spans="1:16" x14ac:dyDescent="0.35">
      <c r="A27" s="48" t="s">
        <v>67</v>
      </c>
      <c r="B27" s="1">
        <v>4</v>
      </c>
      <c r="C27" s="1">
        <v>4</v>
      </c>
      <c r="D27" s="1">
        <v>4</v>
      </c>
      <c r="E27" s="1">
        <v>4</v>
      </c>
      <c r="F27" s="1">
        <v>4</v>
      </c>
      <c r="G27" s="1">
        <v>4</v>
      </c>
      <c r="H27" s="1">
        <v>4</v>
      </c>
      <c r="I27" s="1">
        <v>3</v>
      </c>
      <c r="J27" s="1">
        <v>4</v>
      </c>
      <c r="K27" s="1">
        <v>4</v>
      </c>
      <c r="L27" s="1">
        <v>4</v>
      </c>
      <c r="M27" s="1">
        <v>4</v>
      </c>
      <c r="N27" s="1">
        <v>1</v>
      </c>
      <c r="O27" s="1">
        <v>4</v>
      </c>
      <c r="P27" s="1" t="s">
        <v>156</v>
      </c>
    </row>
    <row r="28" spans="1:16" x14ac:dyDescent="0.35">
      <c r="A28" s="5" t="s">
        <v>77</v>
      </c>
      <c r="B28" s="2">
        <v>4</v>
      </c>
      <c r="C28" s="2">
        <v>4</v>
      </c>
      <c r="D28" s="2">
        <v>4</v>
      </c>
      <c r="E28" s="2">
        <v>4</v>
      </c>
      <c r="F28" s="2">
        <v>4</v>
      </c>
      <c r="G28" s="2">
        <v>4</v>
      </c>
      <c r="H28" s="2">
        <v>4</v>
      </c>
      <c r="I28" s="2">
        <v>2</v>
      </c>
      <c r="J28" s="2">
        <v>4</v>
      </c>
      <c r="K28" s="2">
        <v>4</v>
      </c>
      <c r="L28" s="2">
        <v>4</v>
      </c>
      <c r="M28" s="2">
        <v>4</v>
      </c>
      <c r="N28" s="2">
        <v>4</v>
      </c>
      <c r="O28" s="2">
        <v>4</v>
      </c>
      <c r="P28" s="2" t="s">
        <v>152</v>
      </c>
    </row>
    <row r="29" spans="1:16" x14ac:dyDescent="0.35">
      <c r="A29" s="48" t="s">
        <v>43</v>
      </c>
      <c r="B29" s="1">
        <v>4</v>
      </c>
      <c r="C29" s="1">
        <v>4</v>
      </c>
      <c r="D29" s="1">
        <v>4</v>
      </c>
      <c r="E29" s="1">
        <v>4</v>
      </c>
      <c r="F29" s="1">
        <v>4</v>
      </c>
      <c r="G29" s="1">
        <v>3</v>
      </c>
      <c r="H29" s="1">
        <v>3</v>
      </c>
      <c r="I29" s="1">
        <v>3</v>
      </c>
      <c r="J29" s="1">
        <v>3</v>
      </c>
      <c r="K29" s="1">
        <v>3</v>
      </c>
      <c r="L29" s="1">
        <v>3</v>
      </c>
      <c r="M29" s="1">
        <v>1</v>
      </c>
      <c r="N29" s="1">
        <v>4</v>
      </c>
      <c r="O29" s="1">
        <v>3</v>
      </c>
      <c r="P29" s="1" t="s">
        <v>157</v>
      </c>
    </row>
    <row r="30" spans="1:16" x14ac:dyDescent="0.35">
      <c r="A30" s="5" t="s">
        <v>81</v>
      </c>
      <c r="B30" s="2">
        <v>4</v>
      </c>
      <c r="C30" s="2">
        <v>4</v>
      </c>
      <c r="D30" s="2">
        <v>4</v>
      </c>
      <c r="E30" s="2">
        <v>4</v>
      </c>
      <c r="F30" s="2">
        <v>4</v>
      </c>
      <c r="G30" s="2">
        <v>4</v>
      </c>
      <c r="H30" s="2">
        <v>4</v>
      </c>
      <c r="I30" s="2">
        <v>2</v>
      </c>
      <c r="J30" s="2">
        <v>4</v>
      </c>
      <c r="K30" s="2">
        <v>4</v>
      </c>
      <c r="L30" s="2">
        <v>4</v>
      </c>
      <c r="M30" s="2">
        <v>4</v>
      </c>
      <c r="N30" s="2">
        <v>4</v>
      </c>
      <c r="O30" s="2">
        <v>4</v>
      </c>
      <c r="P30" s="2" t="s">
        <v>158</v>
      </c>
    </row>
    <row r="31" spans="1:16" x14ac:dyDescent="0.35">
      <c r="A31" s="48" t="s">
        <v>120</v>
      </c>
      <c r="B31" s="1">
        <v>5</v>
      </c>
      <c r="C31" s="1">
        <v>5</v>
      </c>
      <c r="D31" s="1">
        <v>5</v>
      </c>
      <c r="E31" s="1">
        <v>5</v>
      </c>
      <c r="F31" s="1">
        <v>5</v>
      </c>
      <c r="G31" s="1">
        <v>5</v>
      </c>
      <c r="H31" s="1">
        <v>5</v>
      </c>
      <c r="I31" s="1">
        <v>1</v>
      </c>
      <c r="J31" s="1">
        <v>5</v>
      </c>
      <c r="K31" s="1">
        <v>5</v>
      </c>
      <c r="L31" s="1">
        <v>5</v>
      </c>
      <c r="M31" s="1">
        <v>5</v>
      </c>
      <c r="N31" s="1">
        <v>5</v>
      </c>
      <c r="O31" s="1">
        <v>5</v>
      </c>
      <c r="P31" s="1" t="s">
        <v>159</v>
      </c>
    </row>
    <row r="32" spans="1:16" x14ac:dyDescent="0.35">
      <c r="A32" s="5" t="s">
        <v>83</v>
      </c>
      <c r="B32" s="2">
        <v>4</v>
      </c>
      <c r="C32" s="2">
        <v>4</v>
      </c>
      <c r="D32" s="2">
        <v>4</v>
      </c>
      <c r="E32" s="2">
        <v>4</v>
      </c>
      <c r="F32" s="2">
        <v>4</v>
      </c>
      <c r="G32" s="2">
        <v>4</v>
      </c>
      <c r="H32" s="2">
        <v>4</v>
      </c>
      <c r="I32" s="2">
        <v>3</v>
      </c>
      <c r="J32" s="2">
        <v>4</v>
      </c>
      <c r="K32" s="2">
        <v>4</v>
      </c>
      <c r="L32" s="2">
        <v>4</v>
      </c>
      <c r="M32" s="2">
        <v>4</v>
      </c>
      <c r="N32" s="2">
        <v>4</v>
      </c>
      <c r="O32" s="2">
        <v>4</v>
      </c>
      <c r="P32" s="2" t="s">
        <v>160</v>
      </c>
    </row>
    <row r="33" spans="1:16" x14ac:dyDescent="0.35">
      <c r="A33" s="48" t="s">
        <v>71</v>
      </c>
      <c r="B33" s="1">
        <v>4</v>
      </c>
      <c r="C33" s="1">
        <v>4</v>
      </c>
      <c r="D33" s="1">
        <v>4</v>
      </c>
      <c r="E33" s="1">
        <v>4</v>
      </c>
      <c r="F33" s="1">
        <v>4</v>
      </c>
      <c r="G33" s="1">
        <v>3</v>
      </c>
      <c r="H33" s="1">
        <v>3</v>
      </c>
      <c r="I33" s="1">
        <v>2</v>
      </c>
      <c r="J33" s="1">
        <v>4</v>
      </c>
      <c r="K33" s="1">
        <v>3</v>
      </c>
      <c r="L33" s="1">
        <v>4</v>
      </c>
      <c r="M33" s="1">
        <v>4</v>
      </c>
      <c r="N33" s="1">
        <v>4</v>
      </c>
      <c r="O33" s="1">
        <v>4</v>
      </c>
      <c r="P33" s="1" t="s">
        <v>161</v>
      </c>
    </row>
    <row r="34" spans="1:16" x14ac:dyDescent="0.35">
      <c r="A34" s="48" t="s">
        <v>69</v>
      </c>
      <c r="B34" s="1">
        <v>3</v>
      </c>
      <c r="C34" s="1">
        <v>1</v>
      </c>
      <c r="D34" s="1">
        <v>3</v>
      </c>
      <c r="E34" s="1">
        <v>3</v>
      </c>
      <c r="F34" s="1">
        <v>3</v>
      </c>
      <c r="G34" s="1">
        <v>3</v>
      </c>
      <c r="H34" s="1">
        <v>2</v>
      </c>
      <c r="I34" s="1">
        <v>2</v>
      </c>
      <c r="J34" s="1">
        <v>3</v>
      </c>
      <c r="K34" s="1">
        <v>3</v>
      </c>
      <c r="L34" s="1">
        <v>3</v>
      </c>
      <c r="M34" s="1">
        <v>3</v>
      </c>
      <c r="N34" s="1">
        <v>3</v>
      </c>
      <c r="O34" s="1">
        <v>3</v>
      </c>
      <c r="P34" s="1" t="s">
        <v>162</v>
      </c>
    </row>
    <row r="35" spans="1:16" x14ac:dyDescent="0.35">
      <c r="A35" s="5" t="s">
        <v>87</v>
      </c>
      <c r="B35" s="2">
        <v>4</v>
      </c>
      <c r="C35" s="2">
        <v>4</v>
      </c>
      <c r="D35" s="2">
        <v>4</v>
      </c>
      <c r="E35" s="2">
        <v>4</v>
      </c>
      <c r="F35" s="2">
        <v>4</v>
      </c>
      <c r="G35" s="2">
        <v>3</v>
      </c>
      <c r="H35" s="2">
        <v>3</v>
      </c>
      <c r="I35" s="2">
        <v>3</v>
      </c>
      <c r="J35" s="2">
        <v>3</v>
      </c>
      <c r="K35" s="2">
        <v>3</v>
      </c>
      <c r="L35" s="2">
        <v>4</v>
      </c>
      <c r="M35" s="2">
        <v>3</v>
      </c>
      <c r="N35" s="2">
        <v>4</v>
      </c>
      <c r="O35" s="2">
        <v>3</v>
      </c>
      <c r="P35" s="2" t="s">
        <v>163</v>
      </c>
    </row>
    <row r="36" spans="1:16" x14ac:dyDescent="0.35">
      <c r="A36" s="48" t="s">
        <v>89</v>
      </c>
      <c r="B36" s="1">
        <v>4</v>
      </c>
      <c r="C36" s="1">
        <v>4</v>
      </c>
      <c r="D36" s="1">
        <v>4</v>
      </c>
      <c r="E36" s="1">
        <v>4</v>
      </c>
      <c r="F36" s="1">
        <v>4</v>
      </c>
      <c r="G36" s="1">
        <v>4</v>
      </c>
      <c r="H36" s="1">
        <v>2</v>
      </c>
      <c r="I36" s="1">
        <v>2</v>
      </c>
      <c r="J36" s="1">
        <v>4</v>
      </c>
      <c r="K36" s="1">
        <v>4</v>
      </c>
      <c r="L36" s="1">
        <v>4</v>
      </c>
      <c r="M36" s="1">
        <v>4</v>
      </c>
      <c r="N36" s="1">
        <v>4</v>
      </c>
      <c r="O36" s="1">
        <v>4</v>
      </c>
      <c r="P36" s="1" t="s">
        <v>164</v>
      </c>
    </row>
    <row r="37" spans="1:16" x14ac:dyDescent="0.35">
      <c r="A37" s="52" t="s">
        <v>118</v>
      </c>
      <c r="B37" s="1">
        <v>3</v>
      </c>
      <c r="C37" s="1">
        <v>4</v>
      </c>
      <c r="D37" s="1">
        <v>3</v>
      </c>
      <c r="E37" s="1">
        <v>3</v>
      </c>
      <c r="F37" s="1">
        <v>4</v>
      </c>
      <c r="G37" s="1">
        <v>3</v>
      </c>
      <c r="H37" s="1">
        <v>3</v>
      </c>
      <c r="I37" s="1">
        <v>3</v>
      </c>
      <c r="J37" s="1">
        <v>3</v>
      </c>
      <c r="K37" s="1">
        <v>4</v>
      </c>
      <c r="L37" s="1">
        <v>3</v>
      </c>
      <c r="M37" s="1">
        <v>3</v>
      </c>
      <c r="N37" s="1">
        <v>4</v>
      </c>
      <c r="O37" s="1">
        <v>4</v>
      </c>
      <c r="P37" s="1" t="s">
        <v>152</v>
      </c>
    </row>
    <row r="38" spans="1:16" x14ac:dyDescent="0.35">
      <c r="A38" s="48" t="s">
        <v>91</v>
      </c>
      <c r="B38" s="1">
        <v>5</v>
      </c>
      <c r="C38" s="1">
        <v>5</v>
      </c>
      <c r="D38" s="1">
        <v>5</v>
      </c>
      <c r="E38" s="1">
        <v>5</v>
      </c>
      <c r="F38" s="1">
        <v>5</v>
      </c>
      <c r="G38" s="1">
        <v>1</v>
      </c>
      <c r="H38" s="1">
        <v>1</v>
      </c>
      <c r="I38" s="1">
        <v>5</v>
      </c>
      <c r="J38" s="1">
        <v>2</v>
      </c>
      <c r="K38" s="1">
        <v>2</v>
      </c>
      <c r="L38" s="1">
        <v>2</v>
      </c>
      <c r="M38" s="1">
        <v>2</v>
      </c>
      <c r="N38" s="1">
        <v>2</v>
      </c>
      <c r="O38" s="1">
        <v>2</v>
      </c>
      <c r="P38" s="1" t="s">
        <v>165</v>
      </c>
    </row>
    <row r="39" spans="1:16" ht="15" thickBot="1" x14ac:dyDescent="0.4">
      <c r="A39" s="48" t="s">
        <v>93</v>
      </c>
      <c r="B39" s="1">
        <v>1</v>
      </c>
      <c r="C39" s="1">
        <v>2</v>
      </c>
      <c r="D39" s="1">
        <v>3</v>
      </c>
      <c r="E39" s="1">
        <v>3</v>
      </c>
      <c r="F39" s="1">
        <v>2</v>
      </c>
      <c r="G39" s="1">
        <v>2</v>
      </c>
      <c r="H39" s="1">
        <v>2</v>
      </c>
      <c r="I39" s="1">
        <v>3</v>
      </c>
      <c r="J39" s="1">
        <v>3</v>
      </c>
      <c r="K39" s="1">
        <v>2</v>
      </c>
      <c r="L39" s="1">
        <v>3</v>
      </c>
      <c r="M39" s="1">
        <v>4</v>
      </c>
      <c r="N39" s="1">
        <v>3</v>
      </c>
      <c r="O39" s="1">
        <v>3</v>
      </c>
      <c r="P39" s="1" t="s">
        <v>166</v>
      </c>
    </row>
    <row r="40" spans="1:16" ht="15" thickBot="1" x14ac:dyDescent="0.4">
      <c r="A40" s="6" t="s">
        <v>95</v>
      </c>
      <c r="B40" s="4">
        <v>5</v>
      </c>
      <c r="C40" s="4">
        <v>4</v>
      </c>
      <c r="D40" s="4">
        <v>4</v>
      </c>
      <c r="E40" s="4">
        <v>4</v>
      </c>
      <c r="F40" s="4">
        <v>5</v>
      </c>
      <c r="G40" s="4">
        <v>5</v>
      </c>
      <c r="H40" s="4">
        <v>4</v>
      </c>
      <c r="I40" s="4">
        <v>3</v>
      </c>
      <c r="J40" s="4">
        <v>5</v>
      </c>
      <c r="K40" s="4">
        <v>5</v>
      </c>
      <c r="L40" s="4">
        <v>5</v>
      </c>
      <c r="M40" s="4">
        <v>4</v>
      </c>
      <c r="N40" s="4">
        <v>5</v>
      </c>
      <c r="O40" s="4">
        <v>5</v>
      </c>
      <c r="P40" s="44" t="s">
        <v>167</v>
      </c>
    </row>
    <row r="41" spans="1:16" ht="15" thickBot="1" x14ac:dyDescent="0.4">
      <c r="A41" s="6" t="s">
        <v>97</v>
      </c>
      <c r="B41" s="4">
        <v>4</v>
      </c>
      <c r="C41" s="4">
        <v>4</v>
      </c>
      <c r="D41" s="4">
        <v>4</v>
      </c>
      <c r="E41" s="4">
        <v>4</v>
      </c>
      <c r="F41" s="4">
        <v>4</v>
      </c>
      <c r="G41" s="4">
        <v>4</v>
      </c>
      <c r="H41" s="4">
        <v>4</v>
      </c>
      <c r="I41" s="4">
        <v>2</v>
      </c>
      <c r="J41" s="4">
        <v>4</v>
      </c>
      <c r="K41" s="4">
        <v>4</v>
      </c>
      <c r="L41" s="4">
        <v>4</v>
      </c>
      <c r="M41" s="4">
        <v>4</v>
      </c>
      <c r="N41" s="4">
        <v>4</v>
      </c>
      <c r="O41" s="4">
        <v>4</v>
      </c>
      <c r="P41" s="44" t="s">
        <v>152</v>
      </c>
    </row>
    <row r="42" spans="1:16" ht="15" thickBot="1" x14ac:dyDescent="0.4">
      <c r="A42" s="6" t="s">
        <v>99</v>
      </c>
      <c r="B42" s="4">
        <v>5</v>
      </c>
      <c r="C42" s="4">
        <v>5</v>
      </c>
      <c r="D42" s="4">
        <v>5</v>
      </c>
      <c r="E42" s="4">
        <v>5</v>
      </c>
      <c r="F42" s="4">
        <v>5</v>
      </c>
      <c r="G42" s="4">
        <v>5</v>
      </c>
      <c r="H42" s="4">
        <v>5</v>
      </c>
      <c r="I42" s="4">
        <v>2</v>
      </c>
      <c r="J42" s="4">
        <v>5</v>
      </c>
      <c r="K42" s="4">
        <v>5</v>
      </c>
      <c r="L42" s="4">
        <v>5</v>
      </c>
      <c r="M42" s="4">
        <v>5</v>
      </c>
      <c r="N42" s="4">
        <v>5</v>
      </c>
      <c r="O42" s="4">
        <v>5</v>
      </c>
      <c r="P42" s="44" t="s">
        <v>152</v>
      </c>
    </row>
    <row r="43" spans="1:16" ht="16.5" customHeight="1" thickBot="1" x14ac:dyDescent="0.4">
      <c r="A43" s="6" t="s">
        <v>101</v>
      </c>
      <c r="B43" s="4">
        <v>4</v>
      </c>
      <c r="C43" s="4">
        <v>4</v>
      </c>
      <c r="D43" s="4">
        <v>3</v>
      </c>
      <c r="E43" s="4">
        <v>4</v>
      </c>
      <c r="F43" s="4">
        <v>4</v>
      </c>
      <c r="G43" s="4">
        <v>4</v>
      </c>
      <c r="H43" s="4">
        <v>4</v>
      </c>
      <c r="I43" s="4">
        <v>4</v>
      </c>
      <c r="J43" s="4">
        <v>4</v>
      </c>
      <c r="K43" s="4">
        <v>4</v>
      </c>
      <c r="L43" s="4">
        <v>4</v>
      </c>
      <c r="M43" s="4">
        <v>3</v>
      </c>
      <c r="N43" s="4">
        <v>3</v>
      </c>
      <c r="O43" s="4">
        <v>3</v>
      </c>
      <c r="P43" s="44"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3"/>
  <sheetViews>
    <sheetView tabSelected="1" zoomScale="70" zoomScaleNormal="70" workbookViewId="0">
      <selection activeCell="C55" sqref="C55"/>
    </sheetView>
  </sheetViews>
  <sheetFormatPr defaultRowHeight="14.5" x14ac:dyDescent="0.35"/>
  <cols>
    <col min="1" max="1" width="30.81640625" bestFit="1" customWidth="1"/>
    <col min="2" max="2" width="23.81640625" bestFit="1" customWidth="1"/>
    <col min="3" max="3" width="13.08984375" customWidth="1"/>
    <col min="4" max="20" width="8.7265625" customWidth="1"/>
    <col min="45" max="45" width="99.36328125" customWidth="1"/>
  </cols>
  <sheetData>
    <row r="1" spans="1:45" s="175" customFormat="1" ht="15" thickBot="1" x14ac:dyDescent="0.4">
      <c r="A1" s="155" t="s">
        <v>126</v>
      </c>
      <c r="B1" s="156"/>
      <c r="C1" s="157" t="s">
        <v>123</v>
      </c>
      <c r="D1" s="158"/>
      <c r="E1" s="158"/>
      <c r="F1" s="158"/>
      <c r="G1" s="158"/>
      <c r="H1" s="158"/>
      <c r="I1" s="158"/>
      <c r="J1" s="159"/>
      <c r="K1" s="160" t="s">
        <v>124</v>
      </c>
      <c r="L1" s="161"/>
      <c r="M1" s="161"/>
      <c r="N1" s="161"/>
      <c r="O1" s="161"/>
      <c r="P1" s="161"/>
      <c r="Q1" s="161"/>
      <c r="R1" s="161"/>
      <c r="S1" s="161"/>
      <c r="T1" s="162"/>
      <c r="U1" s="163" t="s">
        <v>125</v>
      </c>
      <c r="V1" s="164"/>
      <c r="W1" s="164"/>
      <c r="X1" s="164"/>
      <c r="Y1" s="164"/>
      <c r="Z1" s="164"/>
      <c r="AA1" s="164"/>
      <c r="AB1" s="164"/>
      <c r="AC1" s="164"/>
      <c r="AD1" s="165"/>
      <c r="AE1" s="166" t="s">
        <v>169</v>
      </c>
      <c r="AF1" s="167"/>
      <c r="AG1" s="167"/>
      <c r="AH1" s="167"/>
      <c r="AI1" s="168"/>
      <c r="AJ1" s="169" t="s">
        <v>170</v>
      </c>
      <c r="AK1" s="170"/>
      <c r="AL1" s="170"/>
      <c r="AM1" s="170"/>
      <c r="AN1" s="171"/>
      <c r="AO1" s="172" t="s">
        <v>171</v>
      </c>
      <c r="AP1" s="173"/>
      <c r="AQ1" s="173"/>
      <c r="AR1" s="173"/>
      <c r="AS1" s="174"/>
    </row>
    <row r="2" spans="1:45" ht="15" thickBot="1" x14ac:dyDescent="0.4">
      <c r="A2" s="154" t="s">
        <v>0</v>
      </c>
      <c r="B2" s="147" t="s">
        <v>1</v>
      </c>
      <c r="C2" s="61" t="s">
        <v>102</v>
      </c>
      <c r="D2" s="62" t="s">
        <v>103</v>
      </c>
      <c r="E2" s="62" t="s">
        <v>104</v>
      </c>
      <c r="F2" s="62" t="s">
        <v>105</v>
      </c>
      <c r="G2" s="62" t="s">
        <v>106</v>
      </c>
      <c r="H2" s="62" t="s">
        <v>107</v>
      </c>
      <c r="I2" s="62" t="s">
        <v>108</v>
      </c>
      <c r="J2" s="63" t="s">
        <v>109</v>
      </c>
      <c r="K2" s="69" t="s">
        <v>102</v>
      </c>
      <c r="L2" s="70" t="s">
        <v>103</v>
      </c>
      <c r="M2" s="70" t="s">
        <v>104</v>
      </c>
      <c r="N2" s="70" t="s">
        <v>105</v>
      </c>
      <c r="O2" s="70" t="s">
        <v>106</v>
      </c>
      <c r="P2" s="70" t="s">
        <v>107</v>
      </c>
      <c r="Q2" s="70" t="s">
        <v>108</v>
      </c>
      <c r="R2" s="70" t="s">
        <v>109</v>
      </c>
      <c r="S2" s="70" t="s">
        <v>121</v>
      </c>
      <c r="T2" s="71" t="s">
        <v>122</v>
      </c>
      <c r="U2" s="176" t="s">
        <v>102</v>
      </c>
      <c r="V2" s="62" t="s">
        <v>103</v>
      </c>
      <c r="W2" s="62" t="s">
        <v>104</v>
      </c>
      <c r="X2" s="62" t="s">
        <v>105</v>
      </c>
      <c r="Y2" s="62" t="s">
        <v>106</v>
      </c>
      <c r="Z2" s="62" t="s">
        <v>107</v>
      </c>
      <c r="AA2" s="62" t="s">
        <v>108</v>
      </c>
      <c r="AB2" s="62" t="s">
        <v>109</v>
      </c>
      <c r="AC2" s="62" t="s">
        <v>121</v>
      </c>
      <c r="AD2" s="177" t="s">
        <v>122</v>
      </c>
      <c r="AE2" s="108" t="s">
        <v>102</v>
      </c>
      <c r="AF2" s="109" t="s">
        <v>103</v>
      </c>
      <c r="AG2" s="109" t="s">
        <v>104</v>
      </c>
      <c r="AH2" s="109" t="s">
        <v>105</v>
      </c>
      <c r="AI2" s="110" t="s">
        <v>106</v>
      </c>
      <c r="AJ2" s="105" t="s">
        <v>107</v>
      </c>
      <c r="AK2" s="106" t="s">
        <v>108</v>
      </c>
      <c r="AL2" s="106" t="s">
        <v>109</v>
      </c>
      <c r="AM2" s="106" t="s">
        <v>121</v>
      </c>
      <c r="AN2" s="107" t="s">
        <v>122</v>
      </c>
      <c r="AO2" s="178" t="s">
        <v>127</v>
      </c>
      <c r="AP2" s="130" t="s">
        <v>128</v>
      </c>
      <c r="AQ2" s="130" t="s">
        <v>129</v>
      </c>
      <c r="AR2" s="130" t="s">
        <v>130</v>
      </c>
      <c r="AS2" s="132" t="s">
        <v>131</v>
      </c>
    </row>
    <row r="3" spans="1:45" x14ac:dyDescent="0.35">
      <c r="A3" s="30" t="s">
        <v>2</v>
      </c>
      <c r="B3" s="31" t="s">
        <v>3</v>
      </c>
      <c r="C3" s="37" t="str">
        <f>VLOOKUP($B3,personal!$A$1:$I$49,2,FALSE)</f>
        <v>D</v>
      </c>
      <c r="D3" s="38">
        <f>VLOOKUP($B3,personal!$A$1:$I$49,3,FALSE)</f>
        <v>3</v>
      </c>
      <c r="E3" s="38">
        <f>VLOOKUP($B3,personal!$A$1:$I$49,4,FALSE)</f>
        <v>3</v>
      </c>
      <c r="F3" s="38" t="str">
        <f>VLOOKUP($B3,personal!$A$1:$I$49,5,FALSE)</f>
        <v>Tidak</v>
      </c>
      <c r="G3" s="38">
        <f>VLOOKUP($B3,personal!$A$1:$I$49,6,FALSE)</f>
        <v>4</v>
      </c>
      <c r="H3" s="38">
        <f>VLOOKUP($B3,personal!$A$1:$I$49,7,FALSE)</f>
        <v>4</v>
      </c>
      <c r="I3" s="38">
        <f>VLOOKUP($B3,personal!$A$1:$I$49,8,FALSE)</f>
        <v>33</v>
      </c>
      <c r="J3" s="39" t="str">
        <f>VLOOKUP($B3,personal!$A$1:$I$49,9,FALSE)</f>
        <v>Pria</v>
      </c>
      <c r="K3" s="37" t="str">
        <f>VLOOKUP($B3,colocation!$A$1:$K$45,2,FALSE)</f>
        <v>B</v>
      </c>
      <c r="L3" s="38" t="str">
        <f>VLOOKUP($B3,colocation!$A$1:$K$45,3,FALSE)</f>
        <v>A</v>
      </c>
      <c r="M3" s="38" t="str">
        <f>VLOOKUP($B3,colocation!$A$1:$K$45,4,FALSE)</f>
        <v>B</v>
      </c>
      <c r="N3" s="38" t="str">
        <f>VLOOKUP($B3,colocation!$A$1:$K$45,5,FALSE)</f>
        <v>B</v>
      </c>
      <c r="O3" s="38" t="str">
        <f>VLOOKUP($B3,colocation!$A$1:$K$45,6,FALSE)</f>
        <v>D</v>
      </c>
      <c r="P3" s="38" t="str">
        <f>VLOOKUP($B3,colocation!$A$1:$K$45,7,FALSE)</f>
        <v>B</v>
      </c>
      <c r="Q3" s="38" t="str">
        <f>VLOOKUP($B3,colocation!$A$1:$K$45,8,FALSE)</f>
        <v>B</v>
      </c>
      <c r="R3" s="38" t="str">
        <f>VLOOKUP($B3,colocation!$A$1:$K$45,9,FALSE)</f>
        <v>A</v>
      </c>
      <c r="S3" s="38" t="str">
        <f>VLOOKUP($B3,colocation!$A$1:$K$45,10,FALSE)</f>
        <v>C</v>
      </c>
      <c r="T3" s="39" t="str">
        <f>VLOOKUP($B3,colocation!$A$1:$K$45,11,FALSE)</f>
        <v>A</v>
      </c>
      <c r="U3" s="41" t="str">
        <f>VLOOKUP($B3,change!$A$1:$K$43,2,FALSE)</f>
        <v>A</v>
      </c>
      <c r="V3" s="42" t="str">
        <f>VLOOKUP($B3,change!$A$1:$K$43,3,FALSE)</f>
        <v>C</v>
      </c>
      <c r="W3" s="42" t="str">
        <f>VLOOKUP($B3,change!$A$1:$K$43,4,FALSE)</f>
        <v>A</v>
      </c>
      <c r="X3" s="42" t="str">
        <f>VLOOKUP($B3,change!$A$1:$K$43,5,FALSE)</f>
        <v>C</v>
      </c>
      <c r="Y3" s="42" t="str">
        <f>VLOOKUP($B3,change!$A$1:$K$43,6,FALSE)</f>
        <v>D</v>
      </c>
      <c r="Z3" s="42" t="str">
        <f>VLOOKUP($B3,change!$A$1:$K$43,7,FALSE)</f>
        <v>C</v>
      </c>
      <c r="AA3" s="42" t="str">
        <f>VLOOKUP($B3,change!$A$1:$K$43,8,FALSE)</f>
        <v>A</v>
      </c>
      <c r="AB3" s="42" t="str">
        <f>VLOOKUP($B3,change!$A$1:$K$43,9,FALSE)</f>
        <v>A</v>
      </c>
      <c r="AC3" s="42" t="str">
        <f>VLOOKUP($B3,change!$A$1:$K$43,10,FALSE)</f>
        <v>D</v>
      </c>
      <c r="AD3" s="43" t="str">
        <f>VLOOKUP($B3,change!$A$1:$K$43,11,FALSE)</f>
        <v>D</v>
      </c>
      <c r="AE3" s="41">
        <f>VLOOKUP($B3,'pu,peou,cle'!$A$1:$P$43,2,FALSE)</f>
        <v>3</v>
      </c>
      <c r="AF3" s="42">
        <f>VLOOKUP($B3,'pu,peou,cle'!$A$1:$P$43,3,FALSE)</f>
        <v>3</v>
      </c>
      <c r="AG3" s="42">
        <f>VLOOKUP($B3,'pu,peou,cle'!$A$1:$P$43,4,FALSE)</f>
        <v>3</v>
      </c>
      <c r="AH3" s="42">
        <f>VLOOKUP($B3,'pu,peou,cle'!$A$1:$P$43,5,FALSE)</f>
        <v>3</v>
      </c>
      <c r="AI3" s="43">
        <f>VLOOKUP($B3,'pu,peou,cle'!$A$1:$P$43,6,FALSE)</f>
        <v>3</v>
      </c>
      <c r="AJ3" s="41">
        <f>VLOOKUP($B3,'pu,peou,cle'!$A$1:$P$43,7,FALSE)</f>
        <v>3</v>
      </c>
      <c r="AK3" s="42">
        <f>VLOOKUP($B3,'pu,peou,cle'!$A$1:$P$43,8,FALSE)</f>
        <v>3</v>
      </c>
      <c r="AL3" s="42">
        <f>VLOOKUP($B3,'pu,peou,cle'!$A$1:$P$43,9,FALSE)</f>
        <v>3</v>
      </c>
      <c r="AM3" s="42">
        <f>VLOOKUP($B3,'pu,peou,cle'!$A$1:$P$43,10,FALSE)</f>
        <v>3</v>
      </c>
      <c r="AN3" s="43">
        <f>VLOOKUP($B3,'pu,peou,cle'!$A$1:$P$43,11,FALSE)</f>
        <v>3</v>
      </c>
      <c r="AO3" s="41">
        <f>VLOOKUP($B3,'pu,peou,cle'!$A$1:$P$43,12,FALSE)</f>
        <v>3</v>
      </c>
      <c r="AP3" s="42">
        <f>VLOOKUP($B3,'pu,peou,cle'!$A$1:$P$43,13,FALSE)</f>
        <v>3</v>
      </c>
      <c r="AQ3" s="42">
        <f>VLOOKUP($B3,'pu,peou,cle'!$A$1:$P$43,14,FALSE)</f>
        <v>3</v>
      </c>
      <c r="AR3" s="42">
        <f>VLOOKUP($B3,'pu,peou,cle'!$A$1:$P$43,15,FALSE)</f>
        <v>3</v>
      </c>
      <c r="AS3" s="43" t="str">
        <f>VLOOKUP($B3,'pu,peou,cle'!$A$1:$P$43,16,FALSE)</f>
        <v>sangat berguna</v>
      </c>
    </row>
    <row r="4" spans="1:45" x14ac:dyDescent="0.35">
      <c r="A4" s="14" t="s">
        <v>4</v>
      </c>
      <c r="B4" s="22" t="s">
        <v>5</v>
      </c>
      <c r="C4" s="32" t="str">
        <f>VLOOKUP($B4,personal!$A$1:$I$49,2,FALSE)</f>
        <v>C</v>
      </c>
      <c r="D4" s="13">
        <f>VLOOKUP($B4,personal!$A$1:$I$49,3,FALSE)</f>
        <v>4</v>
      </c>
      <c r="E4" s="13">
        <f>VLOOKUP($B4,personal!$A$1:$I$49,4,FALSE)</f>
        <v>3</v>
      </c>
      <c r="F4" s="13" t="str">
        <f>VLOOKUP($B4,personal!$A$1:$I$49,5,FALSE)</f>
        <v>Tidak</v>
      </c>
      <c r="G4" s="13">
        <f>VLOOKUP($B4,personal!$A$1:$I$49,6,FALSE)</f>
        <v>5</v>
      </c>
      <c r="H4" s="13">
        <f>VLOOKUP($B4,personal!$A$1:$I$49,7,FALSE)</f>
        <v>5</v>
      </c>
      <c r="I4" s="13">
        <f>VLOOKUP($B4,personal!$A$1:$I$49,8,FALSE)</f>
        <v>34</v>
      </c>
      <c r="J4" s="33" t="str">
        <f>VLOOKUP($B4,personal!$A$1:$I$49,9,FALSE)</f>
        <v>Pria</v>
      </c>
      <c r="K4" s="32" t="str">
        <f>VLOOKUP($B4,colocation!$A$1:$K$45,2,FALSE)</f>
        <v>B</v>
      </c>
      <c r="L4" s="13" t="str">
        <f>VLOOKUP($B4,colocation!$A$1:$K$45,3,FALSE)</f>
        <v>D</v>
      </c>
      <c r="M4" s="13" t="str">
        <f>VLOOKUP($B4,colocation!$A$1:$K$45,4,FALSE)</f>
        <v>C</v>
      </c>
      <c r="N4" s="13" t="str">
        <f>VLOOKUP($B4,colocation!$A$1:$K$45,5,FALSE)</f>
        <v>B</v>
      </c>
      <c r="O4" s="13" t="str">
        <f>VLOOKUP($B4,colocation!$A$1:$K$45,6,FALSE)</f>
        <v>D</v>
      </c>
      <c r="P4" s="13" t="str">
        <f>VLOOKUP($B4,colocation!$A$1:$K$45,7,FALSE)</f>
        <v>B</v>
      </c>
      <c r="Q4" s="13" t="str">
        <f>VLOOKUP($B4,colocation!$A$1:$K$45,8,FALSE)</f>
        <v>B</v>
      </c>
      <c r="R4" s="13" t="str">
        <f>VLOOKUP($B4,colocation!$A$1:$K$45,9,FALSE)</f>
        <v>D</v>
      </c>
      <c r="S4" s="13" t="str">
        <f>VLOOKUP($B4,colocation!$A$1:$K$45,10,FALSE)</f>
        <v>A</v>
      </c>
      <c r="T4" s="33" t="str">
        <f>VLOOKUP($B4,colocation!$A$1:$K$45,11,FALSE)</f>
        <v>A</v>
      </c>
      <c r="U4" s="32" t="str">
        <f>VLOOKUP($B4,change!$A$1:$K$43,2,FALSE)</f>
        <v>D</v>
      </c>
      <c r="V4" s="13" t="str">
        <f>VLOOKUP($B4,change!$A$1:$K$43,3,FALSE)</f>
        <v>A</v>
      </c>
      <c r="W4" s="13" t="str">
        <f>VLOOKUP($B4,change!$A$1:$K$43,4,FALSE)</f>
        <v>B</v>
      </c>
      <c r="X4" s="13" t="str">
        <f>VLOOKUP($B4,change!$A$1:$K$43,5,FALSE)</f>
        <v>C</v>
      </c>
      <c r="Y4" s="13" t="str">
        <f>VLOOKUP($B4,change!$A$1:$K$43,6,FALSE)</f>
        <v>D</v>
      </c>
      <c r="Z4" s="13" t="str">
        <f>VLOOKUP($B4,change!$A$1:$K$43,7,FALSE)</f>
        <v>C</v>
      </c>
      <c r="AA4" s="13" t="str">
        <f>VLOOKUP($B4,change!$A$1:$K$43,8,FALSE)</f>
        <v>B</v>
      </c>
      <c r="AB4" s="13" t="str">
        <f>VLOOKUP($B4,change!$A$1:$K$43,9,FALSE)</f>
        <v>C</v>
      </c>
      <c r="AC4" s="13" t="str">
        <f>VLOOKUP($B4,change!$A$1:$K$43,10,FALSE)</f>
        <v>A</v>
      </c>
      <c r="AD4" s="33" t="str">
        <f>VLOOKUP($B4,change!$A$1:$K$43,11,FALSE)</f>
        <v>D</v>
      </c>
      <c r="AE4" s="32">
        <f>VLOOKUP($B4,'pu,peou,cle'!$A$1:$P$43,2,FALSE)</f>
        <v>4</v>
      </c>
      <c r="AF4" s="13">
        <f>VLOOKUP($B4,'pu,peou,cle'!$A$1:$P$43,3,FALSE)</f>
        <v>4</v>
      </c>
      <c r="AG4" s="13">
        <f>VLOOKUP($B4,'pu,peou,cle'!$A$1:$P$43,4,FALSE)</f>
        <v>4</v>
      </c>
      <c r="AH4" s="13">
        <f>VLOOKUP($B4,'pu,peou,cle'!$A$1:$P$43,5,FALSE)</f>
        <v>4</v>
      </c>
      <c r="AI4" s="33">
        <f>VLOOKUP($B4,'pu,peou,cle'!$A$1:$P$43,6,FALSE)</f>
        <v>5</v>
      </c>
      <c r="AJ4" s="32">
        <f>VLOOKUP($B4,'pu,peou,cle'!$A$1:$P$43,7,FALSE)</f>
        <v>4</v>
      </c>
      <c r="AK4" s="13">
        <f>VLOOKUP($B4,'pu,peou,cle'!$A$1:$P$43,8,FALSE)</f>
        <v>4</v>
      </c>
      <c r="AL4" s="13">
        <f>VLOOKUP($B4,'pu,peou,cle'!$A$1:$P$43,9,FALSE)</f>
        <v>2</v>
      </c>
      <c r="AM4" s="13">
        <f>VLOOKUP($B4,'pu,peou,cle'!$A$1:$P$43,10,FALSE)</f>
        <v>5</v>
      </c>
      <c r="AN4" s="33">
        <f>VLOOKUP($B4,'pu,peou,cle'!$A$1:$P$43,11,FALSE)</f>
        <v>5</v>
      </c>
      <c r="AO4" s="32">
        <f>VLOOKUP($B4,'pu,peou,cle'!$A$1:$P$43,12,FALSE)</f>
        <v>4</v>
      </c>
      <c r="AP4" s="13">
        <f>VLOOKUP($B4,'pu,peou,cle'!$A$1:$P$43,13,FALSE)</f>
        <v>5</v>
      </c>
      <c r="AQ4" s="13">
        <f>VLOOKUP($B4,'pu,peou,cle'!$A$1:$P$43,14,FALSE)</f>
        <v>5</v>
      </c>
      <c r="AR4" s="13">
        <f>VLOOKUP($B4,'pu,peou,cle'!$A$1:$P$43,15,FALSE)</f>
        <v>5</v>
      </c>
      <c r="AS4" s="33" t="str">
        <f>VLOOKUP($B4,'pu,peou,cle'!$A$1:$P$43,16,FALSE)</f>
        <v>Peenyajian Proses model ini sangat membantu dalam pemahaman eksperimen keseharian.</v>
      </c>
    </row>
    <row r="5" spans="1:45" x14ac:dyDescent="0.35">
      <c r="A5" s="14" t="s">
        <v>6</v>
      </c>
      <c r="B5" s="22" t="s">
        <v>7</v>
      </c>
      <c r="C5" s="32" t="str">
        <f>VLOOKUP($B5,personal!$A$1:$I$49,2,FALSE)</f>
        <v>B</v>
      </c>
      <c r="D5" s="13">
        <f>VLOOKUP($B5,personal!$A$1:$I$49,3,FALSE)</f>
        <v>2</v>
      </c>
      <c r="E5" s="13">
        <f>VLOOKUP($B5,personal!$A$1:$I$49,4,FALSE)</f>
        <v>1</v>
      </c>
      <c r="F5" s="13" t="str">
        <f>VLOOKUP($B5,personal!$A$1:$I$49,5,FALSE)</f>
        <v>Ya</v>
      </c>
      <c r="G5" s="13">
        <f>VLOOKUP($B5,personal!$A$1:$I$49,6,FALSE)</f>
        <v>3</v>
      </c>
      <c r="H5" s="13">
        <f>VLOOKUP($B5,personal!$A$1:$I$49,7,FALSE)</f>
        <v>4</v>
      </c>
      <c r="I5" s="13">
        <f>VLOOKUP($B5,personal!$A$1:$I$49,8,FALSE)</f>
        <v>31</v>
      </c>
      <c r="J5" s="33" t="str">
        <f>VLOOKUP($B5,personal!$A$1:$I$49,9,FALSE)</f>
        <v>Pria</v>
      </c>
      <c r="K5" s="32" t="str">
        <f>VLOOKUP($B5,colocation!$A$1:$K$45,2,FALSE)</f>
        <v>B</v>
      </c>
      <c r="L5" s="13" t="str">
        <f>VLOOKUP($B5,colocation!$A$1:$K$45,3,FALSE)</f>
        <v>D</v>
      </c>
      <c r="M5" s="13" t="str">
        <f>VLOOKUP($B5,colocation!$A$1:$K$45,4,FALSE)</f>
        <v>C</v>
      </c>
      <c r="N5" s="13" t="str">
        <f>VLOOKUP($B5,colocation!$A$1:$K$45,5,FALSE)</f>
        <v>B</v>
      </c>
      <c r="O5" s="13" t="str">
        <f>VLOOKUP($B5,colocation!$A$1:$K$45,6,FALSE)</f>
        <v>D</v>
      </c>
      <c r="P5" s="13" t="str">
        <f>VLOOKUP($B5,colocation!$A$1:$K$45,7,FALSE)</f>
        <v>B</v>
      </c>
      <c r="Q5" s="13" t="str">
        <f>VLOOKUP($B5,colocation!$A$1:$K$45,8,FALSE)</f>
        <v>B</v>
      </c>
      <c r="R5" s="13" t="str">
        <f>VLOOKUP($B5,colocation!$A$1:$K$45,9,FALSE)</f>
        <v>D</v>
      </c>
      <c r="S5" s="13" t="str">
        <f>VLOOKUP($B5,colocation!$A$1:$K$45,10,FALSE)</f>
        <v>A</v>
      </c>
      <c r="T5" s="33" t="str">
        <f>VLOOKUP($B5,colocation!$A$1:$K$45,11,FALSE)</f>
        <v>A</v>
      </c>
      <c r="U5" s="32" t="str">
        <f>VLOOKUP($B5,change!$A$1:$K$43,2,FALSE)</f>
        <v>D</v>
      </c>
      <c r="V5" s="13" t="str">
        <f>VLOOKUP($B5,change!$A$1:$K$43,3,FALSE)</f>
        <v>A</v>
      </c>
      <c r="W5" s="13" t="str">
        <f>VLOOKUP($B5,change!$A$1:$K$43,4,FALSE)</f>
        <v>B</v>
      </c>
      <c r="X5" s="13" t="str">
        <f>VLOOKUP($B5,change!$A$1:$K$43,5,FALSE)</f>
        <v>C</v>
      </c>
      <c r="Y5" s="13" t="str">
        <f>VLOOKUP($B5,change!$A$1:$K$43,6,FALSE)</f>
        <v>D</v>
      </c>
      <c r="Z5" s="13" t="str">
        <f>VLOOKUP($B5,change!$A$1:$K$43,7,FALSE)</f>
        <v>C</v>
      </c>
      <c r="AA5" s="13" t="str">
        <f>VLOOKUP($B5,change!$A$1:$K$43,8,FALSE)</f>
        <v>B</v>
      </c>
      <c r="AB5" s="13" t="str">
        <f>VLOOKUP($B5,change!$A$1:$K$43,9,FALSE)</f>
        <v>A</v>
      </c>
      <c r="AC5" s="13" t="str">
        <f>VLOOKUP($B5,change!$A$1:$K$43,10,FALSE)</f>
        <v>E</v>
      </c>
      <c r="AD5" s="33" t="str">
        <f>VLOOKUP($B5,change!$A$1:$K$43,11,FALSE)</f>
        <v>D</v>
      </c>
      <c r="AE5" s="32">
        <f>VLOOKUP($B5,'pu,peou,cle'!$A$1:$P$43,2,FALSE)</f>
        <v>4</v>
      </c>
      <c r="AF5" s="13">
        <f>VLOOKUP($B5,'pu,peou,cle'!$A$1:$P$43,3,FALSE)</f>
        <v>4</v>
      </c>
      <c r="AG5" s="13">
        <f>VLOOKUP($B5,'pu,peou,cle'!$A$1:$P$43,4,FALSE)</f>
        <v>4</v>
      </c>
      <c r="AH5" s="13">
        <f>VLOOKUP($B5,'pu,peou,cle'!$A$1:$P$43,5,FALSE)</f>
        <v>5</v>
      </c>
      <c r="AI5" s="33">
        <f>VLOOKUP($B5,'pu,peou,cle'!$A$1:$P$43,6,FALSE)</f>
        <v>4</v>
      </c>
      <c r="AJ5" s="32">
        <f>VLOOKUP($B5,'pu,peou,cle'!$A$1:$P$43,7,FALSE)</f>
        <v>4</v>
      </c>
      <c r="AK5" s="13">
        <f>VLOOKUP($B5,'pu,peou,cle'!$A$1:$P$43,8,FALSE)</f>
        <v>4</v>
      </c>
      <c r="AL5" s="13">
        <f>VLOOKUP($B5,'pu,peou,cle'!$A$1:$P$43,9,FALSE)</f>
        <v>2</v>
      </c>
      <c r="AM5" s="13">
        <f>VLOOKUP($B5,'pu,peou,cle'!$A$1:$P$43,10,FALSE)</f>
        <v>5</v>
      </c>
      <c r="AN5" s="33">
        <f>VLOOKUP($B5,'pu,peou,cle'!$A$1:$P$43,11,FALSE)</f>
        <v>4</v>
      </c>
      <c r="AO5" s="32">
        <f>VLOOKUP($B5,'pu,peou,cle'!$A$1:$P$43,12,FALSE)</f>
        <v>4</v>
      </c>
      <c r="AP5" s="13">
        <f>VLOOKUP($B5,'pu,peou,cle'!$A$1:$P$43,13,FALSE)</f>
        <v>4</v>
      </c>
      <c r="AQ5" s="13">
        <f>VLOOKUP($B5,'pu,peou,cle'!$A$1:$P$43,14,FALSE)</f>
        <v>4</v>
      </c>
      <c r="AR5" s="13">
        <f>VLOOKUP($B5,'pu,peou,cle'!$A$1:$P$43,15,FALSE)</f>
        <v>4</v>
      </c>
      <c r="AS5" s="33" t="str">
        <f>VLOOKUP($B5,'pu,peou,cle'!$A$1:$P$43,16,FALSE)</f>
        <v>perlu disempurnakan lagi pada proses implementasi proses change</v>
      </c>
    </row>
    <row r="6" spans="1:45" x14ac:dyDescent="0.35">
      <c r="A6" s="14" t="s">
        <v>8</v>
      </c>
      <c r="B6" s="22" t="s">
        <v>9</v>
      </c>
      <c r="C6" s="32" t="str">
        <f>VLOOKUP($B6,personal!$A$1:$I$49,2,FALSE)</f>
        <v>D</v>
      </c>
      <c r="D6" s="13">
        <f>VLOOKUP($B6,personal!$A$1:$I$49,3,FALSE)</f>
        <v>3</v>
      </c>
      <c r="E6" s="13">
        <f>VLOOKUP($B6,personal!$A$1:$I$49,4,FALSE)</f>
        <v>3</v>
      </c>
      <c r="F6" s="13" t="str">
        <f>VLOOKUP($B6,personal!$A$1:$I$49,5,FALSE)</f>
        <v>Ya</v>
      </c>
      <c r="G6" s="13">
        <f>VLOOKUP($B6,personal!$A$1:$I$49,6,FALSE)</f>
        <v>5</v>
      </c>
      <c r="H6" s="13">
        <f>VLOOKUP($B6,personal!$A$1:$I$49,7,FALSE)</f>
        <v>5</v>
      </c>
      <c r="I6" s="13">
        <f>VLOOKUP($B6,personal!$A$1:$I$49,8,FALSE)</f>
        <v>27</v>
      </c>
      <c r="J6" s="33" t="str">
        <f>VLOOKUP($B6,personal!$A$1:$I$49,9,FALSE)</f>
        <v>Pria</v>
      </c>
      <c r="K6" s="32" t="str">
        <f>VLOOKUP($B6,colocation!$A$1:$K$45,2,FALSE)</f>
        <v>B</v>
      </c>
      <c r="L6" s="13" t="str">
        <f>VLOOKUP($B6,colocation!$A$1:$K$45,3,FALSE)</f>
        <v>D</v>
      </c>
      <c r="M6" s="13" t="str">
        <f>VLOOKUP($B6,colocation!$A$1:$K$45,4,FALSE)</f>
        <v>D</v>
      </c>
      <c r="N6" s="13" t="str">
        <f>VLOOKUP($B6,colocation!$A$1:$K$45,5,FALSE)</f>
        <v>B</v>
      </c>
      <c r="O6" s="13" t="str">
        <f>VLOOKUP($B6,colocation!$A$1:$K$45,6,FALSE)</f>
        <v>D</v>
      </c>
      <c r="P6" s="13" t="str">
        <f>VLOOKUP($B6,colocation!$A$1:$K$45,7,FALSE)</f>
        <v>B</v>
      </c>
      <c r="Q6" s="13" t="str">
        <f>VLOOKUP($B6,colocation!$A$1:$K$45,8,FALSE)</f>
        <v>B</v>
      </c>
      <c r="R6" s="13" t="str">
        <f>VLOOKUP($B6,colocation!$A$1:$K$45,9,FALSE)</f>
        <v>D</v>
      </c>
      <c r="S6" s="13" t="str">
        <f>VLOOKUP($B6,colocation!$A$1:$K$45,10,FALSE)</f>
        <v>B</v>
      </c>
      <c r="T6" s="33" t="str">
        <f>VLOOKUP($B6,colocation!$A$1:$K$45,11,FALSE)</f>
        <v>A</v>
      </c>
      <c r="U6" s="32" t="str">
        <f>VLOOKUP($B6,change!$A$1:$K$43,2,FALSE)</f>
        <v>D</v>
      </c>
      <c r="V6" s="13" t="str">
        <f>VLOOKUP($B6,change!$A$1:$K$43,3,FALSE)</f>
        <v>A</v>
      </c>
      <c r="W6" s="13" t="str">
        <f>VLOOKUP($B6,change!$A$1:$K$43,4,FALSE)</f>
        <v>B</v>
      </c>
      <c r="X6" s="13" t="str">
        <f>VLOOKUP($B6,change!$A$1:$K$43,5,FALSE)</f>
        <v>C</v>
      </c>
      <c r="Y6" s="13" t="str">
        <f>VLOOKUP($B6,change!$A$1:$K$43,6,FALSE)</f>
        <v>C</v>
      </c>
      <c r="Z6" s="13" t="str">
        <f>VLOOKUP($B6,change!$A$1:$K$43,7,FALSE)</f>
        <v>D</v>
      </c>
      <c r="AA6" s="13" t="str">
        <f>VLOOKUP($B6,change!$A$1:$K$43,8,FALSE)</f>
        <v>B</v>
      </c>
      <c r="AB6" s="13" t="str">
        <f>VLOOKUP($B6,change!$A$1:$K$43,9,FALSE)</f>
        <v>A</v>
      </c>
      <c r="AC6" s="13" t="str">
        <f>VLOOKUP($B6,change!$A$1:$K$43,10,FALSE)</f>
        <v>A</v>
      </c>
      <c r="AD6" s="33" t="str">
        <f>VLOOKUP($B6,change!$A$1:$K$43,11,FALSE)</f>
        <v>D</v>
      </c>
      <c r="AE6" s="32">
        <f>VLOOKUP($B6,'pu,peou,cle'!$A$1:$P$43,2,FALSE)</f>
        <v>4</v>
      </c>
      <c r="AF6" s="13">
        <f>VLOOKUP($B6,'pu,peou,cle'!$A$1:$P$43,3,FALSE)</f>
        <v>4</v>
      </c>
      <c r="AG6" s="13">
        <f>VLOOKUP($B6,'pu,peou,cle'!$A$1:$P$43,4,FALSE)</f>
        <v>4</v>
      </c>
      <c r="AH6" s="13">
        <f>VLOOKUP($B6,'pu,peou,cle'!$A$1:$P$43,5,FALSE)</f>
        <v>4</v>
      </c>
      <c r="AI6" s="33">
        <f>VLOOKUP($B6,'pu,peou,cle'!$A$1:$P$43,6,FALSE)</f>
        <v>4</v>
      </c>
      <c r="AJ6" s="32">
        <f>VLOOKUP($B6,'pu,peou,cle'!$A$1:$P$43,7,FALSE)</f>
        <v>4</v>
      </c>
      <c r="AK6" s="13">
        <f>VLOOKUP($B6,'pu,peou,cle'!$A$1:$P$43,8,FALSE)</f>
        <v>4</v>
      </c>
      <c r="AL6" s="13">
        <f>VLOOKUP($B6,'pu,peou,cle'!$A$1:$P$43,9,FALSE)</f>
        <v>2</v>
      </c>
      <c r="AM6" s="13">
        <f>VLOOKUP($B6,'pu,peou,cle'!$A$1:$P$43,10,FALSE)</f>
        <v>4</v>
      </c>
      <c r="AN6" s="33">
        <f>VLOOKUP($B6,'pu,peou,cle'!$A$1:$P$43,11,FALSE)</f>
        <v>4</v>
      </c>
      <c r="AO6" s="32">
        <f>VLOOKUP($B6,'pu,peou,cle'!$A$1:$P$43,12,FALSE)</f>
        <v>4</v>
      </c>
      <c r="AP6" s="13">
        <f>VLOOKUP($B6,'pu,peou,cle'!$A$1:$P$43,13,FALSE)</f>
        <v>4</v>
      </c>
      <c r="AQ6" s="13">
        <f>VLOOKUP($B6,'pu,peou,cle'!$A$1:$P$43,14,FALSE)</f>
        <v>4</v>
      </c>
      <c r="AR6" s="13">
        <f>VLOOKUP($B6,'pu,peou,cle'!$A$1:$P$43,15,FALSE)</f>
        <v>4</v>
      </c>
      <c r="AS6" s="33" t="str">
        <f>VLOOKUP($B6,'pu,peou,cle'!$A$1:$P$43,16,FALSE)</f>
        <v xml:space="preserve">untuk ditambahkan icon seperti email, sebagai notifikasi dari service desk ke user bahwa permintaan sudah dibuatkan tiket. (user mengetahui progress tiketnya) karena pada simulasi tsb belum ada
</v>
      </c>
    </row>
    <row r="7" spans="1:45" x14ac:dyDescent="0.35">
      <c r="A7" s="12" t="s">
        <v>10</v>
      </c>
      <c r="B7" s="21" t="s">
        <v>11</v>
      </c>
      <c r="C7" s="32" t="str">
        <f>VLOOKUP($B7,personal!$A$1:$I$49,2,FALSE)</f>
        <v>B</v>
      </c>
      <c r="D7" s="13">
        <f>VLOOKUP($B7,personal!$A$1:$I$49,3,FALSE)</f>
        <v>4</v>
      </c>
      <c r="E7" s="13">
        <f>VLOOKUP($B7,personal!$A$1:$I$49,4,FALSE)</f>
        <v>4</v>
      </c>
      <c r="F7" s="13" t="str">
        <f>VLOOKUP($B7,personal!$A$1:$I$49,5,FALSE)</f>
        <v>Tidak</v>
      </c>
      <c r="G7" s="13">
        <f>VLOOKUP($B7,personal!$A$1:$I$49,6,FALSE)</f>
        <v>4</v>
      </c>
      <c r="H7" s="13">
        <f>VLOOKUP($B7,personal!$A$1:$I$49,7,FALSE)</f>
        <v>4</v>
      </c>
      <c r="I7" s="13">
        <f>VLOOKUP($B7,personal!$A$1:$I$49,8,FALSE)</f>
        <v>32</v>
      </c>
      <c r="J7" s="33" t="str">
        <f>VLOOKUP($B7,personal!$A$1:$I$49,9,FALSE)</f>
        <v>Wanita</v>
      </c>
      <c r="K7" s="32" t="str">
        <f>VLOOKUP($B7,colocation!$A$1:$K$45,2,FALSE)</f>
        <v>B</v>
      </c>
      <c r="L7" s="13" t="str">
        <f>VLOOKUP($B7,colocation!$A$1:$K$45,3,FALSE)</f>
        <v>A</v>
      </c>
      <c r="M7" s="13" t="str">
        <f>VLOOKUP($B7,colocation!$A$1:$K$45,4,FALSE)</f>
        <v>B</v>
      </c>
      <c r="N7" s="13" t="str">
        <f>VLOOKUP($B7,colocation!$A$1:$K$45,5,FALSE)</f>
        <v>B</v>
      </c>
      <c r="O7" s="13" t="str">
        <f>VLOOKUP($B7,colocation!$A$1:$K$45,6,FALSE)</f>
        <v>D</v>
      </c>
      <c r="P7" s="13" t="str">
        <f>VLOOKUP($B7,colocation!$A$1:$K$45,7,FALSE)</f>
        <v>B</v>
      </c>
      <c r="Q7" s="13" t="str">
        <f>VLOOKUP($B7,colocation!$A$1:$K$45,8,FALSE)</f>
        <v>B</v>
      </c>
      <c r="R7" s="13" t="str">
        <f>VLOOKUP($B7,colocation!$A$1:$K$45,9,FALSE)</f>
        <v>D</v>
      </c>
      <c r="S7" s="13" t="str">
        <f>VLOOKUP($B7,colocation!$A$1:$K$45,10,FALSE)</f>
        <v>B</v>
      </c>
      <c r="T7" s="33" t="str">
        <f>VLOOKUP($B7,colocation!$A$1:$K$45,11,FALSE)</f>
        <v>A</v>
      </c>
      <c r="U7" s="32" t="str">
        <f>VLOOKUP($B7,change!$A$1:$K$43,2,FALSE)</f>
        <v>D</v>
      </c>
      <c r="V7" s="13" t="str">
        <f>VLOOKUP($B7,change!$A$1:$K$43,3,FALSE)</f>
        <v>A</v>
      </c>
      <c r="W7" s="13" t="str">
        <f>VLOOKUP($B7,change!$A$1:$K$43,4,FALSE)</f>
        <v>C</v>
      </c>
      <c r="X7" s="13" t="str">
        <f>VLOOKUP($B7,change!$A$1:$K$43,5,FALSE)</f>
        <v>C</v>
      </c>
      <c r="Y7" s="13" t="str">
        <f>VLOOKUP($B7,change!$A$1:$K$43,6,FALSE)</f>
        <v>A</v>
      </c>
      <c r="Z7" s="13" t="str">
        <f>VLOOKUP($B7,change!$A$1:$K$43,7,FALSE)</f>
        <v>C</v>
      </c>
      <c r="AA7" s="13" t="str">
        <f>VLOOKUP($B7,change!$A$1:$K$43,8,FALSE)</f>
        <v>D</v>
      </c>
      <c r="AB7" s="13" t="str">
        <f>VLOOKUP($B7,change!$A$1:$K$43,9,FALSE)</f>
        <v>B</v>
      </c>
      <c r="AC7" s="13" t="str">
        <f>VLOOKUP($B7,change!$A$1:$K$43,10,FALSE)</f>
        <v>C</v>
      </c>
      <c r="AD7" s="33" t="str">
        <f>VLOOKUP($B7,change!$A$1:$K$43,11,FALSE)</f>
        <v>A</v>
      </c>
      <c r="AE7" s="32">
        <f>VLOOKUP($B7,'pu,peou,cle'!$A$1:$P$43,2,FALSE)</f>
        <v>5</v>
      </c>
      <c r="AF7" s="13">
        <f>VLOOKUP($B7,'pu,peou,cle'!$A$1:$P$43,3,FALSE)</f>
        <v>5</v>
      </c>
      <c r="AG7" s="13">
        <f>VLOOKUP($B7,'pu,peou,cle'!$A$1:$P$43,4,FALSE)</f>
        <v>5</v>
      </c>
      <c r="AH7" s="13">
        <f>VLOOKUP($B7,'pu,peou,cle'!$A$1:$P$43,5,FALSE)</f>
        <v>5</v>
      </c>
      <c r="AI7" s="33">
        <f>VLOOKUP($B7,'pu,peou,cle'!$A$1:$P$43,6,FALSE)</f>
        <v>5</v>
      </c>
      <c r="AJ7" s="32">
        <f>VLOOKUP($B7,'pu,peou,cle'!$A$1:$P$43,7,FALSE)</f>
        <v>5</v>
      </c>
      <c r="AK7" s="13">
        <f>VLOOKUP($B7,'pu,peou,cle'!$A$1:$P$43,8,FALSE)</f>
        <v>5</v>
      </c>
      <c r="AL7" s="13">
        <f>VLOOKUP($B7,'pu,peou,cle'!$A$1:$P$43,9,FALSE)</f>
        <v>2</v>
      </c>
      <c r="AM7" s="13">
        <f>VLOOKUP($B7,'pu,peou,cle'!$A$1:$P$43,10,FALSE)</f>
        <v>5</v>
      </c>
      <c r="AN7" s="33">
        <f>VLOOKUP($B7,'pu,peou,cle'!$A$1:$P$43,11,FALSE)</f>
        <v>5</v>
      </c>
      <c r="AO7" s="32">
        <f>VLOOKUP($B7,'pu,peou,cle'!$A$1:$P$43,12,FALSE)</f>
        <v>5</v>
      </c>
      <c r="AP7" s="13">
        <f>VLOOKUP($B7,'pu,peou,cle'!$A$1:$P$43,13,FALSE)</f>
        <v>5</v>
      </c>
      <c r="AQ7" s="13">
        <f>VLOOKUP($B7,'pu,peou,cle'!$A$1:$P$43,14,FALSE)</f>
        <v>5</v>
      </c>
      <c r="AR7" s="13">
        <f>VLOOKUP($B7,'pu,peou,cle'!$A$1:$P$43,15,FALSE)</f>
        <v>5</v>
      </c>
      <c r="AS7" s="33" t="str">
        <f>VLOOKUP($B7,'pu,peou,cle'!$A$1:$P$43,16,FALSE)</f>
        <v>dengan adanya proses model membuat user lebih mudah dalam memahami proses bisnis yang sedang berjalan di instasi msg2</v>
      </c>
    </row>
    <row r="8" spans="1:45" x14ac:dyDescent="0.35">
      <c r="A8" s="14" t="s">
        <v>12</v>
      </c>
      <c r="B8" s="22" t="s">
        <v>13</v>
      </c>
      <c r="C8" s="32" t="str">
        <f>VLOOKUP($B8,personal!$A$1:$I$49,2,FALSE)</f>
        <v>B</v>
      </c>
      <c r="D8" s="13">
        <f>VLOOKUP($B8,personal!$A$1:$I$49,3,FALSE)</f>
        <v>1</v>
      </c>
      <c r="E8" s="13">
        <f>VLOOKUP($B8,personal!$A$1:$I$49,4,FALSE)</f>
        <v>3</v>
      </c>
      <c r="F8" s="13" t="str">
        <f>VLOOKUP($B8,personal!$A$1:$I$49,5,FALSE)</f>
        <v>Tidak</v>
      </c>
      <c r="G8" s="13">
        <f>VLOOKUP($B8,personal!$A$1:$I$49,6,FALSE)</f>
        <v>4</v>
      </c>
      <c r="H8" s="13">
        <f>VLOOKUP($B8,personal!$A$1:$I$49,7,FALSE)</f>
        <v>4</v>
      </c>
      <c r="I8" s="13">
        <f>VLOOKUP($B8,personal!$A$1:$I$49,8,FALSE)</f>
        <v>33</v>
      </c>
      <c r="J8" s="33" t="str">
        <f>VLOOKUP($B8,personal!$A$1:$I$49,9,FALSE)</f>
        <v>Pria</v>
      </c>
      <c r="K8" s="32" t="str">
        <f>VLOOKUP($B8,colocation!$A$1:$K$45,2,FALSE)</f>
        <v>B</v>
      </c>
      <c r="L8" s="13" t="str">
        <f>VLOOKUP($B8,colocation!$A$1:$K$45,3,FALSE)</f>
        <v>D</v>
      </c>
      <c r="M8" s="13" t="str">
        <f>VLOOKUP($B8,colocation!$A$1:$K$45,4,FALSE)</f>
        <v>C</v>
      </c>
      <c r="N8" s="13" t="str">
        <f>VLOOKUP($B8,colocation!$A$1:$K$45,5,FALSE)</f>
        <v>B</v>
      </c>
      <c r="O8" s="13" t="str">
        <f>VLOOKUP($B8,colocation!$A$1:$K$45,6,FALSE)</f>
        <v>D</v>
      </c>
      <c r="P8" s="13" t="str">
        <f>VLOOKUP($B8,colocation!$A$1:$K$45,7,FALSE)</f>
        <v>B</v>
      </c>
      <c r="Q8" s="13" t="str">
        <f>VLOOKUP($B8,colocation!$A$1:$K$45,8,FALSE)</f>
        <v>B</v>
      </c>
      <c r="R8" s="13" t="str">
        <f>VLOOKUP($B8,colocation!$A$1:$K$45,9,FALSE)</f>
        <v>D</v>
      </c>
      <c r="S8" s="13" t="str">
        <f>VLOOKUP($B8,colocation!$A$1:$K$45,10,FALSE)</f>
        <v>A</v>
      </c>
      <c r="T8" s="33" t="str">
        <f>VLOOKUP($B8,colocation!$A$1:$K$45,11,FALSE)</f>
        <v>A</v>
      </c>
      <c r="U8" s="32" t="str">
        <f>VLOOKUP($B8,change!$A$1:$K$43,2,FALSE)</f>
        <v>D</v>
      </c>
      <c r="V8" s="13" t="str">
        <f>VLOOKUP($B8,change!$A$1:$K$43,3,FALSE)</f>
        <v>A</v>
      </c>
      <c r="W8" s="13" t="str">
        <f>VLOOKUP($B8,change!$A$1:$K$43,4,FALSE)</f>
        <v>B</v>
      </c>
      <c r="X8" s="13" t="str">
        <f>VLOOKUP($B8,change!$A$1:$K$43,5,FALSE)</f>
        <v>C</v>
      </c>
      <c r="Y8" s="13" t="str">
        <f>VLOOKUP($B8,change!$A$1:$K$43,6,FALSE)</f>
        <v>D</v>
      </c>
      <c r="Z8" s="13" t="str">
        <f>VLOOKUP($B8,change!$A$1:$K$43,7,FALSE)</f>
        <v>C</v>
      </c>
      <c r="AA8" s="13" t="str">
        <f>VLOOKUP($B8,change!$A$1:$K$43,8,FALSE)</f>
        <v>B</v>
      </c>
      <c r="AB8" s="13" t="str">
        <f>VLOOKUP($B8,change!$A$1:$K$43,9,FALSE)</f>
        <v>C</v>
      </c>
      <c r="AC8" s="13" t="str">
        <f>VLOOKUP($B8,change!$A$1:$K$43,10,FALSE)</f>
        <v>D</v>
      </c>
      <c r="AD8" s="33" t="str">
        <f>VLOOKUP($B8,change!$A$1:$K$43,11,FALSE)</f>
        <v>D</v>
      </c>
      <c r="AE8" s="32">
        <f>VLOOKUP($B8,'pu,peou,cle'!$A$1:$P$43,2,FALSE)</f>
        <v>5</v>
      </c>
      <c r="AF8" s="13">
        <f>VLOOKUP($B8,'pu,peou,cle'!$A$1:$P$43,3,FALSE)</f>
        <v>5</v>
      </c>
      <c r="AG8" s="13">
        <f>VLOOKUP($B8,'pu,peou,cle'!$A$1:$P$43,4,FALSE)</f>
        <v>5</v>
      </c>
      <c r="AH8" s="13">
        <f>VLOOKUP($B8,'pu,peou,cle'!$A$1:$P$43,5,FALSE)</f>
        <v>5</v>
      </c>
      <c r="AI8" s="33">
        <f>VLOOKUP($B8,'pu,peou,cle'!$A$1:$P$43,6,FALSE)</f>
        <v>5</v>
      </c>
      <c r="AJ8" s="32">
        <f>VLOOKUP($B8,'pu,peou,cle'!$A$1:$P$43,7,FALSE)</f>
        <v>5</v>
      </c>
      <c r="AK8" s="13">
        <f>VLOOKUP($B8,'pu,peou,cle'!$A$1:$P$43,8,FALSE)</f>
        <v>5</v>
      </c>
      <c r="AL8" s="13">
        <f>VLOOKUP($B8,'pu,peou,cle'!$A$1:$P$43,9,FALSE)</f>
        <v>5</v>
      </c>
      <c r="AM8" s="13">
        <f>VLOOKUP($B8,'pu,peou,cle'!$A$1:$P$43,10,FALSE)</f>
        <v>5</v>
      </c>
      <c r="AN8" s="33">
        <f>VLOOKUP($B8,'pu,peou,cle'!$A$1:$P$43,11,FALSE)</f>
        <v>5</v>
      </c>
      <c r="AO8" s="32">
        <f>VLOOKUP($B8,'pu,peou,cle'!$A$1:$P$43,12,FALSE)</f>
        <v>5</v>
      </c>
      <c r="AP8" s="13">
        <f>VLOOKUP($B8,'pu,peou,cle'!$A$1:$P$43,13,FALSE)</f>
        <v>5</v>
      </c>
      <c r="AQ8" s="13">
        <f>VLOOKUP($B8,'pu,peou,cle'!$A$1:$P$43,14,FALSE)</f>
        <v>5</v>
      </c>
      <c r="AR8" s="13">
        <f>VLOOKUP($B8,'pu,peou,cle'!$A$1:$P$43,15,FALSE)</f>
        <v>5</v>
      </c>
      <c r="AS8" s="33" t="str">
        <f>VLOOKUP($B8,'pu,peou,cle'!$A$1:$P$43,16,FALSE)</f>
        <v>perlu ada normal waktu pelaksanaan atau masing masing proses</v>
      </c>
    </row>
    <row r="9" spans="1:45" x14ac:dyDescent="0.35">
      <c r="A9" s="12" t="s">
        <v>14</v>
      </c>
      <c r="B9" s="21" t="s">
        <v>15</v>
      </c>
      <c r="C9" s="32" t="str">
        <f>VLOOKUP($B9,personal!$A$1:$I$49,2,FALSE)</f>
        <v>C</v>
      </c>
      <c r="D9" s="13">
        <f>VLOOKUP($B9,personal!$A$1:$I$49,3,FALSE)</f>
        <v>3</v>
      </c>
      <c r="E9" s="13">
        <f>VLOOKUP($B9,personal!$A$1:$I$49,4,FALSE)</f>
        <v>3</v>
      </c>
      <c r="F9" s="13" t="str">
        <f>VLOOKUP($B9,personal!$A$1:$I$49,5,FALSE)</f>
        <v>Tidak</v>
      </c>
      <c r="G9" s="13">
        <f>VLOOKUP($B9,personal!$A$1:$I$49,6,FALSE)</f>
        <v>5</v>
      </c>
      <c r="H9" s="13">
        <f>VLOOKUP($B9,personal!$A$1:$I$49,7,FALSE)</f>
        <v>5</v>
      </c>
      <c r="I9" s="13">
        <f>VLOOKUP($B9,personal!$A$1:$I$49,8,FALSE)</f>
        <v>33</v>
      </c>
      <c r="J9" s="33" t="str">
        <f>VLOOKUP($B9,personal!$A$1:$I$49,9,FALSE)</f>
        <v>Pria</v>
      </c>
      <c r="K9" s="32" t="str">
        <f>VLOOKUP($B9,colocation!$A$1:$K$45,2,FALSE)</f>
        <v>D</v>
      </c>
      <c r="L9" s="13" t="str">
        <f>VLOOKUP($B9,colocation!$A$1:$K$45,3,FALSE)</f>
        <v>D</v>
      </c>
      <c r="M9" s="13" t="str">
        <f>VLOOKUP($B9,colocation!$A$1:$K$45,4,FALSE)</f>
        <v>D</v>
      </c>
      <c r="N9" s="13" t="str">
        <f>VLOOKUP($B9,colocation!$A$1:$K$45,5,FALSE)</f>
        <v>D</v>
      </c>
      <c r="O9" s="13" t="str">
        <f>VLOOKUP($B9,colocation!$A$1:$K$45,6,FALSE)</f>
        <v>D</v>
      </c>
      <c r="P9" s="13" t="str">
        <f>VLOOKUP($B9,colocation!$A$1:$K$45,7,FALSE)</f>
        <v>B</v>
      </c>
      <c r="Q9" s="13" t="str">
        <f>VLOOKUP($B9,colocation!$A$1:$K$45,8,FALSE)</f>
        <v>B</v>
      </c>
      <c r="R9" s="13" t="str">
        <f>VLOOKUP($B9,colocation!$A$1:$K$45,9,FALSE)</f>
        <v>A</v>
      </c>
      <c r="S9" s="13" t="str">
        <f>VLOOKUP($B9,colocation!$A$1:$K$45,10,FALSE)</f>
        <v>D</v>
      </c>
      <c r="T9" s="33" t="str">
        <f>VLOOKUP($B9,colocation!$A$1:$K$45,11,FALSE)</f>
        <v>A</v>
      </c>
      <c r="U9" s="32" t="str">
        <f>VLOOKUP($B9,change!$A$1:$K$43,2,FALSE)</f>
        <v>B</v>
      </c>
      <c r="V9" s="13" t="str">
        <f>VLOOKUP($B9,change!$A$1:$K$43,3,FALSE)</f>
        <v>D</v>
      </c>
      <c r="W9" s="13" t="str">
        <f>VLOOKUP($B9,change!$A$1:$K$43,4,FALSE)</f>
        <v>A</v>
      </c>
      <c r="X9" s="13" t="str">
        <f>VLOOKUP($B9,change!$A$1:$K$43,5,FALSE)</f>
        <v>B</v>
      </c>
      <c r="Y9" s="13" t="str">
        <f>VLOOKUP($B9,change!$A$1:$K$43,6,FALSE)</f>
        <v>C</v>
      </c>
      <c r="Z9" s="13" t="str">
        <f>VLOOKUP($B9,change!$A$1:$K$43,7,FALSE)</f>
        <v>C</v>
      </c>
      <c r="AA9" s="13" t="str">
        <f>VLOOKUP($B9,change!$A$1:$K$43,8,FALSE)</f>
        <v>C</v>
      </c>
      <c r="AB9" s="13" t="str">
        <f>VLOOKUP($B9,change!$A$1:$K$43,9,FALSE)</f>
        <v>A</v>
      </c>
      <c r="AC9" s="13" t="str">
        <f>VLOOKUP($B9,change!$A$1:$K$43,10,FALSE)</f>
        <v>D</v>
      </c>
      <c r="AD9" s="33" t="str">
        <f>VLOOKUP($B9,change!$A$1:$K$43,11,FALSE)</f>
        <v>D</v>
      </c>
      <c r="AE9" s="32">
        <f>VLOOKUP($B9,'pu,peou,cle'!$A$1:$P$43,2,FALSE)</f>
        <v>3</v>
      </c>
      <c r="AF9" s="13">
        <f>VLOOKUP($B9,'pu,peou,cle'!$A$1:$P$43,3,FALSE)</f>
        <v>3</v>
      </c>
      <c r="AG9" s="13">
        <f>VLOOKUP($B9,'pu,peou,cle'!$A$1:$P$43,4,FALSE)</f>
        <v>3</v>
      </c>
      <c r="AH9" s="13">
        <f>VLOOKUP($B9,'pu,peou,cle'!$A$1:$P$43,5,FALSE)</f>
        <v>3</v>
      </c>
      <c r="AI9" s="33">
        <f>VLOOKUP($B9,'pu,peou,cle'!$A$1:$P$43,6,FALSE)</f>
        <v>3</v>
      </c>
      <c r="AJ9" s="32">
        <f>VLOOKUP($B9,'pu,peou,cle'!$A$1:$P$43,7,FALSE)</f>
        <v>3</v>
      </c>
      <c r="AK9" s="13">
        <f>VLOOKUP($B9,'pu,peou,cle'!$A$1:$P$43,8,FALSE)</f>
        <v>3</v>
      </c>
      <c r="AL9" s="13">
        <f>VLOOKUP($B9,'pu,peou,cle'!$A$1:$P$43,9,FALSE)</f>
        <v>3</v>
      </c>
      <c r="AM9" s="13">
        <f>VLOOKUP($B9,'pu,peou,cle'!$A$1:$P$43,10,FALSE)</f>
        <v>3</v>
      </c>
      <c r="AN9" s="33">
        <f>VLOOKUP($B9,'pu,peou,cle'!$A$1:$P$43,11,FALSE)</f>
        <v>3</v>
      </c>
      <c r="AO9" s="32">
        <f>VLOOKUP($B9,'pu,peou,cle'!$A$1:$P$43,12,FALSE)</f>
        <v>3</v>
      </c>
      <c r="AP9" s="13">
        <f>VLOOKUP($B9,'pu,peou,cle'!$A$1:$P$43,13,FALSE)</f>
        <v>3</v>
      </c>
      <c r="AQ9" s="13">
        <f>VLOOKUP($B9,'pu,peou,cle'!$A$1:$P$43,14,FALSE)</f>
        <v>3</v>
      </c>
      <c r="AR9" s="13">
        <f>VLOOKUP($B9,'pu,peou,cle'!$A$1:$P$43,15,FALSE)</f>
        <v>3</v>
      </c>
      <c r="AS9" s="33" t="str">
        <f>VLOOKUP($B9,'pu,peou,cle'!$A$1:$P$43,16,FALSE)</f>
        <v>Dank Je</v>
      </c>
    </row>
    <row r="10" spans="1:45" x14ac:dyDescent="0.35">
      <c r="A10" s="12" t="s">
        <v>16</v>
      </c>
      <c r="B10" s="21" t="s">
        <v>17</v>
      </c>
      <c r="C10" s="32" t="str">
        <f>VLOOKUP($B10,personal!$A$1:$I$49,2,FALSE)</f>
        <v>D</v>
      </c>
      <c r="D10" s="13">
        <f>VLOOKUP($B10,personal!$A$1:$I$49,3,FALSE)</f>
        <v>4</v>
      </c>
      <c r="E10" s="13">
        <f>VLOOKUP($B10,personal!$A$1:$I$49,4,FALSE)</f>
        <v>4</v>
      </c>
      <c r="F10" s="13" t="str">
        <f>VLOOKUP($B10,personal!$A$1:$I$49,5,FALSE)</f>
        <v>Tidak</v>
      </c>
      <c r="G10" s="13">
        <f>VLOOKUP($B10,personal!$A$1:$I$49,6,FALSE)</f>
        <v>4</v>
      </c>
      <c r="H10" s="13">
        <f>VLOOKUP($B10,personal!$A$1:$I$49,7,FALSE)</f>
        <v>4</v>
      </c>
      <c r="I10" s="13">
        <f>VLOOKUP($B10,personal!$A$1:$I$49,8,FALSE)</f>
        <v>27</v>
      </c>
      <c r="J10" s="33" t="str">
        <f>VLOOKUP($B10,personal!$A$1:$I$49,9,FALSE)</f>
        <v>Pria</v>
      </c>
      <c r="K10" s="32" t="str">
        <f>VLOOKUP($B10,colocation!$A$1:$K$45,2,FALSE)</f>
        <v>B</v>
      </c>
      <c r="L10" s="13" t="str">
        <f>VLOOKUP($B10,colocation!$A$1:$K$45,3,FALSE)</f>
        <v>D</v>
      </c>
      <c r="M10" s="13" t="str">
        <f>VLOOKUP($B10,colocation!$A$1:$K$45,4,FALSE)</f>
        <v>C</v>
      </c>
      <c r="N10" s="13" t="str">
        <f>VLOOKUP($B10,colocation!$A$1:$K$45,5,FALSE)</f>
        <v>B</v>
      </c>
      <c r="O10" s="13" t="str">
        <f>VLOOKUP($B10,colocation!$A$1:$K$45,6,FALSE)</f>
        <v>D</v>
      </c>
      <c r="P10" s="13" t="str">
        <f>VLOOKUP($B10,colocation!$A$1:$K$45,7,FALSE)</f>
        <v>B</v>
      </c>
      <c r="Q10" s="13" t="str">
        <f>VLOOKUP($B10,colocation!$A$1:$K$45,8,FALSE)</f>
        <v>B</v>
      </c>
      <c r="R10" s="13" t="str">
        <f>VLOOKUP($B10,colocation!$A$1:$K$45,9,FALSE)</f>
        <v>A</v>
      </c>
      <c r="S10" s="13" t="str">
        <f>VLOOKUP($B10,colocation!$A$1:$K$45,10,FALSE)</f>
        <v>A</v>
      </c>
      <c r="T10" s="33" t="str">
        <f>VLOOKUP($B10,colocation!$A$1:$K$45,11,FALSE)</f>
        <v>A</v>
      </c>
      <c r="U10" s="32" t="str">
        <f>VLOOKUP($B10,change!$A$1:$K$43,2,FALSE)</f>
        <v>C</v>
      </c>
      <c r="V10" s="13" t="str">
        <f>VLOOKUP($B10,change!$A$1:$K$43,3,FALSE)</f>
        <v>A</v>
      </c>
      <c r="W10" s="13" t="str">
        <f>VLOOKUP($B10,change!$A$1:$K$43,4,FALSE)</f>
        <v>D</v>
      </c>
      <c r="X10" s="13" t="str">
        <f>VLOOKUP($B10,change!$A$1:$K$43,5,FALSE)</f>
        <v>E</v>
      </c>
      <c r="Y10" s="13" t="str">
        <f>VLOOKUP($B10,change!$A$1:$K$43,6,FALSE)</f>
        <v>D</v>
      </c>
      <c r="Z10" s="13" t="str">
        <f>VLOOKUP($B10,change!$A$1:$K$43,7,FALSE)</f>
        <v>E</v>
      </c>
      <c r="AA10" s="13" t="str">
        <f>VLOOKUP($B10,change!$A$1:$K$43,8,FALSE)</f>
        <v>D</v>
      </c>
      <c r="AB10" s="13" t="str">
        <f>VLOOKUP($B10,change!$A$1:$K$43,9,FALSE)</f>
        <v>B</v>
      </c>
      <c r="AC10" s="13" t="str">
        <f>VLOOKUP($B10,change!$A$1:$K$43,10,FALSE)</f>
        <v>E</v>
      </c>
      <c r="AD10" s="33" t="str">
        <f>VLOOKUP($B10,change!$A$1:$K$43,11,FALSE)</f>
        <v>D</v>
      </c>
      <c r="AE10" s="32">
        <f>VLOOKUP($B10,'pu,peou,cle'!$A$1:$P$43,2,FALSE)</f>
        <v>4</v>
      </c>
      <c r="AF10" s="13">
        <f>VLOOKUP($B10,'pu,peou,cle'!$A$1:$P$43,3,FALSE)</f>
        <v>4</v>
      </c>
      <c r="AG10" s="13">
        <f>VLOOKUP($B10,'pu,peou,cle'!$A$1:$P$43,4,FALSE)</f>
        <v>4</v>
      </c>
      <c r="AH10" s="13">
        <f>VLOOKUP($B10,'pu,peou,cle'!$A$1:$P$43,5,FALSE)</f>
        <v>4</v>
      </c>
      <c r="AI10" s="33">
        <f>VLOOKUP($B10,'pu,peou,cle'!$A$1:$P$43,6,FALSE)</f>
        <v>4</v>
      </c>
      <c r="AJ10" s="32">
        <f>VLOOKUP($B10,'pu,peou,cle'!$A$1:$P$43,7,FALSE)</f>
        <v>4</v>
      </c>
      <c r="AK10" s="13">
        <f>VLOOKUP($B10,'pu,peou,cle'!$A$1:$P$43,8,FALSE)</f>
        <v>4</v>
      </c>
      <c r="AL10" s="13">
        <f>VLOOKUP($B10,'pu,peou,cle'!$A$1:$P$43,9,FALSE)</f>
        <v>2</v>
      </c>
      <c r="AM10" s="13">
        <f>VLOOKUP($B10,'pu,peou,cle'!$A$1:$P$43,10,FALSE)</f>
        <v>4</v>
      </c>
      <c r="AN10" s="33">
        <f>VLOOKUP($B10,'pu,peou,cle'!$A$1:$P$43,11,FALSE)</f>
        <v>4</v>
      </c>
      <c r="AO10" s="32">
        <f>VLOOKUP($B10,'pu,peou,cle'!$A$1:$P$43,12,FALSE)</f>
        <v>4</v>
      </c>
      <c r="AP10" s="13">
        <f>VLOOKUP($B10,'pu,peou,cle'!$A$1:$P$43,13,FALSE)</f>
        <v>4</v>
      </c>
      <c r="AQ10" s="13">
        <f>VLOOKUP($B10,'pu,peou,cle'!$A$1:$P$43,14,FALSE)</f>
        <v>4</v>
      </c>
      <c r="AR10" s="13">
        <f>VLOOKUP($B10,'pu,peou,cle'!$A$1:$P$43,15,FALSE)</f>
        <v>3</v>
      </c>
      <c r="AS10" s="33" t="str">
        <f>VLOOKUP($B10,'pu,peou,cle'!$A$1:$P$43,16,FALSE)</f>
        <v>-</v>
      </c>
    </row>
    <row r="11" spans="1:45" x14ac:dyDescent="0.35">
      <c r="A11" s="12" t="s">
        <v>18</v>
      </c>
      <c r="B11" s="21" t="s">
        <v>19</v>
      </c>
      <c r="C11" s="32" t="str">
        <f>VLOOKUP($B11,personal!$A$1:$I$49,2,FALSE)</f>
        <v>D</v>
      </c>
      <c r="D11" s="13">
        <f>VLOOKUP($B11,personal!$A$1:$I$49,3,FALSE)</f>
        <v>3</v>
      </c>
      <c r="E11" s="13">
        <f>VLOOKUP($B11,personal!$A$1:$I$49,4,FALSE)</f>
        <v>3</v>
      </c>
      <c r="F11" s="13" t="str">
        <f>VLOOKUP($B11,personal!$A$1:$I$49,5,FALSE)</f>
        <v>Tidak</v>
      </c>
      <c r="G11" s="13">
        <f>VLOOKUP($B11,personal!$A$1:$I$49,6,FALSE)</f>
        <v>5</v>
      </c>
      <c r="H11" s="13">
        <f>VLOOKUP($B11,personal!$A$1:$I$49,7,FALSE)</f>
        <v>5</v>
      </c>
      <c r="I11" s="13">
        <f>VLOOKUP($B11,personal!$A$1:$I$49,8,FALSE)</f>
        <v>30</v>
      </c>
      <c r="J11" s="33" t="str">
        <f>VLOOKUP($B11,personal!$A$1:$I$49,9,FALSE)</f>
        <v>Wanita</v>
      </c>
      <c r="K11" s="32" t="str">
        <f>VLOOKUP($B11,colocation!$A$1:$K$45,2,FALSE)</f>
        <v>B</v>
      </c>
      <c r="L11" s="13" t="str">
        <f>VLOOKUP($B11,colocation!$A$1:$K$45,3,FALSE)</f>
        <v>D</v>
      </c>
      <c r="M11" s="13" t="str">
        <f>VLOOKUP($B11,colocation!$A$1:$K$45,4,FALSE)</f>
        <v>B</v>
      </c>
      <c r="N11" s="13" t="str">
        <f>VLOOKUP($B11,colocation!$A$1:$K$45,5,FALSE)</f>
        <v>B</v>
      </c>
      <c r="O11" s="13" t="str">
        <f>VLOOKUP($B11,colocation!$A$1:$K$45,6,FALSE)</f>
        <v>B</v>
      </c>
      <c r="P11" s="13" t="str">
        <f>VLOOKUP($B11,colocation!$A$1:$K$45,7,FALSE)</f>
        <v>B</v>
      </c>
      <c r="Q11" s="13" t="str">
        <f>VLOOKUP($B11,colocation!$A$1:$K$45,8,FALSE)</f>
        <v>B</v>
      </c>
      <c r="R11" s="13" t="str">
        <f>VLOOKUP($B11,colocation!$A$1:$K$45,9,FALSE)</f>
        <v>D</v>
      </c>
      <c r="S11" s="13" t="str">
        <f>VLOOKUP($B11,colocation!$A$1:$K$45,10,FALSE)</f>
        <v>D</v>
      </c>
      <c r="T11" s="33" t="str">
        <f>VLOOKUP($B11,colocation!$A$1:$K$45,11,FALSE)</f>
        <v>A</v>
      </c>
      <c r="U11" s="32" t="str">
        <f>VLOOKUP($B11,change!$A$1:$K$43,2,FALSE)</f>
        <v>B</v>
      </c>
      <c r="V11" s="13" t="str">
        <f>VLOOKUP($B11,change!$A$1:$K$43,3,FALSE)</f>
        <v>C</v>
      </c>
      <c r="W11" s="13" t="str">
        <f>VLOOKUP($B11,change!$A$1:$K$43,4,FALSE)</f>
        <v>A</v>
      </c>
      <c r="X11" s="13" t="str">
        <f>VLOOKUP($B11,change!$A$1:$K$43,5,FALSE)</f>
        <v>C</v>
      </c>
      <c r="Y11" s="13" t="str">
        <f>VLOOKUP($B11,change!$A$1:$K$43,6,FALSE)</f>
        <v>B</v>
      </c>
      <c r="Z11" s="13" t="str">
        <f>VLOOKUP($B11,change!$A$1:$K$43,7,FALSE)</f>
        <v>C</v>
      </c>
      <c r="AA11" s="13" t="str">
        <f>VLOOKUP($B11,change!$A$1:$K$43,8,FALSE)</f>
        <v>D</v>
      </c>
      <c r="AB11" s="13" t="str">
        <f>VLOOKUP($B11,change!$A$1:$K$43,9,FALSE)</f>
        <v>A</v>
      </c>
      <c r="AC11" s="13" t="str">
        <f>VLOOKUP($B11,change!$A$1:$K$43,10,FALSE)</f>
        <v>D</v>
      </c>
      <c r="AD11" s="33" t="str">
        <f>VLOOKUP($B11,change!$A$1:$K$43,11,FALSE)</f>
        <v>D</v>
      </c>
      <c r="AE11" s="32">
        <f>VLOOKUP($B11,'pu,peou,cle'!$A$1:$P$43,2,FALSE)</f>
        <v>4</v>
      </c>
      <c r="AF11" s="13">
        <f>VLOOKUP($B11,'pu,peou,cle'!$A$1:$P$43,3,FALSE)</f>
        <v>4</v>
      </c>
      <c r="AG11" s="13">
        <f>VLOOKUP($B11,'pu,peou,cle'!$A$1:$P$43,4,FALSE)</f>
        <v>4</v>
      </c>
      <c r="AH11" s="13">
        <f>VLOOKUP($B11,'pu,peou,cle'!$A$1:$P$43,5,FALSE)</f>
        <v>4</v>
      </c>
      <c r="AI11" s="33">
        <f>VLOOKUP($B11,'pu,peou,cle'!$A$1:$P$43,6,FALSE)</f>
        <v>4</v>
      </c>
      <c r="AJ11" s="32">
        <f>VLOOKUP($B11,'pu,peou,cle'!$A$1:$P$43,7,FALSE)</f>
        <v>4</v>
      </c>
      <c r="AK11" s="13">
        <f>VLOOKUP($B11,'pu,peou,cle'!$A$1:$P$43,8,FALSE)</f>
        <v>4</v>
      </c>
      <c r="AL11" s="13">
        <f>VLOOKUP($B11,'pu,peou,cle'!$A$1:$P$43,9,FALSE)</f>
        <v>3</v>
      </c>
      <c r="AM11" s="13">
        <f>VLOOKUP($B11,'pu,peou,cle'!$A$1:$P$43,10,FALSE)</f>
        <v>4</v>
      </c>
      <c r="AN11" s="33">
        <f>VLOOKUP($B11,'pu,peou,cle'!$A$1:$P$43,11,FALSE)</f>
        <v>4</v>
      </c>
      <c r="AO11" s="32">
        <f>VLOOKUP($B11,'pu,peou,cle'!$A$1:$P$43,12,FALSE)</f>
        <v>4</v>
      </c>
      <c r="AP11" s="13">
        <f>VLOOKUP($B11,'pu,peou,cle'!$A$1:$P$43,13,FALSE)</f>
        <v>4</v>
      </c>
      <c r="AQ11" s="13">
        <f>VLOOKUP($B11,'pu,peou,cle'!$A$1:$P$43,14,FALSE)</f>
        <v>4</v>
      </c>
      <c r="AR11" s="13">
        <f>VLOOKUP($B11,'pu,peou,cle'!$A$1:$P$43,15,FALSE)</f>
        <v>4</v>
      </c>
      <c r="AS11" s="33" t="str">
        <f>VLOOKUP($B11,'pu,peou,cle'!$A$1:$P$43,16,FALSE)</f>
        <v>Tugas dan fungsi aktor cukup jelas dijabarkan.</v>
      </c>
    </row>
    <row r="12" spans="1:45" x14ac:dyDescent="0.35">
      <c r="A12" s="12" t="s">
        <v>20</v>
      </c>
      <c r="B12" s="21" t="s">
        <v>21</v>
      </c>
      <c r="C12" s="32" t="str">
        <f>VLOOKUP($B12,personal!$A$1:$I$49,2,FALSE)</f>
        <v>D</v>
      </c>
      <c r="D12" s="13">
        <f>VLOOKUP($B12,personal!$A$1:$I$49,3,FALSE)</f>
        <v>4</v>
      </c>
      <c r="E12" s="13">
        <f>VLOOKUP($B12,personal!$A$1:$I$49,4,FALSE)</f>
        <v>4</v>
      </c>
      <c r="F12" s="13" t="str">
        <f>VLOOKUP($B12,personal!$A$1:$I$49,5,FALSE)</f>
        <v>Tidak</v>
      </c>
      <c r="G12" s="13">
        <f>VLOOKUP($B12,personal!$A$1:$I$49,6,FALSE)</f>
        <v>4</v>
      </c>
      <c r="H12" s="13">
        <f>VLOOKUP($B12,personal!$A$1:$I$49,7,FALSE)</f>
        <v>4</v>
      </c>
      <c r="I12" s="13">
        <f>VLOOKUP($B12,personal!$A$1:$I$49,8,FALSE)</f>
        <v>29</v>
      </c>
      <c r="J12" s="33" t="str">
        <f>VLOOKUP($B12,personal!$A$1:$I$49,9,FALSE)</f>
        <v>Wanita</v>
      </c>
      <c r="K12" s="32" t="str">
        <f>VLOOKUP($B12,colocation!$A$1:$K$45,2,FALSE)</f>
        <v>B</v>
      </c>
      <c r="L12" s="13" t="str">
        <f>VLOOKUP($B12,colocation!$A$1:$K$45,3,FALSE)</f>
        <v>A</v>
      </c>
      <c r="M12" s="13" t="str">
        <f>VLOOKUP($B12,colocation!$A$1:$K$45,4,FALSE)</f>
        <v>C</v>
      </c>
      <c r="N12" s="13" t="str">
        <f>VLOOKUP($B12,colocation!$A$1:$K$45,5,FALSE)</f>
        <v>B</v>
      </c>
      <c r="O12" s="13" t="str">
        <f>VLOOKUP($B12,colocation!$A$1:$K$45,6,FALSE)</f>
        <v>D</v>
      </c>
      <c r="P12" s="13" t="str">
        <f>VLOOKUP($B12,colocation!$A$1:$K$45,7,FALSE)</f>
        <v>B</v>
      </c>
      <c r="Q12" s="13" t="str">
        <f>VLOOKUP($B12,colocation!$A$1:$K$45,8,FALSE)</f>
        <v>B</v>
      </c>
      <c r="R12" s="13" t="str">
        <f>VLOOKUP($B12,colocation!$A$1:$K$45,9,FALSE)</f>
        <v>D</v>
      </c>
      <c r="S12" s="13" t="str">
        <f>VLOOKUP($B12,colocation!$A$1:$K$45,10,FALSE)</f>
        <v>A</v>
      </c>
      <c r="T12" s="33" t="str">
        <f>VLOOKUP($B12,colocation!$A$1:$K$45,11,FALSE)</f>
        <v>A</v>
      </c>
      <c r="U12" s="32" t="str">
        <f>VLOOKUP($B12,change!$A$1:$K$43,2,FALSE)</f>
        <v>C</v>
      </c>
      <c r="V12" s="13" t="str">
        <f>VLOOKUP($B12,change!$A$1:$K$43,3,FALSE)</f>
        <v>A</v>
      </c>
      <c r="W12" s="13" t="str">
        <f>VLOOKUP($B12,change!$A$1:$K$43,4,FALSE)</f>
        <v>B</v>
      </c>
      <c r="X12" s="13" t="str">
        <f>VLOOKUP($B12,change!$A$1:$K$43,5,FALSE)</f>
        <v>C</v>
      </c>
      <c r="Y12" s="13" t="str">
        <f>VLOOKUP($B12,change!$A$1:$K$43,6,FALSE)</f>
        <v>D</v>
      </c>
      <c r="Z12" s="13" t="str">
        <f>VLOOKUP($B12,change!$A$1:$K$43,7,FALSE)</f>
        <v>C</v>
      </c>
      <c r="AA12" s="13" t="str">
        <f>VLOOKUP($B12,change!$A$1:$K$43,8,FALSE)</f>
        <v>B</v>
      </c>
      <c r="AB12" s="13" t="str">
        <f>VLOOKUP($B12,change!$A$1:$K$43,9,FALSE)</f>
        <v>A</v>
      </c>
      <c r="AC12" s="13" t="str">
        <f>VLOOKUP($B12,change!$A$1:$K$43,10,FALSE)</f>
        <v>A</v>
      </c>
      <c r="AD12" s="33" t="str">
        <f>VLOOKUP($B12,change!$A$1:$K$43,11,FALSE)</f>
        <v>B</v>
      </c>
      <c r="AE12" s="32">
        <f>VLOOKUP($B12,'pu,peou,cle'!$A$1:$P$43,2,FALSE)</f>
        <v>5</v>
      </c>
      <c r="AF12" s="13">
        <f>VLOOKUP($B12,'pu,peou,cle'!$A$1:$P$43,3,FALSE)</f>
        <v>5</v>
      </c>
      <c r="AG12" s="13">
        <f>VLOOKUP($B12,'pu,peou,cle'!$A$1:$P$43,4,FALSE)</f>
        <v>5</v>
      </c>
      <c r="AH12" s="13">
        <f>VLOOKUP($B12,'pu,peou,cle'!$A$1:$P$43,5,FALSE)</f>
        <v>5</v>
      </c>
      <c r="AI12" s="33">
        <f>VLOOKUP($B12,'pu,peou,cle'!$A$1:$P$43,6,FALSE)</f>
        <v>5</v>
      </c>
      <c r="AJ12" s="32">
        <f>VLOOKUP($B12,'pu,peou,cle'!$A$1:$P$43,7,FALSE)</f>
        <v>5</v>
      </c>
      <c r="AK12" s="13">
        <f>VLOOKUP($B12,'pu,peou,cle'!$A$1:$P$43,8,FALSE)</f>
        <v>4</v>
      </c>
      <c r="AL12" s="13">
        <f>VLOOKUP($B12,'pu,peou,cle'!$A$1:$P$43,9,FALSE)</f>
        <v>1</v>
      </c>
      <c r="AM12" s="13">
        <f>VLOOKUP($B12,'pu,peou,cle'!$A$1:$P$43,10,FALSE)</f>
        <v>5</v>
      </c>
      <c r="AN12" s="33">
        <f>VLOOKUP($B12,'pu,peou,cle'!$A$1:$P$43,11,FALSE)</f>
        <v>5</v>
      </c>
      <c r="AO12" s="32">
        <f>VLOOKUP($B12,'pu,peou,cle'!$A$1:$P$43,12,FALSE)</f>
        <v>5</v>
      </c>
      <c r="AP12" s="13">
        <f>VLOOKUP($B12,'pu,peou,cle'!$A$1:$P$43,13,FALSE)</f>
        <v>5</v>
      </c>
      <c r="AQ12" s="13">
        <f>VLOOKUP($B12,'pu,peou,cle'!$A$1:$P$43,14,FALSE)</f>
        <v>5</v>
      </c>
      <c r="AR12" s="13">
        <f>VLOOKUP($B12,'pu,peou,cle'!$A$1:$P$43,15,FALSE)</f>
        <v>5</v>
      </c>
      <c r="AS12" s="33" t="str">
        <f>VLOOKUP($B12,'pu,peou,cle'!$A$1:$P$43,16,FALSE)</f>
        <v>Sudah bagus dan mudah dimengerti</v>
      </c>
    </row>
    <row r="13" spans="1:45" x14ac:dyDescent="0.35">
      <c r="A13" s="15" t="s">
        <v>22</v>
      </c>
      <c r="B13" s="23" t="s">
        <v>23</v>
      </c>
      <c r="C13" s="54" t="str">
        <f>VLOOKUP($B13,personal!$A$1:$I$49,2,FALSE)</f>
        <v>C</v>
      </c>
      <c r="D13" s="55">
        <f>VLOOKUP($B13,personal!$A$1:$I$49,3,FALSE)</f>
        <v>3</v>
      </c>
      <c r="E13" s="55">
        <f>VLOOKUP($B13,personal!$A$1:$I$49,4,FALSE)</f>
        <v>2</v>
      </c>
      <c r="F13" s="55" t="str">
        <f>VLOOKUP($B13,personal!$A$1:$I$49,5,FALSE)</f>
        <v>Tidak</v>
      </c>
      <c r="G13" s="55">
        <f>VLOOKUP($B13,personal!$A$1:$I$49,6,FALSE)</f>
        <v>2</v>
      </c>
      <c r="H13" s="55">
        <f>VLOOKUP($B13,personal!$A$1:$I$49,7,FALSE)</f>
        <v>3</v>
      </c>
      <c r="I13" s="55">
        <f>VLOOKUP($B13,personal!$A$1:$I$49,8,FALSE)</f>
        <v>32</v>
      </c>
      <c r="J13" s="56" t="str">
        <f>VLOOKUP($B13,personal!$A$1:$I$49,9,FALSE)</f>
        <v>Pria</v>
      </c>
      <c r="K13" s="54" t="str">
        <f>VLOOKUP($B13,colocation!$A$1:$K$45,2,FALSE)</f>
        <v>C</v>
      </c>
      <c r="L13" s="55" t="str">
        <f>VLOOKUP($B13,colocation!$A$1:$K$45,3,FALSE)</f>
        <v>A</v>
      </c>
      <c r="M13" s="55" t="str">
        <f>VLOOKUP($B13,colocation!$A$1:$K$45,4,FALSE)</f>
        <v>B</v>
      </c>
      <c r="N13" s="55" t="str">
        <f>VLOOKUP($B13,colocation!$A$1:$K$45,5,FALSE)</f>
        <v>B</v>
      </c>
      <c r="O13" s="55" t="str">
        <f>VLOOKUP($B13,colocation!$A$1:$K$45,6,FALSE)</f>
        <v>D</v>
      </c>
      <c r="P13" s="55" t="str">
        <f>VLOOKUP($B13,colocation!$A$1:$K$45,7,FALSE)</f>
        <v>A</v>
      </c>
      <c r="Q13" s="55" t="str">
        <f>VLOOKUP($B13,colocation!$A$1:$K$45,8,FALSE)</f>
        <v>B</v>
      </c>
      <c r="R13" s="55" t="str">
        <f>VLOOKUP($B13,colocation!$A$1:$K$45,9,FALSE)</f>
        <v>D</v>
      </c>
      <c r="S13" s="55" t="str">
        <f>VLOOKUP($B13,colocation!$A$1:$K$45,10,FALSE)</f>
        <v>A</v>
      </c>
      <c r="T13" s="56" t="str">
        <f>VLOOKUP($B13,colocation!$A$1:$K$45,11,FALSE)</f>
        <v>A</v>
      </c>
      <c r="U13" s="54" t="e">
        <f>VLOOKUP($B13,change!$A$1:$K$43,2,FALSE)</f>
        <v>#N/A</v>
      </c>
      <c r="V13" s="55" t="e">
        <f>VLOOKUP($B13,change!$A$1:$K$43,3,FALSE)</f>
        <v>#N/A</v>
      </c>
      <c r="W13" s="55" t="e">
        <f>VLOOKUP($B13,change!$A$1:$K$43,4,FALSE)</f>
        <v>#N/A</v>
      </c>
      <c r="X13" s="55" t="e">
        <f>VLOOKUP($B13,change!$A$1:$K$43,5,FALSE)</f>
        <v>#N/A</v>
      </c>
      <c r="Y13" s="55" t="e">
        <f>VLOOKUP($B13,change!$A$1:$K$43,6,FALSE)</f>
        <v>#N/A</v>
      </c>
      <c r="Z13" s="55" t="e">
        <f>VLOOKUP($B13,change!$A$1:$K$43,7,FALSE)</f>
        <v>#N/A</v>
      </c>
      <c r="AA13" s="55" t="e">
        <f>VLOOKUP($B13,change!$A$1:$K$43,8,FALSE)</f>
        <v>#N/A</v>
      </c>
      <c r="AB13" s="55" t="e">
        <f>VLOOKUP($B13,change!$A$1:$K$43,9,FALSE)</f>
        <v>#N/A</v>
      </c>
      <c r="AC13" s="55" t="e">
        <f>VLOOKUP($B13,change!$A$1:$K$43,10,FALSE)</f>
        <v>#N/A</v>
      </c>
      <c r="AD13" s="56" t="e">
        <f>VLOOKUP($B13,change!$A$1:$K$43,11,FALSE)</f>
        <v>#N/A</v>
      </c>
      <c r="AE13" s="54" t="e">
        <f>VLOOKUP($B13,'pu,peou,cle'!$A$1:$P$43,2,FALSE)</f>
        <v>#N/A</v>
      </c>
      <c r="AF13" s="55" t="e">
        <f>VLOOKUP($B13,'pu,peou,cle'!$A$1:$P$43,3,FALSE)</f>
        <v>#N/A</v>
      </c>
      <c r="AG13" s="55" t="e">
        <f>VLOOKUP($B13,'pu,peou,cle'!$A$1:$P$43,4,FALSE)</f>
        <v>#N/A</v>
      </c>
      <c r="AH13" s="55" t="e">
        <f>VLOOKUP($B13,'pu,peou,cle'!$A$1:$P$43,5,FALSE)</f>
        <v>#N/A</v>
      </c>
      <c r="AI13" s="56" t="e">
        <f>VLOOKUP($B13,'pu,peou,cle'!$A$1:$P$43,6,FALSE)</f>
        <v>#N/A</v>
      </c>
      <c r="AJ13" s="54" t="e">
        <f>VLOOKUP($B13,'pu,peou,cle'!$A$1:$P$43,7,FALSE)</f>
        <v>#N/A</v>
      </c>
      <c r="AK13" s="55" t="e">
        <f>VLOOKUP($B13,'pu,peou,cle'!$A$1:$P$43,8,FALSE)</f>
        <v>#N/A</v>
      </c>
      <c r="AL13" s="55" t="e">
        <f>VLOOKUP($B13,'pu,peou,cle'!$A$1:$P$43,9,FALSE)</f>
        <v>#N/A</v>
      </c>
      <c r="AM13" s="55" t="e">
        <f>VLOOKUP($B13,'pu,peou,cle'!$A$1:$P$43,10,FALSE)</f>
        <v>#N/A</v>
      </c>
      <c r="AN13" s="56" t="e">
        <f>VLOOKUP($B13,'pu,peou,cle'!$A$1:$P$43,11,FALSE)</f>
        <v>#N/A</v>
      </c>
      <c r="AO13" s="54" t="e">
        <f>VLOOKUP($B13,'pu,peou,cle'!$A$1:$P$43,12,FALSE)</f>
        <v>#N/A</v>
      </c>
      <c r="AP13" s="55" t="e">
        <f>VLOOKUP($B13,'pu,peou,cle'!$A$1:$P$43,13,FALSE)</f>
        <v>#N/A</v>
      </c>
      <c r="AQ13" s="55" t="e">
        <f>VLOOKUP($B13,'pu,peou,cle'!$A$1:$P$43,14,FALSE)</f>
        <v>#N/A</v>
      </c>
      <c r="AR13" s="55" t="e">
        <f>VLOOKUP($B13,'pu,peou,cle'!$A$1:$P$43,15,FALSE)</f>
        <v>#N/A</v>
      </c>
      <c r="AS13" s="56" t="e">
        <f>VLOOKUP($B13,'pu,peou,cle'!$A$1:$P$43,16,FALSE)</f>
        <v>#N/A</v>
      </c>
    </row>
    <row r="14" spans="1:45" x14ac:dyDescent="0.35">
      <c r="A14" s="14" t="s">
        <v>24</v>
      </c>
      <c r="B14" s="22" t="s">
        <v>25</v>
      </c>
      <c r="C14" s="32" t="str">
        <f>VLOOKUP($B14,personal!$A$1:$I$49,2,FALSE)</f>
        <v>B</v>
      </c>
      <c r="D14" s="13">
        <f>VLOOKUP($B14,personal!$A$1:$I$49,3,FALSE)</f>
        <v>3</v>
      </c>
      <c r="E14" s="13">
        <f>VLOOKUP($B14,personal!$A$1:$I$49,4,FALSE)</f>
        <v>3</v>
      </c>
      <c r="F14" s="13" t="str">
        <f>VLOOKUP($B14,personal!$A$1:$I$49,5,FALSE)</f>
        <v>Tidak</v>
      </c>
      <c r="G14" s="13">
        <f>VLOOKUP($B14,personal!$A$1:$I$49,6,FALSE)</f>
        <v>3</v>
      </c>
      <c r="H14" s="13">
        <f>VLOOKUP($B14,personal!$A$1:$I$49,7,FALSE)</f>
        <v>4</v>
      </c>
      <c r="I14" s="13">
        <f>VLOOKUP($B14,personal!$A$1:$I$49,8,FALSE)</f>
        <v>31</v>
      </c>
      <c r="J14" s="33" t="str">
        <f>VLOOKUP($B14,personal!$A$1:$I$49,9,FALSE)</f>
        <v>Wanita</v>
      </c>
      <c r="K14" s="32" t="str">
        <f>VLOOKUP($B14,colocation!$A$1:$K$45,2,FALSE)</f>
        <v>C</v>
      </c>
      <c r="L14" s="13" t="str">
        <f>VLOOKUP($B14,colocation!$A$1:$K$45,3,FALSE)</f>
        <v>D</v>
      </c>
      <c r="M14" s="13" t="str">
        <f>VLOOKUP($B14,colocation!$A$1:$K$45,4,FALSE)</f>
        <v>A</v>
      </c>
      <c r="N14" s="13" t="str">
        <f>VLOOKUP($B14,colocation!$A$1:$K$45,5,FALSE)</f>
        <v>B</v>
      </c>
      <c r="O14" s="13" t="str">
        <f>VLOOKUP($B14,colocation!$A$1:$K$45,6,FALSE)</f>
        <v>D</v>
      </c>
      <c r="P14" s="13" t="str">
        <f>VLOOKUP($B14,colocation!$A$1:$K$45,7,FALSE)</f>
        <v>B</v>
      </c>
      <c r="Q14" s="13" t="str">
        <f>VLOOKUP($B14,colocation!$A$1:$K$45,8,FALSE)</f>
        <v>B</v>
      </c>
      <c r="R14" s="13" t="str">
        <f>VLOOKUP($B14,colocation!$A$1:$K$45,9,FALSE)</f>
        <v>A</v>
      </c>
      <c r="S14" s="13" t="str">
        <f>VLOOKUP($B14,colocation!$A$1:$K$45,10,FALSE)</f>
        <v>D</v>
      </c>
      <c r="T14" s="33" t="str">
        <f>VLOOKUP($B14,colocation!$A$1:$K$45,11,FALSE)</f>
        <v>D</v>
      </c>
      <c r="U14" s="32" t="str">
        <f>VLOOKUP($B14,change!$A$1:$K$43,2,FALSE)</f>
        <v>B</v>
      </c>
      <c r="V14" s="13" t="str">
        <f>VLOOKUP($B14,change!$A$1:$K$43,3,FALSE)</f>
        <v>E</v>
      </c>
      <c r="W14" s="13" t="str">
        <f>VLOOKUP($B14,change!$A$1:$K$43,4,FALSE)</f>
        <v>B</v>
      </c>
      <c r="X14" s="13" t="str">
        <f>VLOOKUP($B14,change!$A$1:$K$43,5,FALSE)</f>
        <v>B</v>
      </c>
      <c r="Y14" s="13" t="str">
        <f>VLOOKUP($B14,change!$A$1:$K$43,6,FALSE)</f>
        <v>D</v>
      </c>
      <c r="Z14" s="13" t="str">
        <f>VLOOKUP($B14,change!$A$1:$K$43,7,FALSE)</f>
        <v>C</v>
      </c>
      <c r="AA14" s="13" t="str">
        <f>VLOOKUP($B14,change!$A$1:$K$43,8,FALSE)</f>
        <v>B</v>
      </c>
      <c r="AB14" s="13" t="str">
        <f>VLOOKUP($B14,change!$A$1:$K$43,9,FALSE)</f>
        <v>A</v>
      </c>
      <c r="AC14" s="13" t="str">
        <f>VLOOKUP($B14,change!$A$1:$K$43,10,FALSE)</f>
        <v>C</v>
      </c>
      <c r="AD14" s="33" t="str">
        <f>VLOOKUP($B14,change!$A$1:$K$43,11,FALSE)</f>
        <v>D</v>
      </c>
      <c r="AE14" s="32">
        <f>VLOOKUP($B14,'pu,peou,cle'!$A$1:$P$43,2,FALSE)</f>
        <v>4</v>
      </c>
      <c r="AF14" s="13">
        <f>VLOOKUP($B14,'pu,peou,cle'!$A$1:$P$43,3,FALSE)</f>
        <v>4</v>
      </c>
      <c r="AG14" s="13">
        <f>VLOOKUP($B14,'pu,peou,cle'!$A$1:$P$43,4,FALSE)</f>
        <v>4</v>
      </c>
      <c r="AH14" s="13">
        <f>VLOOKUP($B14,'pu,peou,cle'!$A$1:$P$43,5,FALSE)</f>
        <v>4</v>
      </c>
      <c r="AI14" s="33">
        <f>VLOOKUP($B14,'pu,peou,cle'!$A$1:$P$43,6,FALSE)</f>
        <v>4</v>
      </c>
      <c r="AJ14" s="32">
        <f>VLOOKUP($B14,'pu,peou,cle'!$A$1:$P$43,7,FALSE)</f>
        <v>4</v>
      </c>
      <c r="AK14" s="13">
        <f>VLOOKUP($B14,'pu,peou,cle'!$A$1:$P$43,8,FALSE)</f>
        <v>3</v>
      </c>
      <c r="AL14" s="13">
        <f>VLOOKUP($B14,'pu,peou,cle'!$A$1:$P$43,9,FALSE)</f>
        <v>2</v>
      </c>
      <c r="AM14" s="13">
        <f>VLOOKUP($B14,'pu,peou,cle'!$A$1:$P$43,10,FALSE)</f>
        <v>4</v>
      </c>
      <c r="AN14" s="33">
        <f>VLOOKUP($B14,'pu,peou,cle'!$A$1:$P$43,11,FALSE)</f>
        <v>4</v>
      </c>
      <c r="AO14" s="32">
        <f>VLOOKUP($B14,'pu,peou,cle'!$A$1:$P$43,12,FALSE)</f>
        <v>4</v>
      </c>
      <c r="AP14" s="13">
        <f>VLOOKUP($B14,'pu,peou,cle'!$A$1:$P$43,13,FALSE)</f>
        <v>4</v>
      </c>
      <c r="AQ14" s="13">
        <f>VLOOKUP($B14,'pu,peou,cle'!$A$1:$P$43,14,FALSE)</f>
        <v>4</v>
      </c>
      <c r="AR14" s="13">
        <f>VLOOKUP($B14,'pu,peou,cle'!$A$1:$P$43,15,FALSE)</f>
        <v>4</v>
      </c>
      <c r="AS14" s="33" t="str">
        <f>VLOOKUP($B14,'pu,peou,cle'!$A$1:$P$43,16,FALSE)</f>
        <v>penjelasan dari narator  terlalu cepat, sehingga saat mendengarkan agak kurang jelas</v>
      </c>
    </row>
    <row r="15" spans="1:45" x14ac:dyDescent="0.35">
      <c r="A15" s="14" t="s">
        <v>26</v>
      </c>
      <c r="B15" s="22" t="s">
        <v>27</v>
      </c>
      <c r="C15" s="32" t="str">
        <f>VLOOKUP($B15,personal!$A$1:$I$49,2,FALSE)</f>
        <v>D</v>
      </c>
      <c r="D15" s="13">
        <f>VLOOKUP($B15,personal!$A$1:$I$49,3,FALSE)</f>
        <v>3</v>
      </c>
      <c r="E15" s="13">
        <f>VLOOKUP($B15,personal!$A$1:$I$49,4,FALSE)</f>
        <v>3</v>
      </c>
      <c r="F15" s="13" t="str">
        <f>VLOOKUP($B15,personal!$A$1:$I$49,5,FALSE)</f>
        <v>Ya</v>
      </c>
      <c r="G15" s="13">
        <f>VLOOKUP($B15,personal!$A$1:$I$49,6,FALSE)</f>
        <v>3</v>
      </c>
      <c r="H15" s="13">
        <f>VLOOKUP($B15,personal!$A$1:$I$49,7,FALSE)</f>
        <v>3</v>
      </c>
      <c r="I15" s="13">
        <f>VLOOKUP($B15,personal!$A$1:$I$49,8,FALSE)</f>
        <v>30</v>
      </c>
      <c r="J15" s="33" t="str">
        <f>VLOOKUP($B15,personal!$A$1:$I$49,9,FALSE)</f>
        <v>Wanita</v>
      </c>
      <c r="K15" s="32" t="str">
        <f>VLOOKUP($B15,colocation!$A$1:$K$45,2,FALSE)</f>
        <v>D</v>
      </c>
      <c r="L15" s="13" t="str">
        <f>VLOOKUP($B15,colocation!$A$1:$K$45,3,FALSE)</f>
        <v>D</v>
      </c>
      <c r="M15" s="13" t="str">
        <f>VLOOKUP($B15,colocation!$A$1:$K$45,4,FALSE)</f>
        <v>D</v>
      </c>
      <c r="N15" s="13" t="str">
        <f>VLOOKUP($B15,colocation!$A$1:$K$45,5,FALSE)</f>
        <v>D</v>
      </c>
      <c r="O15" s="13" t="str">
        <f>VLOOKUP($B15,colocation!$A$1:$K$45,6,FALSE)</f>
        <v>D</v>
      </c>
      <c r="P15" s="13" t="str">
        <f>VLOOKUP($B15,colocation!$A$1:$K$45,7,FALSE)</f>
        <v>B</v>
      </c>
      <c r="Q15" s="13" t="str">
        <f>VLOOKUP($B15,colocation!$A$1:$K$45,8,FALSE)</f>
        <v>B</v>
      </c>
      <c r="R15" s="13" t="str">
        <f>VLOOKUP($B15,colocation!$A$1:$K$45,9,FALSE)</f>
        <v>A</v>
      </c>
      <c r="S15" s="13" t="str">
        <f>VLOOKUP($B15,colocation!$A$1:$K$45,10,FALSE)</f>
        <v>A</v>
      </c>
      <c r="T15" s="33" t="str">
        <f>VLOOKUP($B15,colocation!$A$1:$K$45,11,FALSE)</f>
        <v>E</v>
      </c>
      <c r="U15" s="32" t="str">
        <f>VLOOKUP($B15,change!$A$1:$K$43,2,FALSE)</f>
        <v>C</v>
      </c>
      <c r="V15" s="13" t="str">
        <f>VLOOKUP($B15,change!$A$1:$K$43,3,FALSE)</f>
        <v>A</v>
      </c>
      <c r="W15" s="13" t="str">
        <f>VLOOKUP($B15,change!$A$1:$K$43,4,FALSE)</f>
        <v>B</v>
      </c>
      <c r="X15" s="13" t="str">
        <f>VLOOKUP($B15,change!$A$1:$K$43,5,FALSE)</f>
        <v>C</v>
      </c>
      <c r="Y15" s="13" t="str">
        <f>VLOOKUP($B15,change!$A$1:$K$43,6,FALSE)</f>
        <v>D</v>
      </c>
      <c r="Z15" s="13" t="str">
        <f>VLOOKUP($B15,change!$A$1:$K$43,7,FALSE)</f>
        <v>A</v>
      </c>
      <c r="AA15" s="13" t="str">
        <f>VLOOKUP($B15,change!$A$1:$K$43,8,FALSE)</f>
        <v>B</v>
      </c>
      <c r="AB15" s="13" t="str">
        <f>VLOOKUP($B15,change!$A$1:$K$43,9,FALSE)</f>
        <v>B</v>
      </c>
      <c r="AC15" s="13" t="str">
        <f>VLOOKUP($B15,change!$A$1:$K$43,10,FALSE)</f>
        <v>C</v>
      </c>
      <c r="AD15" s="33" t="str">
        <f>VLOOKUP($B15,change!$A$1:$K$43,11,FALSE)</f>
        <v>C</v>
      </c>
      <c r="AE15" s="32">
        <f>VLOOKUP($B15,'pu,peou,cle'!$A$1:$P$43,2,FALSE)</f>
        <v>5</v>
      </c>
      <c r="AF15" s="13">
        <f>VLOOKUP($B15,'pu,peou,cle'!$A$1:$P$43,3,FALSE)</f>
        <v>5</v>
      </c>
      <c r="AG15" s="13">
        <f>VLOOKUP($B15,'pu,peou,cle'!$A$1:$P$43,4,FALSE)</f>
        <v>4</v>
      </c>
      <c r="AH15" s="13">
        <f>VLOOKUP($B15,'pu,peou,cle'!$A$1:$P$43,5,FALSE)</f>
        <v>5</v>
      </c>
      <c r="AI15" s="33">
        <f>VLOOKUP($B15,'pu,peou,cle'!$A$1:$P$43,6,FALSE)</f>
        <v>5</v>
      </c>
      <c r="AJ15" s="32">
        <f>VLOOKUP($B15,'pu,peou,cle'!$A$1:$P$43,7,FALSE)</f>
        <v>4</v>
      </c>
      <c r="AK15" s="13">
        <f>VLOOKUP($B15,'pu,peou,cle'!$A$1:$P$43,8,FALSE)</f>
        <v>5</v>
      </c>
      <c r="AL15" s="13">
        <f>VLOOKUP($B15,'pu,peou,cle'!$A$1:$P$43,9,FALSE)</f>
        <v>2</v>
      </c>
      <c r="AM15" s="13">
        <f>VLOOKUP($B15,'pu,peou,cle'!$A$1:$P$43,10,FALSE)</f>
        <v>4</v>
      </c>
      <c r="AN15" s="33">
        <f>VLOOKUP($B15,'pu,peou,cle'!$A$1:$P$43,11,FALSE)</f>
        <v>5</v>
      </c>
      <c r="AO15" s="32">
        <f>VLOOKUP($B15,'pu,peou,cle'!$A$1:$P$43,12,FALSE)</f>
        <v>4</v>
      </c>
      <c r="AP15" s="13">
        <f>VLOOKUP($B15,'pu,peou,cle'!$A$1:$P$43,13,FALSE)</f>
        <v>4</v>
      </c>
      <c r="AQ15" s="13">
        <f>VLOOKUP($B15,'pu,peou,cle'!$A$1:$P$43,14,FALSE)</f>
        <v>5</v>
      </c>
      <c r="AR15" s="13">
        <f>VLOOKUP($B15,'pu,peou,cle'!$A$1:$P$43,15,FALSE)</f>
        <v>4</v>
      </c>
      <c r="AS15" s="33" t="str">
        <f>VLOOKUP($B15,'pu,peou,cle'!$A$1:$P$43,16,FALSE)</f>
        <v>Dengan model seperti ini sangat membantu dalam mempelajari bisnis proses, namun jika bisnis proses yang dijelaskan cukup kompleks akan terasa berat.</v>
      </c>
    </row>
    <row r="16" spans="1:45" x14ac:dyDescent="0.35">
      <c r="A16" s="14" t="s">
        <v>28</v>
      </c>
      <c r="B16" s="22" t="s">
        <v>29</v>
      </c>
      <c r="C16" s="32" t="str">
        <f>VLOOKUP($B16,personal!$A$1:$I$49,2,FALSE)</f>
        <v>B</v>
      </c>
      <c r="D16" s="13">
        <f>VLOOKUP($B16,personal!$A$1:$I$49,3,FALSE)</f>
        <v>3</v>
      </c>
      <c r="E16" s="13">
        <f>VLOOKUP($B16,personal!$A$1:$I$49,4,FALSE)</f>
        <v>2</v>
      </c>
      <c r="F16" s="13" t="str">
        <f>VLOOKUP($B16,personal!$A$1:$I$49,5,FALSE)</f>
        <v>Tidak</v>
      </c>
      <c r="G16" s="13">
        <f>VLOOKUP($B16,personal!$A$1:$I$49,6,FALSE)</f>
        <v>1</v>
      </c>
      <c r="H16" s="13">
        <f>VLOOKUP($B16,personal!$A$1:$I$49,7,FALSE)</f>
        <v>2</v>
      </c>
      <c r="I16" s="13">
        <f>VLOOKUP($B16,personal!$A$1:$I$49,8,FALSE)</f>
        <v>25</v>
      </c>
      <c r="J16" s="33" t="str">
        <f>VLOOKUP($B16,personal!$A$1:$I$49,9,FALSE)</f>
        <v>Wanita</v>
      </c>
      <c r="K16" s="32" t="str">
        <f>VLOOKUP($B16,colocation!$A$1:$K$45,2,FALSE)</f>
        <v>C</v>
      </c>
      <c r="L16" s="13" t="str">
        <f>VLOOKUP($B16,colocation!$A$1:$K$45,3,FALSE)</f>
        <v>D</v>
      </c>
      <c r="M16" s="13" t="str">
        <f>VLOOKUP($B16,colocation!$A$1:$K$45,4,FALSE)</f>
        <v>D</v>
      </c>
      <c r="N16" s="13" t="str">
        <f>VLOOKUP($B16,colocation!$A$1:$K$45,5,FALSE)</f>
        <v>B</v>
      </c>
      <c r="O16" s="13" t="str">
        <f>VLOOKUP($B16,colocation!$A$1:$K$45,6,FALSE)</f>
        <v>D</v>
      </c>
      <c r="P16" s="13" t="str">
        <f>VLOOKUP($B16,colocation!$A$1:$K$45,7,FALSE)</f>
        <v>B</v>
      </c>
      <c r="Q16" s="13" t="str">
        <f>VLOOKUP($B16,colocation!$A$1:$K$45,8,FALSE)</f>
        <v>B</v>
      </c>
      <c r="R16" s="13" t="str">
        <f>VLOOKUP($B16,colocation!$A$1:$K$45,9,FALSE)</f>
        <v>D</v>
      </c>
      <c r="S16" s="13" t="str">
        <f>VLOOKUP($B16,colocation!$A$1:$K$45,10,FALSE)</f>
        <v>A</v>
      </c>
      <c r="T16" s="33" t="str">
        <f>VLOOKUP($B16,colocation!$A$1:$K$45,11,FALSE)</f>
        <v>D</v>
      </c>
      <c r="U16" s="32" t="str">
        <f>VLOOKUP($B16,change!$A$1:$K$43,2,FALSE)</f>
        <v>C</v>
      </c>
      <c r="V16" s="13" t="str">
        <f>VLOOKUP($B16,change!$A$1:$K$43,3,FALSE)</f>
        <v>A</v>
      </c>
      <c r="W16" s="13" t="str">
        <f>VLOOKUP($B16,change!$A$1:$K$43,4,FALSE)</f>
        <v>B</v>
      </c>
      <c r="X16" s="13" t="str">
        <f>VLOOKUP($B16,change!$A$1:$K$43,5,FALSE)</f>
        <v>A</v>
      </c>
      <c r="Y16" s="13" t="str">
        <f>VLOOKUP($B16,change!$A$1:$K$43,6,FALSE)</f>
        <v>D</v>
      </c>
      <c r="Z16" s="13" t="str">
        <f>VLOOKUP($B16,change!$A$1:$K$43,7,FALSE)</f>
        <v>C</v>
      </c>
      <c r="AA16" s="13" t="str">
        <f>VLOOKUP($B16,change!$A$1:$K$43,8,FALSE)</f>
        <v>D</v>
      </c>
      <c r="AB16" s="13" t="str">
        <f>VLOOKUP($B16,change!$A$1:$K$43,9,FALSE)</f>
        <v>B</v>
      </c>
      <c r="AC16" s="13" t="str">
        <f>VLOOKUP($B16,change!$A$1:$K$43,10,FALSE)</f>
        <v>C</v>
      </c>
      <c r="AD16" s="33" t="str">
        <f>VLOOKUP($B16,change!$A$1:$K$43,11,FALSE)</f>
        <v>D</v>
      </c>
      <c r="AE16" s="32">
        <f>VLOOKUP($B16,'pu,peou,cle'!$A$1:$P$43,2,FALSE)</f>
        <v>4</v>
      </c>
      <c r="AF16" s="13">
        <f>VLOOKUP($B16,'pu,peou,cle'!$A$1:$P$43,3,FALSE)</f>
        <v>4</v>
      </c>
      <c r="AG16" s="13">
        <f>VLOOKUP($B16,'pu,peou,cle'!$A$1:$P$43,4,FALSE)</f>
        <v>4</v>
      </c>
      <c r="AH16" s="13">
        <f>VLOOKUP($B16,'pu,peou,cle'!$A$1:$P$43,5,FALSE)</f>
        <v>4</v>
      </c>
      <c r="AI16" s="33">
        <f>VLOOKUP($B16,'pu,peou,cle'!$A$1:$P$43,6,FALSE)</f>
        <v>4</v>
      </c>
      <c r="AJ16" s="32">
        <f>VLOOKUP($B16,'pu,peou,cle'!$A$1:$P$43,7,FALSE)</f>
        <v>4</v>
      </c>
      <c r="AK16" s="13">
        <f>VLOOKUP($B16,'pu,peou,cle'!$A$1:$P$43,8,FALSE)</f>
        <v>3</v>
      </c>
      <c r="AL16" s="13">
        <f>VLOOKUP($B16,'pu,peou,cle'!$A$1:$P$43,9,FALSE)</f>
        <v>2</v>
      </c>
      <c r="AM16" s="13">
        <f>VLOOKUP($B16,'pu,peou,cle'!$A$1:$P$43,10,FALSE)</f>
        <v>4</v>
      </c>
      <c r="AN16" s="33">
        <f>VLOOKUP($B16,'pu,peou,cle'!$A$1:$P$43,11,FALSE)</f>
        <v>4</v>
      </c>
      <c r="AO16" s="32">
        <f>VLOOKUP($B16,'pu,peou,cle'!$A$1:$P$43,12,FALSE)</f>
        <v>4</v>
      </c>
      <c r="AP16" s="13">
        <f>VLOOKUP($B16,'pu,peou,cle'!$A$1:$P$43,13,FALSE)</f>
        <v>4</v>
      </c>
      <c r="AQ16" s="13">
        <f>VLOOKUP($B16,'pu,peou,cle'!$A$1:$P$43,14,FALSE)</f>
        <v>3</v>
      </c>
      <c r="AR16" s="13">
        <f>VLOOKUP($B16,'pu,peou,cle'!$A$1:$P$43,15,FALSE)</f>
        <v>3</v>
      </c>
      <c r="AS16" s="33" t="str">
        <f>VLOOKUP($B16,'pu,peou,cle'!$A$1:$P$43,16,FALSE)</f>
        <v>Penyajian proses model seperti itu lebih memudahkan sayadalam memhami proses bisnis, karena langung pada intinya dan simoel. Cukup jelas tanpa harus membaca narasi yang panjang.</v>
      </c>
    </row>
    <row r="17" spans="1:45" x14ac:dyDescent="0.35">
      <c r="A17" s="12" t="s">
        <v>30</v>
      </c>
      <c r="B17" s="21" t="s">
        <v>31</v>
      </c>
      <c r="C17" s="32" t="str">
        <f>VLOOKUP($B17,personal!$A$1:$I$49,2,FALSE)</f>
        <v>C</v>
      </c>
      <c r="D17" s="13">
        <f>VLOOKUP($B17,personal!$A$1:$I$49,3,FALSE)</f>
        <v>4</v>
      </c>
      <c r="E17" s="13">
        <f>VLOOKUP($B17,personal!$A$1:$I$49,4,FALSE)</f>
        <v>3</v>
      </c>
      <c r="F17" s="13" t="str">
        <f>VLOOKUP($B17,personal!$A$1:$I$49,5,FALSE)</f>
        <v>Tidak</v>
      </c>
      <c r="G17" s="13">
        <f>VLOOKUP($B17,personal!$A$1:$I$49,6,FALSE)</f>
        <v>3</v>
      </c>
      <c r="H17" s="13">
        <f>VLOOKUP($B17,personal!$A$1:$I$49,7,FALSE)</f>
        <v>4</v>
      </c>
      <c r="I17" s="13">
        <f>VLOOKUP($B17,personal!$A$1:$I$49,8,FALSE)</f>
        <v>32</v>
      </c>
      <c r="J17" s="33" t="str">
        <f>VLOOKUP($B17,personal!$A$1:$I$49,9,FALSE)</f>
        <v>Wanita</v>
      </c>
      <c r="K17" s="32" t="str">
        <f>VLOOKUP($B17,colocation!$A$1:$K$45,2,FALSE)</f>
        <v>B</v>
      </c>
      <c r="L17" s="13" t="str">
        <f>VLOOKUP($B17,colocation!$A$1:$K$45,3,FALSE)</f>
        <v>D</v>
      </c>
      <c r="M17" s="13" t="str">
        <f>VLOOKUP($B17,colocation!$A$1:$K$45,4,FALSE)</f>
        <v>D</v>
      </c>
      <c r="N17" s="13" t="str">
        <f>VLOOKUP($B17,colocation!$A$1:$K$45,5,FALSE)</f>
        <v>B</v>
      </c>
      <c r="O17" s="13" t="str">
        <f>VLOOKUP($B17,colocation!$A$1:$K$45,6,FALSE)</f>
        <v>D</v>
      </c>
      <c r="P17" s="13" t="str">
        <f>VLOOKUP($B17,colocation!$A$1:$K$45,7,FALSE)</f>
        <v>B</v>
      </c>
      <c r="Q17" s="13" t="str">
        <f>VLOOKUP($B17,colocation!$A$1:$K$45,8,FALSE)</f>
        <v>B</v>
      </c>
      <c r="R17" s="13" t="str">
        <f>VLOOKUP($B17,colocation!$A$1:$K$45,9,FALSE)</f>
        <v>D</v>
      </c>
      <c r="S17" s="13" t="str">
        <f>VLOOKUP($B17,colocation!$A$1:$K$45,10,FALSE)</f>
        <v>A</v>
      </c>
      <c r="T17" s="33" t="str">
        <f>VLOOKUP($B17,colocation!$A$1:$K$45,11,FALSE)</f>
        <v>A</v>
      </c>
      <c r="U17" s="32" t="str">
        <f>VLOOKUP($B17,change!$A$1:$K$43,2,FALSE)</f>
        <v>D</v>
      </c>
      <c r="V17" s="13" t="str">
        <f>VLOOKUP($B17,change!$A$1:$K$43,3,FALSE)</f>
        <v>A</v>
      </c>
      <c r="W17" s="13" t="str">
        <f>VLOOKUP($B17,change!$A$1:$K$43,4,FALSE)</f>
        <v>B</v>
      </c>
      <c r="X17" s="13" t="str">
        <f>VLOOKUP($B17,change!$A$1:$K$43,5,FALSE)</f>
        <v>C</v>
      </c>
      <c r="Y17" s="13" t="str">
        <f>VLOOKUP($B17,change!$A$1:$K$43,6,FALSE)</f>
        <v>D</v>
      </c>
      <c r="Z17" s="13" t="str">
        <f>VLOOKUP($B17,change!$A$1:$K$43,7,FALSE)</f>
        <v>C</v>
      </c>
      <c r="AA17" s="13" t="str">
        <f>VLOOKUP($B17,change!$A$1:$K$43,8,FALSE)</f>
        <v>B</v>
      </c>
      <c r="AB17" s="13" t="str">
        <f>VLOOKUP($B17,change!$A$1:$K$43,9,FALSE)</f>
        <v>A</v>
      </c>
      <c r="AC17" s="13" t="str">
        <f>VLOOKUP($B17,change!$A$1:$K$43,10,FALSE)</f>
        <v>D</v>
      </c>
      <c r="AD17" s="33" t="str">
        <f>VLOOKUP($B17,change!$A$1:$K$43,11,FALSE)</f>
        <v>D</v>
      </c>
      <c r="AE17" s="32">
        <f>VLOOKUP($B17,'pu,peou,cle'!$A$1:$P$43,2,FALSE)</f>
        <v>4</v>
      </c>
      <c r="AF17" s="13">
        <f>VLOOKUP($B17,'pu,peou,cle'!$A$1:$P$43,3,FALSE)</f>
        <v>4</v>
      </c>
      <c r="AG17" s="13">
        <f>VLOOKUP($B17,'pu,peou,cle'!$A$1:$P$43,4,FALSE)</f>
        <v>4</v>
      </c>
      <c r="AH17" s="13">
        <f>VLOOKUP($B17,'pu,peou,cle'!$A$1:$P$43,5,FALSE)</f>
        <v>1</v>
      </c>
      <c r="AI17" s="33">
        <f>VLOOKUP($B17,'pu,peou,cle'!$A$1:$P$43,6,FALSE)</f>
        <v>5</v>
      </c>
      <c r="AJ17" s="32">
        <f>VLOOKUP($B17,'pu,peou,cle'!$A$1:$P$43,7,FALSE)</f>
        <v>1</v>
      </c>
      <c r="AK17" s="13">
        <f>VLOOKUP($B17,'pu,peou,cle'!$A$1:$P$43,8,FALSE)</f>
        <v>4</v>
      </c>
      <c r="AL17" s="13">
        <f>VLOOKUP($B17,'pu,peou,cle'!$A$1:$P$43,9,FALSE)</f>
        <v>2</v>
      </c>
      <c r="AM17" s="13">
        <f>VLOOKUP($B17,'pu,peou,cle'!$A$1:$P$43,10,FALSE)</f>
        <v>4</v>
      </c>
      <c r="AN17" s="33">
        <f>VLOOKUP($B17,'pu,peou,cle'!$A$1:$P$43,11,FALSE)</f>
        <v>4</v>
      </c>
      <c r="AO17" s="32">
        <f>VLOOKUP($B17,'pu,peou,cle'!$A$1:$P$43,12,FALSE)</f>
        <v>4</v>
      </c>
      <c r="AP17" s="13">
        <f>VLOOKUP($B17,'pu,peou,cle'!$A$1:$P$43,13,FALSE)</f>
        <v>1</v>
      </c>
      <c r="AQ17" s="13">
        <f>VLOOKUP($B17,'pu,peou,cle'!$A$1:$P$43,14,FALSE)</f>
        <v>4</v>
      </c>
      <c r="AR17" s="13">
        <f>VLOOKUP($B17,'pu,peou,cle'!$A$1:$P$43,15,FALSE)</f>
        <v>4</v>
      </c>
      <c r="AS17" s="33" t="str">
        <f>VLOOKUP($B17,'pu,peou,cle'!$A$1:$P$43,16,FALSE)</f>
        <v>penggunaan kata kerja pada notasi proses lebih konsisten, misalkan menggunakan kata kerja maka keseluruhan menggunakan kata kerja</v>
      </c>
    </row>
    <row r="18" spans="1:45" x14ac:dyDescent="0.35">
      <c r="A18" s="14" t="s">
        <v>32</v>
      </c>
      <c r="B18" s="22" t="s">
        <v>33</v>
      </c>
      <c r="C18" s="32" t="str">
        <f>VLOOKUP($B18,personal!$A$1:$I$49,2,FALSE)</f>
        <v>B</v>
      </c>
      <c r="D18" s="13">
        <f>VLOOKUP($B18,personal!$A$1:$I$49,3,FALSE)</f>
        <v>3</v>
      </c>
      <c r="E18" s="13">
        <f>VLOOKUP($B18,personal!$A$1:$I$49,4,FALSE)</f>
        <v>4</v>
      </c>
      <c r="F18" s="13" t="str">
        <f>VLOOKUP($B18,personal!$A$1:$I$49,5,FALSE)</f>
        <v>Tidak</v>
      </c>
      <c r="G18" s="13">
        <f>VLOOKUP($B18,personal!$A$1:$I$49,6,FALSE)</f>
        <v>4</v>
      </c>
      <c r="H18" s="13">
        <f>VLOOKUP($B18,personal!$A$1:$I$49,7,FALSE)</f>
        <v>4</v>
      </c>
      <c r="I18" s="13">
        <f>VLOOKUP($B18,personal!$A$1:$I$49,8,FALSE)</f>
        <v>32</v>
      </c>
      <c r="J18" s="33" t="str">
        <f>VLOOKUP($B18,personal!$A$1:$I$49,9,FALSE)</f>
        <v>Wanita</v>
      </c>
      <c r="K18" s="32" t="str">
        <f>VLOOKUP($B18,colocation!$A$1:$K$45,2,FALSE)</f>
        <v>B</v>
      </c>
      <c r="L18" s="13" t="str">
        <f>VLOOKUP($B18,colocation!$A$1:$K$45,3,FALSE)</f>
        <v>D</v>
      </c>
      <c r="M18" s="13" t="str">
        <f>VLOOKUP($B18,colocation!$A$1:$K$45,4,FALSE)</f>
        <v>D</v>
      </c>
      <c r="N18" s="13" t="str">
        <f>VLOOKUP($B18,colocation!$A$1:$K$45,5,FALSE)</f>
        <v>B</v>
      </c>
      <c r="O18" s="13" t="str">
        <f>VLOOKUP($B18,colocation!$A$1:$K$45,6,FALSE)</f>
        <v>D</v>
      </c>
      <c r="P18" s="13" t="str">
        <f>VLOOKUP($B18,colocation!$A$1:$K$45,7,FALSE)</f>
        <v>B</v>
      </c>
      <c r="Q18" s="13" t="str">
        <f>VLOOKUP($B18,colocation!$A$1:$K$45,8,FALSE)</f>
        <v>B</v>
      </c>
      <c r="R18" s="13" t="str">
        <f>VLOOKUP($B18,colocation!$A$1:$K$45,9,FALSE)</f>
        <v>D</v>
      </c>
      <c r="S18" s="13" t="str">
        <f>VLOOKUP($B18,colocation!$A$1:$K$45,10,FALSE)</f>
        <v>B</v>
      </c>
      <c r="T18" s="33" t="str">
        <f>VLOOKUP($B18,colocation!$A$1:$K$45,11,FALSE)</f>
        <v>A</v>
      </c>
      <c r="U18" s="32" t="str">
        <f>VLOOKUP($B18,change!$A$1:$K$43,2,FALSE)</f>
        <v>B</v>
      </c>
      <c r="V18" s="13" t="str">
        <f>VLOOKUP($B18,change!$A$1:$K$43,3,FALSE)</f>
        <v>A</v>
      </c>
      <c r="W18" s="13" t="str">
        <f>VLOOKUP($B18,change!$A$1:$K$43,4,FALSE)</f>
        <v>D</v>
      </c>
      <c r="X18" s="13" t="str">
        <f>VLOOKUP($B18,change!$A$1:$K$43,5,FALSE)</f>
        <v>C</v>
      </c>
      <c r="Y18" s="13" t="str">
        <f>VLOOKUP($B18,change!$A$1:$K$43,6,FALSE)</f>
        <v>D</v>
      </c>
      <c r="Z18" s="13" t="str">
        <f>VLOOKUP($B18,change!$A$1:$K$43,7,FALSE)</f>
        <v>C</v>
      </c>
      <c r="AA18" s="13" t="str">
        <f>VLOOKUP($B18,change!$A$1:$K$43,8,FALSE)</f>
        <v>B</v>
      </c>
      <c r="AB18" s="13" t="str">
        <f>VLOOKUP($B18,change!$A$1:$K$43,9,FALSE)</f>
        <v>A</v>
      </c>
      <c r="AC18" s="13" t="str">
        <f>VLOOKUP($B18,change!$A$1:$K$43,10,FALSE)</f>
        <v>C</v>
      </c>
      <c r="AD18" s="33" t="str">
        <f>VLOOKUP($B18,change!$A$1:$K$43,11,FALSE)</f>
        <v>C</v>
      </c>
      <c r="AE18" s="32">
        <f>VLOOKUP($B18,'pu,peou,cle'!$A$1:$P$43,2,FALSE)</f>
        <v>4</v>
      </c>
      <c r="AF18" s="13">
        <f>VLOOKUP($B18,'pu,peou,cle'!$A$1:$P$43,3,FALSE)</f>
        <v>4</v>
      </c>
      <c r="AG18" s="13">
        <f>VLOOKUP($B18,'pu,peou,cle'!$A$1:$P$43,4,FALSE)</f>
        <v>4</v>
      </c>
      <c r="AH18" s="13">
        <f>VLOOKUP($B18,'pu,peou,cle'!$A$1:$P$43,5,FALSE)</f>
        <v>4</v>
      </c>
      <c r="AI18" s="33">
        <f>VLOOKUP($B18,'pu,peou,cle'!$A$1:$P$43,6,FALSE)</f>
        <v>4</v>
      </c>
      <c r="AJ18" s="32">
        <f>VLOOKUP($B18,'pu,peou,cle'!$A$1:$P$43,7,FALSE)</f>
        <v>4</v>
      </c>
      <c r="AK18" s="13">
        <f>VLOOKUP($B18,'pu,peou,cle'!$A$1:$P$43,8,FALSE)</f>
        <v>4</v>
      </c>
      <c r="AL18" s="13">
        <f>VLOOKUP($B18,'pu,peou,cle'!$A$1:$P$43,9,FALSE)</f>
        <v>2</v>
      </c>
      <c r="AM18" s="13">
        <f>VLOOKUP($B18,'pu,peou,cle'!$A$1:$P$43,10,FALSE)</f>
        <v>4</v>
      </c>
      <c r="AN18" s="33">
        <f>VLOOKUP($B18,'pu,peou,cle'!$A$1:$P$43,11,FALSE)</f>
        <v>4</v>
      </c>
      <c r="AO18" s="32">
        <f>VLOOKUP($B18,'pu,peou,cle'!$A$1:$P$43,12,FALSE)</f>
        <v>4</v>
      </c>
      <c r="AP18" s="13">
        <f>VLOOKUP($B18,'pu,peou,cle'!$A$1:$P$43,13,FALSE)</f>
        <v>4</v>
      </c>
      <c r="AQ18" s="13">
        <f>VLOOKUP($B18,'pu,peou,cle'!$A$1:$P$43,14,FALSE)</f>
        <v>4</v>
      </c>
      <c r="AR18" s="13">
        <f>VLOOKUP($B18,'pu,peou,cle'!$A$1:$P$43,15,FALSE)</f>
        <v>4</v>
      </c>
      <c r="AS18" s="33" t="str">
        <f>VLOOKUP($B18,'pu,peou,cle'!$A$1:$P$43,16,FALSE)</f>
        <v>Sudah memudahkan</v>
      </c>
    </row>
    <row r="19" spans="1:45" x14ac:dyDescent="0.35">
      <c r="A19" s="16" t="s">
        <v>34</v>
      </c>
      <c r="B19" s="24" t="s">
        <v>35</v>
      </c>
      <c r="C19" s="54" t="e">
        <f>VLOOKUP($B19,personal!$A$1:$I$49,2,FALSE)</f>
        <v>#N/A</v>
      </c>
      <c r="D19" s="55" t="e">
        <f>VLOOKUP($B19,personal!$A$1:$I$49,3,FALSE)</f>
        <v>#N/A</v>
      </c>
      <c r="E19" s="55" t="e">
        <f>VLOOKUP($B19,personal!$A$1:$I$49,4,FALSE)</f>
        <v>#N/A</v>
      </c>
      <c r="F19" s="55" t="e">
        <f>VLOOKUP($B19,personal!$A$1:$I$49,5,FALSE)</f>
        <v>#N/A</v>
      </c>
      <c r="G19" s="55" t="e">
        <f>VLOOKUP($B19,personal!$A$1:$I$49,6,FALSE)</f>
        <v>#N/A</v>
      </c>
      <c r="H19" s="55" t="e">
        <f>VLOOKUP($B19,personal!$A$1:$I$49,7,FALSE)</f>
        <v>#N/A</v>
      </c>
      <c r="I19" s="55" t="e">
        <f>VLOOKUP($B19,personal!$A$1:$I$49,8,FALSE)</f>
        <v>#N/A</v>
      </c>
      <c r="J19" s="56" t="e">
        <f>VLOOKUP($B19,personal!$A$1:$I$49,9,FALSE)</f>
        <v>#N/A</v>
      </c>
      <c r="K19" s="54" t="e">
        <f>VLOOKUP($B19,colocation!$A$1:$K$45,2,FALSE)</f>
        <v>#N/A</v>
      </c>
      <c r="L19" s="55" t="e">
        <f>VLOOKUP($B19,colocation!$A$1:$K$45,3,FALSE)</f>
        <v>#N/A</v>
      </c>
      <c r="M19" s="55" t="e">
        <f>VLOOKUP($B19,colocation!$A$1:$K$45,4,FALSE)</f>
        <v>#N/A</v>
      </c>
      <c r="N19" s="55" t="e">
        <f>VLOOKUP($B19,colocation!$A$1:$K$45,5,FALSE)</f>
        <v>#N/A</v>
      </c>
      <c r="O19" s="55" t="e">
        <f>VLOOKUP($B19,colocation!$A$1:$K$45,6,FALSE)</f>
        <v>#N/A</v>
      </c>
      <c r="P19" s="55" t="e">
        <f>VLOOKUP($B19,colocation!$A$1:$K$45,7,FALSE)</f>
        <v>#N/A</v>
      </c>
      <c r="Q19" s="55" t="e">
        <f>VLOOKUP($B19,colocation!$A$1:$K$45,8,FALSE)</f>
        <v>#N/A</v>
      </c>
      <c r="R19" s="55" t="e">
        <f>VLOOKUP($B19,colocation!$A$1:$K$45,9,FALSE)</f>
        <v>#N/A</v>
      </c>
      <c r="S19" s="55" t="e">
        <f>VLOOKUP($B19,colocation!$A$1:$K$45,10,FALSE)</f>
        <v>#N/A</v>
      </c>
      <c r="T19" s="56" t="e">
        <f>VLOOKUP($B19,colocation!$A$1:$K$45,11,FALSE)</f>
        <v>#N/A</v>
      </c>
      <c r="U19" s="54" t="e">
        <f>VLOOKUP($B19,change!$A$1:$K$43,2,FALSE)</f>
        <v>#N/A</v>
      </c>
      <c r="V19" s="55" t="e">
        <f>VLOOKUP($B19,change!$A$1:$K$43,3,FALSE)</f>
        <v>#N/A</v>
      </c>
      <c r="W19" s="55" t="e">
        <f>VLOOKUP($B19,change!$A$1:$K$43,4,FALSE)</f>
        <v>#N/A</v>
      </c>
      <c r="X19" s="55" t="e">
        <f>VLOOKUP($B19,change!$A$1:$K$43,5,FALSE)</f>
        <v>#N/A</v>
      </c>
      <c r="Y19" s="55" t="e">
        <f>VLOOKUP($B19,change!$A$1:$K$43,6,FALSE)</f>
        <v>#N/A</v>
      </c>
      <c r="Z19" s="55" t="e">
        <f>VLOOKUP($B19,change!$A$1:$K$43,7,FALSE)</f>
        <v>#N/A</v>
      </c>
      <c r="AA19" s="55" t="e">
        <f>VLOOKUP($B19,change!$A$1:$K$43,8,FALSE)</f>
        <v>#N/A</v>
      </c>
      <c r="AB19" s="55" t="e">
        <f>VLOOKUP($B19,change!$A$1:$K$43,9,FALSE)</f>
        <v>#N/A</v>
      </c>
      <c r="AC19" s="55" t="e">
        <f>VLOOKUP($B19,change!$A$1:$K$43,10,FALSE)</f>
        <v>#N/A</v>
      </c>
      <c r="AD19" s="56" t="e">
        <f>VLOOKUP($B19,change!$A$1:$K$43,11,FALSE)</f>
        <v>#N/A</v>
      </c>
      <c r="AE19" s="54" t="e">
        <f>VLOOKUP($B19,'pu,peou,cle'!$A$1:$P$43,2,FALSE)</f>
        <v>#N/A</v>
      </c>
      <c r="AF19" s="55" t="e">
        <f>VLOOKUP($B19,'pu,peou,cle'!$A$1:$P$43,3,FALSE)</f>
        <v>#N/A</v>
      </c>
      <c r="AG19" s="55" t="e">
        <f>VLOOKUP($B19,'pu,peou,cle'!$A$1:$P$43,4,FALSE)</f>
        <v>#N/A</v>
      </c>
      <c r="AH19" s="55" t="e">
        <f>VLOOKUP($B19,'pu,peou,cle'!$A$1:$P$43,5,FALSE)</f>
        <v>#N/A</v>
      </c>
      <c r="AI19" s="56" t="e">
        <f>VLOOKUP($B19,'pu,peou,cle'!$A$1:$P$43,6,FALSE)</f>
        <v>#N/A</v>
      </c>
      <c r="AJ19" s="54" t="e">
        <f>VLOOKUP($B19,'pu,peou,cle'!$A$1:$P$43,7,FALSE)</f>
        <v>#N/A</v>
      </c>
      <c r="AK19" s="55" t="e">
        <f>VLOOKUP($B19,'pu,peou,cle'!$A$1:$P$43,8,FALSE)</f>
        <v>#N/A</v>
      </c>
      <c r="AL19" s="55" t="e">
        <f>VLOOKUP($B19,'pu,peou,cle'!$A$1:$P$43,9,FALSE)</f>
        <v>#N/A</v>
      </c>
      <c r="AM19" s="55" t="e">
        <f>VLOOKUP($B19,'pu,peou,cle'!$A$1:$P$43,10,FALSE)</f>
        <v>#N/A</v>
      </c>
      <c r="AN19" s="56" t="e">
        <f>VLOOKUP($B19,'pu,peou,cle'!$A$1:$P$43,11,FALSE)</f>
        <v>#N/A</v>
      </c>
      <c r="AO19" s="54" t="e">
        <f>VLOOKUP($B19,'pu,peou,cle'!$A$1:$P$43,12,FALSE)</f>
        <v>#N/A</v>
      </c>
      <c r="AP19" s="55" t="e">
        <f>VLOOKUP($B19,'pu,peou,cle'!$A$1:$P$43,13,FALSE)</f>
        <v>#N/A</v>
      </c>
      <c r="AQ19" s="55" t="e">
        <f>VLOOKUP($B19,'pu,peou,cle'!$A$1:$P$43,14,FALSE)</f>
        <v>#N/A</v>
      </c>
      <c r="AR19" s="55" t="e">
        <f>VLOOKUP($B19,'pu,peou,cle'!$A$1:$P$43,15,FALSE)</f>
        <v>#N/A</v>
      </c>
      <c r="AS19" s="56" t="e">
        <f>VLOOKUP($B19,'pu,peou,cle'!$A$1:$P$43,16,FALSE)</f>
        <v>#N/A</v>
      </c>
    </row>
    <row r="20" spans="1:45" x14ac:dyDescent="0.35">
      <c r="A20" s="14" t="s">
        <v>36</v>
      </c>
      <c r="B20" s="22" t="s">
        <v>37</v>
      </c>
      <c r="C20" s="32" t="str">
        <f>VLOOKUP($B20,personal!$A$1:$I$49,2,FALSE)</f>
        <v>C</v>
      </c>
      <c r="D20" s="13">
        <f>VLOOKUP($B20,personal!$A$1:$I$49,3,FALSE)</f>
        <v>3</v>
      </c>
      <c r="E20" s="13">
        <f>VLOOKUP($B20,personal!$A$1:$I$49,4,FALSE)</f>
        <v>3</v>
      </c>
      <c r="F20" s="13" t="str">
        <f>VLOOKUP($B20,personal!$A$1:$I$49,5,FALSE)</f>
        <v>Ya</v>
      </c>
      <c r="G20" s="13">
        <f>VLOOKUP($B20,personal!$A$1:$I$49,6,FALSE)</f>
        <v>4</v>
      </c>
      <c r="H20" s="13">
        <f>VLOOKUP($B20,personal!$A$1:$I$49,7,FALSE)</f>
        <v>4</v>
      </c>
      <c r="I20" s="13">
        <f>VLOOKUP($B20,personal!$A$1:$I$49,8,FALSE)</f>
        <v>25</v>
      </c>
      <c r="J20" s="33" t="str">
        <f>VLOOKUP($B20,personal!$A$1:$I$49,9,FALSE)</f>
        <v>Wanita</v>
      </c>
      <c r="K20" s="32" t="str">
        <f>VLOOKUP($B20,colocation!$A$1:$K$45,2,FALSE)</f>
        <v>B</v>
      </c>
      <c r="L20" s="13" t="str">
        <f>VLOOKUP($B20,colocation!$A$1:$K$45,3,FALSE)</f>
        <v>D</v>
      </c>
      <c r="M20" s="13" t="str">
        <f>VLOOKUP($B20,colocation!$A$1:$K$45,4,FALSE)</f>
        <v>C</v>
      </c>
      <c r="N20" s="13" t="str">
        <f>VLOOKUP($B20,colocation!$A$1:$K$45,5,FALSE)</f>
        <v>B</v>
      </c>
      <c r="O20" s="13" t="str">
        <f>VLOOKUP($B20,colocation!$A$1:$K$45,6,FALSE)</f>
        <v>D</v>
      </c>
      <c r="P20" s="13" t="str">
        <f>VLOOKUP($B20,colocation!$A$1:$K$45,7,FALSE)</f>
        <v>B</v>
      </c>
      <c r="Q20" s="13" t="str">
        <f>VLOOKUP($B20,colocation!$A$1:$K$45,8,FALSE)</f>
        <v>B</v>
      </c>
      <c r="R20" s="13" t="str">
        <f>VLOOKUP($B20,colocation!$A$1:$K$45,9,FALSE)</f>
        <v>A</v>
      </c>
      <c r="S20" s="13" t="str">
        <f>VLOOKUP($B20,colocation!$A$1:$K$45,10,FALSE)</f>
        <v>A</v>
      </c>
      <c r="T20" s="33" t="str">
        <f>VLOOKUP($B20,colocation!$A$1:$K$45,11,FALSE)</f>
        <v>A</v>
      </c>
      <c r="U20" s="32" t="str">
        <f>VLOOKUP($B20,change!$A$1:$K$43,2,FALSE)</f>
        <v>B</v>
      </c>
      <c r="V20" s="13" t="str">
        <f>VLOOKUP($B20,change!$A$1:$K$43,3,FALSE)</f>
        <v>A</v>
      </c>
      <c r="W20" s="13" t="str">
        <f>VLOOKUP($B20,change!$A$1:$K$43,4,FALSE)</f>
        <v>B</v>
      </c>
      <c r="X20" s="13" t="str">
        <f>VLOOKUP($B20,change!$A$1:$K$43,5,FALSE)</f>
        <v>C</v>
      </c>
      <c r="Y20" s="13" t="str">
        <f>VLOOKUP($B20,change!$A$1:$K$43,6,FALSE)</f>
        <v>D</v>
      </c>
      <c r="Z20" s="13" t="str">
        <f>VLOOKUP($B20,change!$A$1:$K$43,7,FALSE)</f>
        <v>C</v>
      </c>
      <c r="AA20" s="13" t="str">
        <f>VLOOKUP($B20,change!$A$1:$K$43,8,FALSE)</f>
        <v>B</v>
      </c>
      <c r="AB20" s="13" t="str">
        <f>VLOOKUP($B20,change!$A$1:$K$43,9,FALSE)</f>
        <v>A</v>
      </c>
      <c r="AC20" s="13" t="str">
        <f>VLOOKUP($B20,change!$A$1:$K$43,10,FALSE)</f>
        <v>C</v>
      </c>
      <c r="AD20" s="33" t="str">
        <f>VLOOKUP($B20,change!$A$1:$K$43,11,FALSE)</f>
        <v>D</v>
      </c>
      <c r="AE20" s="32">
        <f>VLOOKUP($B20,'pu,peou,cle'!$A$1:$P$43,2,FALSE)</f>
        <v>4</v>
      </c>
      <c r="AF20" s="13">
        <f>VLOOKUP($B20,'pu,peou,cle'!$A$1:$P$43,3,FALSE)</f>
        <v>4</v>
      </c>
      <c r="AG20" s="13">
        <f>VLOOKUP($B20,'pu,peou,cle'!$A$1:$P$43,4,FALSE)</f>
        <v>4</v>
      </c>
      <c r="AH20" s="13">
        <f>VLOOKUP($B20,'pu,peou,cle'!$A$1:$P$43,5,FALSE)</f>
        <v>4</v>
      </c>
      <c r="AI20" s="33">
        <f>VLOOKUP($B20,'pu,peou,cle'!$A$1:$P$43,6,FALSE)</f>
        <v>4</v>
      </c>
      <c r="AJ20" s="32">
        <f>VLOOKUP($B20,'pu,peou,cle'!$A$1:$P$43,7,FALSE)</f>
        <v>4</v>
      </c>
      <c r="AK20" s="13">
        <f>VLOOKUP($B20,'pu,peou,cle'!$A$1:$P$43,8,FALSE)</f>
        <v>4</v>
      </c>
      <c r="AL20" s="13">
        <f>VLOOKUP($B20,'pu,peou,cle'!$A$1:$P$43,9,FALSE)</f>
        <v>1</v>
      </c>
      <c r="AM20" s="13">
        <f>VLOOKUP($B20,'pu,peou,cle'!$A$1:$P$43,10,FALSE)</f>
        <v>4</v>
      </c>
      <c r="AN20" s="33">
        <f>VLOOKUP($B20,'pu,peou,cle'!$A$1:$P$43,11,FALSE)</f>
        <v>4</v>
      </c>
      <c r="AO20" s="32">
        <f>VLOOKUP($B20,'pu,peou,cle'!$A$1:$P$43,12,FALSE)</f>
        <v>4</v>
      </c>
      <c r="AP20" s="13">
        <f>VLOOKUP($B20,'pu,peou,cle'!$A$1:$P$43,13,FALSE)</f>
        <v>4</v>
      </c>
      <c r="AQ20" s="13">
        <f>VLOOKUP($B20,'pu,peou,cle'!$A$1:$P$43,14,FALSE)</f>
        <v>4</v>
      </c>
      <c r="AR20" s="13">
        <f>VLOOKUP($B20,'pu,peou,cle'!$A$1:$P$43,15,FALSE)</f>
        <v>4</v>
      </c>
      <c r="AS20" s="33" t="str">
        <f>VLOOKUP($B20,'pu,peou,cle'!$A$1:$P$43,16,FALSE)</f>
        <v>sudah cukup informatif, tapi untuk narasi terlalu monoton hingga terasa agak membosankan.</v>
      </c>
    </row>
    <row r="21" spans="1:45" x14ac:dyDescent="0.35">
      <c r="A21" s="16" t="s">
        <v>38</v>
      </c>
      <c r="B21" s="24" t="s">
        <v>39</v>
      </c>
      <c r="C21" s="54" t="str">
        <f>VLOOKUP($B21,personal!$A$1:$I$49,2,FALSE)</f>
        <v>D</v>
      </c>
      <c r="D21" s="55">
        <f>VLOOKUP($B21,personal!$A$1:$I$49,3,FALSE)</f>
        <v>3</v>
      </c>
      <c r="E21" s="55">
        <f>VLOOKUP($B21,personal!$A$1:$I$49,4,FALSE)</f>
        <v>3</v>
      </c>
      <c r="F21" s="55" t="str">
        <f>VLOOKUP($B21,personal!$A$1:$I$49,5,FALSE)</f>
        <v>Ya</v>
      </c>
      <c r="G21" s="55">
        <f>VLOOKUP($B21,personal!$A$1:$I$49,6,FALSE)</f>
        <v>4</v>
      </c>
      <c r="H21" s="55">
        <f>VLOOKUP($B21,personal!$A$1:$I$49,7,FALSE)</f>
        <v>4</v>
      </c>
      <c r="I21" s="55">
        <f>VLOOKUP($B21,personal!$A$1:$I$49,8,FALSE)</f>
        <v>24</v>
      </c>
      <c r="J21" s="56" t="str">
        <f>VLOOKUP($B21,personal!$A$1:$I$49,9,FALSE)</f>
        <v>Wanita</v>
      </c>
      <c r="K21" s="54" t="e">
        <f>VLOOKUP($B21,colocation!$A$1:$K$45,2,FALSE)</f>
        <v>#N/A</v>
      </c>
      <c r="L21" s="55" t="e">
        <f>VLOOKUP($B21,colocation!$A$1:$K$45,3,FALSE)</f>
        <v>#N/A</v>
      </c>
      <c r="M21" s="55" t="e">
        <f>VLOOKUP($B21,colocation!$A$1:$K$45,4,FALSE)</f>
        <v>#N/A</v>
      </c>
      <c r="N21" s="55" t="e">
        <f>VLOOKUP($B21,colocation!$A$1:$K$45,5,FALSE)</f>
        <v>#N/A</v>
      </c>
      <c r="O21" s="55" t="e">
        <f>VLOOKUP($B21,colocation!$A$1:$K$45,6,FALSE)</f>
        <v>#N/A</v>
      </c>
      <c r="P21" s="55" t="e">
        <f>VLOOKUP($B21,colocation!$A$1:$K$45,7,FALSE)</f>
        <v>#N/A</v>
      </c>
      <c r="Q21" s="55" t="e">
        <f>VLOOKUP($B21,colocation!$A$1:$K$45,8,FALSE)</f>
        <v>#N/A</v>
      </c>
      <c r="R21" s="55" t="e">
        <f>VLOOKUP($B21,colocation!$A$1:$K$45,9,FALSE)</f>
        <v>#N/A</v>
      </c>
      <c r="S21" s="55" t="e">
        <f>VLOOKUP($B21,colocation!$A$1:$K$45,10,FALSE)</f>
        <v>#N/A</v>
      </c>
      <c r="T21" s="56" t="e">
        <f>VLOOKUP($B21,colocation!$A$1:$K$45,11,FALSE)</f>
        <v>#N/A</v>
      </c>
      <c r="U21" s="54" t="e">
        <f>VLOOKUP($B21,change!$A$1:$K$43,2,FALSE)</f>
        <v>#N/A</v>
      </c>
      <c r="V21" s="55" t="e">
        <f>VLOOKUP($B21,change!$A$1:$K$43,3,FALSE)</f>
        <v>#N/A</v>
      </c>
      <c r="W21" s="55" t="e">
        <f>VLOOKUP($B21,change!$A$1:$K$43,4,FALSE)</f>
        <v>#N/A</v>
      </c>
      <c r="X21" s="55" t="e">
        <f>VLOOKUP($B21,change!$A$1:$K$43,5,FALSE)</f>
        <v>#N/A</v>
      </c>
      <c r="Y21" s="55" t="e">
        <f>VLOOKUP($B21,change!$A$1:$K$43,6,FALSE)</f>
        <v>#N/A</v>
      </c>
      <c r="Z21" s="55" t="e">
        <f>VLOOKUP($B21,change!$A$1:$K$43,7,FALSE)</f>
        <v>#N/A</v>
      </c>
      <c r="AA21" s="55" t="e">
        <f>VLOOKUP($B21,change!$A$1:$K$43,8,FALSE)</f>
        <v>#N/A</v>
      </c>
      <c r="AB21" s="55" t="e">
        <f>VLOOKUP($B21,change!$A$1:$K$43,9,FALSE)</f>
        <v>#N/A</v>
      </c>
      <c r="AC21" s="55" t="e">
        <f>VLOOKUP($B21,change!$A$1:$K$43,10,FALSE)</f>
        <v>#N/A</v>
      </c>
      <c r="AD21" s="56" t="e">
        <f>VLOOKUP($B21,change!$A$1:$K$43,11,FALSE)</f>
        <v>#N/A</v>
      </c>
      <c r="AE21" s="54" t="e">
        <f>VLOOKUP($B21,'pu,peou,cle'!$A$1:$P$43,2,FALSE)</f>
        <v>#N/A</v>
      </c>
      <c r="AF21" s="55" t="e">
        <f>VLOOKUP($B21,'pu,peou,cle'!$A$1:$P$43,3,FALSE)</f>
        <v>#N/A</v>
      </c>
      <c r="AG21" s="55" t="e">
        <f>VLOOKUP($B21,'pu,peou,cle'!$A$1:$P$43,4,FALSE)</f>
        <v>#N/A</v>
      </c>
      <c r="AH21" s="55" t="e">
        <f>VLOOKUP($B21,'pu,peou,cle'!$A$1:$P$43,5,FALSE)</f>
        <v>#N/A</v>
      </c>
      <c r="AI21" s="56" t="e">
        <f>VLOOKUP($B21,'pu,peou,cle'!$A$1:$P$43,6,FALSE)</f>
        <v>#N/A</v>
      </c>
      <c r="AJ21" s="54" t="e">
        <f>VLOOKUP($B21,'pu,peou,cle'!$A$1:$P$43,7,FALSE)</f>
        <v>#N/A</v>
      </c>
      <c r="AK21" s="55" t="e">
        <f>VLOOKUP($B21,'pu,peou,cle'!$A$1:$P$43,8,FALSE)</f>
        <v>#N/A</v>
      </c>
      <c r="AL21" s="55" t="e">
        <f>VLOOKUP($B21,'pu,peou,cle'!$A$1:$P$43,9,FALSE)</f>
        <v>#N/A</v>
      </c>
      <c r="AM21" s="55" t="e">
        <f>VLOOKUP($B21,'pu,peou,cle'!$A$1:$P$43,10,FALSE)</f>
        <v>#N/A</v>
      </c>
      <c r="AN21" s="56" t="e">
        <f>VLOOKUP($B21,'pu,peou,cle'!$A$1:$P$43,11,FALSE)</f>
        <v>#N/A</v>
      </c>
      <c r="AO21" s="54" t="e">
        <f>VLOOKUP($B21,'pu,peou,cle'!$A$1:$P$43,12,FALSE)</f>
        <v>#N/A</v>
      </c>
      <c r="AP21" s="55" t="e">
        <f>VLOOKUP($B21,'pu,peou,cle'!$A$1:$P$43,13,FALSE)</f>
        <v>#N/A</v>
      </c>
      <c r="AQ21" s="55" t="e">
        <f>VLOOKUP($B21,'pu,peou,cle'!$A$1:$P$43,14,FALSE)</f>
        <v>#N/A</v>
      </c>
      <c r="AR21" s="55" t="e">
        <f>VLOOKUP($B21,'pu,peou,cle'!$A$1:$P$43,15,FALSE)</f>
        <v>#N/A</v>
      </c>
      <c r="AS21" s="56" t="e">
        <f>VLOOKUP($B21,'pu,peou,cle'!$A$1:$P$43,16,FALSE)</f>
        <v>#N/A</v>
      </c>
    </row>
    <row r="22" spans="1:45" x14ac:dyDescent="0.35">
      <c r="A22" s="14" t="s">
        <v>40</v>
      </c>
      <c r="B22" s="22" t="s">
        <v>41</v>
      </c>
      <c r="C22" s="32" t="str">
        <f>VLOOKUP($B22,personal!$A$1:$I$49,2,FALSE)</f>
        <v>A</v>
      </c>
      <c r="D22" s="13">
        <f>VLOOKUP($B22,personal!$A$1:$I$49,3,FALSE)</f>
        <v>1</v>
      </c>
      <c r="E22" s="13">
        <f>VLOOKUP($B22,personal!$A$1:$I$49,4,FALSE)</f>
        <v>1</v>
      </c>
      <c r="F22" s="13" t="str">
        <f>VLOOKUP($B22,personal!$A$1:$I$49,5,FALSE)</f>
        <v>Tidak</v>
      </c>
      <c r="G22" s="13">
        <f>VLOOKUP($B22,personal!$A$1:$I$49,6,FALSE)</f>
        <v>3</v>
      </c>
      <c r="H22" s="13">
        <f>VLOOKUP($B22,personal!$A$1:$I$49,7,FALSE)</f>
        <v>3</v>
      </c>
      <c r="I22" s="13">
        <f>VLOOKUP($B22,personal!$A$1:$I$49,8,FALSE)</f>
        <v>32</v>
      </c>
      <c r="J22" s="33" t="str">
        <f>VLOOKUP($B22,personal!$A$1:$I$49,9,FALSE)</f>
        <v>Pria</v>
      </c>
      <c r="K22" s="32" t="str">
        <f>VLOOKUP($B22,colocation!$A$1:$K$45,2,FALSE)</f>
        <v>B</v>
      </c>
      <c r="L22" s="13" t="str">
        <f>VLOOKUP($B22,colocation!$A$1:$K$45,3,FALSE)</f>
        <v>A</v>
      </c>
      <c r="M22" s="13" t="str">
        <f>VLOOKUP($B22,colocation!$A$1:$K$45,4,FALSE)</f>
        <v>D</v>
      </c>
      <c r="N22" s="13" t="str">
        <f>VLOOKUP($B22,colocation!$A$1:$K$45,5,FALSE)</f>
        <v>D</v>
      </c>
      <c r="O22" s="13" t="str">
        <f>VLOOKUP($B22,colocation!$A$1:$K$45,6,FALSE)</f>
        <v>D</v>
      </c>
      <c r="P22" s="13" t="str">
        <f>VLOOKUP($B22,colocation!$A$1:$K$45,7,FALSE)</f>
        <v>B</v>
      </c>
      <c r="Q22" s="13" t="str">
        <f>VLOOKUP($B22,colocation!$A$1:$K$45,8,FALSE)</f>
        <v>B</v>
      </c>
      <c r="R22" s="13" t="str">
        <f>VLOOKUP($B22,colocation!$A$1:$K$45,9,FALSE)</f>
        <v>D</v>
      </c>
      <c r="S22" s="13" t="str">
        <f>VLOOKUP($B22,colocation!$A$1:$K$45,10,FALSE)</f>
        <v>B</v>
      </c>
      <c r="T22" s="33" t="str">
        <f>VLOOKUP($B22,colocation!$A$1:$K$45,11,FALSE)</f>
        <v>A</v>
      </c>
      <c r="U22" s="32" t="str">
        <f>VLOOKUP($B22,change!$A$1:$K$43,2,FALSE)</f>
        <v>D</v>
      </c>
      <c r="V22" s="13" t="str">
        <f>VLOOKUP($B22,change!$A$1:$K$43,3,FALSE)</f>
        <v>A</v>
      </c>
      <c r="W22" s="13" t="str">
        <f>VLOOKUP($B22,change!$A$1:$K$43,4,FALSE)</f>
        <v>B</v>
      </c>
      <c r="X22" s="13" t="str">
        <f>VLOOKUP($B22,change!$A$1:$K$43,5,FALSE)</f>
        <v>C</v>
      </c>
      <c r="Y22" s="13" t="str">
        <f>VLOOKUP($B22,change!$A$1:$K$43,6,FALSE)</f>
        <v>D</v>
      </c>
      <c r="Z22" s="13" t="str">
        <f>VLOOKUP($B22,change!$A$1:$K$43,7,FALSE)</f>
        <v>B</v>
      </c>
      <c r="AA22" s="13" t="str">
        <f>VLOOKUP($B22,change!$A$1:$K$43,8,FALSE)</f>
        <v>B</v>
      </c>
      <c r="AB22" s="13" t="str">
        <f>VLOOKUP($B22,change!$A$1:$K$43,9,FALSE)</f>
        <v>B</v>
      </c>
      <c r="AC22" s="13" t="str">
        <f>VLOOKUP($B22,change!$A$1:$K$43,10,FALSE)</f>
        <v>C</v>
      </c>
      <c r="AD22" s="33" t="str">
        <f>VLOOKUP($B22,change!$A$1:$K$43,11,FALSE)</f>
        <v>D</v>
      </c>
      <c r="AE22" s="32">
        <f>VLOOKUP($B22,'pu,peou,cle'!$A$1:$P$43,2,FALSE)</f>
        <v>4</v>
      </c>
      <c r="AF22" s="13">
        <f>VLOOKUP($B22,'pu,peou,cle'!$A$1:$P$43,3,FALSE)</f>
        <v>4</v>
      </c>
      <c r="AG22" s="13">
        <f>VLOOKUP($B22,'pu,peou,cle'!$A$1:$P$43,4,FALSE)</f>
        <v>4</v>
      </c>
      <c r="AH22" s="13">
        <f>VLOOKUP($B22,'pu,peou,cle'!$A$1:$P$43,5,FALSE)</f>
        <v>4</v>
      </c>
      <c r="AI22" s="33">
        <f>VLOOKUP($B22,'pu,peou,cle'!$A$1:$P$43,6,FALSE)</f>
        <v>5</v>
      </c>
      <c r="AJ22" s="32">
        <f>VLOOKUP($B22,'pu,peou,cle'!$A$1:$P$43,7,FALSE)</f>
        <v>4</v>
      </c>
      <c r="AK22" s="13">
        <f>VLOOKUP($B22,'pu,peou,cle'!$A$1:$P$43,8,FALSE)</f>
        <v>4</v>
      </c>
      <c r="AL22" s="13">
        <f>VLOOKUP($B22,'pu,peou,cle'!$A$1:$P$43,9,FALSE)</f>
        <v>1</v>
      </c>
      <c r="AM22" s="13">
        <f>VLOOKUP($B22,'pu,peou,cle'!$A$1:$P$43,10,FALSE)</f>
        <v>4</v>
      </c>
      <c r="AN22" s="33">
        <f>VLOOKUP($B22,'pu,peou,cle'!$A$1:$P$43,11,FALSE)</f>
        <v>5</v>
      </c>
      <c r="AO22" s="32">
        <f>VLOOKUP($B22,'pu,peou,cle'!$A$1:$P$43,12,FALSE)</f>
        <v>4</v>
      </c>
      <c r="AP22" s="13">
        <f>VLOOKUP($B22,'pu,peou,cle'!$A$1:$P$43,13,FALSE)</f>
        <v>4</v>
      </c>
      <c r="AQ22" s="13">
        <f>VLOOKUP($B22,'pu,peou,cle'!$A$1:$P$43,14,FALSE)</f>
        <v>5</v>
      </c>
      <c r="AR22" s="13">
        <f>VLOOKUP($B22,'pu,peou,cle'!$A$1:$P$43,15,FALSE)</f>
        <v>5</v>
      </c>
      <c r="AS22" s="33" t="str">
        <f>VLOOKUP($B22,'pu,peou,cle'!$A$1:$P$43,16,FALSE)</f>
        <v>Overall penyajian proses model ini dalam menjelaskan tentang proses bisnis suatu organisasi sudah sangat baik</v>
      </c>
    </row>
    <row r="23" spans="1:45" x14ac:dyDescent="0.35">
      <c r="A23" s="12" t="s">
        <v>42</v>
      </c>
      <c r="B23" s="21" t="s">
        <v>43</v>
      </c>
      <c r="C23" s="32" t="str">
        <f>VLOOKUP($B23,personal!$A$1:$I$49,2,FALSE)</f>
        <v>E</v>
      </c>
      <c r="D23" s="13">
        <f>VLOOKUP($B23,personal!$A$1:$I$49,3,FALSE)</f>
        <v>1</v>
      </c>
      <c r="E23" s="13">
        <f>VLOOKUP($B23,personal!$A$1:$I$49,4,FALSE)</f>
        <v>1</v>
      </c>
      <c r="F23" s="13" t="str">
        <f>VLOOKUP($B23,personal!$A$1:$I$49,5,FALSE)</f>
        <v>Tidak</v>
      </c>
      <c r="G23" s="13">
        <f>VLOOKUP($B23,personal!$A$1:$I$49,6,FALSE)</f>
        <v>4</v>
      </c>
      <c r="H23" s="13">
        <f>VLOOKUP($B23,personal!$A$1:$I$49,7,FALSE)</f>
        <v>4</v>
      </c>
      <c r="I23" s="13">
        <f>VLOOKUP($B23,personal!$A$1:$I$49,8,FALSE)</f>
        <v>25</v>
      </c>
      <c r="J23" s="33" t="str">
        <f>VLOOKUP($B23,personal!$A$1:$I$49,9,FALSE)</f>
        <v>Pria</v>
      </c>
      <c r="K23" s="32" t="str">
        <f>VLOOKUP($B23,colocation!$A$1:$K$45,2,FALSE)</f>
        <v>B</v>
      </c>
      <c r="L23" s="13" t="str">
        <f>VLOOKUP($B23,colocation!$A$1:$K$45,3,FALSE)</f>
        <v>A</v>
      </c>
      <c r="M23" s="13" t="str">
        <f>VLOOKUP($B23,colocation!$A$1:$K$45,4,FALSE)</f>
        <v>C</v>
      </c>
      <c r="N23" s="13" t="str">
        <f>VLOOKUP($B23,colocation!$A$1:$K$45,5,FALSE)</f>
        <v>B</v>
      </c>
      <c r="O23" s="13" t="str">
        <f>VLOOKUP($B23,colocation!$A$1:$K$45,6,FALSE)</f>
        <v>C</v>
      </c>
      <c r="P23" s="13" t="str">
        <f>VLOOKUP($B23,colocation!$A$1:$K$45,7,FALSE)</f>
        <v>B</v>
      </c>
      <c r="Q23" s="13" t="str">
        <f>VLOOKUP($B23,colocation!$A$1:$K$45,8,FALSE)</f>
        <v>B</v>
      </c>
      <c r="R23" s="13" t="str">
        <f>VLOOKUP($B23,colocation!$A$1:$K$45,9,FALSE)</f>
        <v>A</v>
      </c>
      <c r="S23" s="13" t="str">
        <f>VLOOKUP($B23,colocation!$A$1:$K$45,10,FALSE)</f>
        <v>B</v>
      </c>
      <c r="T23" s="33" t="str">
        <f>VLOOKUP($B23,colocation!$A$1:$K$45,11,FALSE)</f>
        <v>A</v>
      </c>
      <c r="U23" s="32" t="str">
        <f>VLOOKUP($B23,change!$A$1:$K$43,2,FALSE)</f>
        <v>B</v>
      </c>
      <c r="V23" s="13" t="str">
        <f>VLOOKUP($B23,change!$A$1:$K$43,3,FALSE)</f>
        <v>A</v>
      </c>
      <c r="W23" s="13" t="str">
        <f>VLOOKUP($B23,change!$A$1:$K$43,4,FALSE)</f>
        <v>A</v>
      </c>
      <c r="X23" s="13" t="str">
        <f>VLOOKUP($B23,change!$A$1:$K$43,5,FALSE)</f>
        <v>C</v>
      </c>
      <c r="Y23" s="13" t="str">
        <f>VLOOKUP($B23,change!$A$1:$K$43,6,FALSE)</f>
        <v>D</v>
      </c>
      <c r="Z23" s="13" t="str">
        <f>VLOOKUP($B23,change!$A$1:$K$43,7,FALSE)</f>
        <v>C</v>
      </c>
      <c r="AA23" s="13" t="str">
        <f>VLOOKUP($B23,change!$A$1:$K$43,8,FALSE)</f>
        <v>B</v>
      </c>
      <c r="AB23" s="13" t="str">
        <f>VLOOKUP($B23,change!$A$1:$K$43,9,FALSE)</f>
        <v>A</v>
      </c>
      <c r="AC23" s="13" t="str">
        <f>VLOOKUP($B23,change!$A$1:$K$43,10,FALSE)</f>
        <v>C</v>
      </c>
      <c r="AD23" s="33" t="str">
        <f>VLOOKUP($B23,change!$A$1:$K$43,11,FALSE)</f>
        <v>D</v>
      </c>
      <c r="AE23" s="32">
        <f>VLOOKUP($B23,'pu,peou,cle'!$A$1:$P$43,2,FALSE)</f>
        <v>4</v>
      </c>
      <c r="AF23" s="13">
        <f>VLOOKUP($B23,'pu,peou,cle'!$A$1:$P$43,3,FALSE)</f>
        <v>4</v>
      </c>
      <c r="AG23" s="13">
        <f>VLOOKUP($B23,'pu,peou,cle'!$A$1:$P$43,4,FALSE)</f>
        <v>4</v>
      </c>
      <c r="AH23" s="13">
        <f>VLOOKUP($B23,'pu,peou,cle'!$A$1:$P$43,5,FALSE)</f>
        <v>4</v>
      </c>
      <c r="AI23" s="33">
        <f>VLOOKUP($B23,'pu,peou,cle'!$A$1:$P$43,6,FALSE)</f>
        <v>4</v>
      </c>
      <c r="AJ23" s="32">
        <f>VLOOKUP($B23,'pu,peou,cle'!$A$1:$P$43,7,FALSE)</f>
        <v>3</v>
      </c>
      <c r="AK23" s="13">
        <f>VLOOKUP($B23,'pu,peou,cle'!$A$1:$P$43,8,FALSE)</f>
        <v>3</v>
      </c>
      <c r="AL23" s="13">
        <f>VLOOKUP($B23,'pu,peou,cle'!$A$1:$P$43,9,FALSE)</f>
        <v>3</v>
      </c>
      <c r="AM23" s="13">
        <f>VLOOKUP($B23,'pu,peou,cle'!$A$1:$P$43,10,FALSE)</f>
        <v>3</v>
      </c>
      <c r="AN23" s="33">
        <f>VLOOKUP($B23,'pu,peou,cle'!$A$1:$P$43,11,FALSE)</f>
        <v>3</v>
      </c>
      <c r="AO23" s="32">
        <f>VLOOKUP($B23,'pu,peou,cle'!$A$1:$P$43,12,FALSE)</f>
        <v>3</v>
      </c>
      <c r="AP23" s="13">
        <f>VLOOKUP($B23,'pu,peou,cle'!$A$1:$P$43,13,FALSE)</f>
        <v>1</v>
      </c>
      <c r="AQ23" s="13">
        <f>VLOOKUP($B23,'pu,peou,cle'!$A$1:$P$43,14,FALSE)</f>
        <v>4</v>
      </c>
      <c r="AR23" s="13">
        <f>VLOOKUP($B23,'pu,peou,cle'!$A$1:$P$43,15,FALSE)</f>
        <v>3</v>
      </c>
      <c r="AS23" s="33" t="str">
        <f>VLOOKUP($B23,'pu,peou,cle'!$A$1:$P$43,16,FALSE)</f>
        <v>sudah cukup baik</v>
      </c>
    </row>
    <row r="24" spans="1:45" x14ac:dyDescent="0.35">
      <c r="A24" s="17" t="s">
        <v>44</v>
      </c>
      <c r="B24" s="25" t="s">
        <v>45</v>
      </c>
      <c r="C24" s="54" t="e">
        <f>VLOOKUP($B24,personal!$A$1:$I$49,2,FALSE)</f>
        <v>#N/A</v>
      </c>
      <c r="D24" s="55" t="e">
        <f>VLOOKUP($B24,personal!$A$1:$I$49,3,FALSE)</f>
        <v>#N/A</v>
      </c>
      <c r="E24" s="55" t="e">
        <f>VLOOKUP($B24,personal!$A$1:$I$49,4,FALSE)</f>
        <v>#N/A</v>
      </c>
      <c r="F24" s="55" t="e">
        <f>VLOOKUP($B24,personal!$A$1:$I$49,5,FALSE)</f>
        <v>#N/A</v>
      </c>
      <c r="G24" s="55" t="e">
        <f>VLOOKUP($B24,personal!$A$1:$I$49,6,FALSE)</f>
        <v>#N/A</v>
      </c>
      <c r="H24" s="55" t="e">
        <f>VLOOKUP($B24,personal!$A$1:$I$49,7,FALSE)</f>
        <v>#N/A</v>
      </c>
      <c r="I24" s="55" t="e">
        <f>VLOOKUP($B24,personal!$A$1:$I$49,8,FALSE)</f>
        <v>#N/A</v>
      </c>
      <c r="J24" s="56" t="e">
        <f>VLOOKUP($B24,personal!$A$1:$I$49,9,FALSE)</f>
        <v>#N/A</v>
      </c>
      <c r="K24" s="54" t="e">
        <f>VLOOKUP($B24,colocation!$A$1:$K$45,2,FALSE)</f>
        <v>#N/A</v>
      </c>
      <c r="L24" s="55" t="e">
        <f>VLOOKUP($B24,colocation!$A$1:$K$45,3,FALSE)</f>
        <v>#N/A</v>
      </c>
      <c r="M24" s="55" t="e">
        <f>VLOOKUP($B24,colocation!$A$1:$K$45,4,FALSE)</f>
        <v>#N/A</v>
      </c>
      <c r="N24" s="55" t="e">
        <f>VLOOKUP($B24,colocation!$A$1:$K$45,5,FALSE)</f>
        <v>#N/A</v>
      </c>
      <c r="O24" s="55" t="e">
        <f>VLOOKUP($B24,colocation!$A$1:$K$45,6,FALSE)</f>
        <v>#N/A</v>
      </c>
      <c r="P24" s="55" t="e">
        <f>VLOOKUP($B24,colocation!$A$1:$K$45,7,FALSE)</f>
        <v>#N/A</v>
      </c>
      <c r="Q24" s="55" t="e">
        <f>VLOOKUP($B24,colocation!$A$1:$K$45,8,FALSE)</f>
        <v>#N/A</v>
      </c>
      <c r="R24" s="55" t="e">
        <f>VLOOKUP($B24,colocation!$A$1:$K$45,9,FALSE)</f>
        <v>#N/A</v>
      </c>
      <c r="S24" s="55" t="e">
        <f>VLOOKUP($B24,colocation!$A$1:$K$45,10,FALSE)</f>
        <v>#N/A</v>
      </c>
      <c r="T24" s="56" t="e">
        <f>VLOOKUP($B24,colocation!$A$1:$K$45,11,FALSE)</f>
        <v>#N/A</v>
      </c>
      <c r="U24" s="54" t="e">
        <f>VLOOKUP($B24,change!$A$1:$K$43,2,FALSE)</f>
        <v>#N/A</v>
      </c>
      <c r="V24" s="55" t="e">
        <f>VLOOKUP($B24,change!$A$1:$K$43,3,FALSE)</f>
        <v>#N/A</v>
      </c>
      <c r="W24" s="55" t="e">
        <f>VLOOKUP($B24,change!$A$1:$K$43,4,FALSE)</f>
        <v>#N/A</v>
      </c>
      <c r="X24" s="55" t="e">
        <f>VLOOKUP($B24,change!$A$1:$K$43,5,FALSE)</f>
        <v>#N/A</v>
      </c>
      <c r="Y24" s="55" t="e">
        <f>VLOOKUP($B24,change!$A$1:$K$43,6,FALSE)</f>
        <v>#N/A</v>
      </c>
      <c r="Z24" s="55" t="e">
        <f>VLOOKUP($B24,change!$A$1:$K$43,7,FALSE)</f>
        <v>#N/A</v>
      </c>
      <c r="AA24" s="55" t="e">
        <f>VLOOKUP($B24,change!$A$1:$K$43,8,FALSE)</f>
        <v>#N/A</v>
      </c>
      <c r="AB24" s="55" t="e">
        <f>VLOOKUP($B24,change!$A$1:$K$43,9,FALSE)</f>
        <v>#N/A</v>
      </c>
      <c r="AC24" s="55" t="e">
        <f>VLOOKUP($B24,change!$A$1:$K$43,10,FALSE)</f>
        <v>#N/A</v>
      </c>
      <c r="AD24" s="56" t="e">
        <f>VLOOKUP($B24,change!$A$1:$K$43,11,FALSE)</f>
        <v>#N/A</v>
      </c>
      <c r="AE24" s="54" t="e">
        <f>VLOOKUP($B24,'pu,peou,cle'!$A$1:$P$43,2,FALSE)</f>
        <v>#N/A</v>
      </c>
      <c r="AF24" s="55" t="e">
        <f>VLOOKUP($B24,'pu,peou,cle'!$A$1:$P$43,3,FALSE)</f>
        <v>#N/A</v>
      </c>
      <c r="AG24" s="55" t="e">
        <f>VLOOKUP($B24,'pu,peou,cle'!$A$1:$P$43,4,FALSE)</f>
        <v>#N/A</v>
      </c>
      <c r="AH24" s="55" t="e">
        <f>VLOOKUP($B24,'pu,peou,cle'!$A$1:$P$43,5,FALSE)</f>
        <v>#N/A</v>
      </c>
      <c r="AI24" s="56" t="e">
        <f>VLOOKUP($B24,'pu,peou,cle'!$A$1:$P$43,6,FALSE)</f>
        <v>#N/A</v>
      </c>
      <c r="AJ24" s="54" t="e">
        <f>VLOOKUP($B24,'pu,peou,cle'!$A$1:$P$43,7,FALSE)</f>
        <v>#N/A</v>
      </c>
      <c r="AK24" s="55" t="e">
        <f>VLOOKUP($B24,'pu,peou,cle'!$A$1:$P$43,8,FALSE)</f>
        <v>#N/A</v>
      </c>
      <c r="AL24" s="55" t="e">
        <f>VLOOKUP($B24,'pu,peou,cle'!$A$1:$P$43,9,FALSE)</f>
        <v>#N/A</v>
      </c>
      <c r="AM24" s="55" t="e">
        <f>VLOOKUP($B24,'pu,peou,cle'!$A$1:$P$43,10,FALSE)</f>
        <v>#N/A</v>
      </c>
      <c r="AN24" s="56" t="e">
        <f>VLOOKUP($B24,'pu,peou,cle'!$A$1:$P$43,11,FALSE)</f>
        <v>#N/A</v>
      </c>
      <c r="AO24" s="54" t="e">
        <f>VLOOKUP($B24,'pu,peou,cle'!$A$1:$P$43,12,FALSE)</f>
        <v>#N/A</v>
      </c>
      <c r="AP24" s="55" t="e">
        <f>VLOOKUP($B24,'pu,peou,cle'!$A$1:$P$43,13,FALSE)</f>
        <v>#N/A</v>
      </c>
      <c r="AQ24" s="55" t="e">
        <f>VLOOKUP($B24,'pu,peou,cle'!$A$1:$P$43,14,FALSE)</f>
        <v>#N/A</v>
      </c>
      <c r="AR24" s="55" t="e">
        <f>VLOOKUP($B24,'pu,peou,cle'!$A$1:$P$43,15,FALSE)</f>
        <v>#N/A</v>
      </c>
      <c r="AS24" s="56" t="e">
        <f>VLOOKUP($B24,'pu,peou,cle'!$A$1:$P$43,16,FALSE)</f>
        <v>#N/A</v>
      </c>
    </row>
    <row r="25" spans="1:45" x14ac:dyDescent="0.35">
      <c r="A25" s="14" t="s">
        <v>46</v>
      </c>
      <c r="B25" s="22" t="s">
        <v>47</v>
      </c>
      <c r="C25" s="32" t="str">
        <f>VLOOKUP($B25,personal!$A$1:$I$49,2,FALSE)</f>
        <v>B</v>
      </c>
      <c r="D25" s="13">
        <f>VLOOKUP($B25,personal!$A$1:$I$49,3,FALSE)</f>
        <v>4</v>
      </c>
      <c r="E25" s="13">
        <f>VLOOKUP($B25,personal!$A$1:$I$49,4,FALSE)</f>
        <v>3</v>
      </c>
      <c r="F25" s="13" t="str">
        <f>VLOOKUP($B25,personal!$A$1:$I$49,5,FALSE)</f>
        <v>Ya</v>
      </c>
      <c r="G25" s="13">
        <f>VLOOKUP($B25,personal!$A$1:$I$49,6,FALSE)</f>
        <v>4</v>
      </c>
      <c r="H25" s="13">
        <f>VLOOKUP($B25,personal!$A$1:$I$49,7,FALSE)</f>
        <v>5</v>
      </c>
      <c r="I25" s="13">
        <f>VLOOKUP($B25,personal!$A$1:$I$49,8,FALSE)</f>
        <v>29</v>
      </c>
      <c r="J25" s="33" t="str">
        <f>VLOOKUP($B25,personal!$A$1:$I$49,9,FALSE)</f>
        <v>Wanita</v>
      </c>
      <c r="K25" s="32" t="str">
        <f>VLOOKUP($B25,colocation!$A$1:$K$45,2,FALSE)</f>
        <v>B</v>
      </c>
      <c r="L25" s="13" t="str">
        <f>VLOOKUP($B25,colocation!$A$1:$K$45,3,FALSE)</f>
        <v>A</v>
      </c>
      <c r="M25" s="13" t="str">
        <f>VLOOKUP($B25,colocation!$A$1:$K$45,4,FALSE)</f>
        <v>D</v>
      </c>
      <c r="N25" s="13" t="str">
        <f>VLOOKUP($B25,colocation!$A$1:$K$45,5,FALSE)</f>
        <v>B</v>
      </c>
      <c r="O25" s="13" t="str">
        <f>VLOOKUP($B25,colocation!$A$1:$K$45,6,FALSE)</f>
        <v>D</v>
      </c>
      <c r="P25" s="13" t="str">
        <f>VLOOKUP($B25,colocation!$A$1:$K$45,7,FALSE)</f>
        <v>B</v>
      </c>
      <c r="Q25" s="13" t="str">
        <f>VLOOKUP($B25,colocation!$A$1:$K$45,8,FALSE)</f>
        <v>B</v>
      </c>
      <c r="R25" s="13" t="str">
        <f>VLOOKUP($B25,colocation!$A$1:$K$45,9,FALSE)</f>
        <v>A</v>
      </c>
      <c r="S25" s="13" t="str">
        <f>VLOOKUP($B25,colocation!$A$1:$K$45,10,FALSE)</f>
        <v>A</v>
      </c>
      <c r="T25" s="33" t="str">
        <f>VLOOKUP($B25,colocation!$A$1:$K$45,11,FALSE)</f>
        <v>C</v>
      </c>
      <c r="U25" s="32" t="str">
        <f>VLOOKUP($B25,change!$A$1:$K$43,2,FALSE)</f>
        <v>A</v>
      </c>
      <c r="V25" s="13" t="str">
        <f>VLOOKUP($B25,change!$A$1:$K$43,3,FALSE)</f>
        <v>B</v>
      </c>
      <c r="W25" s="13" t="str">
        <f>VLOOKUP($B25,change!$A$1:$K$43,4,FALSE)</f>
        <v>D</v>
      </c>
      <c r="X25" s="13" t="str">
        <f>VLOOKUP($B25,change!$A$1:$K$43,5,FALSE)</f>
        <v>C</v>
      </c>
      <c r="Y25" s="13" t="str">
        <f>VLOOKUP($B25,change!$A$1:$K$43,6,FALSE)</f>
        <v>A</v>
      </c>
      <c r="Z25" s="13" t="str">
        <f>VLOOKUP($B25,change!$A$1:$K$43,7,FALSE)</f>
        <v>D</v>
      </c>
      <c r="AA25" s="13" t="str">
        <f>VLOOKUP($B25,change!$A$1:$K$43,8,FALSE)</f>
        <v>B</v>
      </c>
      <c r="AB25" s="13" t="str">
        <f>VLOOKUP($B25,change!$A$1:$K$43,9,FALSE)</f>
        <v>D</v>
      </c>
      <c r="AC25" s="13" t="str">
        <f>VLOOKUP($B25,change!$A$1:$K$43,10,FALSE)</f>
        <v>A</v>
      </c>
      <c r="AD25" s="33" t="str">
        <f>VLOOKUP($B25,change!$A$1:$K$43,11,FALSE)</f>
        <v>A</v>
      </c>
      <c r="AE25" s="32">
        <f>VLOOKUP($B25,'pu,peou,cle'!$A$1:$P$43,2,FALSE)</f>
        <v>4</v>
      </c>
      <c r="AF25" s="13">
        <f>VLOOKUP($B25,'pu,peou,cle'!$A$1:$P$43,3,FALSE)</f>
        <v>4</v>
      </c>
      <c r="AG25" s="13">
        <f>VLOOKUP($B25,'pu,peou,cle'!$A$1:$P$43,4,FALSE)</f>
        <v>2</v>
      </c>
      <c r="AH25" s="13">
        <f>VLOOKUP($B25,'pu,peou,cle'!$A$1:$P$43,5,FALSE)</f>
        <v>4</v>
      </c>
      <c r="AI25" s="33">
        <f>VLOOKUP($B25,'pu,peou,cle'!$A$1:$P$43,6,FALSE)</f>
        <v>4</v>
      </c>
      <c r="AJ25" s="32">
        <f>VLOOKUP($B25,'pu,peou,cle'!$A$1:$P$43,7,FALSE)</f>
        <v>3</v>
      </c>
      <c r="AK25" s="13">
        <f>VLOOKUP($B25,'pu,peou,cle'!$A$1:$P$43,8,FALSE)</f>
        <v>3</v>
      </c>
      <c r="AL25" s="13">
        <f>VLOOKUP($B25,'pu,peou,cle'!$A$1:$P$43,9,FALSE)</f>
        <v>4</v>
      </c>
      <c r="AM25" s="13">
        <f>VLOOKUP($B25,'pu,peou,cle'!$A$1:$P$43,10,FALSE)</f>
        <v>3</v>
      </c>
      <c r="AN25" s="33">
        <f>VLOOKUP($B25,'pu,peou,cle'!$A$1:$P$43,11,FALSE)</f>
        <v>3</v>
      </c>
      <c r="AO25" s="32">
        <f>VLOOKUP($B25,'pu,peou,cle'!$A$1:$P$43,12,FALSE)</f>
        <v>4</v>
      </c>
      <c r="AP25" s="13">
        <f>VLOOKUP($B25,'pu,peou,cle'!$A$1:$P$43,13,FALSE)</f>
        <v>3</v>
      </c>
      <c r="AQ25" s="13">
        <f>VLOOKUP($B25,'pu,peou,cle'!$A$1:$P$43,14,FALSE)</f>
        <v>4</v>
      </c>
      <c r="AR25" s="13">
        <f>VLOOKUP($B25,'pu,peou,cle'!$A$1:$P$43,15,FALSE)</f>
        <v>3</v>
      </c>
      <c r="AS25" s="33" t="str">
        <f>VLOOKUP($B25,'pu,peou,cle'!$A$1:$P$43,16,FALSE)</f>
        <v>sudah baik</v>
      </c>
    </row>
    <row r="26" spans="1:45" x14ac:dyDescent="0.35">
      <c r="A26" s="14" t="s">
        <v>48</v>
      </c>
      <c r="B26" s="22" t="s">
        <v>49</v>
      </c>
      <c r="C26" s="32" t="str">
        <f>VLOOKUP($B26,personal!$A$1:$I$49,2,FALSE)</f>
        <v>A</v>
      </c>
      <c r="D26" s="13">
        <f>VLOOKUP($B26,personal!$A$1:$I$49,3,FALSE)</f>
        <v>2</v>
      </c>
      <c r="E26" s="13">
        <f>VLOOKUP($B26,personal!$A$1:$I$49,4,FALSE)</f>
        <v>2</v>
      </c>
      <c r="F26" s="13" t="str">
        <f>VLOOKUP($B26,personal!$A$1:$I$49,5,FALSE)</f>
        <v>Tidak</v>
      </c>
      <c r="G26" s="13">
        <f>VLOOKUP($B26,personal!$A$1:$I$49,6,FALSE)</f>
        <v>2</v>
      </c>
      <c r="H26" s="13">
        <f>VLOOKUP($B26,personal!$A$1:$I$49,7,FALSE)</f>
        <v>3</v>
      </c>
      <c r="I26" s="13">
        <f>VLOOKUP($B26,personal!$A$1:$I$49,8,FALSE)</f>
        <v>28</v>
      </c>
      <c r="J26" s="33" t="str">
        <f>VLOOKUP($B26,personal!$A$1:$I$49,9,FALSE)</f>
        <v>Pria</v>
      </c>
      <c r="K26" s="32" t="str">
        <f>VLOOKUP($B26,colocation!$A$1:$K$45,2,FALSE)</f>
        <v>B</v>
      </c>
      <c r="L26" s="13" t="str">
        <f>VLOOKUP($B26,colocation!$A$1:$K$45,3,FALSE)</f>
        <v>A</v>
      </c>
      <c r="M26" s="13" t="str">
        <f>VLOOKUP($B26,colocation!$A$1:$K$45,4,FALSE)</f>
        <v>C</v>
      </c>
      <c r="N26" s="13" t="str">
        <f>VLOOKUP($B26,colocation!$A$1:$K$45,5,FALSE)</f>
        <v>B</v>
      </c>
      <c r="O26" s="13" t="str">
        <f>VLOOKUP($B26,colocation!$A$1:$K$45,6,FALSE)</f>
        <v>B</v>
      </c>
      <c r="P26" s="13" t="str">
        <f>VLOOKUP($B26,colocation!$A$1:$K$45,7,FALSE)</f>
        <v>B</v>
      </c>
      <c r="Q26" s="13" t="str">
        <f>VLOOKUP($B26,colocation!$A$1:$K$45,8,FALSE)</f>
        <v>B</v>
      </c>
      <c r="R26" s="13" t="str">
        <f>VLOOKUP($B26,colocation!$A$1:$K$45,9,FALSE)</f>
        <v>B</v>
      </c>
      <c r="S26" s="13" t="str">
        <f>VLOOKUP($B26,colocation!$A$1:$K$45,10,FALSE)</f>
        <v>B</v>
      </c>
      <c r="T26" s="33" t="str">
        <f>VLOOKUP($B26,colocation!$A$1:$K$45,11,FALSE)</f>
        <v>A</v>
      </c>
      <c r="U26" s="32" t="str">
        <f>VLOOKUP($B26,change!$A$1:$K$43,2,FALSE)</f>
        <v>C</v>
      </c>
      <c r="V26" s="13" t="str">
        <f>VLOOKUP($B26,change!$A$1:$K$43,3,FALSE)</f>
        <v>D</v>
      </c>
      <c r="W26" s="13" t="str">
        <f>VLOOKUP($B26,change!$A$1:$K$43,4,FALSE)</f>
        <v>D</v>
      </c>
      <c r="X26" s="13" t="str">
        <f>VLOOKUP($B26,change!$A$1:$K$43,5,FALSE)</f>
        <v>C</v>
      </c>
      <c r="Y26" s="13" t="str">
        <f>VLOOKUP($B26,change!$A$1:$K$43,6,FALSE)</f>
        <v>D</v>
      </c>
      <c r="Z26" s="13" t="str">
        <f>VLOOKUP($B26,change!$A$1:$K$43,7,FALSE)</f>
        <v>C</v>
      </c>
      <c r="AA26" s="13" t="str">
        <f>VLOOKUP($B26,change!$A$1:$K$43,8,FALSE)</f>
        <v>B</v>
      </c>
      <c r="AB26" s="13" t="str">
        <f>VLOOKUP($B26,change!$A$1:$K$43,9,FALSE)</f>
        <v>A</v>
      </c>
      <c r="AC26" s="13" t="str">
        <f>VLOOKUP($B26,change!$A$1:$K$43,10,FALSE)</f>
        <v>A</v>
      </c>
      <c r="AD26" s="33" t="str">
        <f>VLOOKUP($B26,change!$A$1:$K$43,11,FALSE)</f>
        <v>D</v>
      </c>
      <c r="AE26" s="32">
        <f>VLOOKUP($B26,'pu,peou,cle'!$A$1:$P$43,2,FALSE)</f>
        <v>5</v>
      </c>
      <c r="AF26" s="13">
        <f>VLOOKUP($B26,'pu,peou,cle'!$A$1:$P$43,3,FALSE)</f>
        <v>5</v>
      </c>
      <c r="AG26" s="13">
        <f>VLOOKUP($B26,'pu,peou,cle'!$A$1:$P$43,4,FALSE)</f>
        <v>4</v>
      </c>
      <c r="AH26" s="13">
        <f>VLOOKUP($B26,'pu,peou,cle'!$A$1:$P$43,5,FALSE)</f>
        <v>5</v>
      </c>
      <c r="AI26" s="33">
        <f>VLOOKUP($B26,'pu,peou,cle'!$A$1:$P$43,6,FALSE)</f>
        <v>5</v>
      </c>
      <c r="AJ26" s="32">
        <f>VLOOKUP($B26,'pu,peou,cle'!$A$1:$P$43,7,FALSE)</f>
        <v>5</v>
      </c>
      <c r="AK26" s="13">
        <f>VLOOKUP($B26,'pu,peou,cle'!$A$1:$P$43,8,FALSE)</f>
        <v>4</v>
      </c>
      <c r="AL26" s="13">
        <f>VLOOKUP($B26,'pu,peou,cle'!$A$1:$P$43,9,FALSE)</f>
        <v>2</v>
      </c>
      <c r="AM26" s="13">
        <f>VLOOKUP($B26,'pu,peou,cle'!$A$1:$P$43,10,FALSE)</f>
        <v>5</v>
      </c>
      <c r="AN26" s="33">
        <f>VLOOKUP($B26,'pu,peou,cle'!$A$1:$P$43,11,FALSE)</f>
        <v>5</v>
      </c>
      <c r="AO26" s="32">
        <f>VLOOKUP($B26,'pu,peou,cle'!$A$1:$P$43,12,FALSE)</f>
        <v>5</v>
      </c>
      <c r="AP26" s="13">
        <f>VLOOKUP($B26,'pu,peou,cle'!$A$1:$P$43,13,FALSE)</f>
        <v>4</v>
      </c>
      <c r="AQ26" s="13">
        <f>VLOOKUP($B26,'pu,peou,cle'!$A$1:$P$43,14,FALSE)</f>
        <v>5</v>
      </c>
      <c r="AR26" s="13">
        <f>VLOOKUP($B26,'pu,peou,cle'!$A$1:$P$43,15,FALSE)</f>
        <v>5</v>
      </c>
      <c r="AS26" s="33" t="str">
        <f>VLOOKUP($B26,'pu,peou,cle'!$A$1:$P$43,16,FALSE)</f>
        <v>penyajiannya cukup baik, sederhana dan mudah dimengerti</v>
      </c>
    </row>
    <row r="27" spans="1:45" x14ac:dyDescent="0.35">
      <c r="A27" s="14" t="s">
        <v>50</v>
      </c>
      <c r="B27" s="22" t="s">
        <v>51</v>
      </c>
      <c r="C27" s="32" t="str">
        <f>VLOOKUP($B27,personal!$A$1:$I$49,2,FALSE)</f>
        <v>C</v>
      </c>
      <c r="D27" s="13">
        <f>VLOOKUP($B27,personal!$A$1:$I$49,3,FALSE)</f>
        <v>3</v>
      </c>
      <c r="E27" s="13">
        <f>VLOOKUP($B27,personal!$A$1:$I$49,4,FALSE)</f>
        <v>3</v>
      </c>
      <c r="F27" s="13" t="str">
        <f>VLOOKUP($B27,personal!$A$1:$I$49,5,FALSE)</f>
        <v>Ya</v>
      </c>
      <c r="G27" s="13">
        <f>VLOOKUP($B27,personal!$A$1:$I$49,6,FALSE)</f>
        <v>5</v>
      </c>
      <c r="H27" s="13">
        <f>VLOOKUP($B27,personal!$A$1:$I$49,7,FALSE)</f>
        <v>5</v>
      </c>
      <c r="I27" s="13">
        <f>VLOOKUP($B27,personal!$A$1:$I$49,8,FALSE)</f>
        <v>29</v>
      </c>
      <c r="J27" s="33" t="str">
        <f>VLOOKUP($B27,personal!$A$1:$I$49,9,FALSE)</f>
        <v>Wanita</v>
      </c>
      <c r="K27" s="32" t="str">
        <f>VLOOKUP($B27,colocation!$A$1:$K$45,2,FALSE)</f>
        <v>C</v>
      </c>
      <c r="L27" s="13" t="str">
        <f>VLOOKUP($B27,colocation!$A$1:$K$45,3,FALSE)</f>
        <v>A</v>
      </c>
      <c r="M27" s="13" t="str">
        <f>VLOOKUP($B27,colocation!$A$1:$K$45,4,FALSE)</f>
        <v>B</v>
      </c>
      <c r="N27" s="13" t="str">
        <f>VLOOKUP($B27,colocation!$A$1:$K$45,5,FALSE)</f>
        <v>B</v>
      </c>
      <c r="O27" s="13" t="str">
        <f>VLOOKUP($B27,colocation!$A$1:$K$45,6,FALSE)</f>
        <v>B</v>
      </c>
      <c r="P27" s="13" t="str">
        <f>VLOOKUP($B27,colocation!$A$1:$K$45,7,FALSE)</f>
        <v>B</v>
      </c>
      <c r="Q27" s="13" t="str">
        <f>VLOOKUP($B27,colocation!$A$1:$K$45,8,FALSE)</f>
        <v>B</v>
      </c>
      <c r="R27" s="13" t="str">
        <f>VLOOKUP($B27,colocation!$A$1:$K$45,9,FALSE)</f>
        <v>A</v>
      </c>
      <c r="S27" s="13" t="str">
        <f>VLOOKUP($B27,colocation!$A$1:$K$45,10,FALSE)</f>
        <v>B</v>
      </c>
      <c r="T27" s="33" t="str">
        <f>VLOOKUP($B27,colocation!$A$1:$K$45,11,FALSE)</f>
        <v>A</v>
      </c>
      <c r="U27" s="32" t="str">
        <f>VLOOKUP($B27,change!$A$1:$K$43,2,FALSE)</f>
        <v>A</v>
      </c>
      <c r="V27" s="13" t="str">
        <f>VLOOKUP($B27,change!$A$1:$K$43,3,FALSE)</f>
        <v>C</v>
      </c>
      <c r="W27" s="13" t="str">
        <f>VLOOKUP($B27,change!$A$1:$K$43,4,FALSE)</f>
        <v>D</v>
      </c>
      <c r="X27" s="13" t="str">
        <f>VLOOKUP($B27,change!$A$1:$K$43,5,FALSE)</f>
        <v>D</v>
      </c>
      <c r="Y27" s="13" t="str">
        <f>VLOOKUP($B27,change!$A$1:$K$43,6,FALSE)</f>
        <v>B</v>
      </c>
      <c r="Z27" s="13" t="str">
        <f>VLOOKUP($B27,change!$A$1:$K$43,7,FALSE)</f>
        <v>D</v>
      </c>
      <c r="AA27" s="13" t="str">
        <f>VLOOKUP($B27,change!$A$1:$K$43,8,FALSE)</f>
        <v>B</v>
      </c>
      <c r="AB27" s="13" t="str">
        <f>VLOOKUP($B27,change!$A$1:$K$43,9,FALSE)</f>
        <v>A</v>
      </c>
      <c r="AC27" s="13" t="str">
        <f>VLOOKUP($B27,change!$A$1:$K$43,10,FALSE)</f>
        <v>D</v>
      </c>
      <c r="AD27" s="33" t="str">
        <f>VLOOKUP($B27,change!$A$1:$K$43,11,FALSE)</f>
        <v>A</v>
      </c>
      <c r="AE27" s="32">
        <f>VLOOKUP($B27,'pu,peou,cle'!$A$1:$P$43,2,FALSE)</f>
        <v>3</v>
      </c>
      <c r="AF27" s="13">
        <f>VLOOKUP($B27,'pu,peou,cle'!$A$1:$P$43,3,FALSE)</f>
        <v>4</v>
      </c>
      <c r="AG27" s="13">
        <f>VLOOKUP($B27,'pu,peou,cle'!$A$1:$P$43,4,FALSE)</f>
        <v>4</v>
      </c>
      <c r="AH27" s="13">
        <f>VLOOKUP($B27,'pu,peou,cle'!$A$1:$P$43,5,FALSE)</f>
        <v>5</v>
      </c>
      <c r="AI27" s="33">
        <f>VLOOKUP($B27,'pu,peou,cle'!$A$1:$P$43,6,FALSE)</f>
        <v>5</v>
      </c>
      <c r="AJ27" s="32">
        <f>VLOOKUP($B27,'pu,peou,cle'!$A$1:$P$43,7,FALSE)</f>
        <v>4</v>
      </c>
      <c r="AK27" s="13">
        <f>VLOOKUP($B27,'pu,peou,cle'!$A$1:$P$43,8,FALSE)</f>
        <v>4</v>
      </c>
      <c r="AL27" s="13">
        <f>VLOOKUP($B27,'pu,peou,cle'!$A$1:$P$43,9,FALSE)</f>
        <v>4</v>
      </c>
      <c r="AM27" s="13">
        <f>VLOOKUP($B27,'pu,peou,cle'!$A$1:$P$43,10,FALSE)</f>
        <v>4</v>
      </c>
      <c r="AN27" s="33">
        <f>VLOOKUP($B27,'pu,peou,cle'!$A$1:$P$43,11,FALSE)</f>
        <v>4</v>
      </c>
      <c r="AO27" s="32">
        <f>VLOOKUP($B27,'pu,peou,cle'!$A$1:$P$43,12,FALSE)</f>
        <v>4</v>
      </c>
      <c r="AP27" s="13">
        <f>VLOOKUP($B27,'pu,peou,cle'!$A$1:$P$43,13,FALSE)</f>
        <v>5</v>
      </c>
      <c r="AQ27" s="13">
        <f>VLOOKUP($B27,'pu,peou,cle'!$A$1:$P$43,14,FALSE)</f>
        <v>5</v>
      </c>
      <c r="AR27" s="13">
        <f>VLOOKUP($B27,'pu,peou,cle'!$A$1:$P$43,15,FALSE)</f>
        <v>5</v>
      </c>
      <c r="AS27" s="33" t="str">
        <f>VLOOKUP($B27,'pu,peou,cle'!$A$1:$P$43,16,FALSE)</f>
        <v>Menggunakan gambar atau animasi yang lebih menarik..tidak hanya tanda panah yg berjalan tetapi menggunakan animasi figur yang menggambarkan hal2 yg terlibat di dalam proses modeling...</v>
      </c>
    </row>
    <row r="28" spans="1:45" x14ac:dyDescent="0.35">
      <c r="A28" s="14" t="s">
        <v>52</v>
      </c>
      <c r="B28" s="22" t="s">
        <v>53</v>
      </c>
      <c r="C28" s="32" t="str">
        <f>VLOOKUP($B28,personal!$A$1:$I$49,2,FALSE)</f>
        <v>D</v>
      </c>
      <c r="D28" s="13">
        <f>VLOOKUP($B28,personal!$A$1:$I$49,3,FALSE)</f>
        <v>3</v>
      </c>
      <c r="E28" s="13">
        <f>VLOOKUP($B28,personal!$A$1:$I$49,4,FALSE)</f>
        <v>3</v>
      </c>
      <c r="F28" s="13" t="str">
        <f>VLOOKUP($B28,personal!$A$1:$I$49,5,FALSE)</f>
        <v>Tidak</v>
      </c>
      <c r="G28" s="13">
        <f>VLOOKUP($B28,personal!$A$1:$I$49,6,FALSE)</f>
        <v>3</v>
      </c>
      <c r="H28" s="13">
        <f>VLOOKUP($B28,personal!$A$1:$I$49,7,FALSE)</f>
        <v>4</v>
      </c>
      <c r="I28" s="13">
        <f>VLOOKUP($B28,personal!$A$1:$I$49,8,FALSE)</f>
        <v>25</v>
      </c>
      <c r="J28" s="33" t="str">
        <f>VLOOKUP($B28,personal!$A$1:$I$49,9,FALSE)</f>
        <v>Wanita</v>
      </c>
      <c r="K28" s="32" t="str">
        <f>VLOOKUP($B28,colocation!$A$1:$K$45,2,FALSE)</f>
        <v>B</v>
      </c>
      <c r="L28" s="13" t="str">
        <f>VLOOKUP($B28,colocation!$A$1:$K$45,3,FALSE)</f>
        <v>D</v>
      </c>
      <c r="M28" s="13" t="str">
        <f>VLOOKUP($B28,colocation!$A$1:$K$45,4,FALSE)</f>
        <v>C</v>
      </c>
      <c r="N28" s="13" t="str">
        <f>VLOOKUP($B28,colocation!$A$1:$K$45,5,FALSE)</f>
        <v>B</v>
      </c>
      <c r="O28" s="13" t="str">
        <f>VLOOKUP($B28,colocation!$A$1:$K$45,6,FALSE)</f>
        <v>B</v>
      </c>
      <c r="P28" s="13" t="str">
        <f>VLOOKUP($B28,colocation!$A$1:$K$45,7,FALSE)</f>
        <v>B</v>
      </c>
      <c r="Q28" s="13" t="str">
        <f>VLOOKUP($B28,colocation!$A$1:$K$45,8,FALSE)</f>
        <v>B</v>
      </c>
      <c r="R28" s="13" t="str">
        <f>VLOOKUP($B28,colocation!$A$1:$K$45,9,FALSE)</f>
        <v>D</v>
      </c>
      <c r="S28" s="13" t="str">
        <f>VLOOKUP($B28,colocation!$A$1:$K$45,10,FALSE)</f>
        <v>A</v>
      </c>
      <c r="T28" s="33" t="str">
        <f>VLOOKUP($B28,colocation!$A$1:$K$45,11,FALSE)</f>
        <v>A</v>
      </c>
      <c r="U28" s="32" t="str">
        <f>VLOOKUP($B28,change!$A$1:$K$43,2,FALSE)</f>
        <v>D</v>
      </c>
      <c r="V28" s="13" t="str">
        <f>VLOOKUP($B28,change!$A$1:$K$43,3,FALSE)</f>
        <v>A</v>
      </c>
      <c r="W28" s="13" t="str">
        <f>VLOOKUP($B28,change!$A$1:$K$43,4,FALSE)</f>
        <v>B</v>
      </c>
      <c r="X28" s="13" t="str">
        <f>VLOOKUP($B28,change!$A$1:$K$43,5,FALSE)</f>
        <v>C</v>
      </c>
      <c r="Y28" s="13" t="str">
        <f>VLOOKUP($B28,change!$A$1:$K$43,6,FALSE)</f>
        <v>D</v>
      </c>
      <c r="Z28" s="13" t="str">
        <f>VLOOKUP($B28,change!$A$1:$K$43,7,FALSE)</f>
        <v>C</v>
      </c>
      <c r="AA28" s="13" t="str">
        <f>VLOOKUP($B28,change!$A$1:$K$43,8,FALSE)</f>
        <v>B</v>
      </c>
      <c r="AB28" s="13" t="str">
        <f>VLOOKUP($B28,change!$A$1:$K$43,9,FALSE)</f>
        <v>A</v>
      </c>
      <c r="AC28" s="13" t="str">
        <f>VLOOKUP($B28,change!$A$1:$K$43,10,FALSE)</f>
        <v>C</v>
      </c>
      <c r="AD28" s="33" t="str">
        <f>VLOOKUP($B28,change!$A$1:$K$43,11,FALSE)</f>
        <v>D</v>
      </c>
      <c r="AE28" s="32">
        <f>VLOOKUP($B28,'pu,peou,cle'!$A$1:$P$43,2,FALSE)</f>
        <v>4</v>
      </c>
      <c r="AF28" s="13">
        <f>VLOOKUP($B28,'pu,peou,cle'!$A$1:$P$43,3,FALSE)</f>
        <v>4</v>
      </c>
      <c r="AG28" s="13">
        <f>VLOOKUP($B28,'pu,peou,cle'!$A$1:$P$43,4,FALSE)</f>
        <v>4</v>
      </c>
      <c r="AH28" s="13">
        <f>VLOOKUP($B28,'pu,peou,cle'!$A$1:$P$43,5,FALSE)</f>
        <v>1</v>
      </c>
      <c r="AI28" s="33">
        <f>VLOOKUP($B28,'pu,peou,cle'!$A$1:$P$43,6,FALSE)</f>
        <v>4</v>
      </c>
      <c r="AJ28" s="32">
        <f>VLOOKUP($B28,'pu,peou,cle'!$A$1:$P$43,7,FALSE)</f>
        <v>4</v>
      </c>
      <c r="AK28" s="13">
        <f>VLOOKUP($B28,'pu,peou,cle'!$A$1:$P$43,8,FALSE)</f>
        <v>3</v>
      </c>
      <c r="AL28" s="13">
        <f>VLOOKUP($B28,'pu,peou,cle'!$A$1:$P$43,9,FALSE)</f>
        <v>2</v>
      </c>
      <c r="AM28" s="13">
        <f>VLOOKUP($B28,'pu,peou,cle'!$A$1:$P$43,10,FALSE)</f>
        <v>4</v>
      </c>
      <c r="AN28" s="33">
        <f>VLOOKUP($B28,'pu,peou,cle'!$A$1:$P$43,11,FALSE)</f>
        <v>3</v>
      </c>
      <c r="AO28" s="32">
        <f>VLOOKUP($B28,'pu,peou,cle'!$A$1:$P$43,12,FALSE)</f>
        <v>3</v>
      </c>
      <c r="AP28" s="13">
        <f>VLOOKUP($B28,'pu,peou,cle'!$A$1:$P$43,13,FALSE)</f>
        <v>3</v>
      </c>
      <c r="AQ28" s="13">
        <f>VLOOKUP($B28,'pu,peou,cle'!$A$1:$P$43,14,FALSE)</f>
        <v>3</v>
      </c>
      <c r="AR28" s="13">
        <f>VLOOKUP($B28,'pu,peou,cle'!$A$1:$P$43,15,FALSE)</f>
        <v>4</v>
      </c>
      <c r="AS28" s="33" t="str">
        <f>VLOOKUP($B28,'pu,peou,cle'!$A$1:$P$43,16,FALSE)</f>
        <v xml:space="preserve">Menurut saya cara penyajian proses model yang terdapat pada eksperimen ini dapat dipahami dengan baik. </v>
      </c>
    </row>
    <row r="29" spans="1:45" x14ac:dyDescent="0.35">
      <c r="A29" s="14" t="s">
        <v>54</v>
      </c>
      <c r="B29" s="22" t="s">
        <v>55</v>
      </c>
      <c r="C29" s="32" t="str">
        <f>VLOOKUP($B29,personal!$A$1:$I$49,2,FALSE)</f>
        <v>A</v>
      </c>
      <c r="D29" s="13">
        <f>VLOOKUP($B29,personal!$A$1:$I$49,3,FALSE)</f>
        <v>3</v>
      </c>
      <c r="E29" s="13">
        <f>VLOOKUP($B29,personal!$A$1:$I$49,4,FALSE)</f>
        <v>3</v>
      </c>
      <c r="F29" s="13" t="str">
        <f>VLOOKUP($B29,personal!$A$1:$I$49,5,FALSE)</f>
        <v>Tidak</v>
      </c>
      <c r="G29" s="13">
        <f>VLOOKUP($B29,personal!$A$1:$I$49,6,FALSE)</f>
        <v>3</v>
      </c>
      <c r="H29" s="13">
        <f>VLOOKUP($B29,personal!$A$1:$I$49,7,FALSE)</f>
        <v>5</v>
      </c>
      <c r="I29" s="13">
        <f>VLOOKUP($B29,personal!$A$1:$I$49,8,FALSE)</f>
        <v>32</v>
      </c>
      <c r="J29" s="33" t="str">
        <f>VLOOKUP($B29,personal!$A$1:$I$49,9,FALSE)</f>
        <v>Wanita</v>
      </c>
      <c r="K29" s="32" t="str">
        <f>VLOOKUP($B29,colocation!$A$1:$K$45,2,FALSE)</f>
        <v>C</v>
      </c>
      <c r="L29" s="13" t="str">
        <f>VLOOKUP($B29,colocation!$A$1:$K$45,3,FALSE)</f>
        <v>D</v>
      </c>
      <c r="M29" s="13" t="str">
        <f>VLOOKUP($B29,colocation!$A$1:$K$45,4,FALSE)</f>
        <v>D</v>
      </c>
      <c r="N29" s="13" t="str">
        <f>VLOOKUP($B29,colocation!$A$1:$K$45,5,FALSE)</f>
        <v>B</v>
      </c>
      <c r="O29" s="13" t="str">
        <f>VLOOKUP($B29,colocation!$A$1:$K$45,6,FALSE)</f>
        <v>D</v>
      </c>
      <c r="P29" s="13" t="str">
        <f>VLOOKUP($B29,colocation!$A$1:$K$45,7,FALSE)</f>
        <v>B</v>
      </c>
      <c r="Q29" s="13" t="str">
        <f>VLOOKUP($B29,colocation!$A$1:$K$45,8,FALSE)</f>
        <v>C</v>
      </c>
      <c r="R29" s="13" t="str">
        <f>VLOOKUP($B29,colocation!$A$1:$K$45,9,FALSE)</f>
        <v>D</v>
      </c>
      <c r="S29" s="13" t="str">
        <f>VLOOKUP($B29,colocation!$A$1:$K$45,10,FALSE)</f>
        <v>B</v>
      </c>
      <c r="T29" s="33" t="str">
        <f>VLOOKUP($B29,colocation!$A$1:$K$45,11,FALSE)</f>
        <v>A</v>
      </c>
      <c r="U29" s="32" t="str">
        <f>VLOOKUP($B29,change!$A$1:$K$43,2,FALSE)</f>
        <v>D</v>
      </c>
      <c r="V29" s="13" t="str">
        <f>VLOOKUP($B29,change!$A$1:$K$43,3,FALSE)</f>
        <v>D</v>
      </c>
      <c r="W29" s="13" t="str">
        <f>VLOOKUP($B29,change!$A$1:$K$43,4,FALSE)</f>
        <v>B</v>
      </c>
      <c r="X29" s="13" t="str">
        <f>VLOOKUP($B29,change!$A$1:$K$43,5,FALSE)</f>
        <v>C</v>
      </c>
      <c r="Y29" s="13" t="str">
        <f>VLOOKUP($B29,change!$A$1:$K$43,6,FALSE)</f>
        <v>C</v>
      </c>
      <c r="Z29" s="13" t="str">
        <f>VLOOKUP($B29,change!$A$1:$K$43,7,FALSE)</f>
        <v>C</v>
      </c>
      <c r="AA29" s="13" t="str">
        <f>VLOOKUP($B29,change!$A$1:$K$43,8,FALSE)</f>
        <v>B</v>
      </c>
      <c r="AB29" s="13" t="str">
        <f>VLOOKUP($B29,change!$A$1:$K$43,9,FALSE)</f>
        <v>A</v>
      </c>
      <c r="AC29" s="13" t="str">
        <f>VLOOKUP($B29,change!$A$1:$K$43,10,FALSE)</f>
        <v>C</v>
      </c>
      <c r="AD29" s="33" t="str">
        <f>VLOOKUP($B29,change!$A$1:$K$43,11,FALSE)</f>
        <v>D</v>
      </c>
      <c r="AE29" s="32">
        <f>VLOOKUP($B29,'pu,peou,cle'!$A$1:$P$43,2,FALSE)</f>
        <v>4</v>
      </c>
      <c r="AF29" s="13">
        <f>VLOOKUP($B29,'pu,peou,cle'!$A$1:$P$43,3,FALSE)</f>
        <v>4</v>
      </c>
      <c r="AG29" s="13">
        <f>VLOOKUP($B29,'pu,peou,cle'!$A$1:$P$43,4,FALSE)</f>
        <v>5</v>
      </c>
      <c r="AH29" s="13">
        <f>VLOOKUP($B29,'pu,peou,cle'!$A$1:$P$43,5,FALSE)</f>
        <v>4</v>
      </c>
      <c r="AI29" s="33">
        <f>VLOOKUP($B29,'pu,peou,cle'!$A$1:$P$43,6,FALSE)</f>
        <v>5</v>
      </c>
      <c r="AJ29" s="32">
        <f>VLOOKUP($B29,'pu,peou,cle'!$A$1:$P$43,7,FALSE)</f>
        <v>4</v>
      </c>
      <c r="AK29" s="13">
        <f>VLOOKUP($B29,'pu,peou,cle'!$A$1:$P$43,8,FALSE)</f>
        <v>4</v>
      </c>
      <c r="AL29" s="13">
        <f>VLOOKUP($B29,'pu,peou,cle'!$A$1:$P$43,9,FALSE)</f>
        <v>3</v>
      </c>
      <c r="AM29" s="13">
        <f>VLOOKUP($B29,'pu,peou,cle'!$A$1:$P$43,10,FALSE)</f>
        <v>5</v>
      </c>
      <c r="AN29" s="33">
        <f>VLOOKUP($B29,'pu,peou,cle'!$A$1:$P$43,11,FALSE)</f>
        <v>5</v>
      </c>
      <c r="AO29" s="32">
        <f>VLOOKUP($B29,'pu,peou,cle'!$A$1:$P$43,12,FALSE)</f>
        <v>4</v>
      </c>
      <c r="AP29" s="13">
        <f>VLOOKUP($B29,'pu,peou,cle'!$A$1:$P$43,13,FALSE)</f>
        <v>5</v>
      </c>
      <c r="AQ29" s="13">
        <f>VLOOKUP($B29,'pu,peou,cle'!$A$1:$P$43,14,FALSE)</f>
        <v>4</v>
      </c>
      <c r="AR29" s="13">
        <f>VLOOKUP($B29,'pu,peou,cle'!$A$1:$P$43,15,FALSE)</f>
        <v>5</v>
      </c>
      <c r="AS29" s="33" t="str">
        <f>VLOOKUP($B29,'pu,peou,cle'!$A$1:$P$43,16,FALSE)</f>
        <v>tidak usah diberikan durasi</v>
      </c>
    </row>
    <row r="30" spans="1:45" x14ac:dyDescent="0.35">
      <c r="A30" s="14" t="s">
        <v>56</v>
      </c>
      <c r="B30" s="22" t="s">
        <v>57</v>
      </c>
      <c r="C30" s="32" t="str">
        <f>VLOOKUP($B30,personal!$A$1:$I$49,2,FALSE)</f>
        <v>C</v>
      </c>
      <c r="D30" s="13">
        <f>VLOOKUP($B30,personal!$A$1:$I$49,3,FALSE)</f>
        <v>3</v>
      </c>
      <c r="E30" s="13">
        <f>VLOOKUP($B30,personal!$A$1:$I$49,4,FALSE)</f>
        <v>2</v>
      </c>
      <c r="F30" s="13" t="str">
        <f>VLOOKUP($B30,personal!$A$1:$I$49,5,FALSE)</f>
        <v>Tidak</v>
      </c>
      <c r="G30" s="13">
        <f>VLOOKUP($B30,personal!$A$1:$I$49,6,FALSE)</f>
        <v>3</v>
      </c>
      <c r="H30" s="13">
        <f>VLOOKUP($B30,personal!$A$1:$I$49,7,FALSE)</f>
        <v>3</v>
      </c>
      <c r="I30" s="13">
        <f>VLOOKUP($B30,personal!$A$1:$I$49,8,FALSE)</f>
        <v>31</v>
      </c>
      <c r="J30" s="33" t="str">
        <f>VLOOKUP($B30,personal!$A$1:$I$49,9,FALSE)</f>
        <v>Wanita</v>
      </c>
      <c r="K30" s="32" t="str">
        <f>VLOOKUP($B30,colocation!$A$1:$K$45,2,FALSE)</f>
        <v>B</v>
      </c>
      <c r="L30" s="13" t="str">
        <f>VLOOKUP($B30,colocation!$A$1:$K$45,3,FALSE)</f>
        <v>D</v>
      </c>
      <c r="M30" s="13" t="str">
        <f>VLOOKUP($B30,colocation!$A$1:$K$45,4,FALSE)</f>
        <v>D</v>
      </c>
      <c r="N30" s="13" t="str">
        <f>VLOOKUP($B30,colocation!$A$1:$K$45,5,FALSE)</f>
        <v>B</v>
      </c>
      <c r="O30" s="13" t="str">
        <f>VLOOKUP($B30,colocation!$A$1:$K$45,6,FALSE)</f>
        <v>D</v>
      </c>
      <c r="P30" s="13" t="str">
        <f>VLOOKUP($B30,colocation!$A$1:$K$45,7,FALSE)</f>
        <v>B</v>
      </c>
      <c r="Q30" s="13" t="str">
        <f>VLOOKUP($B30,colocation!$A$1:$K$45,8,FALSE)</f>
        <v>B</v>
      </c>
      <c r="R30" s="13" t="str">
        <f>VLOOKUP($B30,colocation!$A$1:$K$45,9,FALSE)</f>
        <v>D</v>
      </c>
      <c r="S30" s="13" t="str">
        <f>VLOOKUP($B30,colocation!$A$1:$K$45,10,FALSE)</f>
        <v>A</v>
      </c>
      <c r="T30" s="33" t="str">
        <f>VLOOKUP($B30,colocation!$A$1:$K$45,11,FALSE)</f>
        <v>A</v>
      </c>
      <c r="U30" s="32" t="str">
        <f>VLOOKUP($B30,change!$A$1:$K$43,2,FALSE)</f>
        <v>D</v>
      </c>
      <c r="V30" s="13" t="str">
        <f>VLOOKUP($B30,change!$A$1:$K$43,3,FALSE)</f>
        <v>A</v>
      </c>
      <c r="W30" s="13" t="str">
        <f>VLOOKUP($B30,change!$A$1:$K$43,4,FALSE)</f>
        <v>B</v>
      </c>
      <c r="X30" s="13" t="str">
        <f>VLOOKUP($B30,change!$A$1:$K$43,5,FALSE)</f>
        <v>D</v>
      </c>
      <c r="Y30" s="13" t="str">
        <f>VLOOKUP($B30,change!$A$1:$K$43,6,FALSE)</f>
        <v>D</v>
      </c>
      <c r="Z30" s="13" t="str">
        <f>VLOOKUP($B30,change!$A$1:$K$43,7,FALSE)</f>
        <v>C</v>
      </c>
      <c r="AA30" s="13" t="str">
        <f>VLOOKUP($B30,change!$A$1:$K$43,8,FALSE)</f>
        <v>B</v>
      </c>
      <c r="AB30" s="13" t="str">
        <f>VLOOKUP($B30,change!$A$1:$K$43,9,FALSE)</f>
        <v>B</v>
      </c>
      <c r="AC30" s="13" t="str">
        <f>VLOOKUP($B30,change!$A$1:$K$43,10,FALSE)</f>
        <v>D</v>
      </c>
      <c r="AD30" s="33" t="str">
        <f>VLOOKUP($B30,change!$A$1:$K$43,11,FALSE)</f>
        <v>D</v>
      </c>
      <c r="AE30" s="32">
        <f>VLOOKUP($B30,'pu,peou,cle'!$A$1:$P$43,2,FALSE)</f>
        <v>5</v>
      </c>
      <c r="AF30" s="13">
        <f>VLOOKUP($B30,'pu,peou,cle'!$A$1:$P$43,3,FALSE)</f>
        <v>5</v>
      </c>
      <c r="AG30" s="13">
        <f>VLOOKUP($B30,'pu,peou,cle'!$A$1:$P$43,4,FALSE)</f>
        <v>5</v>
      </c>
      <c r="AH30" s="13">
        <f>VLOOKUP($B30,'pu,peou,cle'!$A$1:$P$43,5,FALSE)</f>
        <v>5</v>
      </c>
      <c r="AI30" s="33">
        <f>VLOOKUP($B30,'pu,peou,cle'!$A$1:$P$43,6,FALSE)</f>
        <v>5</v>
      </c>
      <c r="AJ30" s="32">
        <f>VLOOKUP($B30,'pu,peou,cle'!$A$1:$P$43,7,FALSE)</f>
        <v>5</v>
      </c>
      <c r="AK30" s="13">
        <f>VLOOKUP($B30,'pu,peou,cle'!$A$1:$P$43,8,FALSE)</f>
        <v>5</v>
      </c>
      <c r="AL30" s="13">
        <f>VLOOKUP($B30,'pu,peou,cle'!$A$1:$P$43,9,FALSE)</f>
        <v>1</v>
      </c>
      <c r="AM30" s="13">
        <f>VLOOKUP($B30,'pu,peou,cle'!$A$1:$P$43,10,FALSE)</f>
        <v>5</v>
      </c>
      <c r="AN30" s="33">
        <f>VLOOKUP($B30,'pu,peou,cle'!$A$1:$P$43,11,FALSE)</f>
        <v>5</v>
      </c>
      <c r="AO30" s="32">
        <f>VLOOKUP($B30,'pu,peou,cle'!$A$1:$P$43,12,FALSE)</f>
        <v>5</v>
      </c>
      <c r="AP30" s="13">
        <f>VLOOKUP($B30,'pu,peou,cle'!$A$1:$P$43,13,FALSE)</f>
        <v>5</v>
      </c>
      <c r="AQ30" s="13">
        <f>VLOOKUP($B30,'pu,peou,cle'!$A$1:$P$43,14,FALSE)</f>
        <v>5</v>
      </c>
      <c r="AR30" s="13">
        <f>VLOOKUP($B30,'pu,peou,cle'!$A$1:$P$43,15,FALSE)</f>
        <v>5</v>
      </c>
      <c r="AS30" s="33" t="str">
        <f>VLOOKUP($B30,'pu,peou,cle'!$A$1:$P$43,16,FALSE)</f>
        <v>Secara keseluruhan penyajian proses model tersebut sudah cukup baik dan mudah dimengerti</v>
      </c>
    </row>
    <row r="31" spans="1:45" x14ac:dyDescent="0.35">
      <c r="A31" s="14" t="s">
        <v>58</v>
      </c>
      <c r="B31" s="22" t="s">
        <v>59</v>
      </c>
      <c r="C31" s="32" t="str">
        <f>VLOOKUP($B31,personal!$A$1:$I$49,2,FALSE)</f>
        <v>C</v>
      </c>
      <c r="D31" s="13">
        <f>VLOOKUP($B31,personal!$A$1:$I$49,3,FALSE)</f>
        <v>3</v>
      </c>
      <c r="E31" s="13">
        <f>VLOOKUP($B31,personal!$A$1:$I$49,4,FALSE)</f>
        <v>2</v>
      </c>
      <c r="F31" s="13" t="str">
        <f>VLOOKUP($B31,personal!$A$1:$I$49,5,FALSE)</f>
        <v>Tidak</v>
      </c>
      <c r="G31" s="13">
        <f>VLOOKUP($B31,personal!$A$1:$I$49,6,FALSE)</f>
        <v>2</v>
      </c>
      <c r="H31" s="13">
        <f>VLOOKUP($B31,personal!$A$1:$I$49,7,FALSE)</f>
        <v>4</v>
      </c>
      <c r="I31" s="13">
        <f>VLOOKUP($B31,personal!$A$1:$I$49,8,FALSE)</f>
        <v>32</v>
      </c>
      <c r="J31" s="33" t="str">
        <f>VLOOKUP($B31,personal!$A$1:$I$49,9,FALSE)</f>
        <v>Wanita</v>
      </c>
      <c r="K31" s="32" t="str">
        <f>VLOOKUP($B31,colocation!$A$1:$K$45,2,FALSE)</f>
        <v>B</v>
      </c>
      <c r="L31" s="13" t="str">
        <f>VLOOKUP($B31,colocation!$A$1:$K$45,3,FALSE)</f>
        <v>A</v>
      </c>
      <c r="M31" s="13" t="str">
        <f>VLOOKUP($B31,colocation!$A$1:$K$45,4,FALSE)</f>
        <v>C</v>
      </c>
      <c r="N31" s="13" t="str">
        <f>VLOOKUP($B31,colocation!$A$1:$K$45,5,FALSE)</f>
        <v>B</v>
      </c>
      <c r="O31" s="13" t="str">
        <f>VLOOKUP($B31,colocation!$A$1:$K$45,6,FALSE)</f>
        <v>D</v>
      </c>
      <c r="P31" s="13" t="str">
        <f>VLOOKUP($B31,colocation!$A$1:$K$45,7,FALSE)</f>
        <v>B</v>
      </c>
      <c r="Q31" s="13" t="str">
        <f>VLOOKUP($B31,colocation!$A$1:$K$45,8,FALSE)</f>
        <v>B</v>
      </c>
      <c r="R31" s="13" t="str">
        <f>VLOOKUP($B31,colocation!$A$1:$K$45,9,FALSE)</f>
        <v>A</v>
      </c>
      <c r="S31" s="13" t="str">
        <f>VLOOKUP($B31,colocation!$A$1:$K$45,10,FALSE)</f>
        <v>A</v>
      </c>
      <c r="T31" s="33" t="str">
        <f>VLOOKUP($B31,colocation!$A$1:$K$45,11,FALSE)</f>
        <v>A</v>
      </c>
      <c r="U31" s="32" t="str">
        <f>VLOOKUP($B31,change!$A$1:$K$43,2,FALSE)</f>
        <v>A</v>
      </c>
      <c r="V31" s="13" t="str">
        <f>VLOOKUP($B31,change!$A$1:$K$43,3,FALSE)</f>
        <v>A</v>
      </c>
      <c r="W31" s="13" t="str">
        <f>VLOOKUP($B31,change!$A$1:$K$43,4,FALSE)</f>
        <v>A</v>
      </c>
      <c r="X31" s="13" t="str">
        <f>VLOOKUP($B31,change!$A$1:$K$43,5,FALSE)</f>
        <v>C</v>
      </c>
      <c r="Y31" s="13" t="str">
        <f>VLOOKUP($B31,change!$A$1:$K$43,6,FALSE)</f>
        <v>C</v>
      </c>
      <c r="Z31" s="13" t="str">
        <f>VLOOKUP($B31,change!$A$1:$K$43,7,FALSE)</f>
        <v>C</v>
      </c>
      <c r="AA31" s="13" t="str">
        <f>VLOOKUP($B31,change!$A$1:$K$43,8,FALSE)</f>
        <v>B</v>
      </c>
      <c r="AB31" s="13" t="str">
        <f>VLOOKUP($B31,change!$A$1:$K$43,9,FALSE)</f>
        <v>B</v>
      </c>
      <c r="AC31" s="13" t="str">
        <f>VLOOKUP($B31,change!$A$1:$K$43,10,FALSE)</f>
        <v>B</v>
      </c>
      <c r="AD31" s="33" t="str">
        <f>VLOOKUP($B31,change!$A$1:$K$43,11,FALSE)</f>
        <v>D</v>
      </c>
      <c r="AE31" s="32">
        <f>VLOOKUP($B31,'pu,peou,cle'!$A$1:$P$43,2,FALSE)</f>
        <v>3</v>
      </c>
      <c r="AF31" s="13">
        <f>VLOOKUP($B31,'pu,peou,cle'!$A$1:$P$43,3,FALSE)</f>
        <v>3</v>
      </c>
      <c r="AG31" s="13">
        <f>VLOOKUP($B31,'pu,peou,cle'!$A$1:$P$43,4,FALSE)</f>
        <v>3</v>
      </c>
      <c r="AH31" s="13">
        <f>VLOOKUP($B31,'pu,peou,cle'!$A$1:$P$43,5,FALSE)</f>
        <v>3</v>
      </c>
      <c r="AI31" s="33">
        <f>VLOOKUP($B31,'pu,peou,cle'!$A$1:$P$43,6,FALSE)</f>
        <v>4</v>
      </c>
      <c r="AJ31" s="32">
        <f>VLOOKUP($B31,'pu,peou,cle'!$A$1:$P$43,7,FALSE)</f>
        <v>4</v>
      </c>
      <c r="AK31" s="13">
        <f>VLOOKUP($B31,'pu,peou,cle'!$A$1:$P$43,8,FALSE)</f>
        <v>4</v>
      </c>
      <c r="AL31" s="13">
        <f>VLOOKUP($B31,'pu,peou,cle'!$A$1:$P$43,9,FALSE)</f>
        <v>4</v>
      </c>
      <c r="AM31" s="13">
        <f>VLOOKUP($B31,'pu,peou,cle'!$A$1:$P$43,10,FALSE)</f>
        <v>4</v>
      </c>
      <c r="AN31" s="33">
        <f>VLOOKUP($B31,'pu,peou,cle'!$A$1:$P$43,11,FALSE)</f>
        <v>4</v>
      </c>
      <c r="AO31" s="32">
        <f>VLOOKUP($B31,'pu,peou,cle'!$A$1:$P$43,12,FALSE)</f>
        <v>3</v>
      </c>
      <c r="AP31" s="13">
        <f>VLOOKUP($B31,'pu,peou,cle'!$A$1:$P$43,13,FALSE)</f>
        <v>3</v>
      </c>
      <c r="AQ31" s="13">
        <f>VLOOKUP($B31,'pu,peou,cle'!$A$1:$P$43,14,FALSE)</f>
        <v>4</v>
      </c>
      <c r="AR31" s="13">
        <f>VLOOKUP($B31,'pu,peou,cle'!$A$1:$P$43,15,FALSE)</f>
        <v>4</v>
      </c>
      <c r="AS31" s="33" t="str">
        <f>VLOOKUP($B31,'pu,peou,cle'!$A$1:$P$43,16,FALSE)</f>
        <v>Penyajiannya agar lebih ringkas dan jelas</v>
      </c>
    </row>
    <row r="32" spans="1:45" x14ac:dyDescent="0.35">
      <c r="A32" s="16" t="s">
        <v>60</v>
      </c>
      <c r="B32" s="24" t="s">
        <v>61</v>
      </c>
      <c r="C32" s="54" t="str">
        <f>VLOOKUP($B32,personal!$A$1:$I$49,2,FALSE)</f>
        <v>B</v>
      </c>
      <c r="D32" s="55">
        <f>VLOOKUP($B32,personal!$A$1:$I$49,3,FALSE)</f>
        <v>4</v>
      </c>
      <c r="E32" s="55">
        <f>VLOOKUP($B32,personal!$A$1:$I$49,4,FALSE)</f>
        <v>4</v>
      </c>
      <c r="F32" s="55" t="str">
        <f>VLOOKUP($B32,personal!$A$1:$I$49,5,FALSE)</f>
        <v>Tidak</v>
      </c>
      <c r="G32" s="55">
        <f>VLOOKUP($B32,personal!$A$1:$I$49,6,FALSE)</f>
        <v>4</v>
      </c>
      <c r="H32" s="55">
        <f>VLOOKUP($B32,personal!$A$1:$I$49,7,FALSE)</f>
        <v>4</v>
      </c>
      <c r="I32" s="55">
        <f>VLOOKUP($B32,personal!$A$1:$I$49,8,FALSE)</f>
        <v>26</v>
      </c>
      <c r="J32" s="56" t="str">
        <f>VLOOKUP($B32,personal!$A$1:$I$49,9,FALSE)</f>
        <v>Pria</v>
      </c>
      <c r="K32" s="54" t="e">
        <f>VLOOKUP($B32,colocation!$A$1:$K$45,2,FALSE)</f>
        <v>#N/A</v>
      </c>
      <c r="L32" s="55" t="e">
        <f>VLOOKUP($B32,colocation!$A$1:$K$45,3,FALSE)</f>
        <v>#N/A</v>
      </c>
      <c r="M32" s="55" t="e">
        <f>VLOOKUP($B32,colocation!$A$1:$K$45,4,FALSE)</f>
        <v>#N/A</v>
      </c>
      <c r="N32" s="55" t="e">
        <f>VLOOKUP($B32,colocation!$A$1:$K$45,5,FALSE)</f>
        <v>#N/A</v>
      </c>
      <c r="O32" s="55" t="e">
        <f>VLOOKUP($B32,colocation!$A$1:$K$45,6,FALSE)</f>
        <v>#N/A</v>
      </c>
      <c r="P32" s="55" t="e">
        <f>VLOOKUP($B32,colocation!$A$1:$K$45,7,FALSE)</f>
        <v>#N/A</v>
      </c>
      <c r="Q32" s="55" t="e">
        <f>VLOOKUP($B32,colocation!$A$1:$K$45,8,FALSE)</f>
        <v>#N/A</v>
      </c>
      <c r="R32" s="55" t="e">
        <f>VLOOKUP($B32,colocation!$A$1:$K$45,9,FALSE)</f>
        <v>#N/A</v>
      </c>
      <c r="S32" s="55" t="e">
        <f>VLOOKUP($B32,colocation!$A$1:$K$45,10,FALSE)</f>
        <v>#N/A</v>
      </c>
      <c r="T32" s="56" t="e">
        <f>VLOOKUP($B32,colocation!$A$1:$K$45,11,FALSE)</f>
        <v>#N/A</v>
      </c>
      <c r="U32" s="54" t="e">
        <f>VLOOKUP($B32,change!$A$1:$K$43,2,FALSE)</f>
        <v>#N/A</v>
      </c>
      <c r="V32" s="55" t="e">
        <f>VLOOKUP($B32,change!$A$1:$K$43,3,FALSE)</f>
        <v>#N/A</v>
      </c>
      <c r="W32" s="55" t="e">
        <f>VLOOKUP($B32,change!$A$1:$K$43,4,FALSE)</f>
        <v>#N/A</v>
      </c>
      <c r="X32" s="55" t="e">
        <f>VLOOKUP($B32,change!$A$1:$K$43,5,FALSE)</f>
        <v>#N/A</v>
      </c>
      <c r="Y32" s="55" t="e">
        <f>VLOOKUP($B32,change!$A$1:$K$43,6,FALSE)</f>
        <v>#N/A</v>
      </c>
      <c r="Z32" s="55" t="e">
        <f>VLOOKUP($B32,change!$A$1:$K$43,7,FALSE)</f>
        <v>#N/A</v>
      </c>
      <c r="AA32" s="55" t="e">
        <f>VLOOKUP($B32,change!$A$1:$K$43,8,FALSE)</f>
        <v>#N/A</v>
      </c>
      <c r="AB32" s="55" t="e">
        <f>VLOOKUP($B32,change!$A$1:$K$43,9,FALSE)</f>
        <v>#N/A</v>
      </c>
      <c r="AC32" s="55" t="e">
        <f>VLOOKUP($B32,change!$A$1:$K$43,10,FALSE)</f>
        <v>#N/A</v>
      </c>
      <c r="AD32" s="56" t="e">
        <f>VLOOKUP($B32,change!$A$1:$K$43,11,FALSE)</f>
        <v>#N/A</v>
      </c>
      <c r="AE32" s="54" t="e">
        <f>VLOOKUP($B32,'pu,peou,cle'!$A$1:$P$43,2,FALSE)</f>
        <v>#N/A</v>
      </c>
      <c r="AF32" s="55" t="e">
        <f>VLOOKUP($B32,'pu,peou,cle'!$A$1:$P$43,3,FALSE)</f>
        <v>#N/A</v>
      </c>
      <c r="AG32" s="55" t="e">
        <f>VLOOKUP($B32,'pu,peou,cle'!$A$1:$P$43,4,FALSE)</f>
        <v>#N/A</v>
      </c>
      <c r="AH32" s="55" t="e">
        <f>VLOOKUP($B32,'pu,peou,cle'!$A$1:$P$43,5,FALSE)</f>
        <v>#N/A</v>
      </c>
      <c r="AI32" s="56" t="e">
        <f>VLOOKUP($B32,'pu,peou,cle'!$A$1:$P$43,6,FALSE)</f>
        <v>#N/A</v>
      </c>
      <c r="AJ32" s="54" t="e">
        <f>VLOOKUP($B32,'pu,peou,cle'!$A$1:$P$43,7,FALSE)</f>
        <v>#N/A</v>
      </c>
      <c r="AK32" s="55" t="e">
        <f>VLOOKUP($B32,'pu,peou,cle'!$A$1:$P$43,8,FALSE)</f>
        <v>#N/A</v>
      </c>
      <c r="AL32" s="55" t="e">
        <f>VLOOKUP($B32,'pu,peou,cle'!$A$1:$P$43,9,FALSE)</f>
        <v>#N/A</v>
      </c>
      <c r="AM32" s="55" t="e">
        <f>VLOOKUP($B32,'pu,peou,cle'!$A$1:$P$43,10,FALSE)</f>
        <v>#N/A</v>
      </c>
      <c r="AN32" s="56" t="e">
        <f>VLOOKUP($B32,'pu,peou,cle'!$A$1:$P$43,11,FALSE)</f>
        <v>#N/A</v>
      </c>
      <c r="AO32" s="54" t="e">
        <f>VLOOKUP($B32,'pu,peou,cle'!$A$1:$P$43,12,FALSE)</f>
        <v>#N/A</v>
      </c>
      <c r="AP32" s="55" t="e">
        <f>VLOOKUP($B32,'pu,peou,cle'!$A$1:$P$43,13,FALSE)</f>
        <v>#N/A</v>
      </c>
      <c r="AQ32" s="55" t="e">
        <f>VLOOKUP($B32,'pu,peou,cle'!$A$1:$P$43,14,FALSE)</f>
        <v>#N/A</v>
      </c>
      <c r="AR32" s="55" t="e">
        <f>VLOOKUP($B32,'pu,peou,cle'!$A$1:$P$43,15,FALSE)</f>
        <v>#N/A</v>
      </c>
      <c r="AS32" s="56" t="e">
        <f>VLOOKUP($B32,'pu,peou,cle'!$A$1:$P$43,16,FALSE)</f>
        <v>#N/A</v>
      </c>
    </row>
    <row r="33" spans="1:45" x14ac:dyDescent="0.35">
      <c r="A33" s="16" t="s">
        <v>62</v>
      </c>
      <c r="B33" s="24" t="s">
        <v>63</v>
      </c>
      <c r="C33" s="54" t="str">
        <f>VLOOKUP($B33,personal!$A$1:$I$49,2,FALSE)</f>
        <v>D</v>
      </c>
      <c r="D33" s="55">
        <f>VLOOKUP($B33,personal!$A$1:$I$49,3,FALSE)</f>
        <v>4</v>
      </c>
      <c r="E33" s="55">
        <f>VLOOKUP($B33,personal!$A$1:$I$49,4,FALSE)</f>
        <v>3</v>
      </c>
      <c r="F33" s="55" t="str">
        <f>VLOOKUP($B33,personal!$A$1:$I$49,5,FALSE)</f>
        <v>Ya</v>
      </c>
      <c r="G33" s="55">
        <f>VLOOKUP($B33,personal!$A$1:$I$49,6,FALSE)</f>
        <v>2</v>
      </c>
      <c r="H33" s="55">
        <f>VLOOKUP($B33,personal!$A$1:$I$49,7,FALSE)</f>
        <v>3</v>
      </c>
      <c r="I33" s="55">
        <f>VLOOKUP($B33,personal!$A$1:$I$49,8,FALSE)</f>
        <v>24</v>
      </c>
      <c r="J33" s="56" t="str">
        <f>VLOOKUP($B33,personal!$A$1:$I$49,9,FALSE)</f>
        <v>Pria</v>
      </c>
      <c r="K33" s="54" t="e">
        <f>VLOOKUP($B33,colocation!$A$1:$K$45,2,FALSE)</f>
        <v>#N/A</v>
      </c>
      <c r="L33" s="55" t="e">
        <f>VLOOKUP($B33,colocation!$A$1:$K$45,3,FALSE)</f>
        <v>#N/A</v>
      </c>
      <c r="M33" s="55" t="e">
        <f>VLOOKUP($B33,colocation!$A$1:$K$45,4,FALSE)</f>
        <v>#N/A</v>
      </c>
      <c r="N33" s="55" t="e">
        <f>VLOOKUP($B33,colocation!$A$1:$K$45,5,FALSE)</f>
        <v>#N/A</v>
      </c>
      <c r="O33" s="55" t="e">
        <f>VLOOKUP($B33,colocation!$A$1:$K$45,6,FALSE)</f>
        <v>#N/A</v>
      </c>
      <c r="P33" s="55" t="e">
        <f>VLOOKUP($B33,colocation!$A$1:$K$45,7,FALSE)</f>
        <v>#N/A</v>
      </c>
      <c r="Q33" s="55" t="e">
        <f>VLOOKUP($B33,colocation!$A$1:$K$45,8,FALSE)</f>
        <v>#N/A</v>
      </c>
      <c r="R33" s="55" t="e">
        <f>VLOOKUP($B33,colocation!$A$1:$K$45,9,FALSE)</f>
        <v>#N/A</v>
      </c>
      <c r="S33" s="55" t="e">
        <f>VLOOKUP($B33,colocation!$A$1:$K$45,10,FALSE)</f>
        <v>#N/A</v>
      </c>
      <c r="T33" s="56" t="e">
        <f>VLOOKUP($B33,colocation!$A$1:$K$45,11,FALSE)</f>
        <v>#N/A</v>
      </c>
      <c r="U33" s="54" t="e">
        <f>VLOOKUP($B33,change!$A$1:$K$43,2,FALSE)</f>
        <v>#N/A</v>
      </c>
      <c r="V33" s="55" t="e">
        <f>VLOOKUP($B33,change!$A$1:$K$43,3,FALSE)</f>
        <v>#N/A</v>
      </c>
      <c r="W33" s="55" t="e">
        <f>VLOOKUP($B33,change!$A$1:$K$43,4,FALSE)</f>
        <v>#N/A</v>
      </c>
      <c r="X33" s="55" t="e">
        <f>VLOOKUP($B33,change!$A$1:$K$43,5,FALSE)</f>
        <v>#N/A</v>
      </c>
      <c r="Y33" s="55" t="e">
        <f>VLOOKUP($B33,change!$A$1:$K$43,6,FALSE)</f>
        <v>#N/A</v>
      </c>
      <c r="Z33" s="55" t="e">
        <f>VLOOKUP($B33,change!$A$1:$K$43,7,FALSE)</f>
        <v>#N/A</v>
      </c>
      <c r="AA33" s="55" t="e">
        <f>VLOOKUP($B33,change!$A$1:$K$43,8,FALSE)</f>
        <v>#N/A</v>
      </c>
      <c r="AB33" s="55" t="e">
        <f>VLOOKUP($B33,change!$A$1:$K$43,9,FALSE)</f>
        <v>#N/A</v>
      </c>
      <c r="AC33" s="55" t="e">
        <f>VLOOKUP($B33,change!$A$1:$K$43,10,FALSE)</f>
        <v>#N/A</v>
      </c>
      <c r="AD33" s="56" t="e">
        <f>VLOOKUP($B33,change!$A$1:$K$43,11,FALSE)</f>
        <v>#N/A</v>
      </c>
      <c r="AE33" s="54" t="e">
        <f>VLOOKUP($B33,'pu,peou,cle'!$A$1:$P$43,2,FALSE)</f>
        <v>#N/A</v>
      </c>
      <c r="AF33" s="55" t="e">
        <f>VLOOKUP($B33,'pu,peou,cle'!$A$1:$P$43,3,FALSE)</f>
        <v>#N/A</v>
      </c>
      <c r="AG33" s="55" t="e">
        <f>VLOOKUP($B33,'pu,peou,cle'!$A$1:$P$43,4,FALSE)</f>
        <v>#N/A</v>
      </c>
      <c r="AH33" s="55" t="e">
        <f>VLOOKUP($B33,'pu,peou,cle'!$A$1:$P$43,5,FALSE)</f>
        <v>#N/A</v>
      </c>
      <c r="AI33" s="56" t="e">
        <f>VLOOKUP($B33,'pu,peou,cle'!$A$1:$P$43,6,FALSE)</f>
        <v>#N/A</v>
      </c>
      <c r="AJ33" s="54" t="e">
        <f>VLOOKUP($B33,'pu,peou,cle'!$A$1:$P$43,7,FALSE)</f>
        <v>#N/A</v>
      </c>
      <c r="AK33" s="55" t="e">
        <f>VLOOKUP($B33,'pu,peou,cle'!$A$1:$P$43,8,FALSE)</f>
        <v>#N/A</v>
      </c>
      <c r="AL33" s="55" t="e">
        <f>VLOOKUP($B33,'pu,peou,cle'!$A$1:$P$43,9,FALSE)</f>
        <v>#N/A</v>
      </c>
      <c r="AM33" s="55" t="e">
        <f>VLOOKUP($B33,'pu,peou,cle'!$A$1:$P$43,10,FALSE)</f>
        <v>#N/A</v>
      </c>
      <c r="AN33" s="56" t="e">
        <f>VLOOKUP($B33,'pu,peou,cle'!$A$1:$P$43,11,FALSE)</f>
        <v>#N/A</v>
      </c>
      <c r="AO33" s="54" t="e">
        <f>VLOOKUP($B33,'pu,peou,cle'!$A$1:$P$43,12,FALSE)</f>
        <v>#N/A</v>
      </c>
      <c r="AP33" s="55" t="e">
        <f>VLOOKUP($B33,'pu,peou,cle'!$A$1:$P$43,13,FALSE)</f>
        <v>#N/A</v>
      </c>
      <c r="AQ33" s="55" t="e">
        <f>VLOOKUP($B33,'pu,peou,cle'!$A$1:$P$43,14,FALSE)</f>
        <v>#N/A</v>
      </c>
      <c r="AR33" s="55" t="e">
        <f>VLOOKUP($B33,'pu,peou,cle'!$A$1:$P$43,15,FALSE)</f>
        <v>#N/A</v>
      </c>
      <c r="AS33" s="56" t="e">
        <f>VLOOKUP($B33,'pu,peou,cle'!$A$1:$P$43,16,FALSE)</f>
        <v>#N/A</v>
      </c>
    </row>
    <row r="34" spans="1:45" x14ac:dyDescent="0.35">
      <c r="A34" s="14" t="s">
        <v>64</v>
      </c>
      <c r="B34" s="22" t="s">
        <v>65</v>
      </c>
      <c r="C34" s="32" t="str">
        <f>VLOOKUP($B34,personal!$A$1:$I$49,2,FALSE)</f>
        <v>B</v>
      </c>
      <c r="D34" s="13">
        <f>VLOOKUP($B34,personal!$A$1:$I$49,3,FALSE)</f>
        <v>4</v>
      </c>
      <c r="E34" s="13">
        <f>VLOOKUP($B34,personal!$A$1:$I$49,4,FALSE)</f>
        <v>5</v>
      </c>
      <c r="F34" s="13" t="str">
        <f>VLOOKUP($B34,personal!$A$1:$I$49,5,FALSE)</f>
        <v>Ya</v>
      </c>
      <c r="G34" s="13">
        <f>VLOOKUP($B34,personal!$A$1:$I$49,6,FALSE)</f>
        <v>3</v>
      </c>
      <c r="H34" s="13">
        <f>VLOOKUP($B34,personal!$A$1:$I$49,7,FALSE)</f>
        <v>5</v>
      </c>
      <c r="I34" s="13">
        <f>VLOOKUP($B34,personal!$A$1:$I$49,8,FALSE)</f>
        <v>26</v>
      </c>
      <c r="J34" s="33" t="str">
        <f>VLOOKUP($B34,personal!$A$1:$I$49,9,FALSE)</f>
        <v>Wanita</v>
      </c>
      <c r="K34" s="32" t="str">
        <f>VLOOKUP($B34,colocation!$A$1:$K$45,2,FALSE)</f>
        <v>B</v>
      </c>
      <c r="L34" s="13" t="str">
        <f>VLOOKUP($B34,colocation!$A$1:$K$45,3,FALSE)</f>
        <v>D</v>
      </c>
      <c r="M34" s="13" t="str">
        <f>VLOOKUP($B34,colocation!$A$1:$K$45,4,FALSE)</f>
        <v>C</v>
      </c>
      <c r="N34" s="13" t="str">
        <f>VLOOKUP($B34,colocation!$A$1:$K$45,5,FALSE)</f>
        <v>B</v>
      </c>
      <c r="O34" s="13" t="str">
        <f>VLOOKUP($B34,colocation!$A$1:$K$45,6,FALSE)</f>
        <v>D</v>
      </c>
      <c r="P34" s="13" t="str">
        <f>VLOOKUP($B34,colocation!$A$1:$K$45,7,FALSE)</f>
        <v>B</v>
      </c>
      <c r="Q34" s="13" t="str">
        <f>VLOOKUP($B34,colocation!$A$1:$K$45,8,FALSE)</f>
        <v>B</v>
      </c>
      <c r="R34" s="13" t="str">
        <f>VLOOKUP($B34,colocation!$A$1:$K$45,9,FALSE)</f>
        <v>D</v>
      </c>
      <c r="S34" s="13" t="str">
        <f>VLOOKUP($B34,colocation!$A$1:$K$45,10,FALSE)</f>
        <v>B</v>
      </c>
      <c r="T34" s="33" t="str">
        <f>VLOOKUP($B34,colocation!$A$1:$K$45,11,FALSE)</f>
        <v>A</v>
      </c>
      <c r="U34" s="32" t="str">
        <f>VLOOKUP($B34,change!$A$1:$K$43,2,FALSE)</f>
        <v>B</v>
      </c>
      <c r="V34" s="13" t="str">
        <f>VLOOKUP($B34,change!$A$1:$K$43,3,FALSE)</f>
        <v>A</v>
      </c>
      <c r="W34" s="13" t="str">
        <f>VLOOKUP($B34,change!$A$1:$K$43,4,FALSE)</f>
        <v>B</v>
      </c>
      <c r="X34" s="13" t="str">
        <f>VLOOKUP($B34,change!$A$1:$K$43,5,FALSE)</f>
        <v>C</v>
      </c>
      <c r="Y34" s="13" t="str">
        <f>VLOOKUP($B34,change!$A$1:$K$43,6,FALSE)</f>
        <v>D</v>
      </c>
      <c r="Z34" s="13" t="str">
        <f>VLOOKUP($B34,change!$A$1:$K$43,7,FALSE)</f>
        <v>C</v>
      </c>
      <c r="AA34" s="13" t="str">
        <f>VLOOKUP($B34,change!$A$1:$K$43,8,FALSE)</f>
        <v>D</v>
      </c>
      <c r="AB34" s="13" t="str">
        <f>VLOOKUP($B34,change!$A$1:$K$43,9,FALSE)</f>
        <v>A</v>
      </c>
      <c r="AC34" s="13" t="str">
        <f>VLOOKUP($B34,change!$A$1:$K$43,10,FALSE)</f>
        <v>D</v>
      </c>
      <c r="AD34" s="33" t="str">
        <f>VLOOKUP($B34,change!$A$1:$K$43,11,FALSE)</f>
        <v>D</v>
      </c>
      <c r="AE34" s="32">
        <f>VLOOKUP($B34,'pu,peou,cle'!$A$1:$P$43,2,FALSE)</f>
        <v>4</v>
      </c>
      <c r="AF34" s="13">
        <f>VLOOKUP($B34,'pu,peou,cle'!$A$1:$P$43,3,FALSE)</f>
        <v>5</v>
      </c>
      <c r="AG34" s="13">
        <f>VLOOKUP($B34,'pu,peou,cle'!$A$1:$P$43,4,FALSE)</f>
        <v>5</v>
      </c>
      <c r="AH34" s="13">
        <f>VLOOKUP($B34,'pu,peou,cle'!$A$1:$P$43,5,FALSE)</f>
        <v>5</v>
      </c>
      <c r="AI34" s="33">
        <f>VLOOKUP($B34,'pu,peou,cle'!$A$1:$P$43,6,FALSE)</f>
        <v>5</v>
      </c>
      <c r="AJ34" s="32">
        <f>VLOOKUP($B34,'pu,peou,cle'!$A$1:$P$43,7,FALSE)</f>
        <v>5</v>
      </c>
      <c r="AK34" s="13">
        <f>VLOOKUP($B34,'pu,peou,cle'!$A$1:$P$43,8,FALSE)</f>
        <v>5</v>
      </c>
      <c r="AL34" s="13">
        <f>VLOOKUP($B34,'pu,peou,cle'!$A$1:$P$43,9,FALSE)</f>
        <v>4</v>
      </c>
      <c r="AM34" s="13">
        <f>VLOOKUP($B34,'pu,peou,cle'!$A$1:$P$43,10,FALSE)</f>
        <v>5</v>
      </c>
      <c r="AN34" s="33">
        <f>VLOOKUP($B34,'pu,peou,cle'!$A$1:$P$43,11,FALSE)</f>
        <v>5</v>
      </c>
      <c r="AO34" s="32">
        <f>VLOOKUP($B34,'pu,peou,cle'!$A$1:$P$43,12,FALSE)</f>
        <v>4</v>
      </c>
      <c r="AP34" s="13">
        <f>VLOOKUP($B34,'pu,peou,cle'!$A$1:$P$43,13,FALSE)</f>
        <v>5</v>
      </c>
      <c r="AQ34" s="13">
        <f>VLOOKUP($B34,'pu,peou,cle'!$A$1:$P$43,14,FALSE)</f>
        <v>5</v>
      </c>
      <c r="AR34" s="13">
        <f>VLOOKUP($B34,'pu,peou,cle'!$A$1:$P$43,15,FALSE)</f>
        <v>4</v>
      </c>
      <c r="AS34" s="33" t="str">
        <f>VLOOKUP($B34,'pu,peou,cle'!$A$1:$P$43,16,FALSE)</f>
        <v>-</v>
      </c>
    </row>
    <row r="35" spans="1:45" x14ac:dyDescent="0.35">
      <c r="A35" s="12" t="s">
        <v>66</v>
      </c>
      <c r="B35" s="21" t="s">
        <v>67</v>
      </c>
      <c r="C35" s="32" t="str">
        <f>VLOOKUP($B35,personal!$A$1:$I$49,2,FALSE)</f>
        <v>C</v>
      </c>
      <c r="D35" s="13">
        <f>VLOOKUP($B35,personal!$A$1:$I$49,3,FALSE)</f>
        <v>4</v>
      </c>
      <c r="E35" s="13">
        <f>VLOOKUP($B35,personal!$A$1:$I$49,4,FALSE)</f>
        <v>3</v>
      </c>
      <c r="F35" s="13" t="str">
        <f>VLOOKUP($B35,personal!$A$1:$I$49,5,FALSE)</f>
        <v>Ya</v>
      </c>
      <c r="G35" s="13">
        <f>VLOOKUP($B35,personal!$A$1:$I$49,6,FALSE)</f>
        <v>4</v>
      </c>
      <c r="H35" s="13">
        <f>VLOOKUP($B35,personal!$A$1:$I$49,7,FALSE)</f>
        <v>4</v>
      </c>
      <c r="I35" s="13">
        <f>VLOOKUP($B35,personal!$A$1:$I$49,8,FALSE)</f>
        <v>30</v>
      </c>
      <c r="J35" s="33" t="str">
        <f>VLOOKUP($B35,personal!$A$1:$I$49,9,FALSE)</f>
        <v>Wanita</v>
      </c>
      <c r="K35" s="32" t="str">
        <f>VLOOKUP($B35,colocation!$A$1:$K$45,2,FALSE)</f>
        <v>C</v>
      </c>
      <c r="L35" s="13" t="str">
        <f>VLOOKUP($B35,colocation!$A$1:$K$45,3,FALSE)</f>
        <v>A</v>
      </c>
      <c r="M35" s="13" t="str">
        <f>VLOOKUP($B35,colocation!$A$1:$K$45,4,FALSE)</f>
        <v>B</v>
      </c>
      <c r="N35" s="13" t="str">
        <f>VLOOKUP($B35,colocation!$A$1:$K$45,5,FALSE)</f>
        <v>B</v>
      </c>
      <c r="O35" s="13" t="str">
        <f>VLOOKUP($B35,colocation!$A$1:$K$45,6,FALSE)</f>
        <v>C</v>
      </c>
      <c r="P35" s="13" t="str">
        <f>VLOOKUP($B35,colocation!$A$1:$K$45,7,FALSE)</f>
        <v>B</v>
      </c>
      <c r="Q35" s="13" t="str">
        <f>VLOOKUP($B35,colocation!$A$1:$K$45,8,FALSE)</f>
        <v>B</v>
      </c>
      <c r="R35" s="13" t="str">
        <f>VLOOKUP($B35,colocation!$A$1:$K$45,9,FALSE)</f>
        <v>A</v>
      </c>
      <c r="S35" s="13" t="str">
        <f>VLOOKUP($B35,colocation!$A$1:$K$45,10,FALSE)</f>
        <v>B</v>
      </c>
      <c r="T35" s="33" t="str">
        <f>VLOOKUP($B35,colocation!$A$1:$K$45,11,FALSE)</f>
        <v>A</v>
      </c>
      <c r="U35" s="32" t="str">
        <f>VLOOKUP($B35,change!$A$1:$K$43,2,FALSE)</f>
        <v>C</v>
      </c>
      <c r="V35" s="13" t="str">
        <f>VLOOKUP($B35,change!$A$1:$K$43,3,FALSE)</f>
        <v>A</v>
      </c>
      <c r="W35" s="13" t="str">
        <f>VLOOKUP($B35,change!$A$1:$K$43,4,FALSE)</f>
        <v>E</v>
      </c>
      <c r="X35" s="13" t="str">
        <f>VLOOKUP($B35,change!$A$1:$K$43,5,FALSE)</f>
        <v>D</v>
      </c>
      <c r="Y35" s="13" t="str">
        <f>VLOOKUP($B35,change!$A$1:$K$43,6,FALSE)</f>
        <v>C</v>
      </c>
      <c r="Z35" s="13" t="str">
        <f>VLOOKUP($B35,change!$A$1:$K$43,7,FALSE)</f>
        <v>C</v>
      </c>
      <c r="AA35" s="13" t="str">
        <f>VLOOKUP($B35,change!$A$1:$K$43,8,FALSE)</f>
        <v>B</v>
      </c>
      <c r="AB35" s="13" t="str">
        <f>VLOOKUP($B35,change!$A$1:$K$43,9,FALSE)</f>
        <v>A</v>
      </c>
      <c r="AC35" s="13" t="str">
        <f>VLOOKUP($B35,change!$A$1:$K$43,10,FALSE)</f>
        <v>D</v>
      </c>
      <c r="AD35" s="33" t="str">
        <f>VLOOKUP($B35,change!$A$1:$K$43,11,FALSE)</f>
        <v>B</v>
      </c>
      <c r="AE35" s="32">
        <f>VLOOKUP($B35,'pu,peou,cle'!$A$1:$P$43,2,FALSE)</f>
        <v>4</v>
      </c>
      <c r="AF35" s="13">
        <f>VLOOKUP($B35,'pu,peou,cle'!$A$1:$P$43,3,FALSE)</f>
        <v>4</v>
      </c>
      <c r="AG35" s="13">
        <f>VLOOKUP($B35,'pu,peou,cle'!$A$1:$P$43,4,FALSE)</f>
        <v>4</v>
      </c>
      <c r="AH35" s="13">
        <f>VLOOKUP($B35,'pu,peou,cle'!$A$1:$P$43,5,FALSE)</f>
        <v>4</v>
      </c>
      <c r="AI35" s="33">
        <f>VLOOKUP($B35,'pu,peou,cle'!$A$1:$P$43,6,FALSE)</f>
        <v>4</v>
      </c>
      <c r="AJ35" s="32">
        <f>VLOOKUP($B35,'pu,peou,cle'!$A$1:$P$43,7,FALSE)</f>
        <v>4</v>
      </c>
      <c r="AK35" s="13">
        <f>VLOOKUP($B35,'pu,peou,cle'!$A$1:$P$43,8,FALSE)</f>
        <v>4</v>
      </c>
      <c r="AL35" s="13">
        <f>VLOOKUP($B35,'pu,peou,cle'!$A$1:$P$43,9,FALSE)</f>
        <v>3</v>
      </c>
      <c r="AM35" s="13">
        <f>VLOOKUP($B35,'pu,peou,cle'!$A$1:$P$43,10,FALSE)</f>
        <v>4</v>
      </c>
      <c r="AN35" s="33">
        <f>VLOOKUP($B35,'pu,peou,cle'!$A$1:$P$43,11,FALSE)</f>
        <v>4</v>
      </c>
      <c r="AO35" s="32">
        <f>VLOOKUP($B35,'pu,peou,cle'!$A$1:$P$43,12,FALSE)</f>
        <v>4</v>
      </c>
      <c r="AP35" s="13">
        <f>VLOOKUP($B35,'pu,peou,cle'!$A$1:$P$43,13,FALSE)</f>
        <v>4</v>
      </c>
      <c r="AQ35" s="13">
        <f>VLOOKUP($B35,'pu,peou,cle'!$A$1:$P$43,14,FALSE)</f>
        <v>1</v>
      </c>
      <c r="AR35" s="13">
        <f>VLOOKUP($B35,'pu,peou,cle'!$A$1:$P$43,15,FALSE)</f>
        <v>4</v>
      </c>
      <c r="AS35" s="33" t="str">
        <f>VLOOKUP($B35,'pu,peou,cle'!$A$1:$P$43,16,FALSE)</f>
        <v>Penyajian proses model ini sangat membantu dimana akan terlihat apakah alur yang kita buat betul atau tidak</v>
      </c>
    </row>
    <row r="36" spans="1:45" x14ac:dyDescent="0.35">
      <c r="A36" s="12" t="s">
        <v>68</v>
      </c>
      <c r="B36" s="21" t="s">
        <v>69</v>
      </c>
      <c r="C36" s="32" t="str">
        <f>VLOOKUP($B36,personal!$A$1:$I$49,2,FALSE)</f>
        <v>C</v>
      </c>
      <c r="D36" s="13">
        <f>VLOOKUP($B36,personal!$A$1:$I$49,3,FALSE)</f>
        <v>2</v>
      </c>
      <c r="E36" s="13">
        <f>VLOOKUP($B36,personal!$A$1:$I$49,4,FALSE)</f>
        <v>2</v>
      </c>
      <c r="F36" s="13" t="str">
        <f>VLOOKUP($B36,personal!$A$1:$I$49,5,FALSE)</f>
        <v>Tidak</v>
      </c>
      <c r="G36" s="13">
        <f>VLOOKUP($B36,personal!$A$1:$I$49,6,FALSE)</f>
        <v>3</v>
      </c>
      <c r="H36" s="13">
        <f>VLOOKUP($B36,personal!$A$1:$I$49,7,FALSE)</f>
        <v>3</v>
      </c>
      <c r="I36" s="13">
        <f>VLOOKUP($B36,personal!$A$1:$I$49,8,FALSE)</f>
        <v>30</v>
      </c>
      <c r="J36" s="33" t="str">
        <f>VLOOKUP($B36,personal!$A$1:$I$49,9,FALSE)</f>
        <v>Wanita</v>
      </c>
      <c r="K36" s="32" t="str">
        <f>VLOOKUP($B36,colocation!$A$1:$K$45,2,FALSE)</f>
        <v>B</v>
      </c>
      <c r="L36" s="13" t="str">
        <f>VLOOKUP($B36,colocation!$A$1:$K$45,3,FALSE)</f>
        <v>A</v>
      </c>
      <c r="M36" s="13" t="str">
        <f>VLOOKUP($B36,colocation!$A$1:$K$45,4,FALSE)</f>
        <v>D</v>
      </c>
      <c r="N36" s="13" t="str">
        <f>VLOOKUP($B36,colocation!$A$1:$K$45,5,FALSE)</f>
        <v>B</v>
      </c>
      <c r="O36" s="13" t="str">
        <f>VLOOKUP($B36,colocation!$A$1:$K$45,6,FALSE)</f>
        <v>D</v>
      </c>
      <c r="P36" s="13" t="str">
        <f>VLOOKUP($B36,colocation!$A$1:$K$45,7,FALSE)</f>
        <v>B</v>
      </c>
      <c r="Q36" s="13" t="str">
        <f>VLOOKUP($B36,colocation!$A$1:$K$45,8,FALSE)</f>
        <v>B</v>
      </c>
      <c r="R36" s="13" t="str">
        <f>VLOOKUP($B36,colocation!$A$1:$K$45,9,FALSE)</f>
        <v>D</v>
      </c>
      <c r="S36" s="13" t="str">
        <f>VLOOKUP($B36,colocation!$A$1:$K$45,10,FALSE)</f>
        <v>A</v>
      </c>
      <c r="T36" s="33" t="str">
        <f>VLOOKUP($B36,colocation!$A$1:$K$45,11,FALSE)</f>
        <v>A</v>
      </c>
      <c r="U36" s="32" t="str">
        <f>VLOOKUP($B36,change!$A$1:$K$43,2,FALSE)</f>
        <v>D</v>
      </c>
      <c r="V36" s="13" t="str">
        <f>VLOOKUP($B36,change!$A$1:$K$43,3,FALSE)</f>
        <v>A</v>
      </c>
      <c r="W36" s="13" t="str">
        <f>VLOOKUP($B36,change!$A$1:$K$43,4,FALSE)</f>
        <v>D</v>
      </c>
      <c r="X36" s="13" t="str">
        <f>VLOOKUP($B36,change!$A$1:$K$43,5,FALSE)</f>
        <v>C</v>
      </c>
      <c r="Y36" s="13" t="str">
        <f>VLOOKUP($B36,change!$A$1:$K$43,6,FALSE)</f>
        <v>C</v>
      </c>
      <c r="Z36" s="13" t="str">
        <f>VLOOKUP($B36,change!$A$1:$K$43,7,FALSE)</f>
        <v>C</v>
      </c>
      <c r="AA36" s="13" t="str">
        <f>VLOOKUP($B36,change!$A$1:$K$43,8,FALSE)</f>
        <v>B</v>
      </c>
      <c r="AB36" s="13" t="str">
        <f>VLOOKUP($B36,change!$A$1:$K$43,9,FALSE)</f>
        <v>C</v>
      </c>
      <c r="AC36" s="13" t="str">
        <f>VLOOKUP($B36,change!$A$1:$K$43,10,FALSE)</f>
        <v>C</v>
      </c>
      <c r="AD36" s="33" t="str">
        <f>VLOOKUP($B36,change!$A$1:$K$43,11,FALSE)</f>
        <v>B</v>
      </c>
      <c r="AE36" s="32">
        <f>VLOOKUP($B36,'pu,peou,cle'!$A$1:$P$43,2,FALSE)</f>
        <v>3</v>
      </c>
      <c r="AF36" s="13">
        <f>VLOOKUP($B36,'pu,peou,cle'!$A$1:$P$43,3,FALSE)</f>
        <v>1</v>
      </c>
      <c r="AG36" s="13">
        <f>VLOOKUP($B36,'pu,peou,cle'!$A$1:$P$43,4,FALSE)</f>
        <v>3</v>
      </c>
      <c r="AH36" s="13">
        <f>VLOOKUP($B36,'pu,peou,cle'!$A$1:$P$43,5,FALSE)</f>
        <v>3</v>
      </c>
      <c r="AI36" s="33">
        <f>VLOOKUP($B36,'pu,peou,cle'!$A$1:$P$43,6,FALSE)</f>
        <v>3</v>
      </c>
      <c r="AJ36" s="32">
        <f>VLOOKUP($B36,'pu,peou,cle'!$A$1:$P$43,7,FALSE)</f>
        <v>3</v>
      </c>
      <c r="AK36" s="13">
        <f>VLOOKUP($B36,'pu,peou,cle'!$A$1:$P$43,8,FALSE)</f>
        <v>2</v>
      </c>
      <c r="AL36" s="13">
        <f>VLOOKUP($B36,'pu,peou,cle'!$A$1:$P$43,9,FALSE)</f>
        <v>2</v>
      </c>
      <c r="AM36" s="13">
        <f>VLOOKUP($B36,'pu,peou,cle'!$A$1:$P$43,10,FALSE)</f>
        <v>3</v>
      </c>
      <c r="AN36" s="33">
        <f>VLOOKUP($B36,'pu,peou,cle'!$A$1:$P$43,11,FALSE)</f>
        <v>3</v>
      </c>
      <c r="AO36" s="32">
        <f>VLOOKUP($B36,'pu,peou,cle'!$A$1:$P$43,12,FALSE)</f>
        <v>3</v>
      </c>
      <c r="AP36" s="13">
        <f>VLOOKUP($B36,'pu,peou,cle'!$A$1:$P$43,13,FALSE)</f>
        <v>3</v>
      </c>
      <c r="AQ36" s="13">
        <f>VLOOKUP($B36,'pu,peou,cle'!$A$1:$P$43,14,FALSE)</f>
        <v>3</v>
      </c>
      <c r="AR36" s="13">
        <f>VLOOKUP($B36,'pu,peou,cle'!$A$1:$P$43,15,FALSE)</f>
        <v>3</v>
      </c>
      <c r="AS36" s="33" t="str">
        <f>VLOOKUP($B36,'pu,peou,cle'!$A$1:$P$43,16,FALSE)</f>
        <v xml:space="preserve">   </v>
      </c>
    </row>
    <row r="37" spans="1:45" x14ac:dyDescent="0.35">
      <c r="A37" s="12" t="s">
        <v>70</v>
      </c>
      <c r="B37" s="21" t="s">
        <v>71</v>
      </c>
      <c r="C37" s="32" t="str">
        <f>VLOOKUP($B37,personal!$A$1:$I$49,2,FALSE)</f>
        <v>B</v>
      </c>
      <c r="D37" s="13">
        <f>VLOOKUP($B37,personal!$A$1:$I$49,3,FALSE)</f>
        <v>4</v>
      </c>
      <c r="E37" s="13">
        <f>VLOOKUP($B37,personal!$A$1:$I$49,4,FALSE)</f>
        <v>2</v>
      </c>
      <c r="F37" s="13" t="str">
        <f>VLOOKUP($B37,personal!$A$1:$I$49,5,FALSE)</f>
        <v>Tidak</v>
      </c>
      <c r="G37" s="13">
        <f>VLOOKUP($B37,personal!$A$1:$I$49,6,FALSE)</f>
        <v>3</v>
      </c>
      <c r="H37" s="13">
        <f>VLOOKUP($B37,personal!$A$1:$I$49,7,FALSE)</f>
        <v>3</v>
      </c>
      <c r="I37" s="13">
        <f>VLOOKUP($B37,personal!$A$1:$I$49,8,FALSE)</f>
        <v>31</v>
      </c>
      <c r="J37" s="33" t="str">
        <f>VLOOKUP($B37,personal!$A$1:$I$49,9,FALSE)</f>
        <v>Wanita</v>
      </c>
      <c r="K37" s="32" t="str">
        <f>VLOOKUP($B37,colocation!$A$1:$K$45,2,FALSE)</f>
        <v>B</v>
      </c>
      <c r="L37" s="13" t="str">
        <f>VLOOKUP($B37,colocation!$A$1:$K$45,3,FALSE)</f>
        <v>D</v>
      </c>
      <c r="M37" s="13" t="str">
        <f>VLOOKUP($B37,colocation!$A$1:$K$45,4,FALSE)</f>
        <v>D</v>
      </c>
      <c r="N37" s="13" t="str">
        <f>VLOOKUP($B37,colocation!$A$1:$K$45,5,FALSE)</f>
        <v>B</v>
      </c>
      <c r="O37" s="13" t="str">
        <f>VLOOKUP($B37,colocation!$A$1:$K$45,6,FALSE)</f>
        <v>D</v>
      </c>
      <c r="P37" s="13" t="str">
        <f>VLOOKUP($B37,colocation!$A$1:$K$45,7,FALSE)</f>
        <v>B</v>
      </c>
      <c r="Q37" s="13" t="str">
        <f>VLOOKUP($B37,colocation!$A$1:$K$45,8,FALSE)</f>
        <v>B</v>
      </c>
      <c r="R37" s="13" t="str">
        <f>VLOOKUP($B37,colocation!$A$1:$K$45,9,FALSE)</f>
        <v>B</v>
      </c>
      <c r="S37" s="13" t="str">
        <f>VLOOKUP($B37,colocation!$A$1:$K$45,10,FALSE)</f>
        <v>A</v>
      </c>
      <c r="T37" s="33" t="str">
        <f>VLOOKUP($B37,colocation!$A$1:$K$45,11,FALSE)</f>
        <v>A</v>
      </c>
      <c r="U37" s="32" t="str">
        <f>VLOOKUP($B37,change!$A$1:$K$43,2,FALSE)</f>
        <v>D</v>
      </c>
      <c r="V37" s="13" t="str">
        <f>VLOOKUP($B37,change!$A$1:$K$43,3,FALSE)</f>
        <v>A</v>
      </c>
      <c r="W37" s="13" t="str">
        <f>VLOOKUP($B37,change!$A$1:$K$43,4,FALSE)</f>
        <v>B</v>
      </c>
      <c r="X37" s="13" t="str">
        <f>VLOOKUP($B37,change!$A$1:$K$43,5,FALSE)</f>
        <v>C</v>
      </c>
      <c r="Y37" s="13" t="str">
        <f>VLOOKUP($B37,change!$A$1:$K$43,6,FALSE)</f>
        <v>D</v>
      </c>
      <c r="Z37" s="13" t="str">
        <f>VLOOKUP($B37,change!$A$1:$K$43,7,FALSE)</f>
        <v>C</v>
      </c>
      <c r="AA37" s="13" t="str">
        <f>VLOOKUP($B37,change!$A$1:$K$43,8,FALSE)</f>
        <v>B</v>
      </c>
      <c r="AB37" s="13" t="str">
        <f>VLOOKUP($B37,change!$A$1:$K$43,9,FALSE)</f>
        <v>A</v>
      </c>
      <c r="AC37" s="13" t="str">
        <f>VLOOKUP($B37,change!$A$1:$K$43,10,FALSE)</f>
        <v>A</v>
      </c>
      <c r="AD37" s="33" t="str">
        <f>VLOOKUP($B37,change!$A$1:$K$43,11,FALSE)</f>
        <v>B</v>
      </c>
      <c r="AE37" s="32">
        <f>VLOOKUP($B37,'pu,peou,cle'!$A$1:$P$43,2,FALSE)</f>
        <v>4</v>
      </c>
      <c r="AF37" s="13">
        <f>VLOOKUP($B37,'pu,peou,cle'!$A$1:$P$43,3,FALSE)</f>
        <v>4</v>
      </c>
      <c r="AG37" s="13">
        <f>VLOOKUP($B37,'pu,peou,cle'!$A$1:$P$43,4,FALSE)</f>
        <v>4</v>
      </c>
      <c r="AH37" s="13">
        <f>VLOOKUP($B37,'pu,peou,cle'!$A$1:$P$43,5,FALSE)</f>
        <v>4</v>
      </c>
      <c r="AI37" s="33">
        <f>VLOOKUP($B37,'pu,peou,cle'!$A$1:$P$43,6,FALSE)</f>
        <v>4</v>
      </c>
      <c r="AJ37" s="32">
        <f>VLOOKUP($B37,'pu,peou,cle'!$A$1:$P$43,7,FALSE)</f>
        <v>3</v>
      </c>
      <c r="AK37" s="13">
        <f>VLOOKUP($B37,'pu,peou,cle'!$A$1:$P$43,8,FALSE)</f>
        <v>3</v>
      </c>
      <c r="AL37" s="13">
        <f>VLOOKUP($B37,'pu,peou,cle'!$A$1:$P$43,9,FALSE)</f>
        <v>2</v>
      </c>
      <c r="AM37" s="13">
        <f>VLOOKUP($B37,'pu,peou,cle'!$A$1:$P$43,10,FALSE)</f>
        <v>4</v>
      </c>
      <c r="AN37" s="33">
        <f>VLOOKUP($B37,'pu,peou,cle'!$A$1:$P$43,11,FALSE)</f>
        <v>3</v>
      </c>
      <c r="AO37" s="32">
        <f>VLOOKUP($B37,'pu,peou,cle'!$A$1:$P$43,12,FALSE)</f>
        <v>4</v>
      </c>
      <c r="AP37" s="13">
        <f>VLOOKUP($B37,'pu,peou,cle'!$A$1:$P$43,13,FALSE)</f>
        <v>4</v>
      </c>
      <c r="AQ37" s="13">
        <f>VLOOKUP($B37,'pu,peou,cle'!$A$1:$P$43,14,FALSE)</f>
        <v>4</v>
      </c>
      <c r="AR37" s="13">
        <f>VLOOKUP($B37,'pu,peou,cle'!$A$1:$P$43,15,FALSE)</f>
        <v>4</v>
      </c>
      <c r="AS37" s="33" t="str">
        <f>VLOOKUP($B37,'pu,peou,cle'!$A$1:$P$43,16,FALSE)</f>
        <v>Penyajian sudah detail karena masing-masing proses sudah dituangkan beserta dengan penjelasannya. Dikarenakan saya lebih terbiasa melihat tampilan secara vertikal sehingga agak sedikit sulit , namun itu hanya masalah pembiasaan saja, selebihnya sudah sangat bagus.</v>
      </c>
    </row>
    <row r="38" spans="1:45" x14ac:dyDescent="0.35">
      <c r="A38" s="17" t="s">
        <v>72</v>
      </c>
      <c r="B38" s="25" t="s">
        <v>73</v>
      </c>
      <c r="C38" s="54" t="str">
        <f>VLOOKUP($B38,personal!$A$1:$I$49,2,FALSE)</f>
        <v>C</v>
      </c>
      <c r="D38" s="55">
        <f>VLOOKUP($B38,personal!$A$1:$I$49,3,FALSE)</f>
        <v>3</v>
      </c>
      <c r="E38" s="55">
        <f>VLOOKUP($B38,personal!$A$1:$I$49,4,FALSE)</f>
        <v>3</v>
      </c>
      <c r="F38" s="55" t="str">
        <f>VLOOKUP($B38,personal!$A$1:$I$49,5,FALSE)</f>
        <v>Tidak</v>
      </c>
      <c r="G38" s="55">
        <f>VLOOKUP($B38,personal!$A$1:$I$49,6,FALSE)</f>
        <v>1</v>
      </c>
      <c r="H38" s="55">
        <f>VLOOKUP($B38,personal!$A$1:$I$49,7,FALSE)</f>
        <v>2</v>
      </c>
      <c r="I38" s="55">
        <f>VLOOKUP($B38,personal!$A$1:$I$49,8,FALSE)</f>
        <v>30</v>
      </c>
      <c r="J38" s="56" t="str">
        <f>VLOOKUP($B38,personal!$A$1:$I$49,9,FALSE)</f>
        <v>Wanita</v>
      </c>
      <c r="K38" s="54" t="str">
        <f>VLOOKUP($B38,colocation!$A$1:$K$45,2,FALSE)</f>
        <v>B</v>
      </c>
      <c r="L38" s="55" t="str">
        <f>VLOOKUP($B38,colocation!$A$1:$K$45,3,FALSE)</f>
        <v>A</v>
      </c>
      <c r="M38" s="55" t="str">
        <f>VLOOKUP($B38,colocation!$A$1:$K$45,4,FALSE)</f>
        <v>C</v>
      </c>
      <c r="N38" s="55" t="str">
        <f>VLOOKUP($B38,colocation!$A$1:$K$45,5,FALSE)</f>
        <v>B</v>
      </c>
      <c r="O38" s="55" t="str">
        <f>VLOOKUP($B38,colocation!$A$1:$K$45,6,FALSE)</f>
        <v>D</v>
      </c>
      <c r="P38" s="55" t="str">
        <f>VLOOKUP($B38,colocation!$A$1:$K$45,7,FALSE)</f>
        <v>B</v>
      </c>
      <c r="Q38" s="55" t="str">
        <f>VLOOKUP($B38,colocation!$A$1:$K$45,8,FALSE)</f>
        <v>B</v>
      </c>
      <c r="R38" s="55" t="str">
        <f>VLOOKUP($B38,colocation!$A$1:$K$45,9,FALSE)</f>
        <v>A</v>
      </c>
      <c r="S38" s="55" t="str">
        <f>VLOOKUP($B38,colocation!$A$1:$K$45,10,FALSE)</f>
        <v>B</v>
      </c>
      <c r="T38" s="56" t="str">
        <f>VLOOKUP($B38,colocation!$A$1:$K$45,11,FALSE)</f>
        <v>A</v>
      </c>
      <c r="U38" s="54" t="e">
        <f>VLOOKUP($B38,change!$A$1:$K$43,2,FALSE)</f>
        <v>#N/A</v>
      </c>
      <c r="V38" s="55" t="e">
        <f>VLOOKUP($B38,change!$A$1:$K$43,3,FALSE)</f>
        <v>#N/A</v>
      </c>
      <c r="W38" s="55" t="e">
        <f>VLOOKUP($B38,change!$A$1:$K$43,4,FALSE)</f>
        <v>#N/A</v>
      </c>
      <c r="X38" s="55" t="e">
        <f>VLOOKUP($B38,change!$A$1:$K$43,5,FALSE)</f>
        <v>#N/A</v>
      </c>
      <c r="Y38" s="55" t="e">
        <f>VLOOKUP($B38,change!$A$1:$K$43,6,FALSE)</f>
        <v>#N/A</v>
      </c>
      <c r="Z38" s="55" t="e">
        <f>VLOOKUP($B38,change!$A$1:$K$43,7,FALSE)</f>
        <v>#N/A</v>
      </c>
      <c r="AA38" s="55" t="e">
        <f>VLOOKUP($B38,change!$A$1:$K$43,8,FALSE)</f>
        <v>#N/A</v>
      </c>
      <c r="AB38" s="55" t="e">
        <f>VLOOKUP($B38,change!$A$1:$K$43,9,FALSE)</f>
        <v>#N/A</v>
      </c>
      <c r="AC38" s="55" t="e">
        <f>VLOOKUP($B38,change!$A$1:$K$43,10,FALSE)</f>
        <v>#N/A</v>
      </c>
      <c r="AD38" s="56" t="e">
        <f>VLOOKUP($B38,change!$A$1:$K$43,11,FALSE)</f>
        <v>#N/A</v>
      </c>
      <c r="AE38" s="54" t="e">
        <f>VLOOKUP($B38,'pu,peou,cle'!$A$1:$P$43,2,FALSE)</f>
        <v>#N/A</v>
      </c>
      <c r="AF38" s="55" t="e">
        <f>VLOOKUP($B38,'pu,peou,cle'!$A$1:$P$43,3,FALSE)</f>
        <v>#N/A</v>
      </c>
      <c r="AG38" s="55" t="e">
        <f>VLOOKUP($B38,'pu,peou,cle'!$A$1:$P$43,4,FALSE)</f>
        <v>#N/A</v>
      </c>
      <c r="AH38" s="55" t="e">
        <f>VLOOKUP($B38,'pu,peou,cle'!$A$1:$P$43,5,FALSE)</f>
        <v>#N/A</v>
      </c>
      <c r="AI38" s="56" t="e">
        <f>VLOOKUP($B38,'pu,peou,cle'!$A$1:$P$43,6,FALSE)</f>
        <v>#N/A</v>
      </c>
      <c r="AJ38" s="54" t="e">
        <f>VLOOKUP($B38,'pu,peou,cle'!$A$1:$P$43,7,FALSE)</f>
        <v>#N/A</v>
      </c>
      <c r="AK38" s="55" t="e">
        <f>VLOOKUP($B38,'pu,peou,cle'!$A$1:$P$43,8,FALSE)</f>
        <v>#N/A</v>
      </c>
      <c r="AL38" s="55" t="e">
        <f>VLOOKUP($B38,'pu,peou,cle'!$A$1:$P$43,9,FALSE)</f>
        <v>#N/A</v>
      </c>
      <c r="AM38" s="55" t="e">
        <f>VLOOKUP($B38,'pu,peou,cle'!$A$1:$P$43,10,FALSE)</f>
        <v>#N/A</v>
      </c>
      <c r="AN38" s="56" t="e">
        <f>VLOOKUP($B38,'pu,peou,cle'!$A$1:$P$43,11,FALSE)</f>
        <v>#N/A</v>
      </c>
      <c r="AO38" s="54" t="e">
        <f>VLOOKUP($B38,'pu,peou,cle'!$A$1:$P$43,12,FALSE)</f>
        <v>#N/A</v>
      </c>
      <c r="AP38" s="55" t="e">
        <f>VLOOKUP($B38,'pu,peou,cle'!$A$1:$P$43,13,FALSE)</f>
        <v>#N/A</v>
      </c>
      <c r="AQ38" s="55" t="e">
        <f>VLOOKUP($B38,'pu,peou,cle'!$A$1:$P$43,14,FALSE)</f>
        <v>#N/A</v>
      </c>
      <c r="AR38" s="55" t="e">
        <f>VLOOKUP($B38,'pu,peou,cle'!$A$1:$P$43,15,FALSE)</f>
        <v>#N/A</v>
      </c>
      <c r="AS38" s="56" t="e">
        <f>VLOOKUP($B38,'pu,peou,cle'!$A$1:$P$43,16,FALSE)</f>
        <v>#N/A</v>
      </c>
    </row>
    <row r="39" spans="1:45" x14ac:dyDescent="0.35">
      <c r="A39" s="17" t="s">
        <v>74</v>
      </c>
      <c r="B39" s="25" t="s">
        <v>75</v>
      </c>
      <c r="C39" s="54" t="e">
        <f>VLOOKUP($B39,personal!$A$1:$I$49,2,FALSE)</f>
        <v>#N/A</v>
      </c>
      <c r="D39" s="55" t="e">
        <f>VLOOKUP($B39,personal!$A$1:$I$49,3,FALSE)</f>
        <v>#N/A</v>
      </c>
      <c r="E39" s="55" t="e">
        <f>VLOOKUP($B39,personal!$A$1:$I$49,4,FALSE)</f>
        <v>#N/A</v>
      </c>
      <c r="F39" s="55" t="e">
        <f>VLOOKUP($B39,personal!$A$1:$I$49,5,FALSE)</f>
        <v>#N/A</v>
      </c>
      <c r="G39" s="55" t="e">
        <f>VLOOKUP($B39,personal!$A$1:$I$49,6,FALSE)</f>
        <v>#N/A</v>
      </c>
      <c r="H39" s="55" t="e">
        <f>VLOOKUP($B39,personal!$A$1:$I$49,7,FALSE)</f>
        <v>#N/A</v>
      </c>
      <c r="I39" s="55" t="e">
        <f>VLOOKUP($B39,personal!$A$1:$I$49,8,FALSE)</f>
        <v>#N/A</v>
      </c>
      <c r="J39" s="56" t="e">
        <f>VLOOKUP($B39,personal!$A$1:$I$49,9,FALSE)</f>
        <v>#N/A</v>
      </c>
      <c r="K39" s="54" t="e">
        <f>VLOOKUP($B39,colocation!$A$1:$K$45,2,FALSE)</f>
        <v>#N/A</v>
      </c>
      <c r="L39" s="55" t="e">
        <f>VLOOKUP($B39,colocation!$A$1:$K$45,3,FALSE)</f>
        <v>#N/A</v>
      </c>
      <c r="M39" s="55" t="e">
        <f>VLOOKUP($B39,colocation!$A$1:$K$45,4,FALSE)</f>
        <v>#N/A</v>
      </c>
      <c r="N39" s="55" t="e">
        <f>VLOOKUP($B39,colocation!$A$1:$K$45,5,FALSE)</f>
        <v>#N/A</v>
      </c>
      <c r="O39" s="55" t="e">
        <f>VLOOKUP($B39,colocation!$A$1:$K$45,6,FALSE)</f>
        <v>#N/A</v>
      </c>
      <c r="P39" s="55" t="e">
        <f>VLOOKUP($B39,colocation!$A$1:$K$45,7,FALSE)</f>
        <v>#N/A</v>
      </c>
      <c r="Q39" s="55" t="e">
        <f>VLOOKUP($B39,colocation!$A$1:$K$45,8,FALSE)</f>
        <v>#N/A</v>
      </c>
      <c r="R39" s="55" t="e">
        <f>VLOOKUP($B39,colocation!$A$1:$K$45,9,FALSE)</f>
        <v>#N/A</v>
      </c>
      <c r="S39" s="55" t="e">
        <f>VLOOKUP($B39,colocation!$A$1:$K$45,10,FALSE)</f>
        <v>#N/A</v>
      </c>
      <c r="T39" s="56" t="e">
        <f>VLOOKUP($B39,colocation!$A$1:$K$45,11,FALSE)</f>
        <v>#N/A</v>
      </c>
      <c r="U39" s="54" t="e">
        <f>VLOOKUP($B39,change!$A$1:$K$43,2,FALSE)</f>
        <v>#N/A</v>
      </c>
      <c r="V39" s="55" t="e">
        <f>VLOOKUP($B39,change!$A$1:$K$43,3,FALSE)</f>
        <v>#N/A</v>
      </c>
      <c r="W39" s="55" t="e">
        <f>VLOOKUP($B39,change!$A$1:$K$43,4,FALSE)</f>
        <v>#N/A</v>
      </c>
      <c r="X39" s="55" t="e">
        <f>VLOOKUP($B39,change!$A$1:$K$43,5,FALSE)</f>
        <v>#N/A</v>
      </c>
      <c r="Y39" s="55" t="e">
        <f>VLOOKUP($B39,change!$A$1:$K$43,6,FALSE)</f>
        <v>#N/A</v>
      </c>
      <c r="Z39" s="55" t="e">
        <f>VLOOKUP($B39,change!$A$1:$K$43,7,FALSE)</f>
        <v>#N/A</v>
      </c>
      <c r="AA39" s="55" t="e">
        <f>VLOOKUP($B39,change!$A$1:$K$43,8,FALSE)</f>
        <v>#N/A</v>
      </c>
      <c r="AB39" s="55" t="e">
        <f>VLOOKUP($B39,change!$A$1:$K$43,9,FALSE)</f>
        <v>#N/A</v>
      </c>
      <c r="AC39" s="55" t="e">
        <f>VLOOKUP($B39,change!$A$1:$K$43,10,FALSE)</f>
        <v>#N/A</v>
      </c>
      <c r="AD39" s="56" t="e">
        <f>VLOOKUP($B39,change!$A$1:$K$43,11,FALSE)</f>
        <v>#N/A</v>
      </c>
      <c r="AE39" s="54" t="e">
        <f>VLOOKUP($B39,'pu,peou,cle'!$A$1:$P$43,2,FALSE)</f>
        <v>#N/A</v>
      </c>
      <c r="AF39" s="55" t="e">
        <f>VLOOKUP($B39,'pu,peou,cle'!$A$1:$P$43,3,FALSE)</f>
        <v>#N/A</v>
      </c>
      <c r="AG39" s="55" t="e">
        <f>VLOOKUP($B39,'pu,peou,cle'!$A$1:$P$43,4,FALSE)</f>
        <v>#N/A</v>
      </c>
      <c r="AH39" s="55" t="e">
        <f>VLOOKUP($B39,'pu,peou,cle'!$A$1:$P$43,5,FALSE)</f>
        <v>#N/A</v>
      </c>
      <c r="AI39" s="56" t="e">
        <f>VLOOKUP($B39,'pu,peou,cle'!$A$1:$P$43,6,FALSE)</f>
        <v>#N/A</v>
      </c>
      <c r="AJ39" s="54" t="e">
        <f>VLOOKUP($B39,'pu,peou,cle'!$A$1:$P$43,7,FALSE)</f>
        <v>#N/A</v>
      </c>
      <c r="AK39" s="55" t="e">
        <f>VLOOKUP($B39,'pu,peou,cle'!$A$1:$P$43,8,FALSE)</f>
        <v>#N/A</v>
      </c>
      <c r="AL39" s="55" t="e">
        <f>VLOOKUP($B39,'pu,peou,cle'!$A$1:$P$43,9,FALSE)</f>
        <v>#N/A</v>
      </c>
      <c r="AM39" s="55" t="e">
        <f>VLOOKUP($B39,'pu,peou,cle'!$A$1:$P$43,10,FALSE)</f>
        <v>#N/A</v>
      </c>
      <c r="AN39" s="56" t="e">
        <f>VLOOKUP($B39,'pu,peou,cle'!$A$1:$P$43,11,FALSE)</f>
        <v>#N/A</v>
      </c>
      <c r="AO39" s="54" t="e">
        <f>VLOOKUP($B39,'pu,peou,cle'!$A$1:$P$43,12,FALSE)</f>
        <v>#N/A</v>
      </c>
      <c r="AP39" s="55" t="e">
        <f>VLOOKUP($B39,'pu,peou,cle'!$A$1:$P$43,13,FALSE)</f>
        <v>#N/A</v>
      </c>
      <c r="AQ39" s="55" t="e">
        <f>VLOOKUP($B39,'pu,peou,cle'!$A$1:$P$43,14,FALSE)</f>
        <v>#N/A</v>
      </c>
      <c r="AR39" s="55" t="e">
        <f>VLOOKUP($B39,'pu,peou,cle'!$A$1:$P$43,15,FALSE)</f>
        <v>#N/A</v>
      </c>
      <c r="AS39" s="56" t="e">
        <f>VLOOKUP($B39,'pu,peou,cle'!$A$1:$P$43,16,FALSE)</f>
        <v>#N/A</v>
      </c>
    </row>
    <row r="40" spans="1:45" x14ac:dyDescent="0.35">
      <c r="A40" s="14" t="s">
        <v>76</v>
      </c>
      <c r="B40" s="22" t="s">
        <v>77</v>
      </c>
      <c r="C40" s="32" t="str">
        <f>VLOOKUP($B40,personal!$A$1:$I$49,2,FALSE)</f>
        <v>C</v>
      </c>
      <c r="D40" s="13">
        <f>VLOOKUP($B40,personal!$A$1:$I$49,3,FALSE)</f>
        <v>3</v>
      </c>
      <c r="E40" s="13">
        <f>VLOOKUP($B40,personal!$A$1:$I$49,4,FALSE)</f>
        <v>3</v>
      </c>
      <c r="F40" s="13" t="str">
        <f>VLOOKUP($B40,personal!$A$1:$I$49,5,FALSE)</f>
        <v>Tidak</v>
      </c>
      <c r="G40" s="13">
        <f>VLOOKUP($B40,personal!$A$1:$I$49,6,FALSE)</f>
        <v>3</v>
      </c>
      <c r="H40" s="13">
        <f>VLOOKUP($B40,personal!$A$1:$I$49,7,FALSE)</f>
        <v>3</v>
      </c>
      <c r="I40" s="13">
        <f>VLOOKUP($B40,personal!$A$1:$I$49,8,FALSE)</f>
        <v>30</v>
      </c>
      <c r="J40" s="33" t="str">
        <f>VLOOKUP($B40,personal!$A$1:$I$49,9,FALSE)</f>
        <v>Wanita</v>
      </c>
      <c r="K40" s="32" t="str">
        <f>VLOOKUP($B40,colocation!$A$1:$K$45,2,FALSE)</f>
        <v>B</v>
      </c>
      <c r="L40" s="13" t="str">
        <f>VLOOKUP($B40,colocation!$A$1:$K$45,3,FALSE)</f>
        <v>D</v>
      </c>
      <c r="M40" s="13" t="str">
        <f>VLOOKUP($B40,colocation!$A$1:$K$45,4,FALSE)</f>
        <v>D</v>
      </c>
      <c r="N40" s="13" t="str">
        <f>VLOOKUP($B40,colocation!$A$1:$K$45,5,FALSE)</f>
        <v>B</v>
      </c>
      <c r="O40" s="13" t="str">
        <f>VLOOKUP($B40,colocation!$A$1:$K$45,6,FALSE)</f>
        <v>D</v>
      </c>
      <c r="P40" s="13" t="str">
        <f>VLOOKUP($B40,colocation!$A$1:$K$45,7,FALSE)</f>
        <v>B</v>
      </c>
      <c r="Q40" s="13" t="str">
        <f>VLOOKUP($B40,colocation!$A$1:$K$45,8,FALSE)</f>
        <v>B</v>
      </c>
      <c r="R40" s="13" t="str">
        <f>VLOOKUP($B40,colocation!$A$1:$K$45,9,FALSE)</f>
        <v>D</v>
      </c>
      <c r="S40" s="13" t="str">
        <f>VLOOKUP($B40,colocation!$A$1:$K$45,10,FALSE)</f>
        <v>A</v>
      </c>
      <c r="T40" s="33" t="str">
        <f>VLOOKUP($B40,colocation!$A$1:$K$45,11,FALSE)</f>
        <v>A</v>
      </c>
      <c r="U40" s="32" t="str">
        <f>VLOOKUP($B40,change!$A$1:$K$43,2,FALSE)</f>
        <v>D</v>
      </c>
      <c r="V40" s="13" t="str">
        <f>VLOOKUP($B40,change!$A$1:$K$43,3,FALSE)</f>
        <v>A</v>
      </c>
      <c r="W40" s="13" t="str">
        <f>VLOOKUP($B40,change!$A$1:$K$43,4,FALSE)</f>
        <v>B</v>
      </c>
      <c r="X40" s="13" t="str">
        <f>VLOOKUP($B40,change!$A$1:$K$43,5,FALSE)</f>
        <v>C</v>
      </c>
      <c r="Y40" s="13" t="str">
        <f>VLOOKUP($B40,change!$A$1:$K$43,6,FALSE)</f>
        <v>D</v>
      </c>
      <c r="Z40" s="13" t="str">
        <f>VLOOKUP($B40,change!$A$1:$K$43,7,FALSE)</f>
        <v>C</v>
      </c>
      <c r="AA40" s="13" t="str">
        <f>VLOOKUP($B40,change!$A$1:$K$43,8,FALSE)</f>
        <v>B</v>
      </c>
      <c r="AB40" s="13" t="str">
        <f>VLOOKUP($B40,change!$A$1:$K$43,9,FALSE)</f>
        <v>D</v>
      </c>
      <c r="AC40" s="13" t="str">
        <f>VLOOKUP($B40,change!$A$1:$K$43,10,FALSE)</f>
        <v>C</v>
      </c>
      <c r="AD40" s="33" t="str">
        <f>VLOOKUP($B40,change!$A$1:$K$43,11,FALSE)</f>
        <v>D</v>
      </c>
      <c r="AE40" s="32">
        <f>VLOOKUP($B40,'pu,peou,cle'!$A$1:$P$43,2,FALSE)</f>
        <v>4</v>
      </c>
      <c r="AF40" s="13">
        <f>VLOOKUP($B40,'pu,peou,cle'!$A$1:$P$43,3,FALSE)</f>
        <v>4</v>
      </c>
      <c r="AG40" s="13">
        <f>VLOOKUP($B40,'pu,peou,cle'!$A$1:$P$43,4,FALSE)</f>
        <v>4</v>
      </c>
      <c r="AH40" s="13">
        <f>VLOOKUP($B40,'pu,peou,cle'!$A$1:$P$43,5,FALSE)</f>
        <v>4</v>
      </c>
      <c r="AI40" s="33">
        <f>VLOOKUP($B40,'pu,peou,cle'!$A$1:$P$43,6,FALSE)</f>
        <v>4</v>
      </c>
      <c r="AJ40" s="32">
        <f>VLOOKUP($B40,'pu,peou,cle'!$A$1:$P$43,7,FALSE)</f>
        <v>4</v>
      </c>
      <c r="AK40" s="13">
        <f>VLOOKUP($B40,'pu,peou,cle'!$A$1:$P$43,8,FALSE)</f>
        <v>4</v>
      </c>
      <c r="AL40" s="13">
        <f>VLOOKUP($B40,'pu,peou,cle'!$A$1:$P$43,9,FALSE)</f>
        <v>2</v>
      </c>
      <c r="AM40" s="13">
        <f>VLOOKUP($B40,'pu,peou,cle'!$A$1:$P$43,10,FALSE)</f>
        <v>4</v>
      </c>
      <c r="AN40" s="33">
        <f>VLOOKUP($B40,'pu,peou,cle'!$A$1:$P$43,11,FALSE)</f>
        <v>4</v>
      </c>
      <c r="AO40" s="32">
        <f>VLOOKUP($B40,'pu,peou,cle'!$A$1:$P$43,12,FALSE)</f>
        <v>4</v>
      </c>
      <c r="AP40" s="13">
        <f>VLOOKUP($B40,'pu,peou,cle'!$A$1:$P$43,13,FALSE)</f>
        <v>4</v>
      </c>
      <c r="AQ40" s="13">
        <f>VLOOKUP($B40,'pu,peou,cle'!$A$1:$P$43,14,FALSE)</f>
        <v>4</v>
      </c>
      <c r="AR40" s="13">
        <f>VLOOKUP($B40,'pu,peou,cle'!$A$1:$P$43,15,FALSE)</f>
        <v>4</v>
      </c>
      <c r="AS40" s="33" t="str">
        <f>VLOOKUP($B40,'pu,peou,cle'!$A$1:$P$43,16,FALSE)</f>
        <v>-</v>
      </c>
    </row>
    <row r="41" spans="1:45" x14ac:dyDescent="0.35">
      <c r="A41" s="14" t="s">
        <v>78</v>
      </c>
      <c r="B41" s="22" t="s">
        <v>120</v>
      </c>
      <c r="C41" s="32" t="str">
        <f>VLOOKUP($B41,personal!$A$1:$I$49,2,FALSE)</f>
        <v>D</v>
      </c>
      <c r="D41" s="13">
        <f>VLOOKUP($B41,personal!$A$1:$I$49,3,FALSE)</f>
        <v>3</v>
      </c>
      <c r="E41" s="13">
        <f>VLOOKUP($B41,personal!$A$1:$I$49,4,FALSE)</f>
        <v>3</v>
      </c>
      <c r="F41" s="13" t="str">
        <f>VLOOKUP($B41,personal!$A$1:$I$49,5,FALSE)</f>
        <v>Tidak</v>
      </c>
      <c r="G41" s="13">
        <f>VLOOKUP($B41,personal!$A$1:$I$49,6,FALSE)</f>
        <v>3</v>
      </c>
      <c r="H41" s="13">
        <f>VLOOKUP($B41,personal!$A$1:$I$49,7,FALSE)</f>
        <v>5</v>
      </c>
      <c r="I41" s="13">
        <f>VLOOKUP($B41,personal!$A$1:$I$49,8,FALSE)</f>
        <v>24</v>
      </c>
      <c r="J41" s="33" t="str">
        <f>VLOOKUP($B41,personal!$A$1:$I$49,9,FALSE)</f>
        <v>Wanita</v>
      </c>
      <c r="K41" s="32" t="str">
        <f>VLOOKUP($B41,colocation!$A$1:$K$45,2,FALSE)</f>
        <v>B</v>
      </c>
      <c r="L41" s="13" t="str">
        <f>VLOOKUP($B41,colocation!$A$1:$K$45,3,FALSE)</f>
        <v>D</v>
      </c>
      <c r="M41" s="13" t="str">
        <f>VLOOKUP($B41,colocation!$A$1:$K$45,4,FALSE)</f>
        <v>D</v>
      </c>
      <c r="N41" s="13" t="str">
        <f>VLOOKUP($B41,colocation!$A$1:$K$45,5,FALSE)</f>
        <v>B</v>
      </c>
      <c r="O41" s="13" t="str">
        <f>VLOOKUP($B41,colocation!$A$1:$K$45,6,FALSE)</f>
        <v>D</v>
      </c>
      <c r="P41" s="13" t="str">
        <f>VLOOKUP($B41,colocation!$A$1:$K$45,7,FALSE)</f>
        <v>B</v>
      </c>
      <c r="Q41" s="13" t="str">
        <f>VLOOKUP($B41,colocation!$A$1:$K$45,8,FALSE)</f>
        <v>B</v>
      </c>
      <c r="R41" s="13" t="str">
        <f>VLOOKUP($B41,colocation!$A$1:$K$45,9,FALSE)</f>
        <v>D</v>
      </c>
      <c r="S41" s="13" t="str">
        <f>VLOOKUP($B41,colocation!$A$1:$K$45,10,FALSE)</f>
        <v>A</v>
      </c>
      <c r="T41" s="33" t="str">
        <f>VLOOKUP($B41,colocation!$A$1:$K$45,11,FALSE)</f>
        <v>A</v>
      </c>
      <c r="U41" s="32" t="str">
        <f>VLOOKUP($B41,change!$A$1:$K$43,2,FALSE)</f>
        <v>B</v>
      </c>
      <c r="V41" s="13" t="str">
        <f>VLOOKUP($B41,change!$A$1:$K$43,3,FALSE)</f>
        <v>A</v>
      </c>
      <c r="W41" s="13" t="str">
        <f>VLOOKUP($B41,change!$A$1:$K$43,4,FALSE)</f>
        <v>A</v>
      </c>
      <c r="X41" s="13" t="str">
        <f>VLOOKUP($B41,change!$A$1:$K$43,5,FALSE)</f>
        <v>C</v>
      </c>
      <c r="Y41" s="13" t="str">
        <f>VLOOKUP($B41,change!$A$1:$K$43,6,FALSE)</f>
        <v>D</v>
      </c>
      <c r="Z41" s="13" t="str">
        <f>VLOOKUP($B41,change!$A$1:$K$43,7,FALSE)</f>
        <v>C</v>
      </c>
      <c r="AA41" s="13" t="str">
        <f>VLOOKUP($B41,change!$A$1:$K$43,8,FALSE)</f>
        <v>B</v>
      </c>
      <c r="AB41" s="13" t="str">
        <f>VLOOKUP($B41,change!$A$1:$K$43,9,FALSE)</f>
        <v>A</v>
      </c>
      <c r="AC41" s="13" t="str">
        <f>VLOOKUP($B41,change!$A$1:$K$43,10,FALSE)</f>
        <v>C</v>
      </c>
      <c r="AD41" s="33" t="str">
        <f>VLOOKUP($B41,change!$A$1:$K$43,11,FALSE)</f>
        <v>D</v>
      </c>
      <c r="AE41" s="32">
        <f>VLOOKUP($B41,'pu,peou,cle'!$A$1:$P$43,2,FALSE)</f>
        <v>5</v>
      </c>
      <c r="AF41" s="13">
        <f>VLOOKUP($B41,'pu,peou,cle'!$A$1:$P$43,3,FALSE)</f>
        <v>5</v>
      </c>
      <c r="AG41" s="13">
        <f>VLOOKUP($B41,'pu,peou,cle'!$A$1:$P$43,4,FALSE)</f>
        <v>5</v>
      </c>
      <c r="AH41" s="13">
        <f>VLOOKUP($B41,'pu,peou,cle'!$A$1:$P$43,5,FALSE)</f>
        <v>5</v>
      </c>
      <c r="AI41" s="33">
        <f>VLOOKUP($B41,'pu,peou,cle'!$A$1:$P$43,6,FALSE)</f>
        <v>5</v>
      </c>
      <c r="AJ41" s="32">
        <f>VLOOKUP($B41,'pu,peou,cle'!$A$1:$P$43,7,FALSE)</f>
        <v>5</v>
      </c>
      <c r="AK41" s="13">
        <f>VLOOKUP($B41,'pu,peou,cle'!$A$1:$P$43,8,FALSE)</f>
        <v>5</v>
      </c>
      <c r="AL41" s="13">
        <f>VLOOKUP($B41,'pu,peou,cle'!$A$1:$P$43,9,FALSE)</f>
        <v>1</v>
      </c>
      <c r="AM41" s="13">
        <f>VLOOKUP($B41,'pu,peou,cle'!$A$1:$P$43,10,FALSE)</f>
        <v>5</v>
      </c>
      <c r="AN41" s="33">
        <f>VLOOKUP($B41,'pu,peou,cle'!$A$1:$P$43,11,FALSE)</f>
        <v>5</v>
      </c>
      <c r="AO41" s="32">
        <f>VLOOKUP($B41,'pu,peou,cle'!$A$1:$P$43,12,FALSE)</f>
        <v>5</v>
      </c>
      <c r="AP41" s="13">
        <f>VLOOKUP($B41,'pu,peou,cle'!$A$1:$P$43,13,FALSE)</f>
        <v>5</v>
      </c>
      <c r="AQ41" s="13">
        <f>VLOOKUP($B41,'pu,peou,cle'!$A$1:$P$43,14,FALSE)</f>
        <v>5</v>
      </c>
      <c r="AR41" s="13">
        <f>VLOOKUP($B41,'pu,peou,cle'!$A$1:$P$43,15,FALSE)</f>
        <v>5</v>
      </c>
      <c r="AS41" s="33" t="str">
        <f>VLOOKUP($B41,'pu,peou,cle'!$A$1:$P$43,16,FALSE)</f>
        <v xml:space="preserve">Cara Penyajian Proses Modelnya sudah Bagus, mungkin kedepannya Proses Model tersebut dapat dibuat secara terpisah antar role (standart, normal dan emergancy change) agar pemaparan tidak terlalu lama </v>
      </c>
    </row>
    <row r="42" spans="1:45" x14ac:dyDescent="0.35">
      <c r="A42" s="12" t="s">
        <v>79</v>
      </c>
      <c r="B42" s="21" t="s">
        <v>118</v>
      </c>
      <c r="C42" s="32" t="str">
        <f>VLOOKUP($B42,personal!$A$1:$I$49,2,FALSE)</f>
        <v>D</v>
      </c>
      <c r="D42" s="13">
        <f>VLOOKUP($B42,personal!$A$1:$I$49,3,FALSE)</f>
        <v>3</v>
      </c>
      <c r="E42" s="13">
        <f>VLOOKUP($B42,personal!$A$1:$I$49,4,FALSE)</f>
        <v>3</v>
      </c>
      <c r="F42" s="13" t="str">
        <f>VLOOKUP($B42,personal!$A$1:$I$49,5,FALSE)</f>
        <v>Ya</v>
      </c>
      <c r="G42" s="13">
        <f>VLOOKUP($B42,personal!$A$1:$I$49,6,FALSE)</f>
        <v>4</v>
      </c>
      <c r="H42" s="13">
        <f>VLOOKUP($B42,personal!$A$1:$I$49,7,FALSE)</f>
        <v>4</v>
      </c>
      <c r="I42" s="13">
        <f>VLOOKUP($B42,personal!$A$1:$I$49,8,FALSE)</f>
        <v>31</v>
      </c>
      <c r="J42" s="33" t="str">
        <f>VLOOKUP($B42,personal!$A$1:$I$49,9,FALSE)</f>
        <v>Wanita</v>
      </c>
      <c r="K42" s="32" t="str">
        <f>VLOOKUP($B42,colocation!$A$1:$K$45,2,FALSE)</f>
        <v>C</v>
      </c>
      <c r="L42" s="13" t="str">
        <f>VLOOKUP($B42,colocation!$A$1:$K$45,3,FALSE)</f>
        <v>D</v>
      </c>
      <c r="M42" s="13" t="str">
        <f>VLOOKUP($B42,colocation!$A$1:$K$45,4,FALSE)</f>
        <v>D</v>
      </c>
      <c r="N42" s="13" t="str">
        <f>VLOOKUP($B42,colocation!$A$1:$K$45,5,FALSE)</f>
        <v>B</v>
      </c>
      <c r="O42" s="13" t="str">
        <f>VLOOKUP($B42,colocation!$A$1:$K$45,6,FALSE)</f>
        <v>D</v>
      </c>
      <c r="P42" s="13" t="str">
        <f>VLOOKUP($B42,colocation!$A$1:$K$45,7,FALSE)</f>
        <v>B</v>
      </c>
      <c r="Q42" s="13" t="str">
        <f>VLOOKUP($B42,colocation!$A$1:$K$45,8,FALSE)</f>
        <v>B</v>
      </c>
      <c r="R42" s="13" t="str">
        <f>VLOOKUP($B42,colocation!$A$1:$K$45,9,FALSE)</f>
        <v>D</v>
      </c>
      <c r="S42" s="13" t="str">
        <f>VLOOKUP($B42,colocation!$A$1:$K$45,10,FALSE)</f>
        <v>A</v>
      </c>
      <c r="T42" s="33" t="str">
        <f>VLOOKUP($B42,colocation!$A$1:$K$45,11,FALSE)</f>
        <v>A</v>
      </c>
      <c r="U42" s="32" t="str">
        <f>VLOOKUP($B42,change!$A$1:$K$43,2,FALSE)</f>
        <v>D</v>
      </c>
      <c r="V42" s="13" t="str">
        <f>VLOOKUP($B42,change!$A$1:$K$43,3,FALSE)</f>
        <v>A</v>
      </c>
      <c r="W42" s="13" t="str">
        <f>VLOOKUP($B42,change!$A$1:$K$43,4,FALSE)</f>
        <v>B</v>
      </c>
      <c r="X42" s="13" t="str">
        <f>VLOOKUP($B42,change!$A$1:$K$43,5,FALSE)</f>
        <v>D</v>
      </c>
      <c r="Y42" s="13" t="str">
        <f>VLOOKUP($B42,change!$A$1:$K$43,6,FALSE)</f>
        <v>D</v>
      </c>
      <c r="Z42" s="13" t="str">
        <f>VLOOKUP($B42,change!$A$1:$K$43,7,FALSE)</f>
        <v>C</v>
      </c>
      <c r="AA42" s="13" t="str">
        <f>VLOOKUP($B42,change!$A$1:$K$43,8,FALSE)</f>
        <v>A</v>
      </c>
      <c r="AB42" s="13" t="str">
        <f>VLOOKUP($B42,change!$A$1:$K$43,9,FALSE)</f>
        <v>A</v>
      </c>
      <c r="AC42" s="13" t="str">
        <f>VLOOKUP($B42,change!$A$1:$K$43,10,FALSE)</f>
        <v>D</v>
      </c>
      <c r="AD42" s="33" t="str">
        <f>VLOOKUP($B42,change!$A$1:$K$43,11,FALSE)</f>
        <v>D</v>
      </c>
      <c r="AE42" s="32">
        <f>VLOOKUP($B42,'pu,peou,cle'!$A$1:$P$43,2,FALSE)</f>
        <v>3</v>
      </c>
      <c r="AF42" s="13">
        <f>VLOOKUP($B42,'pu,peou,cle'!$A$1:$P$43,3,FALSE)</f>
        <v>4</v>
      </c>
      <c r="AG42" s="13">
        <f>VLOOKUP($B42,'pu,peou,cle'!$A$1:$P$43,4,FALSE)</f>
        <v>3</v>
      </c>
      <c r="AH42" s="13">
        <f>VLOOKUP($B42,'pu,peou,cle'!$A$1:$P$43,5,FALSE)</f>
        <v>3</v>
      </c>
      <c r="AI42" s="33">
        <f>VLOOKUP($B42,'pu,peou,cle'!$A$1:$P$43,6,FALSE)</f>
        <v>4</v>
      </c>
      <c r="AJ42" s="32">
        <f>VLOOKUP($B42,'pu,peou,cle'!$A$1:$P$43,7,FALSE)</f>
        <v>3</v>
      </c>
      <c r="AK42" s="13">
        <f>VLOOKUP($B42,'pu,peou,cle'!$A$1:$P$43,8,FALSE)</f>
        <v>3</v>
      </c>
      <c r="AL42" s="13">
        <f>VLOOKUP($B42,'pu,peou,cle'!$A$1:$P$43,9,FALSE)</f>
        <v>3</v>
      </c>
      <c r="AM42" s="13">
        <f>VLOOKUP($B42,'pu,peou,cle'!$A$1:$P$43,10,FALSE)</f>
        <v>3</v>
      </c>
      <c r="AN42" s="33">
        <f>VLOOKUP($B42,'pu,peou,cle'!$A$1:$P$43,11,FALSE)</f>
        <v>4</v>
      </c>
      <c r="AO42" s="32">
        <f>VLOOKUP($B42,'pu,peou,cle'!$A$1:$P$43,12,FALSE)</f>
        <v>3</v>
      </c>
      <c r="AP42" s="13">
        <f>VLOOKUP($B42,'pu,peou,cle'!$A$1:$P$43,13,FALSE)</f>
        <v>3</v>
      </c>
      <c r="AQ42" s="13">
        <f>VLOOKUP($B42,'pu,peou,cle'!$A$1:$P$43,14,FALSE)</f>
        <v>4</v>
      </c>
      <c r="AR42" s="13">
        <f>VLOOKUP($B42,'pu,peou,cle'!$A$1:$P$43,15,FALSE)</f>
        <v>4</v>
      </c>
      <c r="AS42" s="33" t="str">
        <f>VLOOKUP($B42,'pu,peou,cle'!$A$1:$P$43,16,FALSE)</f>
        <v>-</v>
      </c>
    </row>
    <row r="43" spans="1:45" x14ac:dyDescent="0.35">
      <c r="A43" s="14" t="s">
        <v>80</v>
      </c>
      <c r="B43" s="22" t="s">
        <v>81</v>
      </c>
      <c r="C43" s="32" t="str">
        <f>VLOOKUP($B43,personal!$A$1:$I$49,2,FALSE)</f>
        <v>C</v>
      </c>
      <c r="D43" s="13">
        <f>VLOOKUP($B43,personal!$A$1:$I$49,3,FALSE)</f>
        <v>2</v>
      </c>
      <c r="E43" s="13">
        <f>VLOOKUP($B43,personal!$A$1:$I$49,4,FALSE)</f>
        <v>2</v>
      </c>
      <c r="F43" s="13" t="str">
        <f>VLOOKUP($B43,personal!$A$1:$I$49,5,FALSE)</f>
        <v>Ya</v>
      </c>
      <c r="G43" s="13">
        <f>VLOOKUP($B43,personal!$A$1:$I$49,6,FALSE)</f>
        <v>4</v>
      </c>
      <c r="H43" s="13">
        <f>VLOOKUP($B43,personal!$A$1:$I$49,7,FALSE)</f>
        <v>4</v>
      </c>
      <c r="I43" s="13">
        <f>VLOOKUP($B43,personal!$A$1:$I$49,8,FALSE)</f>
        <v>32</v>
      </c>
      <c r="J43" s="33" t="str">
        <f>VLOOKUP($B43,personal!$A$1:$I$49,9,FALSE)</f>
        <v>Wanita</v>
      </c>
      <c r="K43" s="32" t="str">
        <f>VLOOKUP($B43,colocation!$A$1:$K$45,2,FALSE)</f>
        <v>B</v>
      </c>
      <c r="L43" s="13" t="str">
        <f>VLOOKUP($B43,colocation!$A$1:$K$45,3,FALSE)</f>
        <v>D</v>
      </c>
      <c r="M43" s="13" t="str">
        <f>VLOOKUP($B43,colocation!$A$1:$K$45,4,FALSE)</f>
        <v>D</v>
      </c>
      <c r="N43" s="13" t="str">
        <f>VLOOKUP($B43,colocation!$A$1:$K$45,5,FALSE)</f>
        <v>B</v>
      </c>
      <c r="O43" s="13" t="str">
        <f>VLOOKUP($B43,colocation!$A$1:$K$45,6,FALSE)</f>
        <v>D</v>
      </c>
      <c r="P43" s="13" t="str">
        <f>VLOOKUP($B43,colocation!$A$1:$K$45,7,FALSE)</f>
        <v>B</v>
      </c>
      <c r="Q43" s="13" t="str">
        <f>VLOOKUP($B43,colocation!$A$1:$K$45,8,FALSE)</f>
        <v>B</v>
      </c>
      <c r="R43" s="13" t="str">
        <f>VLOOKUP($B43,colocation!$A$1:$K$45,9,FALSE)</f>
        <v>A</v>
      </c>
      <c r="S43" s="13" t="str">
        <f>VLOOKUP($B43,colocation!$A$1:$K$45,10,FALSE)</f>
        <v>A</v>
      </c>
      <c r="T43" s="33" t="str">
        <f>VLOOKUP($B43,colocation!$A$1:$K$45,11,FALSE)</f>
        <v>D</v>
      </c>
      <c r="U43" s="32" t="str">
        <f>VLOOKUP($B43,change!$A$1:$K$43,2,FALSE)</f>
        <v>D</v>
      </c>
      <c r="V43" s="13" t="str">
        <f>VLOOKUP($B43,change!$A$1:$K$43,3,FALSE)</f>
        <v>A</v>
      </c>
      <c r="W43" s="13" t="str">
        <f>VLOOKUP($B43,change!$A$1:$K$43,4,FALSE)</f>
        <v>B</v>
      </c>
      <c r="X43" s="13" t="str">
        <f>VLOOKUP($B43,change!$A$1:$K$43,5,FALSE)</f>
        <v>C</v>
      </c>
      <c r="Y43" s="13" t="str">
        <f>VLOOKUP($B43,change!$A$1:$K$43,6,FALSE)</f>
        <v>D</v>
      </c>
      <c r="Z43" s="13" t="str">
        <f>VLOOKUP($B43,change!$A$1:$K$43,7,FALSE)</f>
        <v>C</v>
      </c>
      <c r="AA43" s="13" t="str">
        <f>VLOOKUP($B43,change!$A$1:$K$43,8,FALSE)</f>
        <v>B</v>
      </c>
      <c r="AB43" s="13" t="str">
        <f>VLOOKUP($B43,change!$A$1:$K$43,9,FALSE)</f>
        <v>A</v>
      </c>
      <c r="AC43" s="13" t="str">
        <f>VLOOKUP($B43,change!$A$1:$K$43,10,FALSE)</f>
        <v>C</v>
      </c>
      <c r="AD43" s="33" t="str">
        <f>VLOOKUP($B43,change!$A$1:$K$43,11,FALSE)</f>
        <v>D</v>
      </c>
      <c r="AE43" s="32">
        <f>VLOOKUP($B43,'pu,peou,cle'!$A$1:$P$43,2,FALSE)</f>
        <v>4</v>
      </c>
      <c r="AF43" s="13">
        <f>VLOOKUP($B43,'pu,peou,cle'!$A$1:$P$43,3,FALSE)</f>
        <v>4</v>
      </c>
      <c r="AG43" s="13">
        <f>VLOOKUP($B43,'pu,peou,cle'!$A$1:$P$43,4,FALSE)</f>
        <v>4</v>
      </c>
      <c r="AH43" s="13">
        <f>VLOOKUP($B43,'pu,peou,cle'!$A$1:$P$43,5,FALSE)</f>
        <v>4</v>
      </c>
      <c r="AI43" s="33">
        <f>VLOOKUP($B43,'pu,peou,cle'!$A$1:$P$43,6,FALSE)</f>
        <v>4</v>
      </c>
      <c r="AJ43" s="32">
        <f>VLOOKUP($B43,'pu,peou,cle'!$A$1:$P$43,7,FALSE)</f>
        <v>4</v>
      </c>
      <c r="AK43" s="13">
        <f>VLOOKUP($B43,'pu,peou,cle'!$A$1:$P$43,8,FALSE)</f>
        <v>4</v>
      </c>
      <c r="AL43" s="13">
        <f>VLOOKUP($B43,'pu,peou,cle'!$A$1:$P$43,9,FALSE)</f>
        <v>2</v>
      </c>
      <c r="AM43" s="13">
        <f>VLOOKUP($B43,'pu,peou,cle'!$A$1:$P$43,10,FALSE)</f>
        <v>4</v>
      </c>
      <c r="AN43" s="33">
        <f>VLOOKUP($B43,'pu,peou,cle'!$A$1:$P$43,11,FALSE)</f>
        <v>4</v>
      </c>
      <c r="AO43" s="32">
        <f>VLOOKUP($B43,'pu,peou,cle'!$A$1:$P$43,12,FALSE)</f>
        <v>4</v>
      </c>
      <c r="AP43" s="13">
        <f>VLOOKUP($B43,'pu,peou,cle'!$A$1:$P$43,13,FALSE)</f>
        <v>4</v>
      </c>
      <c r="AQ43" s="13">
        <f>VLOOKUP($B43,'pu,peou,cle'!$A$1:$P$43,14,FALSE)</f>
        <v>4</v>
      </c>
      <c r="AR43" s="13">
        <f>VLOOKUP($B43,'pu,peou,cle'!$A$1:$P$43,15,FALSE)</f>
        <v>4</v>
      </c>
      <c r="AS43" s="33" t="str">
        <f>VLOOKUP($B43,'pu,peou,cle'!$A$1:$P$43,16,FALSE)</f>
        <v>Penyajian proses model sudah baik, yang mungkin perlu dilakukan adalah memastikan bahwa user (yang membaca proses model) memahami simbol/notasi yang digunakan. Karena terdapat notasi yang sedikit berbeda dengan format SOP yang biasa digunakan di Pusintek.</v>
      </c>
    </row>
    <row r="44" spans="1:45" x14ac:dyDescent="0.35">
      <c r="A44" s="14" t="s">
        <v>82</v>
      </c>
      <c r="B44" s="22" t="s">
        <v>83</v>
      </c>
      <c r="C44" s="32" t="str">
        <f>VLOOKUP($B44,personal!$A$1:$I$49,2,FALSE)</f>
        <v>D</v>
      </c>
      <c r="D44" s="13">
        <f>VLOOKUP($B44,personal!$A$1:$I$49,3,FALSE)</f>
        <v>3</v>
      </c>
      <c r="E44" s="13">
        <f>VLOOKUP($B44,personal!$A$1:$I$49,4,FALSE)</f>
        <v>2</v>
      </c>
      <c r="F44" s="13" t="str">
        <f>VLOOKUP($B44,personal!$A$1:$I$49,5,FALSE)</f>
        <v>Tidak</v>
      </c>
      <c r="G44" s="13">
        <f>VLOOKUP($B44,personal!$A$1:$I$49,6,FALSE)</f>
        <v>4</v>
      </c>
      <c r="H44" s="13">
        <f>VLOOKUP($B44,personal!$A$1:$I$49,7,FALSE)</f>
        <v>4</v>
      </c>
      <c r="I44" s="13">
        <f>VLOOKUP($B44,personal!$A$1:$I$49,8,FALSE)</f>
        <v>32</v>
      </c>
      <c r="J44" s="33" t="str">
        <f>VLOOKUP($B44,personal!$A$1:$I$49,9,FALSE)</f>
        <v>Wanita</v>
      </c>
      <c r="K44" s="32" t="str">
        <f>VLOOKUP($B44,colocation!$A$1:$K$45,2,FALSE)</f>
        <v>B</v>
      </c>
      <c r="L44" s="13" t="str">
        <f>VLOOKUP($B44,colocation!$A$1:$K$45,3,FALSE)</f>
        <v>D</v>
      </c>
      <c r="M44" s="13" t="str">
        <f>VLOOKUP($B44,colocation!$A$1:$K$45,4,FALSE)</f>
        <v>C</v>
      </c>
      <c r="N44" s="13" t="str">
        <f>VLOOKUP($B44,colocation!$A$1:$K$45,5,FALSE)</f>
        <v>B</v>
      </c>
      <c r="O44" s="13" t="str">
        <f>VLOOKUP($B44,colocation!$A$1:$K$45,6,FALSE)</f>
        <v>D</v>
      </c>
      <c r="P44" s="13" t="str">
        <f>VLOOKUP($B44,colocation!$A$1:$K$45,7,FALSE)</f>
        <v>B</v>
      </c>
      <c r="Q44" s="13" t="str">
        <f>VLOOKUP($B44,colocation!$A$1:$K$45,8,FALSE)</f>
        <v>B</v>
      </c>
      <c r="R44" s="13" t="str">
        <f>VLOOKUP($B44,colocation!$A$1:$K$45,9,FALSE)</f>
        <v>A</v>
      </c>
      <c r="S44" s="13" t="str">
        <f>VLOOKUP($B44,colocation!$A$1:$K$45,10,FALSE)</f>
        <v>A</v>
      </c>
      <c r="T44" s="33" t="str">
        <f>VLOOKUP($B44,colocation!$A$1:$K$45,11,FALSE)</f>
        <v>A</v>
      </c>
      <c r="U44" s="32" t="str">
        <f>VLOOKUP($B44,change!$A$1:$K$43,2,FALSE)</f>
        <v>D</v>
      </c>
      <c r="V44" s="13" t="str">
        <f>VLOOKUP($B44,change!$A$1:$K$43,3,FALSE)</f>
        <v>A</v>
      </c>
      <c r="W44" s="13" t="str">
        <f>VLOOKUP($B44,change!$A$1:$K$43,4,FALSE)</f>
        <v>B</v>
      </c>
      <c r="X44" s="13" t="str">
        <f>VLOOKUP($B44,change!$A$1:$K$43,5,FALSE)</f>
        <v>C</v>
      </c>
      <c r="Y44" s="13" t="str">
        <f>VLOOKUP($B44,change!$A$1:$K$43,6,FALSE)</f>
        <v>D</v>
      </c>
      <c r="Z44" s="13" t="str">
        <f>VLOOKUP($B44,change!$A$1:$K$43,7,FALSE)</f>
        <v>C</v>
      </c>
      <c r="AA44" s="13" t="str">
        <f>VLOOKUP($B44,change!$A$1:$K$43,8,FALSE)</f>
        <v>B</v>
      </c>
      <c r="AB44" s="13" t="str">
        <f>VLOOKUP($B44,change!$A$1:$K$43,9,FALSE)</f>
        <v>A</v>
      </c>
      <c r="AC44" s="13" t="str">
        <f>VLOOKUP($B44,change!$A$1:$K$43,10,FALSE)</f>
        <v>C</v>
      </c>
      <c r="AD44" s="33" t="str">
        <f>VLOOKUP($B44,change!$A$1:$K$43,11,FALSE)</f>
        <v>D</v>
      </c>
      <c r="AE44" s="32">
        <f>VLOOKUP($B44,'pu,peou,cle'!$A$1:$P$43,2,FALSE)</f>
        <v>4</v>
      </c>
      <c r="AF44" s="13">
        <f>VLOOKUP($B44,'pu,peou,cle'!$A$1:$P$43,3,FALSE)</f>
        <v>4</v>
      </c>
      <c r="AG44" s="13">
        <f>VLOOKUP($B44,'pu,peou,cle'!$A$1:$P$43,4,FALSE)</f>
        <v>4</v>
      </c>
      <c r="AH44" s="13">
        <f>VLOOKUP($B44,'pu,peou,cle'!$A$1:$P$43,5,FALSE)</f>
        <v>4</v>
      </c>
      <c r="AI44" s="33">
        <f>VLOOKUP($B44,'pu,peou,cle'!$A$1:$P$43,6,FALSE)</f>
        <v>4</v>
      </c>
      <c r="AJ44" s="32">
        <f>VLOOKUP($B44,'pu,peou,cle'!$A$1:$P$43,7,FALSE)</f>
        <v>4</v>
      </c>
      <c r="AK44" s="13">
        <f>VLOOKUP($B44,'pu,peou,cle'!$A$1:$P$43,8,FALSE)</f>
        <v>4</v>
      </c>
      <c r="AL44" s="13">
        <f>VLOOKUP($B44,'pu,peou,cle'!$A$1:$P$43,9,FALSE)</f>
        <v>3</v>
      </c>
      <c r="AM44" s="13">
        <f>VLOOKUP($B44,'pu,peou,cle'!$A$1:$P$43,10,FALSE)</f>
        <v>4</v>
      </c>
      <c r="AN44" s="33">
        <f>VLOOKUP($B44,'pu,peou,cle'!$A$1:$P$43,11,FALSE)</f>
        <v>4</v>
      </c>
      <c r="AO44" s="32">
        <f>VLOOKUP($B44,'pu,peou,cle'!$A$1:$P$43,12,FALSE)</f>
        <v>4</v>
      </c>
      <c r="AP44" s="13">
        <f>VLOOKUP($B44,'pu,peou,cle'!$A$1:$P$43,13,FALSE)</f>
        <v>4</v>
      </c>
      <c r="AQ44" s="13">
        <f>VLOOKUP($B44,'pu,peou,cle'!$A$1:$P$43,14,FALSE)</f>
        <v>4</v>
      </c>
      <c r="AR44" s="13">
        <f>VLOOKUP($B44,'pu,peou,cle'!$A$1:$P$43,15,FALSE)</f>
        <v>4</v>
      </c>
      <c r="AS44" s="33" t="str">
        <f>VLOOKUP($B44,'pu,peou,cle'!$A$1:$P$43,16,FALSE)</f>
        <v xml:space="preserve">Penyajian proses model mudah dipahami </v>
      </c>
    </row>
    <row r="45" spans="1:45" x14ac:dyDescent="0.35">
      <c r="A45" s="16" t="s">
        <v>84</v>
      </c>
      <c r="B45" s="24" t="s">
        <v>85</v>
      </c>
      <c r="C45" s="54" t="str">
        <f>VLOOKUP($B45,personal!$A$1:$I$49,2,FALSE)</f>
        <v>C</v>
      </c>
      <c r="D45" s="55">
        <f>VLOOKUP($B45,personal!$A$1:$I$49,3,FALSE)</f>
        <v>3</v>
      </c>
      <c r="E45" s="55">
        <f>VLOOKUP($B45,personal!$A$1:$I$49,4,FALSE)</f>
        <v>2</v>
      </c>
      <c r="F45" s="55" t="str">
        <f>VLOOKUP($B45,personal!$A$1:$I$49,5,FALSE)</f>
        <v>Tidak</v>
      </c>
      <c r="G45" s="55">
        <f>VLOOKUP($B45,personal!$A$1:$I$49,6,FALSE)</f>
        <v>4</v>
      </c>
      <c r="H45" s="55">
        <f>VLOOKUP($B45,personal!$A$1:$I$49,7,FALSE)</f>
        <v>4</v>
      </c>
      <c r="I45" s="55">
        <f>VLOOKUP($B45,personal!$A$1:$I$49,8,FALSE)</f>
        <v>25</v>
      </c>
      <c r="J45" s="56" t="str">
        <f>VLOOKUP($B45,personal!$A$1:$I$49,9,FALSE)</f>
        <v>Pria</v>
      </c>
      <c r="K45" s="54" t="e">
        <f>VLOOKUP($B45,colocation!$A$1:$K$45,2,FALSE)</f>
        <v>#N/A</v>
      </c>
      <c r="L45" s="55" t="e">
        <f>VLOOKUP($B45,colocation!$A$1:$K$45,3,FALSE)</f>
        <v>#N/A</v>
      </c>
      <c r="M45" s="55" t="e">
        <f>VLOOKUP($B45,colocation!$A$1:$K$45,4,FALSE)</f>
        <v>#N/A</v>
      </c>
      <c r="N45" s="55" t="e">
        <f>VLOOKUP($B45,colocation!$A$1:$K$45,5,FALSE)</f>
        <v>#N/A</v>
      </c>
      <c r="O45" s="55" t="e">
        <f>VLOOKUP($B45,colocation!$A$1:$K$45,6,FALSE)</f>
        <v>#N/A</v>
      </c>
      <c r="P45" s="55" t="e">
        <f>VLOOKUP($B45,colocation!$A$1:$K$45,7,FALSE)</f>
        <v>#N/A</v>
      </c>
      <c r="Q45" s="55" t="e">
        <f>VLOOKUP($B45,colocation!$A$1:$K$45,8,FALSE)</f>
        <v>#N/A</v>
      </c>
      <c r="R45" s="55" t="e">
        <f>VLOOKUP($B45,colocation!$A$1:$K$45,9,FALSE)</f>
        <v>#N/A</v>
      </c>
      <c r="S45" s="55" t="e">
        <f>VLOOKUP($B45,colocation!$A$1:$K$45,10,FALSE)</f>
        <v>#N/A</v>
      </c>
      <c r="T45" s="56" t="e">
        <f>VLOOKUP($B45,colocation!$A$1:$K$45,11,FALSE)</f>
        <v>#N/A</v>
      </c>
      <c r="U45" s="54" t="e">
        <f>VLOOKUP($B45,change!$A$1:$K$43,2,FALSE)</f>
        <v>#N/A</v>
      </c>
      <c r="V45" s="55" t="e">
        <f>VLOOKUP($B45,change!$A$1:$K$43,3,FALSE)</f>
        <v>#N/A</v>
      </c>
      <c r="W45" s="55" t="e">
        <f>VLOOKUP($B45,change!$A$1:$K$43,4,FALSE)</f>
        <v>#N/A</v>
      </c>
      <c r="X45" s="55" t="e">
        <f>VLOOKUP($B45,change!$A$1:$K$43,5,FALSE)</f>
        <v>#N/A</v>
      </c>
      <c r="Y45" s="55" t="e">
        <f>VLOOKUP($B45,change!$A$1:$K$43,6,FALSE)</f>
        <v>#N/A</v>
      </c>
      <c r="Z45" s="55" t="e">
        <f>VLOOKUP($B45,change!$A$1:$K$43,7,FALSE)</f>
        <v>#N/A</v>
      </c>
      <c r="AA45" s="55" t="e">
        <f>VLOOKUP($B45,change!$A$1:$K$43,8,FALSE)</f>
        <v>#N/A</v>
      </c>
      <c r="AB45" s="55" t="e">
        <f>VLOOKUP($B45,change!$A$1:$K$43,9,FALSE)</f>
        <v>#N/A</v>
      </c>
      <c r="AC45" s="55" t="e">
        <f>VLOOKUP($B45,change!$A$1:$K$43,10,FALSE)</f>
        <v>#N/A</v>
      </c>
      <c r="AD45" s="56" t="e">
        <f>VLOOKUP($B45,change!$A$1:$K$43,11,FALSE)</f>
        <v>#N/A</v>
      </c>
      <c r="AE45" s="54" t="e">
        <f>VLOOKUP($B45,'pu,peou,cle'!$A$1:$P$43,2,FALSE)</f>
        <v>#N/A</v>
      </c>
      <c r="AF45" s="55" t="e">
        <f>VLOOKUP($B45,'pu,peou,cle'!$A$1:$P$43,3,FALSE)</f>
        <v>#N/A</v>
      </c>
      <c r="AG45" s="55" t="e">
        <f>VLOOKUP($B45,'pu,peou,cle'!$A$1:$P$43,4,FALSE)</f>
        <v>#N/A</v>
      </c>
      <c r="AH45" s="55" t="e">
        <f>VLOOKUP($B45,'pu,peou,cle'!$A$1:$P$43,5,FALSE)</f>
        <v>#N/A</v>
      </c>
      <c r="AI45" s="56" t="e">
        <f>VLOOKUP($B45,'pu,peou,cle'!$A$1:$P$43,6,FALSE)</f>
        <v>#N/A</v>
      </c>
      <c r="AJ45" s="54" t="e">
        <f>VLOOKUP($B45,'pu,peou,cle'!$A$1:$P$43,7,FALSE)</f>
        <v>#N/A</v>
      </c>
      <c r="AK45" s="55" t="e">
        <f>VLOOKUP($B45,'pu,peou,cle'!$A$1:$P$43,8,FALSE)</f>
        <v>#N/A</v>
      </c>
      <c r="AL45" s="55" t="e">
        <f>VLOOKUP($B45,'pu,peou,cle'!$A$1:$P$43,9,FALSE)</f>
        <v>#N/A</v>
      </c>
      <c r="AM45" s="55" t="e">
        <f>VLOOKUP($B45,'pu,peou,cle'!$A$1:$P$43,10,FALSE)</f>
        <v>#N/A</v>
      </c>
      <c r="AN45" s="56" t="e">
        <f>VLOOKUP($B45,'pu,peou,cle'!$A$1:$P$43,11,FALSE)</f>
        <v>#N/A</v>
      </c>
      <c r="AO45" s="54" t="e">
        <f>VLOOKUP($B45,'pu,peou,cle'!$A$1:$P$43,12,FALSE)</f>
        <v>#N/A</v>
      </c>
      <c r="AP45" s="55" t="e">
        <f>VLOOKUP($B45,'pu,peou,cle'!$A$1:$P$43,13,FALSE)</f>
        <v>#N/A</v>
      </c>
      <c r="AQ45" s="55" t="e">
        <f>VLOOKUP($B45,'pu,peou,cle'!$A$1:$P$43,14,FALSE)</f>
        <v>#N/A</v>
      </c>
      <c r="AR45" s="55" t="e">
        <f>VLOOKUP($B45,'pu,peou,cle'!$A$1:$P$43,15,FALSE)</f>
        <v>#N/A</v>
      </c>
      <c r="AS45" s="56" t="e">
        <f>VLOOKUP($B45,'pu,peou,cle'!$A$1:$P$43,16,FALSE)</f>
        <v>#N/A</v>
      </c>
    </row>
    <row r="46" spans="1:45" x14ac:dyDescent="0.35">
      <c r="A46" s="14" t="s">
        <v>86</v>
      </c>
      <c r="B46" s="22" t="s">
        <v>87</v>
      </c>
      <c r="C46" s="32" t="str">
        <f>VLOOKUP($B46,personal!$A$1:$I$49,2,FALSE)</f>
        <v>C</v>
      </c>
      <c r="D46" s="13">
        <f>VLOOKUP($B46,personal!$A$1:$I$49,3,FALSE)</f>
        <v>3</v>
      </c>
      <c r="E46" s="13">
        <f>VLOOKUP($B46,personal!$A$1:$I$49,4,FALSE)</f>
        <v>3</v>
      </c>
      <c r="F46" s="13" t="str">
        <f>VLOOKUP($B46,personal!$A$1:$I$49,5,FALSE)</f>
        <v>Ya</v>
      </c>
      <c r="G46" s="13">
        <f>VLOOKUP($B46,personal!$A$1:$I$49,6,FALSE)</f>
        <v>3</v>
      </c>
      <c r="H46" s="13">
        <f>VLOOKUP($B46,personal!$A$1:$I$49,7,FALSE)</f>
        <v>1</v>
      </c>
      <c r="I46" s="13">
        <f>VLOOKUP($B46,personal!$A$1:$I$49,8,FALSE)</f>
        <v>30</v>
      </c>
      <c r="J46" s="33" t="str">
        <f>VLOOKUP($B46,personal!$A$1:$I$49,9,FALSE)</f>
        <v>Wanita</v>
      </c>
      <c r="K46" s="32" t="str">
        <f>VLOOKUP($B46,colocation!$A$1:$K$45,2,FALSE)</f>
        <v>C</v>
      </c>
      <c r="L46" s="13" t="str">
        <f>VLOOKUP($B46,colocation!$A$1:$K$45,3,FALSE)</f>
        <v>B</v>
      </c>
      <c r="M46" s="13" t="str">
        <f>VLOOKUP($B46,colocation!$A$1:$K$45,4,FALSE)</f>
        <v>D</v>
      </c>
      <c r="N46" s="13" t="str">
        <f>VLOOKUP($B46,colocation!$A$1:$K$45,5,FALSE)</f>
        <v>B</v>
      </c>
      <c r="O46" s="13" t="str">
        <f>VLOOKUP($B46,colocation!$A$1:$K$45,6,FALSE)</f>
        <v>D</v>
      </c>
      <c r="P46" s="13" t="str">
        <f>VLOOKUP($B46,colocation!$A$1:$K$45,7,FALSE)</f>
        <v>B</v>
      </c>
      <c r="Q46" s="13" t="str">
        <f>VLOOKUP($B46,colocation!$A$1:$K$45,8,FALSE)</f>
        <v>B</v>
      </c>
      <c r="R46" s="13" t="str">
        <f>VLOOKUP($B46,colocation!$A$1:$K$45,9,FALSE)</f>
        <v>A</v>
      </c>
      <c r="S46" s="13" t="str">
        <f>VLOOKUP($B46,colocation!$A$1:$K$45,10,FALSE)</f>
        <v>B</v>
      </c>
      <c r="T46" s="33" t="str">
        <f>VLOOKUP($B46,colocation!$A$1:$K$45,11,FALSE)</f>
        <v>A</v>
      </c>
      <c r="U46" s="32" t="str">
        <f>VLOOKUP($B46,change!$A$1:$K$43,2,FALSE)</f>
        <v>D</v>
      </c>
      <c r="V46" s="13" t="str">
        <f>VLOOKUP($B46,change!$A$1:$K$43,3,FALSE)</f>
        <v>A</v>
      </c>
      <c r="W46" s="13" t="str">
        <f>VLOOKUP($B46,change!$A$1:$K$43,4,FALSE)</f>
        <v>A</v>
      </c>
      <c r="X46" s="13" t="str">
        <f>VLOOKUP($B46,change!$A$1:$K$43,5,FALSE)</f>
        <v>C</v>
      </c>
      <c r="Y46" s="13" t="str">
        <f>VLOOKUP($B46,change!$A$1:$K$43,6,FALSE)</f>
        <v>D</v>
      </c>
      <c r="Z46" s="13" t="str">
        <f>VLOOKUP($B46,change!$A$1:$K$43,7,FALSE)</f>
        <v>C</v>
      </c>
      <c r="AA46" s="13" t="str">
        <f>VLOOKUP($B46,change!$A$1:$K$43,8,FALSE)</f>
        <v>B</v>
      </c>
      <c r="AB46" s="13" t="str">
        <f>VLOOKUP($B46,change!$A$1:$K$43,9,FALSE)</f>
        <v>A</v>
      </c>
      <c r="AC46" s="13" t="str">
        <f>VLOOKUP($B46,change!$A$1:$K$43,10,FALSE)</f>
        <v>A</v>
      </c>
      <c r="AD46" s="33" t="str">
        <f>VLOOKUP($B46,change!$A$1:$K$43,11,FALSE)</f>
        <v>D</v>
      </c>
      <c r="AE46" s="32">
        <f>VLOOKUP($B46,'pu,peou,cle'!$A$1:$P$43,2,FALSE)</f>
        <v>4</v>
      </c>
      <c r="AF46" s="13">
        <f>VLOOKUP($B46,'pu,peou,cle'!$A$1:$P$43,3,FALSE)</f>
        <v>4</v>
      </c>
      <c r="AG46" s="13">
        <f>VLOOKUP($B46,'pu,peou,cle'!$A$1:$P$43,4,FALSE)</f>
        <v>4</v>
      </c>
      <c r="AH46" s="13">
        <f>VLOOKUP($B46,'pu,peou,cle'!$A$1:$P$43,5,FALSE)</f>
        <v>4</v>
      </c>
      <c r="AI46" s="33">
        <f>VLOOKUP($B46,'pu,peou,cle'!$A$1:$P$43,6,FALSE)</f>
        <v>4</v>
      </c>
      <c r="AJ46" s="32">
        <f>VLOOKUP($B46,'pu,peou,cle'!$A$1:$P$43,7,FALSE)</f>
        <v>3</v>
      </c>
      <c r="AK46" s="13">
        <f>VLOOKUP($B46,'pu,peou,cle'!$A$1:$P$43,8,FALSE)</f>
        <v>3</v>
      </c>
      <c r="AL46" s="13">
        <f>VLOOKUP($B46,'pu,peou,cle'!$A$1:$P$43,9,FALSE)</f>
        <v>3</v>
      </c>
      <c r="AM46" s="13">
        <f>VLOOKUP($B46,'pu,peou,cle'!$A$1:$P$43,10,FALSE)</f>
        <v>3</v>
      </c>
      <c r="AN46" s="33">
        <f>VLOOKUP($B46,'pu,peou,cle'!$A$1:$P$43,11,FALSE)</f>
        <v>3</v>
      </c>
      <c r="AO46" s="32">
        <f>VLOOKUP($B46,'pu,peou,cle'!$A$1:$P$43,12,FALSE)</f>
        <v>4</v>
      </c>
      <c r="AP46" s="13">
        <f>VLOOKUP($B46,'pu,peou,cle'!$A$1:$P$43,13,FALSE)</f>
        <v>3</v>
      </c>
      <c r="AQ46" s="13">
        <f>VLOOKUP($B46,'pu,peou,cle'!$A$1:$P$43,14,FALSE)</f>
        <v>4</v>
      </c>
      <c r="AR46" s="13">
        <f>VLOOKUP($B46,'pu,peou,cle'!$A$1:$P$43,15,FALSE)</f>
        <v>3</v>
      </c>
      <c r="AS46" s="33" t="str">
        <f>VLOOKUP($B46,'pu,peou,cle'!$A$1:$P$43,16,FALSE)</f>
        <v xml:space="preserve">sudah bagus penyajiannya </v>
      </c>
    </row>
    <row r="47" spans="1:45" x14ac:dyDescent="0.35">
      <c r="A47" s="12" t="s">
        <v>88</v>
      </c>
      <c r="B47" s="21" t="s">
        <v>89</v>
      </c>
      <c r="C47" s="32" t="str">
        <f>VLOOKUP($B47,personal!$A$1:$I$49,2,FALSE)</f>
        <v>B</v>
      </c>
      <c r="D47" s="13">
        <f>VLOOKUP($B47,personal!$A$1:$I$49,3,FALSE)</f>
        <v>2</v>
      </c>
      <c r="E47" s="13">
        <f>VLOOKUP($B47,personal!$A$1:$I$49,4,FALSE)</f>
        <v>2</v>
      </c>
      <c r="F47" s="13" t="str">
        <f>VLOOKUP($B47,personal!$A$1:$I$49,5,FALSE)</f>
        <v>Tidak</v>
      </c>
      <c r="G47" s="13">
        <f>VLOOKUP($B47,personal!$A$1:$I$49,6,FALSE)</f>
        <v>4</v>
      </c>
      <c r="H47" s="13">
        <f>VLOOKUP($B47,personal!$A$1:$I$49,7,FALSE)</f>
        <v>4</v>
      </c>
      <c r="I47" s="13">
        <f>VLOOKUP($B47,personal!$A$1:$I$49,8,FALSE)</f>
        <v>33</v>
      </c>
      <c r="J47" s="33" t="str">
        <f>VLOOKUP($B47,personal!$A$1:$I$49,9,FALSE)</f>
        <v>Pria</v>
      </c>
      <c r="K47" s="32" t="str">
        <f>VLOOKUP($B47,colocation!$A$1:$K$45,2,FALSE)</f>
        <v>B</v>
      </c>
      <c r="L47" s="13" t="str">
        <f>VLOOKUP($B47,colocation!$A$1:$K$45,3,FALSE)</f>
        <v>D</v>
      </c>
      <c r="M47" s="13" t="str">
        <f>VLOOKUP($B47,colocation!$A$1:$K$45,4,FALSE)</f>
        <v>C</v>
      </c>
      <c r="N47" s="13" t="str">
        <f>VLOOKUP($B47,colocation!$A$1:$K$45,5,FALSE)</f>
        <v>B</v>
      </c>
      <c r="O47" s="13" t="str">
        <f>VLOOKUP($B47,colocation!$A$1:$K$45,6,FALSE)</f>
        <v>D</v>
      </c>
      <c r="P47" s="13" t="str">
        <f>VLOOKUP($B47,colocation!$A$1:$K$45,7,FALSE)</f>
        <v>B</v>
      </c>
      <c r="Q47" s="13" t="str">
        <f>VLOOKUP($B47,colocation!$A$1:$K$45,8,FALSE)</f>
        <v>B</v>
      </c>
      <c r="R47" s="13" t="str">
        <f>VLOOKUP($B47,colocation!$A$1:$K$45,9,FALSE)</f>
        <v>D</v>
      </c>
      <c r="S47" s="13" t="str">
        <f>VLOOKUP($B47,colocation!$A$1:$K$45,10,FALSE)</f>
        <v>A</v>
      </c>
      <c r="T47" s="33" t="str">
        <f>VLOOKUP($B47,colocation!$A$1:$K$45,11,FALSE)</f>
        <v>A</v>
      </c>
      <c r="U47" s="32" t="str">
        <f>VLOOKUP($B47,change!$A$1:$K$43,2,FALSE)</f>
        <v>D</v>
      </c>
      <c r="V47" s="13" t="str">
        <f>VLOOKUP($B47,change!$A$1:$K$43,3,FALSE)</f>
        <v>A</v>
      </c>
      <c r="W47" s="13" t="str">
        <f>VLOOKUP($B47,change!$A$1:$K$43,4,FALSE)</f>
        <v>B</v>
      </c>
      <c r="X47" s="13" t="str">
        <f>VLOOKUP($B47,change!$A$1:$K$43,5,FALSE)</f>
        <v>C</v>
      </c>
      <c r="Y47" s="13" t="str">
        <f>VLOOKUP($B47,change!$A$1:$K$43,6,FALSE)</f>
        <v>D</v>
      </c>
      <c r="Z47" s="13" t="str">
        <f>VLOOKUP($B47,change!$A$1:$K$43,7,FALSE)</f>
        <v>C</v>
      </c>
      <c r="AA47" s="13" t="str">
        <f>VLOOKUP($B47,change!$A$1:$K$43,8,FALSE)</f>
        <v>B</v>
      </c>
      <c r="AB47" s="13" t="str">
        <f>VLOOKUP($B47,change!$A$1:$K$43,9,FALSE)</f>
        <v>C</v>
      </c>
      <c r="AC47" s="13" t="str">
        <f>VLOOKUP($B47,change!$A$1:$K$43,10,FALSE)</f>
        <v>C</v>
      </c>
      <c r="AD47" s="33" t="str">
        <f>VLOOKUP($B47,change!$A$1:$K$43,11,FALSE)</f>
        <v>A</v>
      </c>
      <c r="AE47" s="32">
        <f>VLOOKUP($B47,'pu,peou,cle'!$A$1:$P$43,2,FALSE)</f>
        <v>4</v>
      </c>
      <c r="AF47" s="13">
        <f>VLOOKUP($B47,'pu,peou,cle'!$A$1:$P$43,3,FALSE)</f>
        <v>4</v>
      </c>
      <c r="AG47" s="13">
        <f>VLOOKUP($B47,'pu,peou,cle'!$A$1:$P$43,4,FALSE)</f>
        <v>4</v>
      </c>
      <c r="AH47" s="13">
        <f>VLOOKUP($B47,'pu,peou,cle'!$A$1:$P$43,5,FALSE)</f>
        <v>4</v>
      </c>
      <c r="AI47" s="33">
        <f>VLOOKUP($B47,'pu,peou,cle'!$A$1:$P$43,6,FALSE)</f>
        <v>4</v>
      </c>
      <c r="AJ47" s="32">
        <f>VLOOKUP($B47,'pu,peou,cle'!$A$1:$P$43,7,FALSE)</f>
        <v>4</v>
      </c>
      <c r="AK47" s="13">
        <f>VLOOKUP($B47,'pu,peou,cle'!$A$1:$P$43,8,FALSE)</f>
        <v>2</v>
      </c>
      <c r="AL47" s="13">
        <f>VLOOKUP($B47,'pu,peou,cle'!$A$1:$P$43,9,FALSE)</f>
        <v>2</v>
      </c>
      <c r="AM47" s="13">
        <f>VLOOKUP($B47,'pu,peou,cle'!$A$1:$P$43,10,FALSE)</f>
        <v>4</v>
      </c>
      <c r="AN47" s="33">
        <f>VLOOKUP($B47,'pu,peou,cle'!$A$1:$P$43,11,FALSE)</f>
        <v>4</v>
      </c>
      <c r="AO47" s="32">
        <f>VLOOKUP($B47,'pu,peou,cle'!$A$1:$P$43,12,FALSE)</f>
        <v>4</v>
      </c>
      <c r="AP47" s="13">
        <f>VLOOKUP($B47,'pu,peou,cle'!$A$1:$P$43,13,FALSE)</f>
        <v>4</v>
      </c>
      <c r="AQ47" s="13">
        <f>VLOOKUP($B47,'pu,peou,cle'!$A$1:$P$43,14,FALSE)</f>
        <v>4</v>
      </c>
      <c r="AR47" s="13">
        <f>VLOOKUP($B47,'pu,peou,cle'!$A$1:$P$43,15,FALSE)</f>
        <v>4</v>
      </c>
      <c r="AS47" s="33" t="str">
        <f>VLOOKUP($B47,'pu,peou,cle'!$A$1:$P$43,16,FALSE)</f>
        <v>sudah bagus</v>
      </c>
    </row>
    <row r="48" spans="1:45" x14ac:dyDescent="0.35">
      <c r="A48" s="12" t="s">
        <v>90</v>
      </c>
      <c r="B48" s="21" t="s">
        <v>91</v>
      </c>
      <c r="C48" s="32" t="str">
        <f>VLOOKUP($B48,personal!$A$1:$I$49,2,FALSE)</f>
        <v>B</v>
      </c>
      <c r="D48" s="13">
        <f>VLOOKUP($B48,personal!$A$1:$I$49,3,FALSE)</f>
        <v>1</v>
      </c>
      <c r="E48" s="13">
        <f>VLOOKUP($B48,personal!$A$1:$I$49,4,FALSE)</f>
        <v>1</v>
      </c>
      <c r="F48" s="13" t="str">
        <f>VLOOKUP($B48,personal!$A$1:$I$49,5,FALSE)</f>
        <v>Tidak</v>
      </c>
      <c r="G48" s="13">
        <f>VLOOKUP($B48,personal!$A$1:$I$49,6,FALSE)</f>
        <v>1</v>
      </c>
      <c r="H48" s="13">
        <f>VLOOKUP($B48,personal!$A$1:$I$49,7,FALSE)</f>
        <v>1</v>
      </c>
      <c r="I48" s="13">
        <f>VLOOKUP($B48,personal!$A$1:$I$49,8,FALSE)</f>
        <v>32</v>
      </c>
      <c r="J48" s="33" t="str">
        <f>VLOOKUP($B48,personal!$A$1:$I$49,9,FALSE)</f>
        <v>Wanita</v>
      </c>
      <c r="K48" s="32" t="str">
        <f>VLOOKUP($B48,colocation!$A$1:$K$45,2,FALSE)</f>
        <v>E</v>
      </c>
      <c r="L48" s="13" t="str">
        <f>VLOOKUP($B48,colocation!$A$1:$K$45,3,FALSE)</f>
        <v>E</v>
      </c>
      <c r="M48" s="13" t="str">
        <f>VLOOKUP($B48,colocation!$A$1:$K$45,4,FALSE)</f>
        <v>B</v>
      </c>
      <c r="N48" s="13" t="str">
        <f>VLOOKUP($B48,colocation!$A$1:$K$45,5,FALSE)</f>
        <v>D</v>
      </c>
      <c r="O48" s="13" t="str">
        <f>VLOOKUP($B48,colocation!$A$1:$K$45,6,FALSE)</f>
        <v>B</v>
      </c>
      <c r="P48" s="13" t="str">
        <f>VLOOKUP($B48,colocation!$A$1:$K$45,7,FALSE)</f>
        <v>B</v>
      </c>
      <c r="Q48" s="13" t="str">
        <f>VLOOKUP($B48,colocation!$A$1:$K$45,8,FALSE)</f>
        <v>C</v>
      </c>
      <c r="R48" s="13" t="str">
        <f>VLOOKUP($B48,colocation!$A$1:$K$45,9,FALSE)</f>
        <v>E</v>
      </c>
      <c r="S48" s="13" t="str">
        <f>VLOOKUP($B48,colocation!$A$1:$K$45,10,FALSE)</f>
        <v>B</v>
      </c>
      <c r="T48" s="33" t="str">
        <f>VLOOKUP($B48,colocation!$A$1:$K$45,11,FALSE)</f>
        <v>A</v>
      </c>
      <c r="U48" s="32" t="str">
        <f>VLOOKUP($B48,change!$A$1:$K$43,2,FALSE)</f>
        <v>C</v>
      </c>
      <c r="V48" s="13" t="str">
        <f>VLOOKUP($B48,change!$A$1:$K$43,3,FALSE)</f>
        <v>E</v>
      </c>
      <c r="W48" s="13" t="str">
        <f>VLOOKUP($B48,change!$A$1:$K$43,4,FALSE)</f>
        <v>E</v>
      </c>
      <c r="X48" s="13" t="str">
        <f>VLOOKUP($B48,change!$A$1:$K$43,5,FALSE)</f>
        <v>E</v>
      </c>
      <c r="Y48" s="13" t="str">
        <f>VLOOKUP($B48,change!$A$1:$K$43,6,FALSE)</f>
        <v>D</v>
      </c>
      <c r="Z48" s="13" t="str">
        <f>VLOOKUP($B48,change!$A$1:$K$43,7,FALSE)</f>
        <v>C</v>
      </c>
      <c r="AA48" s="13" t="str">
        <f>VLOOKUP($B48,change!$A$1:$K$43,8,FALSE)</f>
        <v>B</v>
      </c>
      <c r="AB48" s="13" t="str">
        <f>VLOOKUP($B48,change!$A$1:$K$43,9,FALSE)</f>
        <v>C</v>
      </c>
      <c r="AC48" s="13" t="str">
        <f>VLOOKUP($B48,change!$A$1:$K$43,10,FALSE)</f>
        <v>A</v>
      </c>
      <c r="AD48" s="33" t="str">
        <f>VLOOKUP($B48,change!$A$1:$K$43,11,FALSE)</f>
        <v>B</v>
      </c>
      <c r="AE48" s="32">
        <f>VLOOKUP($B48,'pu,peou,cle'!$A$1:$P$43,2,FALSE)</f>
        <v>5</v>
      </c>
      <c r="AF48" s="13">
        <f>VLOOKUP($B48,'pu,peou,cle'!$A$1:$P$43,3,FALSE)</f>
        <v>5</v>
      </c>
      <c r="AG48" s="13">
        <f>VLOOKUP($B48,'pu,peou,cle'!$A$1:$P$43,4,FALSE)</f>
        <v>5</v>
      </c>
      <c r="AH48" s="13">
        <f>VLOOKUP($B48,'pu,peou,cle'!$A$1:$P$43,5,FALSE)</f>
        <v>5</v>
      </c>
      <c r="AI48" s="33">
        <f>VLOOKUP($B48,'pu,peou,cle'!$A$1:$P$43,6,FALSE)</f>
        <v>5</v>
      </c>
      <c r="AJ48" s="32">
        <f>VLOOKUP($B48,'pu,peou,cle'!$A$1:$P$43,7,FALSE)</f>
        <v>1</v>
      </c>
      <c r="AK48" s="13">
        <f>VLOOKUP($B48,'pu,peou,cle'!$A$1:$P$43,8,FALSE)</f>
        <v>1</v>
      </c>
      <c r="AL48" s="13">
        <f>VLOOKUP($B48,'pu,peou,cle'!$A$1:$P$43,9,FALSE)</f>
        <v>5</v>
      </c>
      <c r="AM48" s="13">
        <f>VLOOKUP($B48,'pu,peou,cle'!$A$1:$P$43,10,FALSE)</f>
        <v>2</v>
      </c>
      <c r="AN48" s="33">
        <f>VLOOKUP($B48,'pu,peou,cle'!$A$1:$P$43,11,FALSE)</f>
        <v>2</v>
      </c>
      <c r="AO48" s="32">
        <f>VLOOKUP($B48,'pu,peou,cle'!$A$1:$P$43,12,FALSE)</f>
        <v>2</v>
      </c>
      <c r="AP48" s="13">
        <f>VLOOKUP($B48,'pu,peou,cle'!$A$1:$P$43,13,FALSE)</f>
        <v>2</v>
      </c>
      <c r="AQ48" s="13">
        <f>VLOOKUP($B48,'pu,peou,cle'!$A$1:$P$43,14,FALSE)</f>
        <v>2</v>
      </c>
      <c r="AR48" s="13">
        <f>VLOOKUP($B48,'pu,peou,cle'!$A$1:$P$43,15,FALSE)</f>
        <v>2</v>
      </c>
      <c r="AS48" s="33" t="str">
        <f>VLOOKUP($B48,'pu,peou,cle'!$A$1:$P$43,16,FALSE)</f>
        <v xml:space="preserve">Untuk orang yang sangat susah memahami denah/gambar seperti saya, penyajian gambar berangkai seperti ini menimbulkan kebingungan. Mungkin bisa dicoba dengan memutus alur per bagian. Akan tetapi untuk orang yang mudah memahami denah, memutus alur mungkin menjadi membingungkan. </v>
      </c>
    </row>
    <row r="49" spans="1:45" x14ac:dyDescent="0.35">
      <c r="A49" s="18" t="s">
        <v>92</v>
      </c>
      <c r="B49" s="26" t="s">
        <v>93</v>
      </c>
      <c r="C49" s="32" t="str">
        <f>VLOOKUP($B49,personal!$A$1:$I$49,2,FALSE)</f>
        <v>D</v>
      </c>
      <c r="D49" s="13">
        <f>VLOOKUP($B49,personal!$A$1:$I$49,3,FALSE)</f>
        <v>4</v>
      </c>
      <c r="E49" s="13">
        <f>VLOOKUP($B49,personal!$A$1:$I$49,4,FALSE)</f>
        <v>1</v>
      </c>
      <c r="F49" s="13" t="str">
        <f>VLOOKUP($B49,personal!$A$1:$I$49,5,FALSE)</f>
        <v>Tidak</v>
      </c>
      <c r="G49" s="13">
        <f>VLOOKUP($B49,personal!$A$1:$I$49,6,FALSE)</f>
        <v>3</v>
      </c>
      <c r="H49" s="13">
        <f>VLOOKUP($B49,personal!$A$1:$I$49,7,FALSE)</f>
        <v>3</v>
      </c>
      <c r="I49" s="13">
        <f>VLOOKUP($B49,personal!$A$1:$I$49,8,FALSE)</f>
        <v>28</v>
      </c>
      <c r="J49" s="33" t="str">
        <f>VLOOKUP($B49,personal!$A$1:$I$49,9,FALSE)</f>
        <v>Wanita</v>
      </c>
      <c r="K49" s="32" t="str">
        <f>VLOOKUP($B49,colocation!$A$1:$K$45,2,FALSE)</f>
        <v>B</v>
      </c>
      <c r="L49" s="13" t="str">
        <f>VLOOKUP($B49,colocation!$A$1:$K$45,3,FALSE)</f>
        <v>D</v>
      </c>
      <c r="M49" s="13" t="str">
        <f>VLOOKUP($B49,colocation!$A$1:$K$45,4,FALSE)</f>
        <v>C</v>
      </c>
      <c r="N49" s="13" t="str">
        <f>VLOOKUP($B49,colocation!$A$1:$K$45,5,FALSE)</f>
        <v>B</v>
      </c>
      <c r="O49" s="13" t="str">
        <f>VLOOKUP($B49,colocation!$A$1:$K$45,6,FALSE)</f>
        <v>D</v>
      </c>
      <c r="P49" s="13" t="str">
        <f>VLOOKUP($B49,colocation!$A$1:$K$45,7,FALSE)</f>
        <v>B</v>
      </c>
      <c r="Q49" s="13" t="str">
        <f>VLOOKUP($B49,colocation!$A$1:$K$45,8,FALSE)</f>
        <v>B</v>
      </c>
      <c r="R49" s="13" t="str">
        <f>VLOOKUP($B49,colocation!$A$1:$K$45,9,FALSE)</f>
        <v>D</v>
      </c>
      <c r="S49" s="13" t="str">
        <f>VLOOKUP($B49,colocation!$A$1:$K$45,10,FALSE)</f>
        <v>B</v>
      </c>
      <c r="T49" s="33" t="str">
        <f>VLOOKUP($B49,colocation!$A$1:$K$45,11,FALSE)</f>
        <v>A</v>
      </c>
      <c r="U49" s="32" t="str">
        <f>VLOOKUP($B49,change!$A$1:$K$43,2,FALSE)</f>
        <v>D</v>
      </c>
      <c r="V49" s="13" t="str">
        <f>VLOOKUP($B49,change!$A$1:$K$43,3,FALSE)</f>
        <v>A</v>
      </c>
      <c r="W49" s="13" t="str">
        <f>VLOOKUP($B49,change!$A$1:$K$43,4,FALSE)</f>
        <v>D</v>
      </c>
      <c r="X49" s="13" t="str">
        <f>VLOOKUP($B49,change!$A$1:$K$43,5,FALSE)</f>
        <v>C</v>
      </c>
      <c r="Y49" s="13" t="str">
        <f>VLOOKUP($B49,change!$A$1:$K$43,6,FALSE)</f>
        <v>D</v>
      </c>
      <c r="Z49" s="13" t="str">
        <f>VLOOKUP($B49,change!$A$1:$K$43,7,FALSE)</f>
        <v>C</v>
      </c>
      <c r="AA49" s="13" t="str">
        <f>VLOOKUP($B49,change!$A$1:$K$43,8,FALSE)</f>
        <v>B</v>
      </c>
      <c r="AB49" s="13" t="str">
        <f>VLOOKUP($B49,change!$A$1:$K$43,9,FALSE)</f>
        <v>A</v>
      </c>
      <c r="AC49" s="13" t="str">
        <f>VLOOKUP($B49,change!$A$1:$K$43,10,FALSE)</f>
        <v>C</v>
      </c>
      <c r="AD49" s="33" t="str">
        <f>VLOOKUP($B49,change!$A$1:$K$43,11,FALSE)</f>
        <v>B</v>
      </c>
      <c r="AE49" s="32">
        <f>VLOOKUP($B49,'pu,peou,cle'!$A$1:$P$43,2,FALSE)</f>
        <v>1</v>
      </c>
      <c r="AF49" s="13">
        <f>VLOOKUP($B49,'pu,peou,cle'!$A$1:$P$43,3,FALSE)</f>
        <v>2</v>
      </c>
      <c r="AG49" s="13">
        <f>VLOOKUP($B49,'pu,peou,cle'!$A$1:$P$43,4,FALSE)</f>
        <v>3</v>
      </c>
      <c r="AH49" s="13">
        <f>VLOOKUP($B49,'pu,peou,cle'!$A$1:$P$43,5,FALSE)</f>
        <v>3</v>
      </c>
      <c r="AI49" s="33">
        <f>VLOOKUP($B49,'pu,peou,cle'!$A$1:$P$43,6,FALSE)</f>
        <v>2</v>
      </c>
      <c r="AJ49" s="32">
        <f>VLOOKUP($B49,'pu,peou,cle'!$A$1:$P$43,7,FALSE)</f>
        <v>2</v>
      </c>
      <c r="AK49" s="13">
        <f>VLOOKUP($B49,'pu,peou,cle'!$A$1:$P$43,8,FALSE)</f>
        <v>2</v>
      </c>
      <c r="AL49" s="13">
        <f>VLOOKUP($B49,'pu,peou,cle'!$A$1:$P$43,9,FALSE)</f>
        <v>3</v>
      </c>
      <c r="AM49" s="13">
        <f>VLOOKUP($B49,'pu,peou,cle'!$A$1:$P$43,10,FALSE)</f>
        <v>3</v>
      </c>
      <c r="AN49" s="33">
        <f>VLOOKUP($B49,'pu,peou,cle'!$A$1:$P$43,11,FALSE)</f>
        <v>2</v>
      </c>
      <c r="AO49" s="32">
        <f>VLOOKUP($B49,'pu,peou,cle'!$A$1:$P$43,12,FALSE)</f>
        <v>3</v>
      </c>
      <c r="AP49" s="13">
        <f>VLOOKUP($B49,'pu,peou,cle'!$A$1:$P$43,13,FALSE)</f>
        <v>4</v>
      </c>
      <c r="AQ49" s="13">
        <f>VLOOKUP($B49,'pu,peou,cle'!$A$1:$P$43,14,FALSE)</f>
        <v>3</v>
      </c>
      <c r="AR49" s="13">
        <f>VLOOKUP($B49,'pu,peou,cle'!$A$1:$P$43,15,FALSE)</f>
        <v>3</v>
      </c>
      <c r="AS49" s="33" t="str">
        <f>VLOOKUP($B49,'pu,peou,cle'!$A$1:$P$43,16,FALSE)</f>
        <v>Mempelajari proses bisnis hanya berdasarkan flowchart cukup membingungkan, akan lebih baik jika diberikan overview proses bisnis sebelum membaca flowchart.</v>
      </c>
    </row>
    <row r="50" spans="1:45" x14ac:dyDescent="0.35">
      <c r="A50" s="19" t="s">
        <v>94</v>
      </c>
      <c r="B50" s="27" t="s">
        <v>95</v>
      </c>
      <c r="C50" s="32" t="str">
        <f>VLOOKUP($B50,personal!$A$1:$I$49,2,FALSE)</f>
        <v>D</v>
      </c>
      <c r="D50" s="13">
        <f>VLOOKUP($B50,personal!$A$1:$I$49,3,FALSE)</f>
        <v>4</v>
      </c>
      <c r="E50" s="13">
        <f>VLOOKUP($B50,personal!$A$1:$I$49,4,FALSE)</f>
        <v>4</v>
      </c>
      <c r="F50" s="13" t="str">
        <f>VLOOKUP($B50,personal!$A$1:$I$49,5,FALSE)</f>
        <v>Ya</v>
      </c>
      <c r="G50" s="13">
        <f>VLOOKUP($B50,personal!$A$1:$I$49,6,FALSE)</f>
        <v>4</v>
      </c>
      <c r="H50" s="13">
        <f>VLOOKUP($B50,personal!$A$1:$I$49,7,FALSE)</f>
        <v>4</v>
      </c>
      <c r="I50" s="13">
        <f>VLOOKUP($B50,personal!$A$1:$I$49,8,FALSE)</f>
        <v>33</v>
      </c>
      <c r="J50" s="33" t="str">
        <f>VLOOKUP($B50,personal!$A$1:$I$49,9,FALSE)</f>
        <v>Pria</v>
      </c>
      <c r="K50" s="32" t="str">
        <f>VLOOKUP($B50,colocation!$A$1:$K$45,2,FALSE)</f>
        <v>B</v>
      </c>
      <c r="L50" s="13" t="str">
        <f>VLOOKUP($B50,colocation!$A$1:$K$45,3,FALSE)</f>
        <v>A</v>
      </c>
      <c r="M50" s="13" t="str">
        <f>VLOOKUP($B50,colocation!$A$1:$K$45,4,FALSE)</f>
        <v>C</v>
      </c>
      <c r="N50" s="13" t="str">
        <f>VLOOKUP($B50,colocation!$A$1:$K$45,5,FALSE)</f>
        <v>B</v>
      </c>
      <c r="O50" s="13" t="str">
        <f>VLOOKUP($B50,colocation!$A$1:$K$45,6,FALSE)</f>
        <v>D</v>
      </c>
      <c r="P50" s="13" t="str">
        <f>VLOOKUP($B50,colocation!$A$1:$K$45,7,FALSE)</f>
        <v>B</v>
      </c>
      <c r="Q50" s="13" t="str">
        <f>VLOOKUP($B50,colocation!$A$1:$K$45,8,FALSE)</f>
        <v>B</v>
      </c>
      <c r="R50" s="13" t="str">
        <f>VLOOKUP($B50,colocation!$A$1:$K$45,9,FALSE)</f>
        <v>B</v>
      </c>
      <c r="S50" s="13" t="str">
        <f>VLOOKUP($B50,colocation!$A$1:$K$45,10,FALSE)</f>
        <v>A</v>
      </c>
      <c r="T50" s="33" t="str">
        <f>VLOOKUP($B50,colocation!$A$1:$K$45,11,FALSE)</f>
        <v>A</v>
      </c>
      <c r="U50" s="32" t="str">
        <f>VLOOKUP($B50,change!$A$1:$K$43,2,FALSE)</f>
        <v>C</v>
      </c>
      <c r="V50" s="13" t="str">
        <f>VLOOKUP($B50,change!$A$1:$K$43,3,FALSE)</f>
        <v>A</v>
      </c>
      <c r="W50" s="13" t="str">
        <f>VLOOKUP($B50,change!$A$1:$K$43,4,FALSE)</f>
        <v>B</v>
      </c>
      <c r="X50" s="13" t="str">
        <f>VLOOKUP($B50,change!$A$1:$K$43,5,FALSE)</f>
        <v>A</v>
      </c>
      <c r="Y50" s="13" t="str">
        <f>VLOOKUP($B50,change!$A$1:$K$43,6,FALSE)</f>
        <v>D</v>
      </c>
      <c r="Z50" s="13" t="str">
        <f>VLOOKUP($B50,change!$A$1:$K$43,7,FALSE)</f>
        <v>C</v>
      </c>
      <c r="AA50" s="13" t="str">
        <f>VLOOKUP($B50,change!$A$1:$K$43,8,FALSE)</f>
        <v>A</v>
      </c>
      <c r="AB50" s="13" t="str">
        <f>VLOOKUP($B50,change!$A$1:$K$43,9,FALSE)</f>
        <v>C</v>
      </c>
      <c r="AC50" s="13" t="str">
        <f>VLOOKUP($B50,change!$A$1:$K$43,10,FALSE)</f>
        <v>A</v>
      </c>
      <c r="AD50" s="33" t="str">
        <f>VLOOKUP($B50,change!$A$1:$K$43,11,FALSE)</f>
        <v>C</v>
      </c>
      <c r="AE50" s="32">
        <f>VLOOKUP($B50,'pu,peou,cle'!$A$1:$P$43,2,FALSE)</f>
        <v>5</v>
      </c>
      <c r="AF50" s="13">
        <f>VLOOKUP($B50,'pu,peou,cle'!$A$1:$P$43,3,FALSE)</f>
        <v>4</v>
      </c>
      <c r="AG50" s="13">
        <f>VLOOKUP($B50,'pu,peou,cle'!$A$1:$P$43,4,FALSE)</f>
        <v>4</v>
      </c>
      <c r="AH50" s="13">
        <f>VLOOKUP($B50,'pu,peou,cle'!$A$1:$P$43,5,FALSE)</f>
        <v>4</v>
      </c>
      <c r="AI50" s="33">
        <f>VLOOKUP($B50,'pu,peou,cle'!$A$1:$P$43,6,FALSE)</f>
        <v>5</v>
      </c>
      <c r="AJ50" s="32">
        <f>VLOOKUP($B50,'pu,peou,cle'!$A$1:$P$43,7,FALSE)</f>
        <v>5</v>
      </c>
      <c r="AK50" s="13">
        <f>VLOOKUP($B50,'pu,peou,cle'!$A$1:$P$43,8,FALSE)</f>
        <v>4</v>
      </c>
      <c r="AL50" s="13">
        <f>VLOOKUP($B50,'pu,peou,cle'!$A$1:$P$43,9,FALSE)</f>
        <v>3</v>
      </c>
      <c r="AM50" s="13">
        <f>VLOOKUP($B50,'pu,peou,cle'!$A$1:$P$43,10,FALSE)</f>
        <v>5</v>
      </c>
      <c r="AN50" s="33">
        <f>VLOOKUP($B50,'pu,peou,cle'!$A$1:$P$43,11,FALSE)</f>
        <v>5</v>
      </c>
      <c r="AO50" s="32">
        <f>VLOOKUP($B50,'pu,peou,cle'!$A$1:$P$43,12,FALSE)</f>
        <v>5</v>
      </c>
      <c r="AP50" s="13">
        <f>VLOOKUP($B50,'pu,peou,cle'!$A$1:$P$43,13,FALSE)</f>
        <v>4</v>
      </c>
      <c r="AQ50" s="13">
        <f>VLOOKUP($B50,'pu,peou,cle'!$A$1:$P$43,14,FALSE)</f>
        <v>5</v>
      </c>
      <c r="AR50" s="13">
        <f>VLOOKUP($B50,'pu,peou,cle'!$A$1:$P$43,15,FALSE)</f>
        <v>5</v>
      </c>
      <c r="AS50" s="33" t="str">
        <f>VLOOKUP($B50,'pu,peou,cle'!$A$1:$P$43,16,FALSE)</f>
        <v>Beberapa alur (terutama mengenai rollback/ pengulangan aktivitas) perlu proses model yang lebih baik.</v>
      </c>
    </row>
    <row r="51" spans="1:45" x14ac:dyDescent="0.35">
      <c r="A51" s="19" t="s">
        <v>96</v>
      </c>
      <c r="B51" s="27" t="s">
        <v>97</v>
      </c>
      <c r="C51" s="32" t="str">
        <f>VLOOKUP($B51,personal!$A$1:$I$49,2,FALSE)</f>
        <v>C</v>
      </c>
      <c r="D51" s="13">
        <f>VLOOKUP($B51,personal!$A$1:$I$49,3,FALSE)</f>
        <v>4</v>
      </c>
      <c r="E51" s="13">
        <f>VLOOKUP($B51,personal!$A$1:$I$49,4,FALSE)</f>
        <v>3</v>
      </c>
      <c r="F51" s="13" t="str">
        <f>VLOOKUP($B51,personal!$A$1:$I$49,5,FALSE)</f>
        <v>Tidak</v>
      </c>
      <c r="G51" s="13">
        <f>VLOOKUP($B51,personal!$A$1:$I$49,6,FALSE)</f>
        <v>3</v>
      </c>
      <c r="H51" s="13">
        <f>VLOOKUP($B51,personal!$A$1:$I$49,7,FALSE)</f>
        <v>3</v>
      </c>
      <c r="I51" s="13">
        <f>VLOOKUP($B51,personal!$A$1:$I$49,8,FALSE)</f>
        <v>32</v>
      </c>
      <c r="J51" s="33" t="str">
        <f>VLOOKUP($B51,personal!$A$1:$I$49,9,FALSE)</f>
        <v>Wanita</v>
      </c>
      <c r="K51" s="32" t="str">
        <f>VLOOKUP($B51,colocation!$A$1:$K$45,2,FALSE)</f>
        <v>B</v>
      </c>
      <c r="L51" s="13" t="str">
        <f>VLOOKUP($B51,colocation!$A$1:$K$45,3,FALSE)</f>
        <v>D</v>
      </c>
      <c r="M51" s="13" t="str">
        <f>VLOOKUP($B51,colocation!$A$1:$K$45,4,FALSE)</f>
        <v>C</v>
      </c>
      <c r="N51" s="13" t="str">
        <f>VLOOKUP($B51,colocation!$A$1:$K$45,5,FALSE)</f>
        <v>B</v>
      </c>
      <c r="O51" s="13" t="str">
        <f>VLOOKUP($B51,colocation!$A$1:$K$45,6,FALSE)</f>
        <v>D</v>
      </c>
      <c r="P51" s="13" t="str">
        <f>VLOOKUP($B51,colocation!$A$1:$K$45,7,FALSE)</f>
        <v>B</v>
      </c>
      <c r="Q51" s="13" t="str">
        <f>VLOOKUP($B51,colocation!$A$1:$K$45,8,FALSE)</f>
        <v>C</v>
      </c>
      <c r="R51" s="13" t="str">
        <f>VLOOKUP($B51,colocation!$A$1:$K$45,9,FALSE)</f>
        <v>D</v>
      </c>
      <c r="S51" s="13" t="str">
        <f>VLOOKUP($B51,colocation!$A$1:$K$45,10,FALSE)</f>
        <v>A</v>
      </c>
      <c r="T51" s="33" t="str">
        <f>VLOOKUP($B51,colocation!$A$1:$K$45,11,FALSE)</f>
        <v>C</v>
      </c>
      <c r="U51" s="32" t="str">
        <f>VLOOKUP($B51,change!$A$1:$K$43,2,FALSE)</f>
        <v>D</v>
      </c>
      <c r="V51" s="13" t="str">
        <f>VLOOKUP($B51,change!$A$1:$K$43,3,FALSE)</f>
        <v>A</v>
      </c>
      <c r="W51" s="13" t="str">
        <f>VLOOKUP($B51,change!$A$1:$K$43,4,FALSE)</f>
        <v>B</v>
      </c>
      <c r="X51" s="13" t="str">
        <f>VLOOKUP($B51,change!$A$1:$K$43,5,FALSE)</f>
        <v>C</v>
      </c>
      <c r="Y51" s="13" t="str">
        <f>VLOOKUP($B51,change!$A$1:$K$43,6,FALSE)</f>
        <v>D</v>
      </c>
      <c r="Z51" s="13" t="str">
        <f>VLOOKUP($B51,change!$A$1:$K$43,7,FALSE)</f>
        <v>C</v>
      </c>
      <c r="AA51" s="13" t="str">
        <f>VLOOKUP($B51,change!$A$1:$K$43,8,FALSE)</f>
        <v>B</v>
      </c>
      <c r="AB51" s="13" t="str">
        <f>VLOOKUP($B51,change!$A$1:$K$43,9,FALSE)</f>
        <v>A</v>
      </c>
      <c r="AC51" s="13" t="str">
        <f>VLOOKUP($B51,change!$A$1:$K$43,10,FALSE)</f>
        <v>A</v>
      </c>
      <c r="AD51" s="33" t="str">
        <f>VLOOKUP($B51,change!$A$1:$K$43,11,FALSE)</f>
        <v>D</v>
      </c>
      <c r="AE51" s="32">
        <f>VLOOKUP($B51,'pu,peou,cle'!$A$1:$P$43,2,FALSE)</f>
        <v>4</v>
      </c>
      <c r="AF51" s="13">
        <f>VLOOKUP($B51,'pu,peou,cle'!$A$1:$P$43,3,FALSE)</f>
        <v>4</v>
      </c>
      <c r="AG51" s="13">
        <f>VLOOKUP($B51,'pu,peou,cle'!$A$1:$P$43,4,FALSE)</f>
        <v>4</v>
      </c>
      <c r="AH51" s="13">
        <f>VLOOKUP($B51,'pu,peou,cle'!$A$1:$P$43,5,FALSE)</f>
        <v>4</v>
      </c>
      <c r="AI51" s="33">
        <f>VLOOKUP($B51,'pu,peou,cle'!$A$1:$P$43,6,FALSE)</f>
        <v>4</v>
      </c>
      <c r="AJ51" s="32">
        <f>VLOOKUP($B51,'pu,peou,cle'!$A$1:$P$43,7,FALSE)</f>
        <v>4</v>
      </c>
      <c r="AK51" s="13">
        <f>VLOOKUP($B51,'pu,peou,cle'!$A$1:$P$43,8,FALSE)</f>
        <v>4</v>
      </c>
      <c r="AL51" s="13">
        <f>VLOOKUP($B51,'pu,peou,cle'!$A$1:$P$43,9,FALSE)</f>
        <v>2</v>
      </c>
      <c r="AM51" s="13">
        <f>VLOOKUP($B51,'pu,peou,cle'!$A$1:$P$43,10,FALSE)</f>
        <v>4</v>
      </c>
      <c r="AN51" s="33">
        <f>VLOOKUP($B51,'pu,peou,cle'!$A$1:$P$43,11,FALSE)</f>
        <v>4</v>
      </c>
      <c r="AO51" s="32">
        <f>VLOOKUP($B51,'pu,peou,cle'!$A$1:$P$43,12,FALSE)</f>
        <v>4</v>
      </c>
      <c r="AP51" s="13">
        <f>VLOOKUP($B51,'pu,peou,cle'!$A$1:$P$43,13,FALSE)</f>
        <v>4</v>
      </c>
      <c r="AQ51" s="13">
        <f>VLOOKUP($B51,'pu,peou,cle'!$A$1:$P$43,14,FALSE)</f>
        <v>4</v>
      </c>
      <c r="AR51" s="13">
        <f>VLOOKUP($B51,'pu,peou,cle'!$A$1:$P$43,15,FALSE)</f>
        <v>4</v>
      </c>
      <c r="AS51" s="33" t="str">
        <f>VLOOKUP($B51,'pu,peou,cle'!$A$1:$P$43,16,FALSE)</f>
        <v>-</v>
      </c>
    </row>
    <row r="52" spans="1:45" x14ac:dyDescent="0.35">
      <c r="A52" s="19" t="s">
        <v>98</v>
      </c>
      <c r="B52" s="27" t="s">
        <v>99</v>
      </c>
      <c r="C52" s="32" t="str">
        <f>VLOOKUP($B52,personal!$A$1:$I$49,2,FALSE)</f>
        <v>B</v>
      </c>
      <c r="D52" s="13">
        <f>VLOOKUP($B52,personal!$A$1:$I$49,3,FALSE)</f>
        <v>4</v>
      </c>
      <c r="E52" s="13">
        <f>VLOOKUP($B52,personal!$A$1:$I$49,4,FALSE)</f>
        <v>2</v>
      </c>
      <c r="F52" s="13" t="str">
        <f>VLOOKUP($B52,personal!$A$1:$I$49,5,FALSE)</f>
        <v>Tidak</v>
      </c>
      <c r="G52" s="13">
        <f>VLOOKUP($B52,personal!$A$1:$I$49,6,FALSE)</f>
        <v>2</v>
      </c>
      <c r="H52" s="13">
        <f>VLOOKUP($B52,personal!$A$1:$I$49,7,FALSE)</f>
        <v>2</v>
      </c>
      <c r="I52" s="13">
        <f>VLOOKUP($B52,personal!$A$1:$I$49,8,FALSE)</f>
        <v>30</v>
      </c>
      <c r="J52" s="33" t="str">
        <f>VLOOKUP($B52,personal!$A$1:$I$49,9,FALSE)</f>
        <v>Wanita</v>
      </c>
      <c r="K52" s="32" t="str">
        <f>VLOOKUP($B52,colocation!$A$1:$K$45,2,FALSE)</f>
        <v>B</v>
      </c>
      <c r="L52" s="13" t="str">
        <f>VLOOKUP($B52,colocation!$A$1:$K$45,3,FALSE)</f>
        <v>D</v>
      </c>
      <c r="M52" s="13" t="str">
        <f>VLOOKUP($B52,colocation!$A$1:$K$45,4,FALSE)</f>
        <v>C</v>
      </c>
      <c r="N52" s="13" t="str">
        <f>VLOOKUP($B52,colocation!$A$1:$K$45,5,FALSE)</f>
        <v>B</v>
      </c>
      <c r="O52" s="13" t="str">
        <f>VLOOKUP($B52,colocation!$A$1:$K$45,6,FALSE)</f>
        <v>D</v>
      </c>
      <c r="P52" s="13" t="str">
        <f>VLOOKUP($B52,colocation!$A$1:$K$45,7,FALSE)</f>
        <v>B</v>
      </c>
      <c r="Q52" s="13" t="str">
        <f>VLOOKUP($B52,colocation!$A$1:$K$45,8,FALSE)</f>
        <v>B</v>
      </c>
      <c r="R52" s="13" t="str">
        <f>VLOOKUP($B52,colocation!$A$1:$K$45,9,FALSE)</f>
        <v>B</v>
      </c>
      <c r="S52" s="13" t="str">
        <f>VLOOKUP($B52,colocation!$A$1:$K$45,10,FALSE)</f>
        <v>A</v>
      </c>
      <c r="T52" s="33" t="str">
        <f>VLOOKUP($B52,colocation!$A$1:$K$45,11,FALSE)</f>
        <v>A</v>
      </c>
      <c r="U52" s="32" t="str">
        <f>VLOOKUP($B52,change!$A$1:$K$43,2,FALSE)</f>
        <v>C</v>
      </c>
      <c r="V52" s="13" t="str">
        <f>VLOOKUP($B52,change!$A$1:$K$43,3,FALSE)</f>
        <v>A</v>
      </c>
      <c r="W52" s="13" t="str">
        <f>VLOOKUP($B52,change!$A$1:$K$43,4,FALSE)</f>
        <v>B</v>
      </c>
      <c r="X52" s="13" t="str">
        <f>VLOOKUP($B52,change!$A$1:$K$43,5,FALSE)</f>
        <v>A</v>
      </c>
      <c r="Y52" s="13" t="str">
        <f>VLOOKUP($B52,change!$A$1:$K$43,6,FALSE)</f>
        <v>D</v>
      </c>
      <c r="Z52" s="13" t="str">
        <f>VLOOKUP($B52,change!$A$1:$K$43,7,FALSE)</f>
        <v>C</v>
      </c>
      <c r="AA52" s="13" t="str">
        <f>VLOOKUP($B52,change!$A$1:$K$43,8,FALSE)</f>
        <v>A</v>
      </c>
      <c r="AB52" s="13" t="str">
        <f>VLOOKUP($B52,change!$A$1:$K$43,9,FALSE)</f>
        <v>C</v>
      </c>
      <c r="AC52" s="13" t="str">
        <f>VLOOKUP($B52,change!$A$1:$K$43,10,FALSE)</f>
        <v>A</v>
      </c>
      <c r="AD52" s="33" t="str">
        <f>VLOOKUP($B52,change!$A$1:$K$43,11,FALSE)</f>
        <v>C</v>
      </c>
      <c r="AE52" s="32">
        <f>VLOOKUP($B52,'pu,peou,cle'!$A$1:$P$43,2,FALSE)</f>
        <v>5</v>
      </c>
      <c r="AF52" s="13">
        <f>VLOOKUP($B52,'pu,peou,cle'!$A$1:$P$43,3,FALSE)</f>
        <v>5</v>
      </c>
      <c r="AG52" s="13">
        <f>VLOOKUP($B52,'pu,peou,cle'!$A$1:$P$43,4,FALSE)</f>
        <v>5</v>
      </c>
      <c r="AH52" s="13">
        <f>VLOOKUP($B52,'pu,peou,cle'!$A$1:$P$43,5,FALSE)</f>
        <v>5</v>
      </c>
      <c r="AI52" s="33">
        <f>VLOOKUP($B52,'pu,peou,cle'!$A$1:$P$43,6,FALSE)</f>
        <v>5</v>
      </c>
      <c r="AJ52" s="32">
        <f>VLOOKUP($B52,'pu,peou,cle'!$A$1:$P$43,7,FALSE)</f>
        <v>5</v>
      </c>
      <c r="AK52" s="13">
        <f>VLOOKUP($B52,'pu,peou,cle'!$A$1:$P$43,8,FALSE)</f>
        <v>5</v>
      </c>
      <c r="AL52" s="13">
        <f>VLOOKUP($B52,'pu,peou,cle'!$A$1:$P$43,9,FALSE)</f>
        <v>2</v>
      </c>
      <c r="AM52" s="13">
        <f>VLOOKUP($B52,'pu,peou,cle'!$A$1:$P$43,10,FALSE)</f>
        <v>5</v>
      </c>
      <c r="AN52" s="33">
        <f>VLOOKUP($B52,'pu,peou,cle'!$A$1:$P$43,11,FALSE)</f>
        <v>5</v>
      </c>
      <c r="AO52" s="32">
        <f>VLOOKUP($B52,'pu,peou,cle'!$A$1:$P$43,12,FALSE)</f>
        <v>5</v>
      </c>
      <c r="AP52" s="13">
        <f>VLOOKUP($B52,'pu,peou,cle'!$A$1:$P$43,13,FALSE)</f>
        <v>5</v>
      </c>
      <c r="AQ52" s="13">
        <f>VLOOKUP($B52,'pu,peou,cle'!$A$1:$P$43,14,FALSE)</f>
        <v>5</v>
      </c>
      <c r="AR52" s="13">
        <f>VLOOKUP($B52,'pu,peou,cle'!$A$1:$P$43,15,FALSE)</f>
        <v>5</v>
      </c>
      <c r="AS52" s="33" t="str">
        <f>VLOOKUP($B52,'pu,peou,cle'!$A$1:$P$43,16,FALSE)</f>
        <v>-</v>
      </c>
    </row>
    <row r="53" spans="1:45" ht="15" thickBot="1" x14ac:dyDescent="0.4">
      <c r="A53" s="28" t="s">
        <v>100</v>
      </c>
      <c r="B53" s="29" t="s">
        <v>101</v>
      </c>
      <c r="C53" s="34" t="str">
        <f>VLOOKUP($B53,personal!$A$1:$I$49,2,FALSE)</f>
        <v>D</v>
      </c>
      <c r="D53" s="35">
        <f>VLOOKUP($B53,personal!$A$1:$I$49,3,FALSE)</f>
        <v>4</v>
      </c>
      <c r="E53" s="35">
        <f>VLOOKUP($B53,personal!$A$1:$I$49,4,FALSE)</f>
        <v>1</v>
      </c>
      <c r="F53" s="35" t="str">
        <f>VLOOKUP($B53,personal!$A$1:$I$49,5,FALSE)</f>
        <v>Tidak</v>
      </c>
      <c r="G53" s="35">
        <f>VLOOKUP($B53,personal!$A$1:$I$49,6,FALSE)</f>
        <v>1</v>
      </c>
      <c r="H53" s="35">
        <f>VLOOKUP($B53,personal!$A$1:$I$49,7,FALSE)</f>
        <v>1</v>
      </c>
      <c r="I53" s="35">
        <f>VLOOKUP($B53,personal!$A$1:$I$49,8,FALSE)</f>
        <v>33</v>
      </c>
      <c r="J53" s="36" t="str">
        <f>VLOOKUP($B53,personal!$A$1:$I$49,9,FALSE)</f>
        <v>Pria</v>
      </c>
      <c r="K53" s="34" t="str">
        <f>VLOOKUP($B53,colocation!$A$1:$K$45,2,FALSE)</f>
        <v>B</v>
      </c>
      <c r="L53" s="35" t="str">
        <f>VLOOKUP($B53,colocation!$A$1:$K$45,3,FALSE)</f>
        <v>D</v>
      </c>
      <c r="M53" s="35" t="str">
        <f>VLOOKUP($B53,colocation!$A$1:$K$45,4,FALSE)</f>
        <v>D</v>
      </c>
      <c r="N53" s="35" t="str">
        <f>VLOOKUP($B53,colocation!$A$1:$K$45,5,FALSE)</f>
        <v>B</v>
      </c>
      <c r="O53" s="35" t="str">
        <f>VLOOKUP($B53,colocation!$A$1:$K$45,6,FALSE)</f>
        <v>D</v>
      </c>
      <c r="P53" s="35" t="str">
        <f>VLOOKUP($B53,colocation!$A$1:$K$45,7,FALSE)</f>
        <v>B</v>
      </c>
      <c r="Q53" s="35" t="str">
        <f>VLOOKUP($B53,colocation!$A$1:$K$45,8,FALSE)</f>
        <v>B</v>
      </c>
      <c r="R53" s="35" t="str">
        <f>VLOOKUP($B53,colocation!$A$1:$K$45,9,FALSE)</f>
        <v>A</v>
      </c>
      <c r="S53" s="35" t="str">
        <f>VLOOKUP($B53,colocation!$A$1:$K$45,10,FALSE)</f>
        <v>B</v>
      </c>
      <c r="T53" s="36" t="str">
        <f>VLOOKUP($B53,colocation!$A$1:$K$45,11,FALSE)</f>
        <v>A</v>
      </c>
      <c r="U53" s="34" t="str">
        <f>VLOOKUP($B53,change!$A$1:$K$43,2,FALSE)</f>
        <v>B</v>
      </c>
      <c r="V53" s="35" t="str">
        <f>VLOOKUP($B53,change!$A$1:$K$43,3,FALSE)</f>
        <v>E</v>
      </c>
      <c r="W53" s="35" t="str">
        <f>VLOOKUP($B53,change!$A$1:$K$43,4,FALSE)</f>
        <v>C</v>
      </c>
      <c r="X53" s="35" t="str">
        <f>VLOOKUP($B53,change!$A$1:$K$43,5,FALSE)</f>
        <v>E</v>
      </c>
      <c r="Y53" s="35" t="str">
        <f>VLOOKUP($B53,change!$A$1:$K$43,6,FALSE)</f>
        <v>D</v>
      </c>
      <c r="Z53" s="35" t="str">
        <f>VLOOKUP($B53,change!$A$1:$K$43,7,FALSE)</f>
        <v>C</v>
      </c>
      <c r="AA53" s="35" t="str">
        <f>VLOOKUP($B53,change!$A$1:$K$43,8,FALSE)</f>
        <v>E</v>
      </c>
      <c r="AB53" s="35" t="str">
        <f>VLOOKUP($B53,change!$A$1:$K$43,9,FALSE)</f>
        <v>A</v>
      </c>
      <c r="AC53" s="35" t="str">
        <f>VLOOKUP($B53,change!$A$1:$K$43,10,FALSE)</f>
        <v>E</v>
      </c>
      <c r="AD53" s="36" t="str">
        <f>VLOOKUP($B53,change!$A$1:$K$43,11,FALSE)</f>
        <v>E</v>
      </c>
      <c r="AE53" s="34">
        <f>VLOOKUP($B53,'pu,peou,cle'!$A$1:$P$43,2,FALSE)</f>
        <v>4</v>
      </c>
      <c r="AF53" s="35">
        <f>VLOOKUP($B53,'pu,peou,cle'!$A$1:$P$43,3,FALSE)</f>
        <v>4</v>
      </c>
      <c r="AG53" s="35">
        <f>VLOOKUP($B53,'pu,peou,cle'!$A$1:$P$43,4,FALSE)</f>
        <v>3</v>
      </c>
      <c r="AH53" s="35">
        <f>VLOOKUP($B53,'pu,peou,cle'!$A$1:$P$43,5,FALSE)</f>
        <v>4</v>
      </c>
      <c r="AI53" s="36">
        <f>VLOOKUP($B53,'pu,peou,cle'!$A$1:$P$43,6,FALSE)</f>
        <v>4</v>
      </c>
      <c r="AJ53" s="34">
        <f>VLOOKUP($B53,'pu,peou,cle'!$A$1:$P$43,7,FALSE)</f>
        <v>4</v>
      </c>
      <c r="AK53" s="35">
        <f>VLOOKUP($B53,'pu,peou,cle'!$A$1:$P$43,8,FALSE)</f>
        <v>4</v>
      </c>
      <c r="AL53" s="35">
        <f>VLOOKUP($B53,'pu,peou,cle'!$A$1:$P$43,9,FALSE)</f>
        <v>4</v>
      </c>
      <c r="AM53" s="35">
        <f>VLOOKUP($B53,'pu,peou,cle'!$A$1:$P$43,10,FALSE)</f>
        <v>4</v>
      </c>
      <c r="AN53" s="36">
        <f>VLOOKUP($B53,'pu,peou,cle'!$A$1:$P$43,11,FALSE)</f>
        <v>4</v>
      </c>
      <c r="AO53" s="34">
        <f>VLOOKUP($B53,'pu,peou,cle'!$A$1:$P$43,12,FALSE)</f>
        <v>4</v>
      </c>
      <c r="AP53" s="35">
        <f>VLOOKUP($B53,'pu,peou,cle'!$A$1:$P$43,13,FALSE)</f>
        <v>3</v>
      </c>
      <c r="AQ53" s="35">
        <f>VLOOKUP($B53,'pu,peou,cle'!$A$1:$P$43,14,FALSE)</f>
        <v>3</v>
      </c>
      <c r="AR53" s="35">
        <f>VLOOKUP($B53,'pu,peou,cle'!$A$1:$P$43,15,FALSE)</f>
        <v>3</v>
      </c>
      <c r="AS53" s="36" t="str">
        <f>VLOOKUP($B53,'pu,peou,cle'!$A$1:$P$43,16,FALSE)</f>
        <v>waktu review bisa dilibypass</v>
      </c>
    </row>
  </sheetData>
  <mergeCells count="7">
    <mergeCell ref="AO1:AS1"/>
    <mergeCell ref="C1:J1"/>
    <mergeCell ref="K1:T1"/>
    <mergeCell ref="U1:AD1"/>
    <mergeCell ref="A1:B1"/>
    <mergeCell ref="AE1:AI1"/>
    <mergeCell ref="AJ1:AN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8"/>
  <sheetViews>
    <sheetView zoomScale="70" zoomScaleNormal="70" workbookViewId="0">
      <selection activeCell="B9" sqref="B9"/>
    </sheetView>
  </sheetViews>
  <sheetFormatPr defaultRowHeight="14.5" x14ac:dyDescent="0.35"/>
  <cols>
    <col min="1" max="1" width="12.7265625" bestFit="1" customWidth="1"/>
    <col min="2" max="2" width="18.1796875" customWidth="1"/>
    <col min="3" max="22" width="8.7265625" customWidth="1"/>
    <col min="23" max="23" width="12.90625" customWidth="1"/>
    <col min="44" max="44" width="12.26953125" customWidth="1"/>
    <col min="48" max="48" width="9" customWidth="1"/>
    <col min="49" max="49" width="12.90625" customWidth="1"/>
    <col min="52" max="52" width="9.54296875" customWidth="1"/>
  </cols>
  <sheetData>
    <row r="1" spans="1:56" ht="15" thickBot="1" x14ac:dyDescent="0.4">
      <c r="A1" s="145" t="s">
        <v>126</v>
      </c>
      <c r="B1" s="146"/>
      <c r="C1" s="95" t="s">
        <v>124</v>
      </c>
      <c r="D1" s="96"/>
      <c r="E1" s="96"/>
      <c r="F1" s="96"/>
      <c r="G1" s="96"/>
      <c r="H1" s="96"/>
      <c r="I1" s="96"/>
      <c r="J1" s="96"/>
      <c r="K1" s="96"/>
      <c r="L1" s="96"/>
      <c r="M1" s="96"/>
      <c r="N1" s="96"/>
      <c r="O1" s="96"/>
      <c r="P1" s="96"/>
      <c r="Q1" s="96"/>
      <c r="R1" s="96"/>
      <c r="S1" s="96"/>
      <c r="T1" s="96"/>
      <c r="U1" s="96"/>
      <c r="V1" s="96"/>
      <c r="W1" s="97"/>
      <c r="X1" s="90" t="s">
        <v>125</v>
      </c>
      <c r="Y1" s="91"/>
      <c r="Z1" s="91"/>
      <c r="AA1" s="91"/>
      <c r="AB1" s="91"/>
      <c r="AC1" s="91"/>
      <c r="AD1" s="91"/>
      <c r="AE1" s="91"/>
      <c r="AF1" s="91"/>
      <c r="AG1" s="91"/>
      <c r="AH1" s="91"/>
      <c r="AI1" s="91"/>
      <c r="AJ1" s="91"/>
      <c r="AK1" s="91"/>
      <c r="AL1" s="91"/>
      <c r="AM1" s="91"/>
      <c r="AN1" s="91"/>
      <c r="AO1" s="91"/>
      <c r="AP1" s="91"/>
      <c r="AQ1" s="91"/>
      <c r="AR1" s="92"/>
      <c r="AT1" s="58"/>
      <c r="AU1" s="58"/>
      <c r="AV1" s="59"/>
      <c r="AW1" s="58"/>
      <c r="AX1" s="58"/>
      <c r="AY1" s="58"/>
      <c r="AZ1" s="58"/>
      <c r="BA1" s="58"/>
      <c r="BB1" s="58"/>
      <c r="BC1" s="58"/>
    </row>
    <row r="2" spans="1:56" ht="15" thickBot="1" x14ac:dyDescent="0.4">
      <c r="A2" s="67" t="s">
        <v>209</v>
      </c>
      <c r="B2" s="67" t="s">
        <v>1</v>
      </c>
      <c r="C2" s="98" t="s">
        <v>173</v>
      </c>
      <c r="D2" s="99"/>
      <c r="E2" s="99"/>
      <c r="F2" s="99"/>
      <c r="G2" s="99"/>
      <c r="H2" s="99"/>
      <c r="I2" s="99"/>
      <c r="J2" s="99"/>
      <c r="K2" s="99"/>
      <c r="L2" s="100"/>
      <c r="M2" s="98" t="s">
        <v>174</v>
      </c>
      <c r="N2" s="99"/>
      <c r="O2" s="99"/>
      <c r="P2" s="99"/>
      <c r="Q2" s="99"/>
      <c r="R2" s="99"/>
      <c r="S2" s="99"/>
      <c r="T2" s="99"/>
      <c r="U2" s="99"/>
      <c r="V2" s="100"/>
      <c r="W2" s="101" t="s">
        <v>175</v>
      </c>
      <c r="X2" s="90" t="s">
        <v>173</v>
      </c>
      <c r="Y2" s="91"/>
      <c r="Z2" s="91"/>
      <c r="AA2" s="91"/>
      <c r="AB2" s="91"/>
      <c r="AC2" s="91"/>
      <c r="AD2" s="91"/>
      <c r="AE2" s="91"/>
      <c r="AF2" s="91"/>
      <c r="AG2" s="92"/>
      <c r="AH2" s="90" t="s">
        <v>174</v>
      </c>
      <c r="AI2" s="91"/>
      <c r="AJ2" s="91"/>
      <c r="AK2" s="91"/>
      <c r="AL2" s="91"/>
      <c r="AM2" s="91"/>
      <c r="AN2" s="91"/>
      <c r="AO2" s="91"/>
      <c r="AP2" s="91"/>
      <c r="AQ2" s="92"/>
      <c r="AR2" s="93" t="s">
        <v>175</v>
      </c>
      <c r="AT2" s="58"/>
      <c r="AU2" s="58"/>
      <c r="AV2" s="88"/>
      <c r="AW2" s="89"/>
      <c r="AX2" s="58"/>
      <c r="AY2" s="58"/>
      <c r="AZ2" s="58"/>
      <c r="BA2" s="58"/>
      <c r="BB2" s="58"/>
      <c r="BC2" s="58"/>
      <c r="BD2" s="58"/>
    </row>
    <row r="3" spans="1:56" ht="15" thickBot="1" x14ac:dyDescent="0.4">
      <c r="A3" s="179"/>
      <c r="B3" s="68"/>
      <c r="C3" s="69" t="s">
        <v>102</v>
      </c>
      <c r="D3" s="70" t="s">
        <v>103</v>
      </c>
      <c r="E3" s="70" t="s">
        <v>104</v>
      </c>
      <c r="F3" s="70" t="s">
        <v>105</v>
      </c>
      <c r="G3" s="70" t="s">
        <v>106</v>
      </c>
      <c r="H3" s="70" t="s">
        <v>107</v>
      </c>
      <c r="I3" s="70" t="s">
        <v>108</v>
      </c>
      <c r="J3" s="70" t="s">
        <v>109</v>
      </c>
      <c r="K3" s="70" t="s">
        <v>121</v>
      </c>
      <c r="L3" s="71" t="s">
        <v>122</v>
      </c>
      <c r="M3" s="72" t="s">
        <v>102</v>
      </c>
      <c r="N3" s="73" t="s">
        <v>103</v>
      </c>
      <c r="O3" s="73" t="s">
        <v>104</v>
      </c>
      <c r="P3" s="73" t="s">
        <v>105</v>
      </c>
      <c r="Q3" s="73" t="s">
        <v>106</v>
      </c>
      <c r="R3" s="73" t="s">
        <v>107</v>
      </c>
      <c r="S3" s="73" t="s">
        <v>108</v>
      </c>
      <c r="T3" s="73" t="s">
        <v>109</v>
      </c>
      <c r="U3" s="73" t="s">
        <v>121</v>
      </c>
      <c r="V3" s="74" t="s">
        <v>122</v>
      </c>
      <c r="W3" s="102"/>
      <c r="X3" s="64" t="s">
        <v>102</v>
      </c>
      <c r="Y3" s="65" t="s">
        <v>103</v>
      </c>
      <c r="Z3" s="65" t="s">
        <v>104</v>
      </c>
      <c r="AA3" s="65" t="s">
        <v>105</v>
      </c>
      <c r="AB3" s="65" t="s">
        <v>106</v>
      </c>
      <c r="AC3" s="65" t="s">
        <v>107</v>
      </c>
      <c r="AD3" s="65" t="s">
        <v>108</v>
      </c>
      <c r="AE3" s="65" t="s">
        <v>109</v>
      </c>
      <c r="AF3" s="65" t="s">
        <v>121</v>
      </c>
      <c r="AG3" s="66" t="s">
        <v>122</v>
      </c>
      <c r="AH3" s="61" t="s">
        <v>102</v>
      </c>
      <c r="AI3" s="62" t="s">
        <v>103</v>
      </c>
      <c r="AJ3" s="62" t="s">
        <v>104</v>
      </c>
      <c r="AK3" s="62" t="s">
        <v>105</v>
      </c>
      <c r="AL3" s="62" t="s">
        <v>106</v>
      </c>
      <c r="AM3" s="62" t="s">
        <v>107</v>
      </c>
      <c r="AN3" s="62" t="s">
        <v>108</v>
      </c>
      <c r="AO3" s="62" t="s">
        <v>109</v>
      </c>
      <c r="AP3" s="62" t="s">
        <v>121</v>
      </c>
      <c r="AQ3" s="63" t="s">
        <v>122</v>
      </c>
      <c r="AR3" s="94"/>
      <c r="AT3" s="58"/>
      <c r="AU3" s="58"/>
      <c r="AV3" s="88"/>
      <c r="AW3" s="89"/>
      <c r="AX3" s="58"/>
      <c r="AY3" s="58"/>
      <c r="AZ3" s="58"/>
      <c r="BA3" s="58"/>
      <c r="BB3" s="58"/>
      <c r="BC3" s="58"/>
      <c r="BD3" s="58"/>
    </row>
    <row r="4" spans="1:56" x14ac:dyDescent="0.35">
      <c r="A4" s="78" t="s">
        <v>211</v>
      </c>
      <c r="B4" s="133" t="s">
        <v>3</v>
      </c>
      <c r="C4" s="37" t="s">
        <v>114</v>
      </c>
      <c r="D4" s="38" t="s">
        <v>119</v>
      </c>
      <c r="E4" s="38" t="s">
        <v>114</v>
      </c>
      <c r="F4" s="38" t="s">
        <v>114</v>
      </c>
      <c r="G4" s="38" t="s">
        <v>113</v>
      </c>
      <c r="H4" s="38" t="s">
        <v>114</v>
      </c>
      <c r="I4" s="38" t="s">
        <v>114</v>
      </c>
      <c r="J4" s="38" t="s">
        <v>119</v>
      </c>
      <c r="K4" s="38" t="s">
        <v>116</v>
      </c>
      <c r="L4" s="8" t="s">
        <v>119</v>
      </c>
      <c r="M4" s="41">
        <f>IF(C4=C$47,1,0)</f>
        <v>0</v>
      </c>
      <c r="N4" s="42">
        <f>IF(D4=D$47,1,0)</f>
        <v>0</v>
      </c>
      <c r="O4" s="42">
        <f>IF(E4=E$47,1,0)</f>
        <v>0</v>
      </c>
      <c r="P4" s="42">
        <f>IF(F4=F$47,1,0)</f>
        <v>1</v>
      </c>
      <c r="Q4" s="42">
        <f>IF(G4=G$47,1,0)</f>
        <v>1</v>
      </c>
      <c r="R4" s="42">
        <f>IF(H4=H$47,1,0)</f>
        <v>1</v>
      </c>
      <c r="S4" s="42">
        <f>IF(I4=I$47,1,0)</f>
        <v>1</v>
      </c>
      <c r="T4" s="42">
        <f>IF(J4=J$47,1,0)</f>
        <v>0</v>
      </c>
      <c r="U4" s="42">
        <f>IF(K4=K$47,1,0)</f>
        <v>0</v>
      </c>
      <c r="V4" s="43">
        <f>IF(L4=L$47,1,0)</f>
        <v>0</v>
      </c>
      <c r="W4" s="75">
        <f>SUM(M4:V4)</f>
        <v>4</v>
      </c>
      <c r="X4" s="41" t="s">
        <v>119</v>
      </c>
      <c r="Y4" s="42" t="s">
        <v>116</v>
      </c>
      <c r="Z4" s="42" t="s">
        <v>119</v>
      </c>
      <c r="AA4" s="42" t="s">
        <v>116</v>
      </c>
      <c r="AB4" s="42" t="s">
        <v>113</v>
      </c>
      <c r="AC4" s="42" t="s">
        <v>116</v>
      </c>
      <c r="AD4" s="42" t="s">
        <v>119</v>
      </c>
      <c r="AE4" s="42" t="s">
        <v>119</v>
      </c>
      <c r="AF4" s="42" t="s">
        <v>113</v>
      </c>
      <c r="AG4" s="82" t="s">
        <v>113</v>
      </c>
      <c r="AH4" s="41">
        <f>IF(X4=X$47,1,0)</f>
        <v>0</v>
      </c>
      <c r="AI4" s="42">
        <f t="shared" ref="AI4:AQ4" si="0">IF(Y4=Y$47,1,0)</f>
        <v>0</v>
      </c>
      <c r="AJ4" s="42">
        <f t="shared" si="0"/>
        <v>0</v>
      </c>
      <c r="AK4" s="42">
        <f t="shared" si="0"/>
        <v>1</v>
      </c>
      <c r="AL4" s="42">
        <f t="shared" si="0"/>
        <v>1</v>
      </c>
      <c r="AM4" s="42">
        <f t="shared" si="0"/>
        <v>1</v>
      </c>
      <c r="AN4" s="42">
        <f t="shared" si="0"/>
        <v>0</v>
      </c>
      <c r="AO4" s="42">
        <f t="shared" si="0"/>
        <v>1</v>
      </c>
      <c r="AP4" s="42">
        <f t="shared" si="0"/>
        <v>0</v>
      </c>
      <c r="AQ4" s="43">
        <f t="shared" si="0"/>
        <v>1</v>
      </c>
      <c r="AR4" s="78">
        <f>SUM(AH4:AQ4)</f>
        <v>5</v>
      </c>
      <c r="AT4" s="58"/>
      <c r="AU4" s="58"/>
      <c r="AV4" s="52"/>
      <c r="AW4" s="58"/>
      <c r="AX4" s="58"/>
      <c r="AY4" s="58"/>
      <c r="AZ4" s="84"/>
      <c r="BA4" s="85"/>
      <c r="BB4" s="58"/>
      <c r="BC4" s="58"/>
      <c r="BD4" s="58"/>
    </row>
    <row r="5" spans="1:56" x14ac:dyDescent="0.35">
      <c r="A5" s="79" t="s">
        <v>210</v>
      </c>
      <c r="B5" s="134" t="s">
        <v>5</v>
      </c>
      <c r="C5" s="32" t="s">
        <v>114</v>
      </c>
      <c r="D5" s="13" t="s">
        <v>113</v>
      </c>
      <c r="E5" s="13" t="s">
        <v>116</v>
      </c>
      <c r="F5" s="13" t="s">
        <v>114</v>
      </c>
      <c r="G5" s="13" t="s">
        <v>113</v>
      </c>
      <c r="H5" s="13" t="s">
        <v>114</v>
      </c>
      <c r="I5" s="13" t="s">
        <v>114</v>
      </c>
      <c r="J5" s="13" t="s">
        <v>113</v>
      </c>
      <c r="K5" s="13" t="s">
        <v>119</v>
      </c>
      <c r="L5" s="40" t="s">
        <v>119</v>
      </c>
      <c r="M5" s="32">
        <f>IF(C5=C$47,1,0)</f>
        <v>0</v>
      </c>
      <c r="N5" s="13">
        <f>IF(D5=D$47,1,0)</f>
        <v>1</v>
      </c>
      <c r="O5" s="13">
        <f>IF(E5=E$47,1,0)</f>
        <v>1</v>
      </c>
      <c r="P5" s="13">
        <f>IF(F5=F$47,1,0)</f>
        <v>1</v>
      </c>
      <c r="Q5" s="13">
        <f>IF(G5=G$47,1,0)</f>
        <v>1</v>
      </c>
      <c r="R5" s="13">
        <f>IF(H5=H$47,1,0)</f>
        <v>1</v>
      </c>
      <c r="S5" s="13">
        <f>IF(I5=I$47,1,0)</f>
        <v>1</v>
      </c>
      <c r="T5" s="13">
        <f>IF(J5=J$47,1,0)</f>
        <v>1</v>
      </c>
      <c r="U5" s="13">
        <f>IF(K5=K$47,1,0)</f>
        <v>1</v>
      </c>
      <c r="V5" s="33">
        <f>IF(L5=L$47,1,0)</f>
        <v>0</v>
      </c>
      <c r="W5" s="76">
        <f t="shared" ref="W5:W45" si="1">SUM(M5:V5)</f>
        <v>8</v>
      </c>
      <c r="X5" s="32" t="s">
        <v>113</v>
      </c>
      <c r="Y5" s="13" t="s">
        <v>119</v>
      </c>
      <c r="Z5" s="13" t="s">
        <v>114</v>
      </c>
      <c r="AA5" s="13" t="s">
        <v>116</v>
      </c>
      <c r="AB5" s="13" t="s">
        <v>113</v>
      </c>
      <c r="AC5" s="13" t="s">
        <v>116</v>
      </c>
      <c r="AD5" s="13" t="s">
        <v>114</v>
      </c>
      <c r="AE5" s="13" t="s">
        <v>116</v>
      </c>
      <c r="AF5" s="13" t="s">
        <v>119</v>
      </c>
      <c r="AG5" s="40" t="s">
        <v>113</v>
      </c>
      <c r="AH5" s="32">
        <f t="shared" ref="AH5:AH45" si="2">IF(X5=X$47,1,0)</f>
        <v>1</v>
      </c>
      <c r="AI5" s="13">
        <f t="shared" ref="AI5:AI45" si="3">IF(Y5=Y$47,1,0)</f>
        <v>1</v>
      </c>
      <c r="AJ5" s="13">
        <f t="shared" ref="AJ5:AJ45" si="4">IF(Z5=Z$47,1,0)</f>
        <v>1</v>
      </c>
      <c r="AK5" s="13">
        <f t="shared" ref="AK5:AK45" si="5">IF(AA5=AA$47,1,0)</f>
        <v>1</v>
      </c>
      <c r="AL5" s="13">
        <f t="shared" ref="AL5:AL45" si="6">IF(AB5=AB$47,1,0)</f>
        <v>1</v>
      </c>
      <c r="AM5" s="13">
        <f t="shared" ref="AM5:AM45" si="7">IF(AC5=AC$47,1,0)</f>
        <v>1</v>
      </c>
      <c r="AN5" s="13">
        <f t="shared" ref="AN5:AN45" si="8">IF(AD5=AD$47,1,0)</f>
        <v>1</v>
      </c>
      <c r="AO5" s="13">
        <f t="shared" ref="AO5:AO45" si="9">IF(AE5=AE$47,1,0)</f>
        <v>0</v>
      </c>
      <c r="AP5" s="13">
        <f t="shared" ref="AP5:AP45" si="10">IF(AF5=AF$47,1,0)</f>
        <v>0</v>
      </c>
      <c r="AQ5" s="33">
        <f t="shared" ref="AQ5:AQ45" si="11">IF(AG5=AG$47,1,0)</f>
        <v>1</v>
      </c>
      <c r="AR5" s="79">
        <f t="shared" ref="AR5:AR45" si="12">SUM(AH5:AQ5)</f>
        <v>8</v>
      </c>
      <c r="AU5" s="58"/>
      <c r="AV5" s="86"/>
      <c r="AW5" s="58"/>
      <c r="AX5" s="58"/>
      <c r="AY5" s="58"/>
      <c r="AZ5" s="84"/>
      <c r="BA5" s="85"/>
      <c r="BB5" s="58"/>
      <c r="BC5" s="58"/>
      <c r="BD5" s="58"/>
    </row>
    <row r="6" spans="1:56" x14ac:dyDescent="0.35">
      <c r="A6" s="79" t="s">
        <v>210</v>
      </c>
      <c r="B6" s="134" t="s">
        <v>7</v>
      </c>
      <c r="C6" s="32" t="s">
        <v>114</v>
      </c>
      <c r="D6" s="13" t="s">
        <v>113</v>
      </c>
      <c r="E6" s="13" t="s">
        <v>116</v>
      </c>
      <c r="F6" s="13" t="s">
        <v>114</v>
      </c>
      <c r="G6" s="13" t="s">
        <v>113</v>
      </c>
      <c r="H6" s="13" t="s">
        <v>114</v>
      </c>
      <c r="I6" s="13" t="s">
        <v>114</v>
      </c>
      <c r="J6" s="13" t="s">
        <v>113</v>
      </c>
      <c r="K6" s="13" t="s">
        <v>119</v>
      </c>
      <c r="L6" s="40" t="s">
        <v>119</v>
      </c>
      <c r="M6" s="32">
        <f>IF(C6=C$47,1,0)</f>
        <v>0</v>
      </c>
      <c r="N6" s="13">
        <f>IF(D6=D$47,1,0)</f>
        <v>1</v>
      </c>
      <c r="O6" s="13">
        <f>IF(E6=E$47,1,0)</f>
        <v>1</v>
      </c>
      <c r="P6" s="13">
        <f>IF(F6=F$47,1,0)</f>
        <v>1</v>
      </c>
      <c r="Q6" s="13">
        <f>IF(G6=G$47,1,0)</f>
        <v>1</v>
      </c>
      <c r="R6" s="13">
        <f>IF(H6=H$47,1,0)</f>
        <v>1</v>
      </c>
      <c r="S6" s="13">
        <f>IF(I6=I$47,1,0)</f>
        <v>1</v>
      </c>
      <c r="T6" s="13">
        <f>IF(J6=J$47,1,0)</f>
        <v>1</v>
      </c>
      <c r="U6" s="13">
        <f>IF(K6=K$47,1,0)</f>
        <v>1</v>
      </c>
      <c r="V6" s="33">
        <f>IF(L6=L$47,1,0)</f>
        <v>0</v>
      </c>
      <c r="W6" s="76">
        <f t="shared" si="1"/>
        <v>8</v>
      </c>
      <c r="X6" s="32" t="s">
        <v>113</v>
      </c>
      <c r="Y6" s="13" t="s">
        <v>119</v>
      </c>
      <c r="Z6" s="13" t="s">
        <v>114</v>
      </c>
      <c r="AA6" s="13" t="s">
        <v>116</v>
      </c>
      <c r="AB6" s="13" t="s">
        <v>113</v>
      </c>
      <c r="AC6" s="13" t="s">
        <v>116</v>
      </c>
      <c r="AD6" s="13" t="s">
        <v>114</v>
      </c>
      <c r="AE6" s="13" t="s">
        <v>119</v>
      </c>
      <c r="AF6" s="13" t="s">
        <v>110</v>
      </c>
      <c r="AG6" s="40" t="s">
        <v>113</v>
      </c>
      <c r="AH6" s="32">
        <f t="shared" si="2"/>
        <v>1</v>
      </c>
      <c r="AI6" s="13">
        <f t="shared" si="3"/>
        <v>1</v>
      </c>
      <c r="AJ6" s="13">
        <f t="shared" si="4"/>
        <v>1</v>
      </c>
      <c r="AK6" s="13">
        <f t="shared" si="5"/>
        <v>1</v>
      </c>
      <c r="AL6" s="13">
        <f t="shared" si="6"/>
        <v>1</v>
      </c>
      <c r="AM6" s="13">
        <f t="shared" si="7"/>
        <v>1</v>
      </c>
      <c r="AN6" s="13">
        <f t="shared" si="8"/>
        <v>1</v>
      </c>
      <c r="AO6" s="13">
        <f t="shared" si="9"/>
        <v>1</v>
      </c>
      <c r="AP6" s="13">
        <f t="shared" si="10"/>
        <v>0</v>
      </c>
      <c r="AQ6" s="33">
        <f t="shared" si="11"/>
        <v>1</v>
      </c>
      <c r="AR6" s="79">
        <f t="shared" si="12"/>
        <v>9</v>
      </c>
      <c r="AU6" s="58"/>
      <c r="AV6" s="86"/>
      <c r="AW6" s="58"/>
      <c r="AX6" s="58"/>
      <c r="AY6" s="58"/>
      <c r="AZ6" s="52"/>
      <c r="BA6" s="85"/>
      <c r="BB6" s="58"/>
      <c r="BC6" s="58"/>
      <c r="BD6" s="58"/>
    </row>
    <row r="7" spans="1:56" x14ac:dyDescent="0.35">
      <c r="A7" s="79" t="s">
        <v>210</v>
      </c>
      <c r="B7" s="134" t="s">
        <v>9</v>
      </c>
      <c r="C7" s="32" t="s">
        <v>114</v>
      </c>
      <c r="D7" s="13" t="s">
        <v>113</v>
      </c>
      <c r="E7" s="13" t="s">
        <v>113</v>
      </c>
      <c r="F7" s="13" t="s">
        <v>114</v>
      </c>
      <c r="G7" s="13" t="s">
        <v>113</v>
      </c>
      <c r="H7" s="13" t="s">
        <v>114</v>
      </c>
      <c r="I7" s="13" t="s">
        <v>114</v>
      </c>
      <c r="J7" s="13" t="s">
        <v>113</v>
      </c>
      <c r="K7" s="13" t="s">
        <v>114</v>
      </c>
      <c r="L7" s="40" t="s">
        <v>119</v>
      </c>
      <c r="M7" s="32">
        <f>IF(C7=C$47,1,0)</f>
        <v>0</v>
      </c>
      <c r="N7" s="13">
        <f>IF(D7=D$47,1,0)</f>
        <v>1</v>
      </c>
      <c r="O7" s="13">
        <f>IF(E7=E$47,1,0)</f>
        <v>0</v>
      </c>
      <c r="P7" s="13">
        <f>IF(F7=F$47,1,0)</f>
        <v>1</v>
      </c>
      <c r="Q7" s="13">
        <f>IF(G7=G$47,1,0)</f>
        <v>1</v>
      </c>
      <c r="R7" s="13">
        <f>IF(H7=H$47,1,0)</f>
        <v>1</v>
      </c>
      <c r="S7" s="13">
        <f>IF(I7=I$47,1,0)</f>
        <v>1</v>
      </c>
      <c r="T7" s="13">
        <f>IF(J7=J$47,1,0)</f>
        <v>1</v>
      </c>
      <c r="U7" s="13">
        <f>IF(K7=K$47,1,0)</f>
        <v>0</v>
      </c>
      <c r="V7" s="33">
        <f>IF(L7=L$47,1,0)</f>
        <v>0</v>
      </c>
      <c r="W7" s="76">
        <f t="shared" si="1"/>
        <v>6</v>
      </c>
      <c r="X7" s="32" t="s">
        <v>113</v>
      </c>
      <c r="Y7" s="13" t="s">
        <v>119</v>
      </c>
      <c r="Z7" s="13" t="s">
        <v>114</v>
      </c>
      <c r="AA7" s="13" t="s">
        <v>116</v>
      </c>
      <c r="AB7" s="13" t="s">
        <v>116</v>
      </c>
      <c r="AC7" s="13" t="s">
        <v>113</v>
      </c>
      <c r="AD7" s="13" t="s">
        <v>114</v>
      </c>
      <c r="AE7" s="13" t="s">
        <v>119</v>
      </c>
      <c r="AF7" s="13" t="s">
        <v>119</v>
      </c>
      <c r="AG7" s="40" t="s">
        <v>113</v>
      </c>
      <c r="AH7" s="32">
        <f t="shared" si="2"/>
        <v>1</v>
      </c>
      <c r="AI7" s="13">
        <f t="shared" si="3"/>
        <v>1</v>
      </c>
      <c r="AJ7" s="13">
        <f t="shared" si="4"/>
        <v>1</v>
      </c>
      <c r="AK7" s="13">
        <f t="shared" si="5"/>
        <v>1</v>
      </c>
      <c r="AL7" s="13">
        <f t="shared" si="6"/>
        <v>0</v>
      </c>
      <c r="AM7" s="13">
        <f t="shared" si="7"/>
        <v>0</v>
      </c>
      <c r="AN7" s="13">
        <f t="shared" si="8"/>
        <v>1</v>
      </c>
      <c r="AO7" s="13">
        <f t="shared" si="9"/>
        <v>1</v>
      </c>
      <c r="AP7" s="13">
        <f t="shared" si="10"/>
        <v>0</v>
      </c>
      <c r="AQ7" s="33">
        <f t="shared" si="11"/>
        <v>1</v>
      </c>
      <c r="AR7" s="79">
        <f t="shared" si="12"/>
        <v>7</v>
      </c>
      <c r="AU7" s="58"/>
      <c r="AV7" s="86"/>
      <c r="AW7" s="58"/>
      <c r="AX7" s="58"/>
      <c r="AY7" s="58"/>
      <c r="AZ7" s="52"/>
      <c r="BA7" s="85"/>
      <c r="BB7" s="58"/>
      <c r="BC7" s="58"/>
      <c r="BD7" s="58"/>
    </row>
    <row r="8" spans="1:56" x14ac:dyDescent="0.35">
      <c r="A8" s="79" t="s">
        <v>211</v>
      </c>
      <c r="B8" s="135" t="s">
        <v>11</v>
      </c>
      <c r="C8" s="32" t="s">
        <v>114</v>
      </c>
      <c r="D8" s="13" t="s">
        <v>119</v>
      </c>
      <c r="E8" s="13" t="s">
        <v>114</v>
      </c>
      <c r="F8" s="13" t="s">
        <v>114</v>
      </c>
      <c r="G8" s="13" t="s">
        <v>113</v>
      </c>
      <c r="H8" s="13" t="s">
        <v>114</v>
      </c>
      <c r="I8" s="13" t="s">
        <v>114</v>
      </c>
      <c r="J8" s="13" t="s">
        <v>113</v>
      </c>
      <c r="K8" s="13" t="s">
        <v>114</v>
      </c>
      <c r="L8" s="40" t="s">
        <v>119</v>
      </c>
      <c r="M8" s="32">
        <f>IF(C8=C$47,1,0)</f>
        <v>0</v>
      </c>
      <c r="N8" s="13">
        <f>IF(D8=D$47,1,0)</f>
        <v>0</v>
      </c>
      <c r="O8" s="13">
        <f>IF(E8=E$47,1,0)</f>
        <v>0</v>
      </c>
      <c r="P8" s="13">
        <f>IF(F8=F$47,1,0)</f>
        <v>1</v>
      </c>
      <c r="Q8" s="13">
        <f>IF(G8=G$47,1,0)</f>
        <v>1</v>
      </c>
      <c r="R8" s="13">
        <f>IF(H8=H$47,1,0)</f>
        <v>1</v>
      </c>
      <c r="S8" s="13">
        <f>IF(I8=I$47,1,0)</f>
        <v>1</v>
      </c>
      <c r="T8" s="13">
        <f>IF(J8=J$47,1,0)</f>
        <v>1</v>
      </c>
      <c r="U8" s="13">
        <f>IF(K8=K$47,1,0)</f>
        <v>0</v>
      </c>
      <c r="V8" s="33">
        <f>IF(L8=L$47,1,0)</f>
        <v>0</v>
      </c>
      <c r="W8" s="76">
        <f t="shared" si="1"/>
        <v>5</v>
      </c>
      <c r="X8" s="32" t="s">
        <v>113</v>
      </c>
      <c r="Y8" s="13" t="s">
        <v>119</v>
      </c>
      <c r="Z8" s="13" t="s">
        <v>116</v>
      </c>
      <c r="AA8" s="13" t="s">
        <v>116</v>
      </c>
      <c r="AB8" s="13" t="s">
        <v>119</v>
      </c>
      <c r="AC8" s="13" t="s">
        <v>116</v>
      </c>
      <c r="AD8" s="13" t="s">
        <v>113</v>
      </c>
      <c r="AE8" s="13" t="s">
        <v>114</v>
      </c>
      <c r="AF8" s="13" t="s">
        <v>116</v>
      </c>
      <c r="AG8" s="40" t="s">
        <v>119</v>
      </c>
      <c r="AH8" s="32">
        <f t="shared" si="2"/>
        <v>1</v>
      </c>
      <c r="AI8" s="13">
        <f t="shared" si="3"/>
        <v>1</v>
      </c>
      <c r="AJ8" s="13">
        <f t="shared" si="4"/>
        <v>0</v>
      </c>
      <c r="AK8" s="13">
        <f t="shared" si="5"/>
        <v>1</v>
      </c>
      <c r="AL8" s="13">
        <f t="shared" si="6"/>
        <v>0</v>
      </c>
      <c r="AM8" s="13">
        <f t="shared" si="7"/>
        <v>1</v>
      </c>
      <c r="AN8" s="13">
        <f t="shared" si="8"/>
        <v>0</v>
      </c>
      <c r="AO8" s="13">
        <f t="shared" si="9"/>
        <v>0</v>
      </c>
      <c r="AP8" s="13">
        <f t="shared" si="10"/>
        <v>1</v>
      </c>
      <c r="AQ8" s="33">
        <f t="shared" si="11"/>
        <v>0</v>
      </c>
      <c r="AR8" s="79">
        <f t="shared" si="12"/>
        <v>5</v>
      </c>
      <c r="AU8" s="58"/>
      <c r="AV8" s="52"/>
      <c r="AW8" s="58"/>
      <c r="AX8" s="58"/>
      <c r="AY8" s="58"/>
      <c r="AZ8" s="52"/>
      <c r="BA8" s="85"/>
      <c r="BB8" s="58"/>
      <c r="BC8" s="58"/>
      <c r="BD8" s="58"/>
    </row>
    <row r="9" spans="1:56" x14ac:dyDescent="0.35">
      <c r="A9" s="79" t="s">
        <v>210</v>
      </c>
      <c r="B9" s="134" t="s">
        <v>13</v>
      </c>
      <c r="C9" s="32" t="s">
        <v>114</v>
      </c>
      <c r="D9" s="13" t="s">
        <v>113</v>
      </c>
      <c r="E9" s="13" t="s">
        <v>116</v>
      </c>
      <c r="F9" s="13" t="s">
        <v>114</v>
      </c>
      <c r="G9" s="13" t="s">
        <v>113</v>
      </c>
      <c r="H9" s="13" t="s">
        <v>114</v>
      </c>
      <c r="I9" s="13" t="s">
        <v>114</v>
      </c>
      <c r="J9" s="13" t="s">
        <v>113</v>
      </c>
      <c r="K9" s="13" t="s">
        <v>119</v>
      </c>
      <c r="L9" s="40" t="s">
        <v>119</v>
      </c>
      <c r="M9" s="32">
        <f>IF(C9=C$47,1,0)</f>
        <v>0</v>
      </c>
      <c r="N9" s="13">
        <f>IF(D9=D$47,1,0)</f>
        <v>1</v>
      </c>
      <c r="O9" s="13">
        <f>IF(E9=E$47,1,0)</f>
        <v>1</v>
      </c>
      <c r="P9" s="13">
        <f>IF(F9=F$47,1,0)</f>
        <v>1</v>
      </c>
      <c r="Q9" s="13">
        <f>IF(G9=G$47,1,0)</f>
        <v>1</v>
      </c>
      <c r="R9" s="13">
        <f>IF(H9=H$47,1,0)</f>
        <v>1</v>
      </c>
      <c r="S9" s="13">
        <f>IF(I9=I$47,1,0)</f>
        <v>1</v>
      </c>
      <c r="T9" s="13">
        <f>IF(J9=J$47,1,0)</f>
        <v>1</v>
      </c>
      <c r="U9" s="13">
        <f>IF(K9=K$47,1,0)</f>
        <v>1</v>
      </c>
      <c r="V9" s="33">
        <f>IF(L9=L$47,1,0)</f>
        <v>0</v>
      </c>
      <c r="W9" s="76">
        <f t="shared" si="1"/>
        <v>8</v>
      </c>
      <c r="X9" s="32" t="s">
        <v>113</v>
      </c>
      <c r="Y9" s="13" t="s">
        <v>119</v>
      </c>
      <c r="Z9" s="13" t="s">
        <v>114</v>
      </c>
      <c r="AA9" s="13" t="s">
        <v>116</v>
      </c>
      <c r="AB9" s="13" t="s">
        <v>113</v>
      </c>
      <c r="AC9" s="13" t="s">
        <v>116</v>
      </c>
      <c r="AD9" s="13" t="s">
        <v>114</v>
      </c>
      <c r="AE9" s="13" t="s">
        <v>116</v>
      </c>
      <c r="AF9" s="13" t="s">
        <v>113</v>
      </c>
      <c r="AG9" s="40" t="s">
        <v>113</v>
      </c>
      <c r="AH9" s="32">
        <f t="shared" si="2"/>
        <v>1</v>
      </c>
      <c r="AI9" s="13">
        <f t="shared" si="3"/>
        <v>1</v>
      </c>
      <c r="AJ9" s="13">
        <f t="shared" si="4"/>
        <v>1</v>
      </c>
      <c r="AK9" s="13">
        <f t="shared" si="5"/>
        <v>1</v>
      </c>
      <c r="AL9" s="13">
        <f t="shared" si="6"/>
        <v>1</v>
      </c>
      <c r="AM9" s="13">
        <f t="shared" si="7"/>
        <v>1</v>
      </c>
      <c r="AN9" s="13">
        <f t="shared" si="8"/>
        <v>1</v>
      </c>
      <c r="AO9" s="13">
        <f t="shared" si="9"/>
        <v>0</v>
      </c>
      <c r="AP9" s="13">
        <f t="shared" si="10"/>
        <v>0</v>
      </c>
      <c r="AQ9" s="33">
        <f t="shared" si="11"/>
        <v>1</v>
      </c>
      <c r="AR9" s="79">
        <f t="shared" si="12"/>
        <v>8</v>
      </c>
      <c r="AU9" s="58"/>
      <c r="AV9" s="86"/>
      <c r="AW9" s="58"/>
      <c r="AX9" s="58"/>
      <c r="AY9" s="58"/>
      <c r="AZ9" s="52"/>
      <c r="BA9" s="85"/>
      <c r="BB9" s="58"/>
      <c r="BC9" s="58"/>
      <c r="BD9" s="58"/>
    </row>
    <row r="10" spans="1:56" x14ac:dyDescent="0.35">
      <c r="A10" s="79" t="s">
        <v>211</v>
      </c>
      <c r="B10" s="135" t="s">
        <v>15</v>
      </c>
      <c r="C10" s="32" t="s">
        <v>113</v>
      </c>
      <c r="D10" s="13" t="s">
        <v>113</v>
      </c>
      <c r="E10" s="13" t="s">
        <v>113</v>
      </c>
      <c r="F10" s="13" t="s">
        <v>113</v>
      </c>
      <c r="G10" s="13" t="s">
        <v>113</v>
      </c>
      <c r="H10" s="13" t="s">
        <v>114</v>
      </c>
      <c r="I10" s="13" t="s">
        <v>114</v>
      </c>
      <c r="J10" s="13" t="s">
        <v>119</v>
      </c>
      <c r="K10" s="13" t="s">
        <v>113</v>
      </c>
      <c r="L10" s="40" t="s">
        <v>119</v>
      </c>
      <c r="M10" s="32">
        <f>IF(C10=C$47,1,0)</f>
        <v>0</v>
      </c>
      <c r="N10" s="13">
        <f>IF(D10=D$47,1,0)</f>
        <v>1</v>
      </c>
      <c r="O10" s="13">
        <f>IF(E10=E$47,1,0)</f>
        <v>0</v>
      </c>
      <c r="P10" s="13">
        <f>IF(F10=F$47,1,0)</f>
        <v>0</v>
      </c>
      <c r="Q10" s="13">
        <f>IF(G10=G$47,1,0)</f>
        <v>1</v>
      </c>
      <c r="R10" s="13">
        <f>IF(H10=H$47,1,0)</f>
        <v>1</v>
      </c>
      <c r="S10" s="13">
        <f>IF(I10=I$47,1,0)</f>
        <v>1</v>
      </c>
      <c r="T10" s="13">
        <f>IF(J10=J$47,1,0)</f>
        <v>0</v>
      </c>
      <c r="U10" s="13">
        <f>IF(K10=K$47,1,0)</f>
        <v>0</v>
      </c>
      <c r="V10" s="33">
        <f>IF(L10=L$47,1,0)</f>
        <v>0</v>
      </c>
      <c r="W10" s="76">
        <f t="shared" si="1"/>
        <v>4</v>
      </c>
      <c r="X10" s="32" t="s">
        <v>114</v>
      </c>
      <c r="Y10" s="13" t="s">
        <v>113</v>
      </c>
      <c r="Z10" s="13" t="s">
        <v>119</v>
      </c>
      <c r="AA10" s="13" t="s">
        <v>114</v>
      </c>
      <c r="AB10" s="13" t="s">
        <v>116</v>
      </c>
      <c r="AC10" s="13" t="s">
        <v>116</v>
      </c>
      <c r="AD10" s="13" t="s">
        <v>116</v>
      </c>
      <c r="AE10" s="13" t="s">
        <v>119</v>
      </c>
      <c r="AF10" s="13" t="s">
        <v>113</v>
      </c>
      <c r="AG10" s="40" t="s">
        <v>113</v>
      </c>
      <c r="AH10" s="32">
        <f t="shared" si="2"/>
        <v>0</v>
      </c>
      <c r="AI10" s="13">
        <f t="shared" si="3"/>
        <v>0</v>
      </c>
      <c r="AJ10" s="13">
        <f t="shared" si="4"/>
        <v>0</v>
      </c>
      <c r="AK10" s="13">
        <f t="shared" si="5"/>
        <v>0</v>
      </c>
      <c r="AL10" s="13">
        <f t="shared" si="6"/>
        <v>0</v>
      </c>
      <c r="AM10" s="13">
        <f t="shared" si="7"/>
        <v>1</v>
      </c>
      <c r="AN10" s="13">
        <f t="shared" si="8"/>
        <v>0</v>
      </c>
      <c r="AO10" s="13">
        <f t="shared" si="9"/>
        <v>1</v>
      </c>
      <c r="AP10" s="13">
        <f t="shared" si="10"/>
        <v>0</v>
      </c>
      <c r="AQ10" s="33">
        <f t="shared" si="11"/>
        <v>1</v>
      </c>
      <c r="AR10" s="79">
        <f t="shared" si="12"/>
        <v>3</v>
      </c>
      <c r="AU10" s="58"/>
      <c r="AV10" s="52"/>
      <c r="AW10" s="58"/>
      <c r="AX10" s="58"/>
      <c r="AY10" s="58"/>
      <c r="AZ10" s="52"/>
      <c r="BA10" s="85"/>
      <c r="BB10" s="58"/>
      <c r="BC10" s="58"/>
      <c r="BD10" s="58"/>
    </row>
    <row r="11" spans="1:56" x14ac:dyDescent="0.35">
      <c r="A11" s="79" t="s">
        <v>211</v>
      </c>
      <c r="B11" s="135" t="s">
        <v>17</v>
      </c>
      <c r="C11" s="32" t="s">
        <v>114</v>
      </c>
      <c r="D11" s="13" t="s">
        <v>113</v>
      </c>
      <c r="E11" s="13" t="s">
        <v>116</v>
      </c>
      <c r="F11" s="13" t="s">
        <v>114</v>
      </c>
      <c r="G11" s="13" t="s">
        <v>113</v>
      </c>
      <c r="H11" s="13" t="s">
        <v>114</v>
      </c>
      <c r="I11" s="13" t="s">
        <v>114</v>
      </c>
      <c r="J11" s="13" t="s">
        <v>119</v>
      </c>
      <c r="K11" s="13" t="s">
        <v>119</v>
      </c>
      <c r="L11" s="40" t="s">
        <v>119</v>
      </c>
      <c r="M11" s="32">
        <f>IF(C11=C$47,1,0)</f>
        <v>0</v>
      </c>
      <c r="N11" s="13">
        <f>IF(D11=D$47,1,0)</f>
        <v>1</v>
      </c>
      <c r="O11" s="13">
        <f>IF(E11=E$47,1,0)</f>
        <v>1</v>
      </c>
      <c r="P11" s="13">
        <f>IF(F11=F$47,1,0)</f>
        <v>1</v>
      </c>
      <c r="Q11" s="13">
        <f>IF(G11=G$47,1,0)</f>
        <v>1</v>
      </c>
      <c r="R11" s="13">
        <f>IF(H11=H$47,1,0)</f>
        <v>1</v>
      </c>
      <c r="S11" s="13">
        <f>IF(I11=I$47,1,0)</f>
        <v>1</v>
      </c>
      <c r="T11" s="13">
        <f>IF(J11=J$47,1,0)</f>
        <v>0</v>
      </c>
      <c r="U11" s="13">
        <f>IF(K11=K$47,1,0)</f>
        <v>1</v>
      </c>
      <c r="V11" s="33">
        <f>IF(L11=L$47,1,0)</f>
        <v>0</v>
      </c>
      <c r="W11" s="76">
        <f t="shared" si="1"/>
        <v>7</v>
      </c>
      <c r="X11" s="32" t="s">
        <v>116</v>
      </c>
      <c r="Y11" s="13" t="s">
        <v>119</v>
      </c>
      <c r="Z11" s="13" t="s">
        <v>113</v>
      </c>
      <c r="AA11" s="13" t="s">
        <v>110</v>
      </c>
      <c r="AB11" s="13" t="s">
        <v>113</v>
      </c>
      <c r="AC11" s="13" t="s">
        <v>110</v>
      </c>
      <c r="AD11" s="13" t="s">
        <v>113</v>
      </c>
      <c r="AE11" s="13" t="s">
        <v>114</v>
      </c>
      <c r="AF11" s="13" t="s">
        <v>110</v>
      </c>
      <c r="AG11" s="40" t="s">
        <v>113</v>
      </c>
      <c r="AH11" s="32">
        <f t="shared" si="2"/>
        <v>0</v>
      </c>
      <c r="AI11" s="13">
        <f t="shared" si="3"/>
        <v>1</v>
      </c>
      <c r="AJ11" s="13">
        <f t="shared" si="4"/>
        <v>0</v>
      </c>
      <c r="AK11" s="13">
        <f t="shared" si="5"/>
        <v>0</v>
      </c>
      <c r="AL11" s="13">
        <f t="shared" si="6"/>
        <v>1</v>
      </c>
      <c r="AM11" s="13">
        <f t="shared" si="7"/>
        <v>0</v>
      </c>
      <c r="AN11" s="13">
        <f t="shared" si="8"/>
        <v>0</v>
      </c>
      <c r="AO11" s="13">
        <f t="shared" si="9"/>
        <v>0</v>
      </c>
      <c r="AP11" s="13">
        <f t="shared" si="10"/>
        <v>0</v>
      </c>
      <c r="AQ11" s="33">
        <f t="shared" si="11"/>
        <v>1</v>
      </c>
      <c r="AR11" s="79">
        <f t="shared" si="12"/>
        <v>3</v>
      </c>
      <c r="AU11" s="58"/>
      <c r="AV11" s="52"/>
      <c r="AW11" s="58"/>
      <c r="AX11" s="58"/>
      <c r="AY11" s="58"/>
      <c r="AZ11" s="52"/>
      <c r="BA11" s="85"/>
      <c r="BB11" s="58"/>
      <c r="BC11" s="58"/>
      <c r="BD11" s="58"/>
    </row>
    <row r="12" spans="1:56" x14ac:dyDescent="0.35">
      <c r="A12" s="79" t="s">
        <v>211</v>
      </c>
      <c r="B12" s="135" t="s">
        <v>19</v>
      </c>
      <c r="C12" s="32" t="s">
        <v>114</v>
      </c>
      <c r="D12" s="13" t="s">
        <v>113</v>
      </c>
      <c r="E12" s="13" t="s">
        <v>114</v>
      </c>
      <c r="F12" s="13" t="s">
        <v>114</v>
      </c>
      <c r="G12" s="13" t="s">
        <v>114</v>
      </c>
      <c r="H12" s="13" t="s">
        <v>114</v>
      </c>
      <c r="I12" s="13" t="s">
        <v>114</v>
      </c>
      <c r="J12" s="13" t="s">
        <v>113</v>
      </c>
      <c r="K12" s="13" t="s">
        <v>113</v>
      </c>
      <c r="L12" s="40" t="s">
        <v>119</v>
      </c>
      <c r="M12" s="32">
        <f>IF(C12=C$47,1,0)</f>
        <v>0</v>
      </c>
      <c r="N12" s="13">
        <f>IF(D12=D$47,1,0)</f>
        <v>1</v>
      </c>
      <c r="O12" s="13">
        <f>IF(E12=E$47,1,0)</f>
        <v>0</v>
      </c>
      <c r="P12" s="13">
        <f>IF(F12=F$47,1,0)</f>
        <v>1</v>
      </c>
      <c r="Q12" s="13">
        <f>IF(G12=G$47,1,0)</f>
        <v>0</v>
      </c>
      <c r="R12" s="13">
        <f>IF(H12=H$47,1,0)</f>
        <v>1</v>
      </c>
      <c r="S12" s="13">
        <f>IF(I12=I$47,1,0)</f>
        <v>1</v>
      </c>
      <c r="T12" s="13">
        <f>IF(J12=J$47,1,0)</f>
        <v>1</v>
      </c>
      <c r="U12" s="13">
        <f>IF(K12=K$47,1,0)</f>
        <v>0</v>
      </c>
      <c r="V12" s="33">
        <f>IF(L12=L$47,1,0)</f>
        <v>0</v>
      </c>
      <c r="W12" s="76">
        <f t="shared" si="1"/>
        <v>5</v>
      </c>
      <c r="X12" s="32" t="s">
        <v>114</v>
      </c>
      <c r="Y12" s="13" t="s">
        <v>116</v>
      </c>
      <c r="Z12" s="13" t="s">
        <v>119</v>
      </c>
      <c r="AA12" s="13" t="s">
        <v>116</v>
      </c>
      <c r="AB12" s="13" t="s">
        <v>114</v>
      </c>
      <c r="AC12" s="13" t="s">
        <v>116</v>
      </c>
      <c r="AD12" s="13" t="s">
        <v>113</v>
      </c>
      <c r="AE12" s="13" t="s">
        <v>119</v>
      </c>
      <c r="AF12" s="13" t="s">
        <v>113</v>
      </c>
      <c r="AG12" s="40" t="s">
        <v>113</v>
      </c>
      <c r="AH12" s="32">
        <f t="shared" si="2"/>
        <v>0</v>
      </c>
      <c r="AI12" s="13">
        <f t="shared" si="3"/>
        <v>0</v>
      </c>
      <c r="AJ12" s="13">
        <f t="shared" si="4"/>
        <v>0</v>
      </c>
      <c r="AK12" s="13">
        <f t="shared" si="5"/>
        <v>1</v>
      </c>
      <c r="AL12" s="13">
        <f t="shared" si="6"/>
        <v>0</v>
      </c>
      <c r="AM12" s="13">
        <f t="shared" si="7"/>
        <v>1</v>
      </c>
      <c r="AN12" s="13">
        <f t="shared" si="8"/>
        <v>0</v>
      </c>
      <c r="AO12" s="13">
        <f t="shared" si="9"/>
        <v>1</v>
      </c>
      <c r="AP12" s="13">
        <f t="shared" si="10"/>
        <v>0</v>
      </c>
      <c r="AQ12" s="33">
        <f t="shared" si="11"/>
        <v>1</v>
      </c>
      <c r="AR12" s="79">
        <f t="shared" si="12"/>
        <v>4</v>
      </c>
      <c r="AU12" s="58"/>
      <c r="AV12" s="52"/>
      <c r="AW12" s="58"/>
      <c r="AX12" s="58"/>
      <c r="AY12" s="58"/>
      <c r="AZ12" s="52"/>
      <c r="BA12" s="85"/>
      <c r="BB12" s="58"/>
      <c r="BC12" s="58"/>
      <c r="BD12" s="58"/>
    </row>
    <row r="13" spans="1:56" x14ac:dyDescent="0.35">
      <c r="A13" s="79" t="s">
        <v>211</v>
      </c>
      <c r="B13" s="135" t="s">
        <v>21</v>
      </c>
      <c r="C13" s="32" t="s">
        <v>114</v>
      </c>
      <c r="D13" s="13" t="s">
        <v>119</v>
      </c>
      <c r="E13" s="13" t="s">
        <v>116</v>
      </c>
      <c r="F13" s="13" t="s">
        <v>114</v>
      </c>
      <c r="G13" s="13" t="s">
        <v>113</v>
      </c>
      <c r="H13" s="13" t="s">
        <v>114</v>
      </c>
      <c r="I13" s="13" t="s">
        <v>114</v>
      </c>
      <c r="J13" s="13" t="s">
        <v>113</v>
      </c>
      <c r="K13" s="13" t="s">
        <v>119</v>
      </c>
      <c r="L13" s="40" t="s">
        <v>119</v>
      </c>
      <c r="M13" s="32">
        <f>IF(C13=C$47,1,0)</f>
        <v>0</v>
      </c>
      <c r="N13" s="13">
        <f>IF(D13=D$47,1,0)</f>
        <v>0</v>
      </c>
      <c r="O13" s="13">
        <f>IF(E13=E$47,1,0)</f>
        <v>1</v>
      </c>
      <c r="P13" s="13">
        <f>IF(F13=F$47,1,0)</f>
        <v>1</v>
      </c>
      <c r="Q13" s="13">
        <f>IF(G13=G$47,1,0)</f>
        <v>1</v>
      </c>
      <c r="R13" s="13">
        <f>IF(H13=H$47,1,0)</f>
        <v>1</v>
      </c>
      <c r="S13" s="13">
        <f>IF(I13=I$47,1,0)</f>
        <v>1</v>
      </c>
      <c r="T13" s="13">
        <f>IF(J13=J$47,1,0)</f>
        <v>1</v>
      </c>
      <c r="U13" s="13">
        <f>IF(K13=K$47,1,0)</f>
        <v>1</v>
      </c>
      <c r="V13" s="33">
        <f>IF(L13=L$47,1,0)</f>
        <v>0</v>
      </c>
      <c r="W13" s="76">
        <f t="shared" si="1"/>
        <v>7</v>
      </c>
      <c r="X13" s="32" t="s">
        <v>116</v>
      </c>
      <c r="Y13" s="13" t="s">
        <v>119</v>
      </c>
      <c r="Z13" s="13" t="s">
        <v>114</v>
      </c>
      <c r="AA13" s="13" t="s">
        <v>116</v>
      </c>
      <c r="AB13" s="13" t="s">
        <v>113</v>
      </c>
      <c r="AC13" s="13" t="s">
        <v>116</v>
      </c>
      <c r="AD13" s="13" t="s">
        <v>114</v>
      </c>
      <c r="AE13" s="13" t="s">
        <v>119</v>
      </c>
      <c r="AF13" s="13" t="s">
        <v>119</v>
      </c>
      <c r="AG13" s="40" t="s">
        <v>114</v>
      </c>
      <c r="AH13" s="32">
        <f t="shared" si="2"/>
        <v>0</v>
      </c>
      <c r="AI13" s="13">
        <f t="shared" si="3"/>
        <v>1</v>
      </c>
      <c r="AJ13" s="13">
        <f t="shared" si="4"/>
        <v>1</v>
      </c>
      <c r="AK13" s="13">
        <f t="shared" si="5"/>
        <v>1</v>
      </c>
      <c r="AL13" s="13">
        <f t="shared" si="6"/>
        <v>1</v>
      </c>
      <c r="AM13" s="13">
        <f t="shared" si="7"/>
        <v>1</v>
      </c>
      <c r="AN13" s="13">
        <f t="shared" si="8"/>
        <v>1</v>
      </c>
      <c r="AO13" s="13">
        <f t="shared" si="9"/>
        <v>1</v>
      </c>
      <c r="AP13" s="13">
        <f t="shared" si="10"/>
        <v>0</v>
      </c>
      <c r="AQ13" s="33">
        <f t="shared" si="11"/>
        <v>0</v>
      </c>
      <c r="AR13" s="79">
        <f t="shared" si="12"/>
        <v>7</v>
      </c>
      <c r="AU13" s="58"/>
      <c r="AV13" s="52"/>
      <c r="AW13" s="58"/>
      <c r="AX13" s="58"/>
      <c r="AY13" s="58"/>
      <c r="AZ13" s="52"/>
      <c r="BA13" s="85"/>
      <c r="BB13" s="58"/>
      <c r="BC13" s="58"/>
      <c r="BD13" s="58"/>
    </row>
    <row r="14" spans="1:56" x14ac:dyDescent="0.35">
      <c r="A14" s="79" t="s">
        <v>210</v>
      </c>
      <c r="B14" s="134" t="s">
        <v>25</v>
      </c>
      <c r="C14" s="32" t="s">
        <v>116</v>
      </c>
      <c r="D14" s="13" t="s">
        <v>113</v>
      </c>
      <c r="E14" s="13" t="s">
        <v>119</v>
      </c>
      <c r="F14" s="13" t="s">
        <v>114</v>
      </c>
      <c r="G14" s="13" t="s">
        <v>113</v>
      </c>
      <c r="H14" s="13" t="s">
        <v>114</v>
      </c>
      <c r="I14" s="13" t="s">
        <v>114</v>
      </c>
      <c r="J14" s="13" t="s">
        <v>119</v>
      </c>
      <c r="K14" s="13" t="s">
        <v>113</v>
      </c>
      <c r="L14" s="40" t="s">
        <v>113</v>
      </c>
      <c r="M14" s="32">
        <f>IF(C14=C$47,1,0)</f>
        <v>1</v>
      </c>
      <c r="N14" s="13">
        <f>IF(D14=D$47,1,0)</f>
        <v>1</v>
      </c>
      <c r="O14" s="13">
        <f>IF(E14=E$47,1,0)</f>
        <v>0</v>
      </c>
      <c r="P14" s="13">
        <f>IF(F14=F$47,1,0)</f>
        <v>1</v>
      </c>
      <c r="Q14" s="13">
        <f>IF(G14=G$47,1,0)</f>
        <v>1</v>
      </c>
      <c r="R14" s="13">
        <f>IF(H14=H$47,1,0)</f>
        <v>1</v>
      </c>
      <c r="S14" s="13">
        <f>IF(I14=I$47,1,0)</f>
        <v>1</v>
      </c>
      <c r="T14" s="13">
        <f>IF(J14=J$47,1,0)</f>
        <v>0</v>
      </c>
      <c r="U14" s="13">
        <f>IF(K14=K$47,1,0)</f>
        <v>0</v>
      </c>
      <c r="V14" s="33">
        <f>IF(L14=L$47,1,0)</f>
        <v>1</v>
      </c>
      <c r="W14" s="76">
        <f t="shared" si="1"/>
        <v>7</v>
      </c>
      <c r="X14" s="32" t="s">
        <v>114</v>
      </c>
      <c r="Y14" s="13" t="s">
        <v>110</v>
      </c>
      <c r="Z14" s="13" t="s">
        <v>114</v>
      </c>
      <c r="AA14" s="13" t="s">
        <v>114</v>
      </c>
      <c r="AB14" s="13" t="s">
        <v>113</v>
      </c>
      <c r="AC14" s="13" t="s">
        <v>116</v>
      </c>
      <c r="AD14" s="13" t="s">
        <v>114</v>
      </c>
      <c r="AE14" s="13" t="s">
        <v>119</v>
      </c>
      <c r="AF14" s="13" t="s">
        <v>116</v>
      </c>
      <c r="AG14" s="40" t="s">
        <v>113</v>
      </c>
      <c r="AH14" s="32">
        <f t="shared" si="2"/>
        <v>0</v>
      </c>
      <c r="AI14" s="13">
        <f t="shared" si="3"/>
        <v>0</v>
      </c>
      <c r="AJ14" s="13">
        <f t="shared" si="4"/>
        <v>1</v>
      </c>
      <c r="AK14" s="13">
        <f t="shared" si="5"/>
        <v>0</v>
      </c>
      <c r="AL14" s="13">
        <f t="shared" si="6"/>
        <v>1</v>
      </c>
      <c r="AM14" s="13">
        <f t="shared" si="7"/>
        <v>1</v>
      </c>
      <c r="AN14" s="13">
        <f t="shared" si="8"/>
        <v>1</v>
      </c>
      <c r="AO14" s="13">
        <f t="shared" si="9"/>
        <v>1</v>
      </c>
      <c r="AP14" s="13">
        <f t="shared" si="10"/>
        <v>1</v>
      </c>
      <c r="AQ14" s="33">
        <f t="shared" si="11"/>
        <v>1</v>
      </c>
      <c r="AR14" s="79">
        <f t="shared" si="12"/>
        <v>7</v>
      </c>
      <c r="AU14" s="58"/>
      <c r="AV14" s="86"/>
      <c r="AW14" s="58"/>
      <c r="AX14" s="58"/>
      <c r="AY14" s="58"/>
      <c r="AZ14" s="52"/>
      <c r="BA14" s="85"/>
      <c r="BB14" s="58"/>
      <c r="BC14" s="58"/>
      <c r="BD14" s="58"/>
    </row>
    <row r="15" spans="1:56" x14ac:dyDescent="0.35">
      <c r="A15" s="79" t="s">
        <v>210</v>
      </c>
      <c r="B15" s="134" t="s">
        <v>27</v>
      </c>
      <c r="C15" s="32" t="s">
        <v>113</v>
      </c>
      <c r="D15" s="13" t="s">
        <v>113</v>
      </c>
      <c r="E15" s="13" t="s">
        <v>113</v>
      </c>
      <c r="F15" s="13" t="s">
        <v>113</v>
      </c>
      <c r="G15" s="13" t="s">
        <v>113</v>
      </c>
      <c r="H15" s="13" t="s">
        <v>114</v>
      </c>
      <c r="I15" s="13" t="s">
        <v>114</v>
      </c>
      <c r="J15" s="13" t="s">
        <v>119</v>
      </c>
      <c r="K15" s="13" t="s">
        <v>119</v>
      </c>
      <c r="L15" s="40" t="s">
        <v>110</v>
      </c>
      <c r="M15" s="32">
        <f>IF(C15=C$47,1,0)</f>
        <v>0</v>
      </c>
      <c r="N15" s="13">
        <f>IF(D15=D$47,1,0)</f>
        <v>1</v>
      </c>
      <c r="O15" s="13">
        <f>IF(E15=E$47,1,0)</f>
        <v>0</v>
      </c>
      <c r="P15" s="13">
        <f>IF(F15=F$47,1,0)</f>
        <v>0</v>
      </c>
      <c r="Q15" s="13">
        <f>IF(G15=G$47,1,0)</f>
        <v>1</v>
      </c>
      <c r="R15" s="13">
        <f>IF(H15=H$47,1,0)</f>
        <v>1</v>
      </c>
      <c r="S15" s="13">
        <f>IF(I15=I$47,1,0)</f>
        <v>1</v>
      </c>
      <c r="T15" s="13">
        <f>IF(J15=J$47,1,0)</f>
        <v>0</v>
      </c>
      <c r="U15" s="13">
        <f>IF(K15=K$47,1,0)</f>
        <v>1</v>
      </c>
      <c r="V15" s="33">
        <f>IF(L15=L$47,1,0)</f>
        <v>0</v>
      </c>
      <c r="W15" s="76">
        <f t="shared" si="1"/>
        <v>5</v>
      </c>
      <c r="X15" s="32" t="s">
        <v>116</v>
      </c>
      <c r="Y15" s="13" t="s">
        <v>119</v>
      </c>
      <c r="Z15" s="13" t="s">
        <v>114</v>
      </c>
      <c r="AA15" s="13" t="s">
        <v>116</v>
      </c>
      <c r="AB15" s="13" t="s">
        <v>113</v>
      </c>
      <c r="AC15" s="13" t="s">
        <v>119</v>
      </c>
      <c r="AD15" s="13" t="s">
        <v>114</v>
      </c>
      <c r="AE15" s="13" t="s">
        <v>114</v>
      </c>
      <c r="AF15" s="13" t="s">
        <v>116</v>
      </c>
      <c r="AG15" s="40" t="s">
        <v>116</v>
      </c>
      <c r="AH15" s="32">
        <f t="shared" si="2"/>
        <v>0</v>
      </c>
      <c r="AI15" s="13">
        <f t="shared" si="3"/>
        <v>1</v>
      </c>
      <c r="AJ15" s="13">
        <f t="shared" si="4"/>
        <v>1</v>
      </c>
      <c r="AK15" s="13">
        <f t="shared" si="5"/>
        <v>1</v>
      </c>
      <c r="AL15" s="13">
        <f t="shared" si="6"/>
        <v>1</v>
      </c>
      <c r="AM15" s="13">
        <f t="shared" si="7"/>
        <v>0</v>
      </c>
      <c r="AN15" s="13">
        <f t="shared" si="8"/>
        <v>1</v>
      </c>
      <c r="AO15" s="13">
        <f t="shared" si="9"/>
        <v>0</v>
      </c>
      <c r="AP15" s="13">
        <f t="shared" si="10"/>
        <v>1</v>
      </c>
      <c r="AQ15" s="33">
        <f t="shared" si="11"/>
        <v>0</v>
      </c>
      <c r="AR15" s="79">
        <f t="shared" si="12"/>
        <v>6</v>
      </c>
      <c r="AU15" s="58"/>
      <c r="AV15" s="86"/>
      <c r="AW15" s="58"/>
      <c r="AX15" s="58"/>
      <c r="AY15" s="58"/>
      <c r="AZ15" s="52"/>
      <c r="BA15" s="85"/>
      <c r="BB15" s="58"/>
      <c r="BC15" s="58"/>
      <c r="BD15" s="58"/>
    </row>
    <row r="16" spans="1:56" x14ac:dyDescent="0.35">
      <c r="A16" s="79" t="s">
        <v>210</v>
      </c>
      <c r="B16" s="134" t="s">
        <v>29</v>
      </c>
      <c r="C16" s="32" t="s">
        <v>116</v>
      </c>
      <c r="D16" s="13" t="s">
        <v>113</v>
      </c>
      <c r="E16" s="13" t="s">
        <v>113</v>
      </c>
      <c r="F16" s="13" t="s">
        <v>114</v>
      </c>
      <c r="G16" s="13" t="s">
        <v>113</v>
      </c>
      <c r="H16" s="13" t="s">
        <v>114</v>
      </c>
      <c r="I16" s="13" t="s">
        <v>114</v>
      </c>
      <c r="J16" s="13" t="s">
        <v>113</v>
      </c>
      <c r="K16" s="13" t="s">
        <v>119</v>
      </c>
      <c r="L16" s="40" t="s">
        <v>113</v>
      </c>
      <c r="M16" s="32">
        <f>IF(C16=C$47,1,0)</f>
        <v>1</v>
      </c>
      <c r="N16" s="13">
        <f>IF(D16=D$47,1,0)</f>
        <v>1</v>
      </c>
      <c r="O16" s="13">
        <f>IF(E16=E$47,1,0)</f>
        <v>0</v>
      </c>
      <c r="P16" s="13">
        <f>IF(F16=F$47,1,0)</f>
        <v>1</v>
      </c>
      <c r="Q16" s="13">
        <f>IF(G16=G$47,1,0)</f>
        <v>1</v>
      </c>
      <c r="R16" s="13">
        <f>IF(H16=H$47,1,0)</f>
        <v>1</v>
      </c>
      <c r="S16" s="13">
        <f>IF(I16=I$47,1,0)</f>
        <v>1</v>
      </c>
      <c r="T16" s="13">
        <f>IF(J16=J$47,1,0)</f>
        <v>1</v>
      </c>
      <c r="U16" s="13">
        <f>IF(K16=K$47,1,0)</f>
        <v>1</v>
      </c>
      <c r="V16" s="33">
        <f>IF(L16=L$47,1,0)</f>
        <v>1</v>
      </c>
      <c r="W16" s="76">
        <f t="shared" si="1"/>
        <v>9</v>
      </c>
      <c r="X16" s="32" t="s">
        <v>116</v>
      </c>
      <c r="Y16" s="13" t="s">
        <v>119</v>
      </c>
      <c r="Z16" s="13" t="s">
        <v>114</v>
      </c>
      <c r="AA16" s="13" t="s">
        <v>119</v>
      </c>
      <c r="AB16" s="13" t="s">
        <v>113</v>
      </c>
      <c r="AC16" s="13" t="s">
        <v>116</v>
      </c>
      <c r="AD16" s="13" t="s">
        <v>113</v>
      </c>
      <c r="AE16" s="13" t="s">
        <v>114</v>
      </c>
      <c r="AF16" s="13" t="s">
        <v>116</v>
      </c>
      <c r="AG16" s="40" t="s">
        <v>113</v>
      </c>
      <c r="AH16" s="32">
        <f t="shared" si="2"/>
        <v>0</v>
      </c>
      <c r="AI16" s="13">
        <f t="shared" si="3"/>
        <v>1</v>
      </c>
      <c r="AJ16" s="13">
        <f t="shared" si="4"/>
        <v>1</v>
      </c>
      <c r="AK16" s="13">
        <f t="shared" si="5"/>
        <v>0</v>
      </c>
      <c r="AL16" s="13">
        <f t="shared" si="6"/>
        <v>1</v>
      </c>
      <c r="AM16" s="13">
        <f t="shared" si="7"/>
        <v>1</v>
      </c>
      <c r="AN16" s="13">
        <f t="shared" si="8"/>
        <v>0</v>
      </c>
      <c r="AO16" s="13">
        <f t="shared" si="9"/>
        <v>0</v>
      </c>
      <c r="AP16" s="13">
        <f t="shared" si="10"/>
        <v>1</v>
      </c>
      <c r="AQ16" s="33">
        <f t="shared" si="11"/>
        <v>1</v>
      </c>
      <c r="AR16" s="79">
        <f t="shared" si="12"/>
        <v>6</v>
      </c>
      <c r="AU16" s="58"/>
      <c r="AV16" s="86"/>
      <c r="AW16" s="58"/>
      <c r="AX16" s="58"/>
      <c r="AY16" s="58"/>
      <c r="AZ16" s="52"/>
      <c r="BA16" s="85"/>
      <c r="BB16" s="58"/>
      <c r="BC16" s="58"/>
      <c r="BD16" s="58"/>
    </row>
    <row r="17" spans="1:56" x14ac:dyDescent="0.35">
      <c r="A17" s="79" t="s">
        <v>211</v>
      </c>
      <c r="B17" s="135" t="s">
        <v>31</v>
      </c>
      <c r="C17" s="32" t="s">
        <v>114</v>
      </c>
      <c r="D17" s="13" t="s">
        <v>113</v>
      </c>
      <c r="E17" s="13" t="s">
        <v>113</v>
      </c>
      <c r="F17" s="13" t="s">
        <v>114</v>
      </c>
      <c r="G17" s="13" t="s">
        <v>113</v>
      </c>
      <c r="H17" s="13" t="s">
        <v>114</v>
      </c>
      <c r="I17" s="13" t="s">
        <v>114</v>
      </c>
      <c r="J17" s="13" t="s">
        <v>113</v>
      </c>
      <c r="K17" s="13" t="s">
        <v>119</v>
      </c>
      <c r="L17" s="40" t="s">
        <v>119</v>
      </c>
      <c r="M17" s="32">
        <f>IF(C17=C$47,1,0)</f>
        <v>0</v>
      </c>
      <c r="N17" s="13">
        <f>IF(D17=D$47,1,0)</f>
        <v>1</v>
      </c>
      <c r="O17" s="13">
        <f>IF(E17=E$47,1,0)</f>
        <v>0</v>
      </c>
      <c r="P17" s="13">
        <f>IF(F17=F$47,1,0)</f>
        <v>1</v>
      </c>
      <c r="Q17" s="13">
        <f>IF(G17=G$47,1,0)</f>
        <v>1</v>
      </c>
      <c r="R17" s="13">
        <f>IF(H17=H$47,1,0)</f>
        <v>1</v>
      </c>
      <c r="S17" s="13">
        <f>IF(I17=I$47,1,0)</f>
        <v>1</v>
      </c>
      <c r="T17" s="13">
        <f>IF(J17=J$47,1,0)</f>
        <v>1</v>
      </c>
      <c r="U17" s="13">
        <f>IF(K17=K$47,1,0)</f>
        <v>1</v>
      </c>
      <c r="V17" s="33">
        <f>IF(L17=L$47,1,0)</f>
        <v>0</v>
      </c>
      <c r="W17" s="76">
        <f t="shared" si="1"/>
        <v>7</v>
      </c>
      <c r="X17" s="32" t="s">
        <v>113</v>
      </c>
      <c r="Y17" s="13" t="s">
        <v>119</v>
      </c>
      <c r="Z17" s="13" t="s">
        <v>114</v>
      </c>
      <c r="AA17" s="13" t="s">
        <v>116</v>
      </c>
      <c r="AB17" s="13" t="s">
        <v>113</v>
      </c>
      <c r="AC17" s="13" t="s">
        <v>116</v>
      </c>
      <c r="AD17" s="13" t="s">
        <v>114</v>
      </c>
      <c r="AE17" s="13" t="s">
        <v>119</v>
      </c>
      <c r="AF17" s="13" t="s">
        <v>113</v>
      </c>
      <c r="AG17" s="40" t="s">
        <v>113</v>
      </c>
      <c r="AH17" s="32">
        <f t="shared" si="2"/>
        <v>1</v>
      </c>
      <c r="AI17" s="13">
        <f t="shared" si="3"/>
        <v>1</v>
      </c>
      <c r="AJ17" s="13">
        <f t="shared" si="4"/>
        <v>1</v>
      </c>
      <c r="AK17" s="13">
        <f t="shared" si="5"/>
        <v>1</v>
      </c>
      <c r="AL17" s="13">
        <f t="shared" si="6"/>
        <v>1</v>
      </c>
      <c r="AM17" s="13">
        <f t="shared" si="7"/>
        <v>1</v>
      </c>
      <c r="AN17" s="13">
        <f t="shared" si="8"/>
        <v>1</v>
      </c>
      <c r="AO17" s="13">
        <f t="shared" si="9"/>
        <v>1</v>
      </c>
      <c r="AP17" s="13">
        <f t="shared" si="10"/>
        <v>0</v>
      </c>
      <c r="AQ17" s="33">
        <f t="shared" si="11"/>
        <v>1</v>
      </c>
      <c r="AR17" s="79">
        <f t="shared" si="12"/>
        <v>9</v>
      </c>
      <c r="AU17" s="58"/>
      <c r="AV17" s="52"/>
      <c r="AW17" s="58"/>
      <c r="AX17" s="58"/>
      <c r="AY17" s="58"/>
      <c r="AZ17" s="52"/>
      <c r="BA17" s="85"/>
      <c r="BB17" s="58"/>
      <c r="BC17" s="58"/>
      <c r="BD17" s="58"/>
    </row>
    <row r="18" spans="1:56" x14ac:dyDescent="0.35">
      <c r="A18" s="79" t="s">
        <v>210</v>
      </c>
      <c r="B18" s="134" t="s">
        <v>33</v>
      </c>
      <c r="C18" s="32" t="s">
        <v>114</v>
      </c>
      <c r="D18" s="13" t="s">
        <v>113</v>
      </c>
      <c r="E18" s="13" t="s">
        <v>113</v>
      </c>
      <c r="F18" s="13" t="s">
        <v>114</v>
      </c>
      <c r="G18" s="13" t="s">
        <v>113</v>
      </c>
      <c r="H18" s="13" t="s">
        <v>114</v>
      </c>
      <c r="I18" s="13" t="s">
        <v>114</v>
      </c>
      <c r="J18" s="13" t="s">
        <v>113</v>
      </c>
      <c r="K18" s="13" t="s">
        <v>114</v>
      </c>
      <c r="L18" s="40" t="s">
        <v>119</v>
      </c>
      <c r="M18" s="32">
        <f>IF(C18=C$47,1,0)</f>
        <v>0</v>
      </c>
      <c r="N18" s="13">
        <f>IF(D18=D$47,1,0)</f>
        <v>1</v>
      </c>
      <c r="O18" s="13">
        <f>IF(E18=E$47,1,0)</f>
        <v>0</v>
      </c>
      <c r="P18" s="13">
        <f>IF(F18=F$47,1,0)</f>
        <v>1</v>
      </c>
      <c r="Q18" s="13">
        <f>IF(G18=G$47,1,0)</f>
        <v>1</v>
      </c>
      <c r="R18" s="13">
        <f>IF(H18=H$47,1,0)</f>
        <v>1</v>
      </c>
      <c r="S18" s="13">
        <f>IF(I18=I$47,1,0)</f>
        <v>1</v>
      </c>
      <c r="T18" s="13">
        <f>IF(J18=J$47,1,0)</f>
        <v>1</v>
      </c>
      <c r="U18" s="13">
        <f>IF(K18=K$47,1,0)</f>
        <v>0</v>
      </c>
      <c r="V18" s="33">
        <f>IF(L18=L$47,1,0)</f>
        <v>0</v>
      </c>
      <c r="W18" s="76">
        <f t="shared" si="1"/>
        <v>6</v>
      </c>
      <c r="X18" s="32" t="s">
        <v>114</v>
      </c>
      <c r="Y18" s="13" t="s">
        <v>119</v>
      </c>
      <c r="Z18" s="13" t="s">
        <v>113</v>
      </c>
      <c r="AA18" s="13" t="s">
        <v>116</v>
      </c>
      <c r="AB18" s="13" t="s">
        <v>113</v>
      </c>
      <c r="AC18" s="13" t="s">
        <v>116</v>
      </c>
      <c r="AD18" s="13" t="s">
        <v>114</v>
      </c>
      <c r="AE18" s="13" t="s">
        <v>119</v>
      </c>
      <c r="AF18" s="13" t="s">
        <v>116</v>
      </c>
      <c r="AG18" s="40" t="s">
        <v>116</v>
      </c>
      <c r="AH18" s="32">
        <f t="shared" si="2"/>
        <v>0</v>
      </c>
      <c r="AI18" s="13">
        <f t="shared" si="3"/>
        <v>1</v>
      </c>
      <c r="AJ18" s="13">
        <f t="shared" si="4"/>
        <v>0</v>
      </c>
      <c r="AK18" s="13">
        <f t="shared" si="5"/>
        <v>1</v>
      </c>
      <c r="AL18" s="13">
        <f t="shared" si="6"/>
        <v>1</v>
      </c>
      <c r="AM18" s="13">
        <f t="shared" si="7"/>
        <v>1</v>
      </c>
      <c r="AN18" s="13">
        <f t="shared" si="8"/>
        <v>1</v>
      </c>
      <c r="AO18" s="13">
        <f t="shared" si="9"/>
        <v>1</v>
      </c>
      <c r="AP18" s="13">
        <f t="shared" si="10"/>
        <v>1</v>
      </c>
      <c r="AQ18" s="33">
        <f t="shared" si="11"/>
        <v>0</v>
      </c>
      <c r="AR18" s="79">
        <f t="shared" si="12"/>
        <v>7</v>
      </c>
      <c r="AU18" s="58"/>
      <c r="AV18" s="86"/>
      <c r="AW18" s="58"/>
      <c r="AX18" s="58"/>
      <c r="AY18" s="58"/>
      <c r="AZ18" s="52"/>
      <c r="BA18" s="85"/>
      <c r="BB18" s="58"/>
      <c r="BC18" s="58"/>
      <c r="BD18" s="58"/>
    </row>
    <row r="19" spans="1:56" x14ac:dyDescent="0.35">
      <c r="A19" s="79" t="s">
        <v>210</v>
      </c>
      <c r="B19" s="134" t="s">
        <v>37</v>
      </c>
      <c r="C19" s="32" t="s">
        <v>114</v>
      </c>
      <c r="D19" s="13" t="s">
        <v>113</v>
      </c>
      <c r="E19" s="13" t="s">
        <v>116</v>
      </c>
      <c r="F19" s="13" t="s">
        <v>114</v>
      </c>
      <c r="G19" s="13" t="s">
        <v>113</v>
      </c>
      <c r="H19" s="13" t="s">
        <v>114</v>
      </c>
      <c r="I19" s="13" t="s">
        <v>114</v>
      </c>
      <c r="J19" s="13" t="s">
        <v>119</v>
      </c>
      <c r="K19" s="13" t="s">
        <v>119</v>
      </c>
      <c r="L19" s="40" t="s">
        <v>119</v>
      </c>
      <c r="M19" s="32">
        <f>IF(C19=C$47,1,0)</f>
        <v>0</v>
      </c>
      <c r="N19" s="13">
        <f>IF(D19=D$47,1,0)</f>
        <v>1</v>
      </c>
      <c r="O19" s="13">
        <f>IF(E19=E$47,1,0)</f>
        <v>1</v>
      </c>
      <c r="P19" s="13">
        <f>IF(F19=F$47,1,0)</f>
        <v>1</v>
      </c>
      <c r="Q19" s="13">
        <f>IF(G19=G$47,1,0)</f>
        <v>1</v>
      </c>
      <c r="R19" s="13">
        <f>IF(H19=H$47,1,0)</f>
        <v>1</v>
      </c>
      <c r="S19" s="13">
        <f>IF(I19=I$47,1,0)</f>
        <v>1</v>
      </c>
      <c r="T19" s="13">
        <f>IF(J19=J$47,1,0)</f>
        <v>0</v>
      </c>
      <c r="U19" s="13">
        <f>IF(K19=K$47,1,0)</f>
        <v>1</v>
      </c>
      <c r="V19" s="33">
        <f>IF(L19=L$47,1,0)</f>
        <v>0</v>
      </c>
      <c r="W19" s="76">
        <f t="shared" si="1"/>
        <v>7</v>
      </c>
      <c r="X19" s="32" t="s">
        <v>114</v>
      </c>
      <c r="Y19" s="13" t="s">
        <v>119</v>
      </c>
      <c r="Z19" s="13" t="s">
        <v>114</v>
      </c>
      <c r="AA19" s="13" t="s">
        <v>116</v>
      </c>
      <c r="AB19" s="13" t="s">
        <v>113</v>
      </c>
      <c r="AC19" s="13" t="s">
        <v>116</v>
      </c>
      <c r="AD19" s="13" t="s">
        <v>114</v>
      </c>
      <c r="AE19" s="13" t="s">
        <v>119</v>
      </c>
      <c r="AF19" s="13" t="s">
        <v>116</v>
      </c>
      <c r="AG19" s="40" t="s">
        <v>113</v>
      </c>
      <c r="AH19" s="32">
        <f t="shared" si="2"/>
        <v>0</v>
      </c>
      <c r="AI19" s="13">
        <f t="shared" si="3"/>
        <v>1</v>
      </c>
      <c r="AJ19" s="13">
        <f t="shared" si="4"/>
        <v>1</v>
      </c>
      <c r="AK19" s="13">
        <f t="shared" si="5"/>
        <v>1</v>
      </c>
      <c r="AL19" s="13">
        <f t="shared" si="6"/>
        <v>1</v>
      </c>
      <c r="AM19" s="13">
        <f t="shared" si="7"/>
        <v>1</v>
      </c>
      <c r="AN19" s="13">
        <f t="shared" si="8"/>
        <v>1</v>
      </c>
      <c r="AO19" s="13">
        <f t="shared" si="9"/>
        <v>1</v>
      </c>
      <c r="AP19" s="13">
        <f t="shared" si="10"/>
        <v>1</v>
      </c>
      <c r="AQ19" s="33">
        <f t="shared" si="11"/>
        <v>1</v>
      </c>
      <c r="AR19" s="79">
        <f t="shared" si="12"/>
        <v>9</v>
      </c>
      <c r="AU19" s="58"/>
      <c r="AV19" s="86"/>
      <c r="AW19" s="58"/>
      <c r="AX19" s="58"/>
      <c r="AY19" s="58"/>
      <c r="AZ19" s="52"/>
      <c r="BA19" s="85"/>
      <c r="BB19" s="58"/>
      <c r="BC19" s="58"/>
      <c r="BD19" s="58"/>
    </row>
    <row r="20" spans="1:56" x14ac:dyDescent="0.35">
      <c r="A20" s="79" t="s">
        <v>210</v>
      </c>
      <c r="B20" s="134" t="s">
        <v>41</v>
      </c>
      <c r="C20" s="32" t="s">
        <v>114</v>
      </c>
      <c r="D20" s="13" t="s">
        <v>119</v>
      </c>
      <c r="E20" s="13" t="s">
        <v>113</v>
      </c>
      <c r="F20" s="13" t="s">
        <v>113</v>
      </c>
      <c r="G20" s="13" t="s">
        <v>113</v>
      </c>
      <c r="H20" s="13" t="s">
        <v>114</v>
      </c>
      <c r="I20" s="13" t="s">
        <v>114</v>
      </c>
      <c r="J20" s="13" t="s">
        <v>113</v>
      </c>
      <c r="K20" s="13" t="s">
        <v>114</v>
      </c>
      <c r="L20" s="40" t="s">
        <v>119</v>
      </c>
      <c r="M20" s="32">
        <f>IF(C20=C$47,1,0)</f>
        <v>0</v>
      </c>
      <c r="N20" s="13">
        <f>IF(D20=D$47,1,0)</f>
        <v>0</v>
      </c>
      <c r="O20" s="13">
        <f>IF(E20=E$47,1,0)</f>
        <v>0</v>
      </c>
      <c r="P20" s="13">
        <f>IF(F20=F$47,1,0)</f>
        <v>0</v>
      </c>
      <c r="Q20" s="13">
        <f>IF(G20=G$47,1,0)</f>
        <v>1</v>
      </c>
      <c r="R20" s="13">
        <f>IF(H20=H$47,1,0)</f>
        <v>1</v>
      </c>
      <c r="S20" s="13">
        <f>IF(I20=I$47,1,0)</f>
        <v>1</v>
      </c>
      <c r="T20" s="13">
        <f>IF(J20=J$47,1,0)</f>
        <v>1</v>
      </c>
      <c r="U20" s="13">
        <f>IF(K20=K$47,1,0)</f>
        <v>0</v>
      </c>
      <c r="V20" s="33">
        <f>IF(L20=L$47,1,0)</f>
        <v>0</v>
      </c>
      <c r="W20" s="76">
        <f t="shared" si="1"/>
        <v>4</v>
      </c>
      <c r="X20" s="32" t="s">
        <v>113</v>
      </c>
      <c r="Y20" s="13" t="s">
        <v>119</v>
      </c>
      <c r="Z20" s="13" t="s">
        <v>114</v>
      </c>
      <c r="AA20" s="13" t="s">
        <v>116</v>
      </c>
      <c r="AB20" s="13" t="s">
        <v>113</v>
      </c>
      <c r="AC20" s="13" t="s">
        <v>114</v>
      </c>
      <c r="AD20" s="13" t="s">
        <v>114</v>
      </c>
      <c r="AE20" s="13" t="s">
        <v>114</v>
      </c>
      <c r="AF20" s="13" t="s">
        <v>116</v>
      </c>
      <c r="AG20" s="40" t="s">
        <v>113</v>
      </c>
      <c r="AH20" s="32">
        <f t="shared" si="2"/>
        <v>1</v>
      </c>
      <c r="AI20" s="13">
        <f t="shared" si="3"/>
        <v>1</v>
      </c>
      <c r="AJ20" s="13">
        <f t="shared" si="4"/>
        <v>1</v>
      </c>
      <c r="AK20" s="13">
        <f t="shared" si="5"/>
        <v>1</v>
      </c>
      <c r="AL20" s="13">
        <f t="shared" si="6"/>
        <v>1</v>
      </c>
      <c r="AM20" s="13">
        <f t="shared" si="7"/>
        <v>0</v>
      </c>
      <c r="AN20" s="13">
        <f t="shared" si="8"/>
        <v>1</v>
      </c>
      <c r="AO20" s="13">
        <f t="shared" si="9"/>
        <v>0</v>
      </c>
      <c r="AP20" s="13">
        <f t="shared" si="10"/>
        <v>1</v>
      </c>
      <c r="AQ20" s="33">
        <f t="shared" si="11"/>
        <v>1</v>
      </c>
      <c r="AR20" s="79">
        <f t="shared" si="12"/>
        <v>8</v>
      </c>
      <c r="AU20" s="58"/>
      <c r="AV20" s="86"/>
      <c r="AW20" s="58"/>
      <c r="AX20" s="58"/>
      <c r="AY20" s="58"/>
      <c r="AZ20" s="52"/>
      <c r="BA20" s="85"/>
      <c r="BB20" s="58"/>
      <c r="BC20" s="58"/>
      <c r="BD20" s="58"/>
    </row>
    <row r="21" spans="1:56" x14ac:dyDescent="0.35">
      <c r="A21" s="79" t="s">
        <v>211</v>
      </c>
      <c r="B21" s="135" t="s">
        <v>43</v>
      </c>
      <c r="C21" s="32" t="s">
        <v>114</v>
      </c>
      <c r="D21" s="13" t="s">
        <v>119</v>
      </c>
      <c r="E21" s="13" t="s">
        <v>116</v>
      </c>
      <c r="F21" s="13" t="s">
        <v>114</v>
      </c>
      <c r="G21" s="13" t="s">
        <v>116</v>
      </c>
      <c r="H21" s="13" t="s">
        <v>114</v>
      </c>
      <c r="I21" s="13" t="s">
        <v>114</v>
      </c>
      <c r="J21" s="13" t="s">
        <v>119</v>
      </c>
      <c r="K21" s="13" t="s">
        <v>114</v>
      </c>
      <c r="L21" s="40" t="s">
        <v>119</v>
      </c>
      <c r="M21" s="32">
        <f>IF(C21=C$47,1,0)</f>
        <v>0</v>
      </c>
      <c r="N21" s="13">
        <f>IF(D21=D$47,1,0)</f>
        <v>0</v>
      </c>
      <c r="O21" s="13">
        <f>IF(E21=E$47,1,0)</f>
        <v>1</v>
      </c>
      <c r="P21" s="13">
        <f>IF(F21=F$47,1,0)</f>
        <v>1</v>
      </c>
      <c r="Q21" s="13">
        <f>IF(G21=G$47,1,0)</f>
        <v>0</v>
      </c>
      <c r="R21" s="13">
        <f>IF(H21=H$47,1,0)</f>
        <v>1</v>
      </c>
      <c r="S21" s="13">
        <f>IF(I21=I$47,1,0)</f>
        <v>1</v>
      </c>
      <c r="T21" s="13">
        <f>IF(J21=J$47,1,0)</f>
        <v>0</v>
      </c>
      <c r="U21" s="13">
        <f>IF(K21=K$47,1,0)</f>
        <v>0</v>
      </c>
      <c r="V21" s="33">
        <f>IF(L21=L$47,1,0)</f>
        <v>0</v>
      </c>
      <c r="W21" s="76">
        <f t="shared" si="1"/>
        <v>4</v>
      </c>
      <c r="X21" s="32" t="s">
        <v>114</v>
      </c>
      <c r="Y21" s="13" t="s">
        <v>119</v>
      </c>
      <c r="Z21" s="13" t="s">
        <v>119</v>
      </c>
      <c r="AA21" s="13" t="s">
        <v>116</v>
      </c>
      <c r="AB21" s="13" t="s">
        <v>113</v>
      </c>
      <c r="AC21" s="13" t="s">
        <v>116</v>
      </c>
      <c r="AD21" s="13" t="s">
        <v>114</v>
      </c>
      <c r="AE21" s="13" t="s">
        <v>119</v>
      </c>
      <c r="AF21" s="13" t="s">
        <v>116</v>
      </c>
      <c r="AG21" s="40" t="s">
        <v>113</v>
      </c>
      <c r="AH21" s="32">
        <f t="shared" si="2"/>
        <v>0</v>
      </c>
      <c r="AI21" s="13">
        <f t="shared" si="3"/>
        <v>1</v>
      </c>
      <c r="AJ21" s="13">
        <f t="shared" si="4"/>
        <v>0</v>
      </c>
      <c r="AK21" s="13">
        <f t="shared" si="5"/>
        <v>1</v>
      </c>
      <c r="AL21" s="13">
        <f t="shared" si="6"/>
        <v>1</v>
      </c>
      <c r="AM21" s="13">
        <f t="shared" si="7"/>
        <v>1</v>
      </c>
      <c r="AN21" s="13">
        <f t="shared" si="8"/>
        <v>1</v>
      </c>
      <c r="AO21" s="13">
        <f t="shared" si="9"/>
        <v>1</v>
      </c>
      <c r="AP21" s="13">
        <f t="shared" si="10"/>
        <v>1</v>
      </c>
      <c r="AQ21" s="33">
        <f t="shared" si="11"/>
        <v>1</v>
      </c>
      <c r="AR21" s="79">
        <f t="shared" si="12"/>
        <v>8</v>
      </c>
      <c r="AU21" s="58"/>
      <c r="AV21" s="52"/>
      <c r="AW21" s="58"/>
      <c r="AX21" s="58"/>
      <c r="AY21" s="58"/>
      <c r="AZ21" s="52"/>
      <c r="BA21" s="85"/>
      <c r="BB21" s="58"/>
      <c r="BC21" s="58"/>
      <c r="BD21" s="58"/>
    </row>
    <row r="22" spans="1:56" x14ac:dyDescent="0.35">
      <c r="A22" s="79" t="s">
        <v>210</v>
      </c>
      <c r="B22" s="134" t="s">
        <v>47</v>
      </c>
      <c r="C22" s="32" t="s">
        <v>114</v>
      </c>
      <c r="D22" s="13" t="s">
        <v>119</v>
      </c>
      <c r="E22" s="13" t="s">
        <v>113</v>
      </c>
      <c r="F22" s="13" t="s">
        <v>114</v>
      </c>
      <c r="G22" s="13" t="s">
        <v>113</v>
      </c>
      <c r="H22" s="13" t="s">
        <v>114</v>
      </c>
      <c r="I22" s="13" t="s">
        <v>114</v>
      </c>
      <c r="J22" s="13" t="s">
        <v>119</v>
      </c>
      <c r="K22" s="13" t="s">
        <v>119</v>
      </c>
      <c r="L22" s="40" t="s">
        <v>116</v>
      </c>
      <c r="M22" s="32">
        <f>IF(C22=C$47,1,0)</f>
        <v>0</v>
      </c>
      <c r="N22" s="13">
        <f>IF(D22=D$47,1,0)</f>
        <v>0</v>
      </c>
      <c r="O22" s="13">
        <f>IF(E22=E$47,1,0)</f>
        <v>0</v>
      </c>
      <c r="P22" s="13">
        <f>IF(F22=F$47,1,0)</f>
        <v>1</v>
      </c>
      <c r="Q22" s="13">
        <f>IF(G22=G$47,1,0)</f>
        <v>1</v>
      </c>
      <c r="R22" s="13">
        <f>IF(H22=H$47,1,0)</f>
        <v>1</v>
      </c>
      <c r="S22" s="13">
        <f>IF(I22=I$47,1,0)</f>
        <v>1</v>
      </c>
      <c r="T22" s="13">
        <f>IF(J22=J$47,1,0)</f>
        <v>0</v>
      </c>
      <c r="U22" s="13">
        <f>IF(K22=K$47,1,0)</f>
        <v>1</v>
      </c>
      <c r="V22" s="33">
        <f>IF(L22=L$47,1,0)</f>
        <v>0</v>
      </c>
      <c r="W22" s="76">
        <f t="shared" si="1"/>
        <v>5</v>
      </c>
      <c r="X22" s="32" t="s">
        <v>119</v>
      </c>
      <c r="Y22" s="13" t="s">
        <v>114</v>
      </c>
      <c r="Z22" s="13" t="s">
        <v>113</v>
      </c>
      <c r="AA22" s="13" t="s">
        <v>116</v>
      </c>
      <c r="AB22" s="13" t="s">
        <v>119</v>
      </c>
      <c r="AC22" s="13" t="s">
        <v>113</v>
      </c>
      <c r="AD22" s="13" t="s">
        <v>114</v>
      </c>
      <c r="AE22" s="13" t="s">
        <v>113</v>
      </c>
      <c r="AF22" s="13" t="s">
        <v>119</v>
      </c>
      <c r="AG22" s="40" t="s">
        <v>119</v>
      </c>
      <c r="AH22" s="32">
        <f t="shared" si="2"/>
        <v>0</v>
      </c>
      <c r="AI22" s="13">
        <f t="shared" si="3"/>
        <v>0</v>
      </c>
      <c r="AJ22" s="13">
        <f t="shared" si="4"/>
        <v>0</v>
      </c>
      <c r="AK22" s="13">
        <f t="shared" si="5"/>
        <v>1</v>
      </c>
      <c r="AL22" s="13">
        <f t="shared" si="6"/>
        <v>0</v>
      </c>
      <c r="AM22" s="13">
        <f t="shared" si="7"/>
        <v>0</v>
      </c>
      <c r="AN22" s="13">
        <f t="shared" si="8"/>
        <v>1</v>
      </c>
      <c r="AO22" s="13">
        <f t="shared" si="9"/>
        <v>0</v>
      </c>
      <c r="AP22" s="13">
        <f t="shared" si="10"/>
        <v>0</v>
      </c>
      <c r="AQ22" s="33">
        <f t="shared" si="11"/>
        <v>0</v>
      </c>
      <c r="AR22" s="79">
        <f t="shared" si="12"/>
        <v>2</v>
      </c>
      <c r="AU22" s="58"/>
      <c r="AV22" s="86"/>
      <c r="AW22" s="58"/>
      <c r="AX22" s="58"/>
      <c r="AY22" s="58"/>
      <c r="AZ22" s="52"/>
      <c r="BA22" s="85"/>
      <c r="BB22" s="58"/>
      <c r="BC22" s="58"/>
      <c r="BD22" s="58"/>
    </row>
    <row r="23" spans="1:56" x14ac:dyDescent="0.35">
      <c r="A23" s="79" t="s">
        <v>210</v>
      </c>
      <c r="B23" s="134" t="s">
        <v>49</v>
      </c>
      <c r="C23" s="32" t="s">
        <v>114</v>
      </c>
      <c r="D23" s="13" t="s">
        <v>119</v>
      </c>
      <c r="E23" s="13" t="s">
        <v>116</v>
      </c>
      <c r="F23" s="13" t="s">
        <v>114</v>
      </c>
      <c r="G23" s="13" t="s">
        <v>114</v>
      </c>
      <c r="H23" s="13" t="s">
        <v>114</v>
      </c>
      <c r="I23" s="13" t="s">
        <v>114</v>
      </c>
      <c r="J23" s="13" t="s">
        <v>114</v>
      </c>
      <c r="K23" s="13" t="s">
        <v>114</v>
      </c>
      <c r="L23" s="40" t="s">
        <v>119</v>
      </c>
      <c r="M23" s="32">
        <f>IF(C23=C$47,1,0)</f>
        <v>0</v>
      </c>
      <c r="N23" s="13">
        <f>IF(D23=D$47,1,0)</f>
        <v>0</v>
      </c>
      <c r="O23" s="13">
        <f>IF(E23=E$47,1,0)</f>
        <v>1</v>
      </c>
      <c r="P23" s="13">
        <f>IF(F23=F$47,1,0)</f>
        <v>1</v>
      </c>
      <c r="Q23" s="13">
        <f>IF(G23=G$47,1,0)</f>
        <v>0</v>
      </c>
      <c r="R23" s="13">
        <f>IF(H23=H$47,1,0)</f>
        <v>1</v>
      </c>
      <c r="S23" s="13">
        <f>IF(I23=I$47,1,0)</f>
        <v>1</v>
      </c>
      <c r="T23" s="13">
        <f>IF(J23=J$47,1,0)</f>
        <v>0</v>
      </c>
      <c r="U23" s="13">
        <f>IF(K23=K$47,1,0)</f>
        <v>0</v>
      </c>
      <c r="V23" s="33">
        <f>IF(L23=L$47,1,0)</f>
        <v>0</v>
      </c>
      <c r="W23" s="76">
        <f t="shared" si="1"/>
        <v>4</v>
      </c>
      <c r="X23" s="32" t="s">
        <v>116</v>
      </c>
      <c r="Y23" s="13" t="s">
        <v>113</v>
      </c>
      <c r="Z23" s="13" t="s">
        <v>113</v>
      </c>
      <c r="AA23" s="13" t="s">
        <v>116</v>
      </c>
      <c r="AB23" s="13" t="s">
        <v>113</v>
      </c>
      <c r="AC23" s="13" t="s">
        <v>116</v>
      </c>
      <c r="AD23" s="13" t="s">
        <v>114</v>
      </c>
      <c r="AE23" s="13" t="s">
        <v>119</v>
      </c>
      <c r="AF23" s="13" t="s">
        <v>119</v>
      </c>
      <c r="AG23" s="40" t="s">
        <v>113</v>
      </c>
      <c r="AH23" s="32">
        <f t="shared" si="2"/>
        <v>0</v>
      </c>
      <c r="AI23" s="13">
        <f t="shared" si="3"/>
        <v>0</v>
      </c>
      <c r="AJ23" s="13">
        <f t="shared" si="4"/>
        <v>0</v>
      </c>
      <c r="AK23" s="13">
        <f t="shared" si="5"/>
        <v>1</v>
      </c>
      <c r="AL23" s="13">
        <f t="shared" si="6"/>
        <v>1</v>
      </c>
      <c r="AM23" s="13">
        <f t="shared" si="7"/>
        <v>1</v>
      </c>
      <c r="AN23" s="13">
        <f t="shared" si="8"/>
        <v>1</v>
      </c>
      <c r="AO23" s="13">
        <f t="shared" si="9"/>
        <v>1</v>
      </c>
      <c r="AP23" s="13">
        <f t="shared" si="10"/>
        <v>0</v>
      </c>
      <c r="AQ23" s="33">
        <f t="shared" si="11"/>
        <v>1</v>
      </c>
      <c r="AR23" s="79">
        <f t="shared" si="12"/>
        <v>6</v>
      </c>
      <c r="AU23" s="58"/>
      <c r="AV23" s="86"/>
      <c r="AW23" s="58"/>
      <c r="AX23" s="58"/>
      <c r="AY23" s="58"/>
      <c r="AZ23" s="52"/>
      <c r="BA23" s="85"/>
      <c r="BB23" s="58"/>
      <c r="BC23" s="58"/>
      <c r="BD23" s="58"/>
    </row>
    <row r="24" spans="1:56" x14ac:dyDescent="0.35">
      <c r="A24" s="79" t="s">
        <v>210</v>
      </c>
      <c r="B24" s="134" t="s">
        <v>51</v>
      </c>
      <c r="C24" s="32" t="s">
        <v>116</v>
      </c>
      <c r="D24" s="13" t="s">
        <v>119</v>
      </c>
      <c r="E24" s="13" t="s">
        <v>114</v>
      </c>
      <c r="F24" s="13" t="s">
        <v>114</v>
      </c>
      <c r="G24" s="13" t="s">
        <v>114</v>
      </c>
      <c r="H24" s="13" t="s">
        <v>114</v>
      </c>
      <c r="I24" s="13" t="s">
        <v>114</v>
      </c>
      <c r="J24" s="13" t="s">
        <v>119</v>
      </c>
      <c r="K24" s="13" t="s">
        <v>114</v>
      </c>
      <c r="L24" s="40" t="s">
        <v>119</v>
      </c>
      <c r="M24" s="32">
        <f>IF(C24=C$47,1,0)</f>
        <v>1</v>
      </c>
      <c r="N24" s="13">
        <f>IF(D24=D$47,1,0)</f>
        <v>0</v>
      </c>
      <c r="O24" s="13">
        <f>IF(E24=E$47,1,0)</f>
        <v>0</v>
      </c>
      <c r="P24" s="13">
        <f>IF(F24=F$47,1,0)</f>
        <v>1</v>
      </c>
      <c r="Q24" s="13">
        <f>IF(G24=G$47,1,0)</f>
        <v>0</v>
      </c>
      <c r="R24" s="13">
        <f>IF(H24=H$47,1,0)</f>
        <v>1</v>
      </c>
      <c r="S24" s="13">
        <f>IF(I24=I$47,1,0)</f>
        <v>1</v>
      </c>
      <c r="T24" s="13">
        <f>IF(J24=J$47,1,0)</f>
        <v>0</v>
      </c>
      <c r="U24" s="13">
        <f>IF(K24=K$47,1,0)</f>
        <v>0</v>
      </c>
      <c r="V24" s="33">
        <f>IF(L24=L$47,1,0)</f>
        <v>0</v>
      </c>
      <c r="W24" s="76">
        <f t="shared" si="1"/>
        <v>4</v>
      </c>
      <c r="X24" s="32" t="s">
        <v>119</v>
      </c>
      <c r="Y24" s="13" t="s">
        <v>116</v>
      </c>
      <c r="Z24" s="13" t="s">
        <v>113</v>
      </c>
      <c r="AA24" s="13" t="s">
        <v>113</v>
      </c>
      <c r="AB24" s="13" t="s">
        <v>114</v>
      </c>
      <c r="AC24" s="13" t="s">
        <v>113</v>
      </c>
      <c r="AD24" s="13" t="s">
        <v>114</v>
      </c>
      <c r="AE24" s="13" t="s">
        <v>119</v>
      </c>
      <c r="AF24" s="13" t="s">
        <v>113</v>
      </c>
      <c r="AG24" s="40" t="s">
        <v>119</v>
      </c>
      <c r="AH24" s="32">
        <f t="shared" si="2"/>
        <v>0</v>
      </c>
      <c r="AI24" s="13">
        <f t="shared" si="3"/>
        <v>0</v>
      </c>
      <c r="AJ24" s="13">
        <f t="shared" si="4"/>
        <v>0</v>
      </c>
      <c r="AK24" s="13">
        <f t="shared" si="5"/>
        <v>0</v>
      </c>
      <c r="AL24" s="13">
        <f t="shared" si="6"/>
        <v>0</v>
      </c>
      <c r="AM24" s="13">
        <f t="shared" si="7"/>
        <v>0</v>
      </c>
      <c r="AN24" s="13">
        <f t="shared" si="8"/>
        <v>1</v>
      </c>
      <c r="AO24" s="13">
        <f t="shared" si="9"/>
        <v>1</v>
      </c>
      <c r="AP24" s="13">
        <f t="shared" si="10"/>
        <v>0</v>
      </c>
      <c r="AQ24" s="33">
        <f t="shared" si="11"/>
        <v>0</v>
      </c>
      <c r="AR24" s="79">
        <f t="shared" si="12"/>
        <v>2</v>
      </c>
      <c r="AU24" s="58"/>
      <c r="AV24" s="86"/>
      <c r="AW24" s="58"/>
      <c r="AX24" s="58"/>
      <c r="AY24" s="58"/>
      <c r="AZ24" s="52"/>
      <c r="BA24" s="85"/>
      <c r="BB24" s="58"/>
      <c r="BC24" s="58"/>
      <c r="BD24" s="58"/>
    </row>
    <row r="25" spans="1:56" x14ac:dyDescent="0.35">
      <c r="A25" s="79" t="s">
        <v>210</v>
      </c>
      <c r="B25" s="134" t="s">
        <v>53</v>
      </c>
      <c r="C25" s="32" t="s">
        <v>114</v>
      </c>
      <c r="D25" s="13" t="s">
        <v>113</v>
      </c>
      <c r="E25" s="13" t="s">
        <v>116</v>
      </c>
      <c r="F25" s="13" t="s">
        <v>114</v>
      </c>
      <c r="G25" s="13" t="s">
        <v>114</v>
      </c>
      <c r="H25" s="13" t="s">
        <v>114</v>
      </c>
      <c r="I25" s="13" t="s">
        <v>114</v>
      </c>
      <c r="J25" s="13" t="s">
        <v>113</v>
      </c>
      <c r="K25" s="13" t="s">
        <v>119</v>
      </c>
      <c r="L25" s="40" t="s">
        <v>119</v>
      </c>
      <c r="M25" s="32">
        <f>IF(C25=C$47,1,0)</f>
        <v>0</v>
      </c>
      <c r="N25" s="13">
        <f>IF(D25=D$47,1,0)</f>
        <v>1</v>
      </c>
      <c r="O25" s="13">
        <f>IF(E25=E$47,1,0)</f>
        <v>1</v>
      </c>
      <c r="P25" s="13">
        <f>IF(F25=F$47,1,0)</f>
        <v>1</v>
      </c>
      <c r="Q25" s="13">
        <f>IF(G25=G$47,1,0)</f>
        <v>0</v>
      </c>
      <c r="R25" s="13">
        <f>IF(H25=H$47,1,0)</f>
        <v>1</v>
      </c>
      <c r="S25" s="13">
        <f>IF(I25=I$47,1,0)</f>
        <v>1</v>
      </c>
      <c r="T25" s="13">
        <f>IF(J25=J$47,1,0)</f>
        <v>1</v>
      </c>
      <c r="U25" s="13">
        <f>IF(K25=K$47,1,0)</f>
        <v>1</v>
      </c>
      <c r="V25" s="33">
        <f>IF(L25=L$47,1,0)</f>
        <v>0</v>
      </c>
      <c r="W25" s="76">
        <f t="shared" si="1"/>
        <v>7</v>
      </c>
      <c r="X25" s="32" t="s">
        <v>113</v>
      </c>
      <c r="Y25" s="13" t="s">
        <v>119</v>
      </c>
      <c r="Z25" s="13" t="s">
        <v>114</v>
      </c>
      <c r="AA25" s="13" t="s">
        <v>116</v>
      </c>
      <c r="AB25" s="13" t="s">
        <v>113</v>
      </c>
      <c r="AC25" s="13" t="s">
        <v>116</v>
      </c>
      <c r="AD25" s="13" t="s">
        <v>114</v>
      </c>
      <c r="AE25" s="13" t="s">
        <v>119</v>
      </c>
      <c r="AF25" s="13" t="s">
        <v>116</v>
      </c>
      <c r="AG25" s="40" t="s">
        <v>113</v>
      </c>
      <c r="AH25" s="32">
        <f t="shared" si="2"/>
        <v>1</v>
      </c>
      <c r="AI25" s="13">
        <f t="shared" si="3"/>
        <v>1</v>
      </c>
      <c r="AJ25" s="13">
        <f t="shared" si="4"/>
        <v>1</v>
      </c>
      <c r="AK25" s="13">
        <f t="shared" si="5"/>
        <v>1</v>
      </c>
      <c r="AL25" s="13">
        <f t="shared" si="6"/>
        <v>1</v>
      </c>
      <c r="AM25" s="13">
        <f t="shared" si="7"/>
        <v>1</v>
      </c>
      <c r="AN25" s="13">
        <f t="shared" si="8"/>
        <v>1</v>
      </c>
      <c r="AO25" s="13">
        <f t="shared" si="9"/>
        <v>1</v>
      </c>
      <c r="AP25" s="13">
        <f t="shared" si="10"/>
        <v>1</v>
      </c>
      <c r="AQ25" s="33">
        <f t="shared" si="11"/>
        <v>1</v>
      </c>
      <c r="AR25" s="79">
        <f t="shared" si="12"/>
        <v>10</v>
      </c>
      <c r="AU25" s="58"/>
      <c r="AV25" s="86"/>
      <c r="AW25" s="58"/>
      <c r="AX25" s="58"/>
      <c r="AY25" s="58"/>
      <c r="AZ25" s="52"/>
      <c r="BA25" s="85"/>
      <c r="BB25" s="58"/>
      <c r="BC25" s="58"/>
      <c r="BD25" s="58"/>
    </row>
    <row r="26" spans="1:56" x14ac:dyDescent="0.35">
      <c r="A26" s="79" t="s">
        <v>210</v>
      </c>
      <c r="B26" s="134" t="s">
        <v>55</v>
      </c>
      <c r="C26" s="32" t="s">
        <v>116</v>
      </c>
      <c r="D26" s="13" t="s">
        <v>113</v>
      </c>
      <c r="E26" s="13" t="s">
        <v>113</v>
      </c>
      <c r="F26" s="13" t="s">
        <v>114</v>
      </c>
      <c r="G26" s="13" t="s">
        <v>113</v>
      </c>
      <c r="H26" s="13" t="s">
        <v>114</v>
      </c>
      <c r="I26" s="13" t="s">
        <v>116</v>
      </c>
      <c r="J26" s="13" t="s">
        <v>113</v>
      </c>
      <c r="K26" s="13" t="s">
        <v>114</v>
      </c>
      <c r="L26" s="40" t="s">
        <v>119</v>
      </c>
      <c r="M26" s="32">
        <f>IF(C26=C$47,1,0)</f>
        <v>1</v>
      </c>
      <c r="N26" s="13">
        <f>IF(D26=D$47,1,0)</f>
        <v>1</v>
      </c>
      <c r="O26" s="13">
        <f>IF(E26=E$47,1,0)</f>
        <v>0</v>
      </c>
      <c r="P26" s="13">
        <f>IF(F26=F$47,1,0)</f>
        <v>1</v>
      </c>
      <c r="Q26" s="13">
        <f>IF(G26=G$47,1,0)</f>
        <v>1</v>
      </c>
      <c r="R26" s="13">
        <f>IF(H26=H$47,1,0)</f>
        <v>1</v>
      </c>
      <c r="S26" s="13">
        <f>IF(I26=I$47,1,0)</f>
        <v>0</v>
      </c>
      <c r="T26" s="13">
        <f>IF(J26=J$47,1,0)</f>
        <v>1</v>
      </c>
      <c r="U26" s="13">
        <f>IF(K26=K$47,1,0)</f>
        <v>0</v>
      </c>
      <c r="V26" s="33">
        <f>IF(L26=L$47,1,0)</f>
        <v>0</v>
      </c>
      <c r="W26" s="76">
        <f t="shared" si="1"/>
        <v>6</v>
      </c>
      <c r="X26" s="32" t="s">
        <v>113</v>
      </c>
      <c r="Y26" s="13" t="s">
        <v>113</v>
      </c>
      <c r="Z26" s="13" t="s">
        <v>114</v>
      </c>
      <c r="AA26" s="13" t="s">
        <v>116</v>
      </c>
      <c r="AB26" s="13" t="s">
        <v>116</v>
      </c>
      <c r="AC26" s="13" t="s">
        <v>116</v>
      </c>
      <c r="AD26" s="13" t="s">
        <v>114</v>
      </c>
      <c r="AE26" s="13" t="s">
        <v>119</v>
      </c>
      <c r="AF26" s="13" t="s">
        <v>116</v>
      </c>
      <c r="AG26" s="40" t="s">
        <v>113</v>
      </c>
      <c r="AH26" s="32">
        <f t="shared" si="2"/>
        <v>1</v>
      </c>
      <c r="AI26" s="13">
        <f t="shared" si="3"/>
        <v>0</v>
      </c>
      <c r="AJ26" s="13">
        <f t="shared" si="4"/>
        <v>1</v>
      </c>
      <c r="AK26" s="13">
        <f t="shared" si="5"/>
        <v>1</v>
      </c>
      <c r="AL26" s="13">
        <f t="shared" si="6"/>
        <v>0</v>
      </c>
      <c r="AM26" s="13">
        <f t="shared" si="7"/>
        <v>1</v>
      </c>
      <c r="AN26" s="13">
        <f t="shared" si="8"/>
        <v>1</v>
      </c>
      <c r="AO26" s="13">
        <f t="shared" si="9"/>
        <v>1</v>
      </c>
      <c r="AP26" s="13">
        <f t="shared" si="10"/>
        <v>1</v>
      </c>
      <c r="AQ26" s="33">
        <f t="shared" si="11"/>
        <v>1</v>
      </c>
      <c r="AR26" s="79">
        <f t="shared" si="12"/>
        <v>8</v>
      </c>
      <c r="AU26" s="58"/>
      <c r="AV26" s="86"/>
      <c r="AW26" s="58"/>
      <c r="AX26" s="58"/>
      <c r="AY26" s="58"/>
      <c r="AZ26" s="52"/>
      <c r="BA26" s="85"/>
      <c r="BB26" s="58"/>
      <c r="BC26" s="58"/>
      <c r="BD26" s="58"/>
    </row>
    <row r="27" spans="1:56" x14ac:dyDescent="0.35">
      <c r="A27" s="79" t="s">
        <v>210</v>
      </c>
      <c r="B27" s="134" t="s">
        <v>57</v>
      </c>
      <c r="C27" s="32" t="s">
        <v>114</v>
      </c>
      <c r="D27" s="13" t="s">
        <v>113</v>
      </c>
      <c r="E27" s="13" t="s">
        <v>113</v>
      </c>
      <c r="F27" s="13" t="s">
        <v>114</v>
      </c>
      <c r="G27" s="13" t="s">
        <v>113</v>
      </c>
      <c r="H27" s="13" t="s">
        <v>114</v>
      </c>
      <c r="I27" s="13" t="s">
        <v>114</v>
      </c>
      <c r="J27" s="13" t="s">
        <v>113</v>
      </c>
      <c r="K27" s="13" t="s">
        <v>119</v>
      </c>
      <c r="L27" s="40" t="s">
        <v>119</v>
      </c>
      <c r="M27" s="32">
        <f>IF(C27=C$47,1,0)</f>
        <v>0</v>
      </c>
      <c r="N27" s="13">
        <f>IF(D27=D$47,1,0)</f>
        <v>1</v>
      </c>
      <c r="O27" s="13">
        <f>IF(E27=E$47,1,0)</f>
        <v>0</v>
      </c>
      <c r="P27" s="13">
        <f>IF(F27=F$47,1,0)</f>
        <v>1</v>
      </c>
      <c r="Q27" s="13">
        <f>IF(G27=G$47,1,0)</f>
        <v>1</v>
      </c>
      <c r="R27" s="13">
        <f>IF(H27=H$47,1,0)</f>
        <v>1</v>
      </c>
      <c r="S27" s="13">
        <f>IF(I27=I$47,1,0)</f>
        <v>1</v>
      </c>
      <c r="T27" s="13">
        <f>IF(J27=J$47,1,0)</f>
        <v>1</v>
      </c>
      <c r="U27" s="13">
        <f>IF(K27=K$47,1,0)</f>
        <v>1</v>
      </c>
      <c r="V27" s="33">
        <f>IF(L27=L$47,1,0)</f>
        <v>0</v>
      </c>
      <c r="W27" s="76">
        <f t="shared" si="1"/>
        <v>7</v>
      </c>
      <c r="X27" s="32" t="s">
        <v>113</v>
      </c>
      <c r="Y27" s="13" t="s">
        <v>119</v>
      </c>
      <c r="Z27" s="13" t="s">
        <v>114</v>
      </c>
      <c r="AA27" s="13" t="s">
        <v>113</v>
      </c>
      <c r="AB27" s="13" t="s">
        <v>113</v>
      </c>
      <c r="AC27" s="13" t="s">
        <v>116</v>
      </c>
      <c r="AD27" s="13" t="s">
        <v>114</v>
      </c>
      <c r="AE27" s="13" t="s">
        <v>114</v>
      </c>
      <c r="AF27" s="13" t="s">
        <v>113</v>
      </c>
      <c r="AG27" s="40" t="s">
        <v>113</v>
      </c>
      <c r="AH27" s="32">
        <f t="shared" si="2"/>
        <v>1</v>
      </c>
      <c r="AI27" s="13">
        <f t="shared" si="3"/>
        <v>1</v>
      </c>
      <c r="AJ27" s="13">
        <f t="shared" si="4"/>
        <v>1</v>
      </c>
      <c r="AK27" s="13">
        <f t="shared" si="5"/>
        <v>0</v>
      </c>
      <c r="AL27" s="13">
        <f t="shared" si="6"/>
        <v>1</v>
      </c>
      <c r="AM27" s="13">
        <f t="shared" si="7"/>
        <v>1</v>
      </c>
      <c r="AN27" s="13">
        <f t="shared" si="8"/>
        <v>1</v>
      </c>
      <c r="AO27" s="13">
        <f t="shared" si="9"/>
        <v>0</v>
      </c>
      <c r="AP27" s="13">
        <f t="shared" si="10"/>
        <v>0</v>
      </c>
      <c r="AQ27" s="33">
        <f t="shared" si="11"/>
        <v>1</v>
      </c>
      <c r="AR27" s="79">
        <f t="shared" si="12"/>
        <v>7</v>
      </c>
      <c r="AU27" s="58"/>
      <c r="AV27" s="86"/>
      <c r="AW27" s="58"/>
      <c r="AX27" s="58"/>
      <c r="AY27" s="58"/>
      <c r="AZ27" s="52"/>
      <c r="BA27" s="85"/>
      <c r="BB27" s="58"/>
      <c r="BC27" s="58"/>
      <c r="BD27" s="58"/>
    </row>
    <row r="28" spans="1:56" x14ac:dyDescent="0.35">
      <c r="A28" s="79" t="s">
        <v>210</v>
      </c>
      <c r="B28" s="134" t="s">
        <v>59</v>
      </c>
      <c r="C28" s="32" t="s">
        <v>114</v>
      </c>
      <c r="D28" s="13" t="s">
        <v>119</v>
      </c>
      <c r="E28" s="13" t="s">
        <v>116</v>
      </c>
      <c r="F28" s="13" t="s">
        <v>114</v>
      </c>
      <c r="G28" s="13" t="s">
        <v>113</v>
      </c>
      <c r="H28" s="13" t="s">
        <v>114</v>
      </c>
      <c r="I28" s="13" t="s">
        <v>114</v>
      </c>
      <c r="J28" s="13" t="s">
        <v>119</v>
      </c>
      <c r="K28" s="13" t="s">
        <v>119</v>
      </c>
      <c r="L28" s="40" t="s">
        <v>119</v>
      </c>
      <c r="M28" s="32">
        <f>IF(C28=C$47,1,0)</f>
        <v>0</v>
      </c>
      <c r="N28" s="13">
        <f>IF(D28=D$47,1,0)</f>
        <v>0</v>
      </c>
      <c r="O28" s="13">
        <f>IF(E28=E$47,1,0)</f>
        <v>1</v>
      </c>
      <c r="P28" s="13">
        <f>IF(F28=F$47,1,0)</f>
        <v>1</v>
      </c>
      <c r="Q28" s="13">
        <f>IF(G28=G$47,1,0)</f>
        <v>1</v>
      </c>
      <c r="R28" s="13">
        <f>IF(H28=H$47,1,0)</f>
        <v>1</v>
      </c>
      <c r="S28" s="13">
        <f>IF(I28=I$47,1,0)</f>
        <v>1</v>
      </c>
      <c r="T28" s="13">
        <f>IF(J28=J$47,1,0)</f>
        <v>0</v>
      </c>
      <c r="U28" s="13">
        <f>IF(K28=K$47,1,0)</f>
        <v>1</v>
      </c>
      <c r="V28" s="33">
        <f>IF(L28=L$47,1,0)</f>
        <v>0</v>
      </c>
      <c r="W28" s="76">
        <f t="shared" si="1"/>
        <v>6</v>
      </c>
      <c r="X28" s="32" t="s">
        <v>119</v>
      </c>
      <c r="Y28" s="13" t="s">
        <v>119</v>
      </c>
      <c r="Z28" s="13" t="s">
        <v>119</v>
      </c>
      <c r="AA28" s="13" t="s">
        <v>116</v>
      </c>
      <c r="AB28" s="13" t="s">
        <v>116</v>
      </c>
      <c r="AC28" s="13" t="s">
        <v>116</v>
      </c>
      <c r="AD28" s="13" t="s">
        <v>114</v>
      </c>
      <c r="AE28" s="13" t="s">
        <v>114</v>
      </c>
      <c r="AF28" s="13" t="s">
        <v>114</v>
      </c>
      <c r="AG28" s="40" t="s">
        <v>113</v>
      </c>
      <c r="AH28" s="32">
        <f t="shared" si="2"/>
        <v>0</v>
      </c>
      <c r="AI28" s="13">
        <f t="shared" si="3"/>
        <v>1</v>
      </c>
      <c r="AJ28" s="13">
        <f t="shared" si="4"/>
        <v>0</v>
      </c>
      <c r="AK28" s="13">
        <f t="shared" si="5"/>
        <v>1</v>
      </c>
      <c r="AL28" s="13">
        <f t="shared" si="6"/>
        <v>0</v>
      </c>
      <c r="AM28" s="13">
        <f t="shared" si="7"/>
        <v>1</v>
      </c>
      <c r="AN28" s="13">
        <f t="shared" si="8"/>
        <v>1</v>
      </c>
      <c r="AO28" s="13">
        <f t="shared" si="9"/>
        <v>0</v>
      </c>
      <c r="AP28" s="13">
        <f t="shared" si="10"/>
        <v>0</v>
      </c>
      <c r="AQ28" s="33">
        <f t="shared" si="11"/>
        <v>1</v>
      </c>
      <c r="AR28" s="79">
        <f t="shared" si="12"/>
        <v>5</v>
      </c>
      <c r="AU28" s="58"/>
      <c r="AV28" s="86"/>
      <c r="AW28" s="58"/>
      <c r="AX28" s="58"/>
      <c r="AY28" s="58"/>
      <c r="AZ28" s="52"/>
      <c r="BA28" s="85"/>
      <c r="BB28" s="58"/>
      <c r="BC28" s="58"/>
      <c r="BD28" s="58"/>
    </row>
    <row r="29" spans="1:56" x14ac:dyDescent="0.35">
      <c r="A29" s="79" t="s">
        <v>210</v>
      </c>
      <c r="B29" s="134" t="s">
        <v>65</v>
      </c>
      <c r="C29" s="32" t="s">
        <v>114</v>
      </c>
      <c r="D29" s="13" t="s">
        <v>113</v>
      </c>
      <c r="E29" s="13" t="s">
        <v>116</v>
      </c>
      <c r="F29" s="13" t="s">
        <v>114</v>
      </c>
      <c r="G29" s="13" t="s">
        <v>113</v>
      </c>
      <c r="H29" s="13" t="s">
        <v>114</v>
      </c>
      <c r="I29" s="13" t="s">
        <v>114</v>
      </c>
      <c r="J29" s="13" t="s">
        <v>113</v>
      </c>
      <c r="K29" s="13" t="s">
        <v>114</v>
      </c>
      <c r="L29" s="40" t="s">
        <v>119</v>
      </c>
      <c r="M29" s="32">
        <f>IF(C29=C$47,1,0)</f>
        <v>0</v>
      </c>
      <c r="N29" s="13">
        <f>IF(D29=D$47,1,0)</f>
        <v>1</v>
      </c>
      <c r="O29" s="13">
        <f>IF(E29=E$47,1,0)</f>
        <v>1</v>
      </c>
      <c r="P29" s="13">
        <f>IF(F29=F$47,1,0)</f>
        <v>1</v>
      </c>
      <c r="Q29" s="13">
        <f>IF(G29=G$47,1,0)</f>
        <v>1</v>
      </c>
      <c r="R29" s="13">
        <f>IF(H29=H$47,1,0)</f>
        <v>1</v>
      </c>
      <c r="S29" s="13">
        <f>IF(I29=I$47,1,0)</f>
        <v>1</v>
      </c>
      <c r="T29" s="13">
        <f>IF(J29=J$47,1,0)</f>
        <v>1</v>
      </c>
      <c r="U29" s="13">
        <f>IF(K29=K$47,1,0)</f>
        <v>0</v>
      </c>
      <c r="V29" s="33">
        <f>IF(L29=L$47,1,0)</f>
        <v>0</v>
      </c>
      <c r="W29" s="76">
        <f t="shared" si="1"/>
        <v>7</v>
      </c>
      <c r="X29" s="32" t="s">
        <v>114</v>
      </c>
      <c r="Y29" s="13" t="s">
        <v>119</v>
      </c>
      <c r="Z29" s="13" t="s">
        <v>114</v>
      </c>
      <c r="AA29" s="13" t="s">
        <v>116</v>
      </c>
      <c r="AB29" s="13" t="s">
        <v>113</v>
      </c>
      <c r="AC29" s="13" t="s">
        <v>116</v>
      </c>
      <c r="AD29" s="13" t="s">
        <v>113</v>
      </c>
      <c r="AE29" s="13" t="s">
        <v>119</v>
      </c>
      <c r="AF29" s="13" t="s">
        <v>113</v>
      </c>
      <c r="AG29" s="40" t="s">
        <v>113</v>
      </c>
      <c r="AH29" s="32">
        <f t="shared" si="2"/>
        <v>0</v>
      </c>
      <c r="AI29" s="13">
        <f t="shared" si="3"/>
        <v>1</v>
      </c>
      <c r="AJ29" s="13">
        <f t="shared" si="4"/>
        <v>1</v>
      </c>
      <c r="AK29" s="13">
        <f t="shared" si="5"/>
        <v>1</v>
      </c>
      <c r="AL29" s="13">
        <f t="shared" si="6"/>
        <v>1</v>
      </c>
      <c r="AM29" s="13">
        <f t="shared" si="7"/>
        <v>1</v>
      </c>
      <c r="AN29" s="13">
        <f t="shared" si="8"/>
        <v>0</v>
      </c>
      <c r="AO29" s="13">
        <f t="shared" si="9"/>
        <v>1</v>
      </c>
      <c r="AP29" s="13">
        <f t="shared" si="10"/>
        <v>0</v>
      </c>
      <c r="AQ29" s="33">
        <f t="shared" si="11"/>
        <v>1</v>
      </c>
      <c r="AR29" s="79">
        <f t="shared" si="12"/>
        <v>7</v>
      </c>
      <c r="AU29" s="58"/>
      <c r="AV29" s="86"/>
      <c r="AW29" s="58"/>
      <c r="AX29" s="58"/>
      <c r="AY29" s="58"/>
      <c r="AZ29" s="52"/>
      <c r="BA29" s="85"/>
      <c r="BB29" s="58"/>
      <c r="BC29" s="58"/>
      <c r="BD29" s="58"/>
    </row>
    <row r="30" spans="1:56" x14ac:dyDescent="0.35">
      <c r="A30" s="79" t="s">
        <v>211</v>
      </c>
      <c r="B30" s="135" t="s">
        <v>67</v>
      </c>
      <c r="C30" s="32" t="s">
        <v>116</v>
      </c>
      <c r="D30" s="13" t="s">
        <v>119</v>
      </c>
      <c r="E30" s="13" t="s">
        <v>114</v>
      </c>
      <c r="F30" s="13" t="s">
        <v>114</v>
      </c>
      <c r="G30" s="13" t="s">
        <v>116</v>
      </c>
      <c r="H30" s="13" t="s">
        <v>114</v>
      </c>
      <c r="I30" s="13" t="s">
        <v>114</v>
      </c>
      <c r="J30" s="13" t="s">
        <v>119</v>
      </c>
      <c r="K30" s="13" t="s">
        <v>114</v>
      </c>
      <c r="L30" s="40" t="s">
        <v>119</v>
      </c>
      <c r="M30" s="32">
        <f>IF(C30=C$47,1,0)</f>
        <v>1</v>
      </c>
      <c r="N30" s="13">
        <f>IF(D30=D$47,1,0)</f>
        <v>0</v>
      </c>
      <c r="O30" s="13">
        <f>IF(E30=E$47,1,0)</f>
        <v>0</v>
      </c>
      <c r="P30" s="13">
        <f>IF(F30=F$47,1,0)</f>
        <v>1</v>
      </c>
      <c r="Q30" s="13">
        <f>IF(G30=G$47,1,0)</f>
        <v>0</v>
      </c>
      <c r="R30" s="13">
        <f>IF(H30=H$47,1,0)</f>
        <v>1</v>
      </c>
      <c r="S30" s="13">
        <f>IF(I30=I$47,1,0)</f>
        <v>1</v>
      </c>
      <c r="T30" s="13">
        <f>IF(J30=J$47,1,0)</f>
        <v>0</v>
      </c>
      <c r="U30" s="13">
        <f>IF(K30=K$47,1,0)</f>
        <v>0</v>
      </c>
      <c r="V30" s="33">
        <f>IF(L30=L$47,1,0)</f>
        <v>0</v>
      </c>
      <c r="W30" s="76">
        <f t="shared" si="1"/>
        <v>4</v>
      </c>
      <c r="X30" s="32" t="s">
        <v>116</v>
      </c>
      <c r="Y30" s="13" t="s">
        <v>119</v>
      </c>
      <c r="Z30" s="13" t="s">
        <v>110</v>
      </c>
      <c r="AA30" s="13" t="s">
        <v>113</v>
      </c>
      <c r="AB30" s="13" t="s">
        <v>116</v>
      </c>
      <c r="AC30" s="13" t="s">
        <v>116</v>
      </c>
      <c r="AD30" s="13" t="s">
        <v>114</v>
      </c>
      <c r="AE30" s="13" t="s">
        <v>119</v>
      </c>
      <c r="AF30" s="13" t="s">
        <v>113</v>
      </c>
      <c r="AG30" s="40" t="s">
        <v>114</v>
      </c>
      <c r="AH30" s="32">
        <f t="shared" si="2"/>
        <v>0</v>
      </c>
      <c r="AI30" s="13">
        <f t="shared" si="3"/>
        <v>1</v>
      </c>
      <c r="AJ30" s="13">
        <f t="shared" si="4"/>
        <v>0</v>
      </c>
      <c r="AK30" s="13">
        <f t="shared" si="5"/>
        <v>0</v>
      </c>
      <c r="AL30" s="13">
        <f t="shared" si="6"/>
        <v>0</v>
      </c>
      <c r="AM30" s="13">
        <f t="shared" si="7"/>
        <v>1</v>
      </c>
      <c r="AN30" s="13">
        <f t="shared" si="8"/>
        <v>1</v>
      </c>
      <c r="AO30" s="13">
        <f t="shared" si="9"/>
        <v>1</v>
      </c>
      <c r="AP30" s="13">
        <f t="shared" si="10"/>
        <v>0</v>
      </c>
      <c r="AQ30" s="33">
        <f t="shared" si="11"/>
        <v>0</v>
      </c>
      <c r="AR30" s="79">
        <f t="shared" si="12"/>
        <v>4</v>
      </c>
      <c r="AU30" s="58"/>
      <c r="AV30" s="52"/>
      <c r="AW30" s="58"/>
      <c r="AX30" s="58"/>
      <c r="AY30" s="58"/>
      <c r="AZ30" s="52"/>
      <c r="BA30" s="85"/>
      <c r="BB30" s="58"/>
      <c r="BC30" s="58"/>
      <c r="BD30" s="58"/>
    </row>
    <row r="31" spans="1:56" x14ac:dyDescent="0.35">
      <c r="A31" s="79" t="s">
        <v>211</v>
      </c>
      <c r="B31" s="135" t="s">
        <v>69</v>
      </c>
      <c r="C31" s="32" t="s">
        <v>114</v>
      </c>
      <c r="D31" s="13" t="s">
        <v>119</v>
      </c>
      <c r="E31" s="13" t="s">
        <v>113</v>
      </c>
      <c r="F31" s="13" t="s">
        <v>114</v>
      </c>
      <c r="G31" s="13" t="s">
        <v>113</v>
      </c>
      <c r="H31" s="13" t="s">
        <v>114</v>
      </c>
      <c r="I31" s="13" t="s">
        <v>114</v>
      </c>
      <c r="J31" s="13" t="s">
        <v>113</v>
      </c>
      <c r="K31" s="13" t="s">
        <v>119</v>
      </c>
      <c r="L31" s="40" t="s">
        <v>119</v>
      </c>
      <c r="M31" s="32">
        <f>IF(C31=C$47,1,0)</f>
        <v>0</v>
      </c>
      <c r="N31" s="13">
        <f>IF(D31=D$47,1,0)</f>
        <v>0</v>
      </c>
      <c r="O31" s="13">
        <f>IF(E31=E$47,1,0)</f>
        <v>0</v>
      </c>
      <c r="P31" s="13">
        <f>IF(F31=F$47,1,0)</f>
        <v>1</v>
      </c>
      <c r="Q31" s="13">
        <f>IF(G31=G$47,1,0)</f>
        <v>1</v>
      </c>
      <c r="R31" s="13">
        <f>IF(H31=H$47,1,0)</f>
        <v>1</v>
      </c>
      <c r="S31" s="13">
        <f>IF(I31=I$47,1,0)</f>
        <v>1</v>
      </c>
      <c r="T31" s="13">
        <f>IF(J31=J$47,1,0)</f>
        <v>1</v>
      </c>
      <c r="U31" s="13">
        <f>IF(K31=K$47,1,0)</f>
        <v>1</v>
      </c>
      <c r="V31" s="33">
        <f>IF(L31=L$47,1,0)</f>
        <v>0</v>
      </c>
      <c r="W31" s="76">
        <f t="shared" si="1"/>
        <v>6</v>
      </c>
      <c r="X31" s="32" t="s">
        <v>113</v>
      </c>
      <c r="Y31" s="13" t="s">
        <v>119</v>
      </c>
      <c r="Z31" s="13" t="s">
        <v>113</v>
      </c>
      <c r="AA31" s="13" t="s">
        <v>116</v>
      </c>
      <c r="AB31" s="13" t="s">
        <v>116</v>
      </c>
      <c r="AC31" s="13" t="s">
        <v>116</v>
      </c>
      <c r="AD31" s="13" t="s">
        <v>114</v>
      </c>
      <c r="AE31" s="13" t="s">
        <v>116</v>
      </c>
      <c r="AF31" s="13" t="s">
        <v>116</v>
      </c>
      <c r="AG31" s="40" t="s">
        <v>114</v>
      </c>
      <c r="AH31" s="32">
        <f t="shared" si="2"/>
        <v>1</v>
      </c>
      <c r="AI31" s="13">
        <f t="shared" si="3"/>
        <v>1</v>
      </c>
      <c r="AJ31" s="13">
        <f t="shared" si="4"/>
        <v>0</v>
      </c>
      <c r="AK31" s="13">
        <f t="shared" si="5"/>
        <v>1</v>
      </c>
      <c r="AL31" s="13">
        <f t="shared" si="6"/>
        <v>0</v>
      </c>
      <c r="AM31" s="13">
        <f t="shared" si="7"/>
        <v>1</v>
      </c>
      <c r="AN31" s="13">
        <f t="shared" si="8"/>
        <v>1</v>
      </c>
      <c r="AO31" s="13">
        <f t="shared" si="9"/>
        <v>0</v>
      </c>
      <c r="AP31" s="13">
        <f t="shared" si="10"/>
        <v>1</v>
      </c>
      <c r="AQ31" s="33">
        <f t="shared" si="11"/>
        <v>0</v>
      </c>
      <c r="AR31" s="79">
        <f t="shared" si="12"/>
        <v>6</v>
      </c>
      <c r="AU31" s="58"/>
      <c r="AV31" s="52"/>
      <c r="AW31" s="58"/>
      <c r="AX31" s="58"/>
      <c r="AY31" s="58"/>
      <c r="AZ31" s="52"/>
      <c r="BA31" s="85"/>
      <c r="BB31" s="58"/>
      <c r="BC31" s="58"/>
      <c r="BD31" s="58"/>
    </row>
    <row r="32" spans="1:56" x14ac:dyDescent="0.35">
      <c r="A32" s="79" t="s">
        <v>211</v>
      </c>
      <c r="B32" s="135" t="s">
        <v>71</v>
      </c>
      <c r="C32" s="32" t="s">
        <v>114</v>
      </c>
      <c r="D32" s="13" t="s">
        <v>113</v>
      </c>
      <c r="E32" s="13" t="s">
        <v>113</v>
      </c>
      <c r="F32" s="13" t="s">
        <v>114</v>
      </c>
      <c r="G32" s="13" t="s">
        <v>113</v>
      </c>
      <c r="H32" s="13" t="s">
        <v>114</v>
      </c>
      <c r="I32" s="13" t="s">
        <v>114</v>
      </c>
      <c r="J32" s="13" t="s">
        <v>114</v>
      </c>
      <c r="K32" s="13" t="s">
        <v>119</v>
      </c>
      <c r="L32" s="40" t="s">
        <v>119</v>
      </c>
      <c r="M32" s="32">
        <f>IF(C32=C$47,1,0)</f>
        <v>0</v>
      </c>
      <c r="N32" s="13">
        <f>IF(D32=D$47,1,0)</f>
        <v>1</v>
      </c>
      <c r="O32" s="13">
        <f>IF(E32=E$47,1,0)</f>
        <v>0</v>
      </c>
      <c r="P32" s="13">
        <f>IF(F32=F$47,1,0)</f>
        <v>1</v>
      </c>
      <c r="Q32" s="13">
        <f>IF(G32=G$47,1,0)</f>
        <v>1</v>
      </c>
      <c r="R32" s="13">
        <f>IF(H32=H$47,1,0)</f>
        <v>1</v>
      </c>
      <c r="S32" s="13">
        <f>IF(I32=I$47,1,0)</f>
        <v>1</v>
      </c>
      <c r="T32" s="13">
        <f>IF(J32=J$47,1,0)</f>
        <v>0</v>
      </c>
      <c r="U32" s="13">
        <f>IF(K32=K$47,1,0)</f>
        <v>1</v>
      </c>
      <c r="V32" s="33">
        <f>IF(L32=L$47,1,0)</f>
        <v>0</v>
      </c>
      <c r="W32" s="76">
        <f t="shared" si="1"/>
        <v>6</v>
      </c>
      <c r="X32" s="32" t="s">
        <v>113</v>
      </c>
      <c r="Y32" s="13" t="s">
        <v>119</v>
      </c>
      <c r="Z32" s="13" t="s">
        <v>114</v>
      </c>
      <c r="AA32" s="13" t="s">
        <v>116</v>
      </c>
      <c r="AB32" s="13" t="s">
        <v>113</v>
      </c>
      <c r="AC32" s="13" t="s">
        <v>116</v>
      </c>
      <c r="AD32" s="13" t="s">
        <v>114</v>
      </c>
      <c r="AE32" s="13" t="s">
        <v>119</v>
      </c>
      <c r="AF32" s="13" t="s">
        <v>119</v>
      </c>
      <c r="AG32" s="40" t="s">
        <v>114</v>
      </c>
      <c r="AH32" s="32">
        <f t="shared" si="2"/>
        <v>1</v>
      </c>
      <c r="AI32" s="13">
        <f t="shared" si="3"/>
        <v>1</v>
      </c>
      <c r="AJ32" s="13">
        <f t="shared" si="4"/>
        <v>1</v>
      </c>
      <c r="AK32" s="13">
        <f t="shared" si="5"/>
        <v>1</v>
      </c>
      <c r="AL32" s="13">
        <f t="shared" si="6"/>
        <v>1</v>
      </c>
      <c r="AM32" s="13">
        <f t="shared" si="7"/>
        <v>1</v>
      </c>
      <c r="AN32" s="13">
        <f t="shared" si="8"/>
        <v>1</v>
      </c>
      <c r="AO32" s="13">
        <f t="shared" si="9"/>
        <v>1</v>
      </c>
      <c r="AP32" s="13">
        <f t="shared" si="10"/>
        <v>0</v>
      </c>
      <c r="AQ32" s="33">
        <f t="shared" si="11"/>
        <v>0</v>
      </c>
      <c r="AR32" s="79">
        <f t="shared" si="12"/>
        <v>8</v>
      </c>
      <c r="AU32" s="58"/>
      <c r="AV32" s="52"/>
      <c r="AW32" s="58"/>
      <c r="AX32" s="58"/>
      <c r="AY32" s="58"/>
      <c r="AZ32" s="52"/>
      <c r="BA32" s="85"/>
      <c r="BB32" s="58"/>
      <c r="BC32" s="58"/>
      <c r="BD32" s="58"/>
    </row>
    <row r="33" spans="1:56" x14ac:dyDescent="0.35">
      <c r="A33" s="79" t="s">
        <v>210</v>
      </c>
      <c r="B33" s="134" t="s">
        <v>77</v>
      </c>
      <c r="C33" s="32" t="s">
        <v>114</v>
      </c>
      <c r="D33" s="13" t="s">
        <v>113</v>
      </c>
      <c r="E33" s="13" t="s">
        <v>113</v>
      </c>
      <c r="F33" s="13" t="s">
        <v>114</v>
      </c>
      <c r="G33" s="13" t="s">
        <v>113</v>
      </c>
      <c r="H33" s="13" t="s">
        <v>114</v>
      </c>
      <c r="I33" s="13" t="s">
        <v>114</v>
      </c>
      <c r="J33" s="13" t="s">
        <v>113</v>
      </c>
      <c r="K33" s="13" t="s">
        <v>119</v>
      </c>
      <c r="L33" s="40" t="s">
        <v>119</v>
      </c>
      <c r="M33" s="32">
        <f>IF(C33=C$47,1,0)</f>
        <v>0</v>
      </c>
      <c r="N33" s="13">
        <f>IF(D33=D$47,1,0)</f>
        <v>1</v>
      </c>
      <c r="O33" s="13">
        <f>IF(E33=E$47,1,0)</f>
        <v>0</v>
      </c>
      <c r="P33" s="13">
        <f>IF(F33=F$47,1,0)</f>
        <v>1</v>
      </c>
      <c r="Q33" s="13">
        <f>IF(G33=G$47,1,0)</f>
        <v>1</v>
      </c>
      <c r="R33" s="13">
        <f>IF(H33=H$47,1,0)</f>
        <v>1</v>
      </c>
      <c r="S33" s="13">
        <f>IF(I33=I$47,1,0)</f>
        <v>1</v>
      </c>
      <c r="T33" s="13">
        <f>IF(J33=J$47,1,0)</f>
        <v>1</v>
      </c>
      <c r="U33" s="13">
        <f>IF(K33=K$47,1,0)</f>
        <v>1</v>
      </c>
      <c r="V33" s="33">
        <f>IF(L33=L$47,1,0)</f>
        <v>0</v>
      </c>
      <c r="W33" s="76">
        <f t="shared" si="1"/>
        <v>7</v>
      </c>
      <c r="X33" s="32" t="s">
        <v>113</v>
      </c>
      <c r="Y33" s="13" t="s">
        <v>119</v>
      </c>
      <c r="Z33" s="13" t="s">
        <v>114</v>
      </c>
      <c r="AA33" s="13" t="s">
        <v>116</v>
      </c>
      <c r="AB33" s="13" t="s">
        <v>113</v>
      </c>
      <c r="AC33" s="13" t="s">
        <v>116</v>
      </c>
      <c r="AD33" s="13" t="s">
        <v>114</v>
      </c>
      <c r="AE33" s="13" t="s">
        <v>113</v>
      </c>
      <c r="AF33" s="13" t="s">
        <v>116</v>
      </c>
      <c r="AG33" s="40" t="s">
        <v>113</v>
      </c>
      <c r="AH33" s="32">
        <f t="shared" si="2"/>
        <v>1</v>
      </c>
      <c r="AI33" s="13">
        <f t="shared" si="3"/>
        <v>1</v>
      </c>
      <c r="AJ33" s="13">
        <f t="shared" si="4"/>
        <v>1</v>
      </c>
      <c r="AK33" s="13">
        <f t="shared" si="5"/>
        <v>1</v>
      </c>
      <c r="AL33" s="13">
        <f t="shared" si="6"/>
        <v>1</v>
      </c>
      <c r="AM33" s="13">
        <f t="shared" si="7"/>
        <v>1</v>
      </c>
      <c r="AN33" s="13">
        <f t="shared" si="8"/>
        <v>1</v>
      </c>
      <c r="AO33" s="13">
        <f t="shared" si="9"/>
        <v>0</v>
      </c>
      <c r="AP33" s="13">
        <f t="shared" si="10"/>
        <v>1</v>
      </c>
      <c r="AQ33" s="33">
        <f t="shared" si="11"/>
        <v>1</v>
      </c>
      <c r="AR33" s="79">
        <f t="shared" si="12"/>
        <v>9</v>
      </c>
      <c r="AU33" s="58"/>
      <c r="AV33" s="86"/>
      <c r="AW33" s="58"/>
      <c r="AX33" s="58"/>
      <c r="AY33" s="58"/>
      <c r="AZ33" s="52"/>
      <c r="BA33" s="85"/>
      <c r="BB33" s="58"/>
      <c r="BC33" s="58"/>
      <c r="BD33" s="58"/>
    </row>
    <row r="34" spans="1:56" x14ac:dyDescent="0.35">
      <c r="A34" s="79" t="s">
        <v>210</v>
      </c>
      <c r="B34" s="134" t="s">
        <v>120</v>
      </c>
      <c r="C34" s="32" t="s">
        <v>114</v>
      </c>
      <c r="D34" s="13" t="s">
        <v>113</v>
      </c>
      <c r="E34" s="13" t="s">
        <v>113</v>
      </c>
      <c r="F34" s="13" t="s">
        <v>114</v>
      </c>
      <c r="G34" s="13" t="s">
        <v>113</v>
      </c>
      <c r="H34" s="13" t="s">
        <v>114</v>
      </c>
      <c r="I34" s="13" t="s">
        <v>114</v>
      </c>
      <c r="J34" s="13" t="s">
        <v>113</v>
      </c>
      <c r="K34" s="13" t="s">
        <v>119</v>
      </c>
      <c r="L34" s="40" t="s">
        <v>119</v>
      </c>
      <c r="M34" s="32">
        <f>IF(C34=C$47,1,0)</f>
        <v>0</v>
      </c>
      <c r="N34" s="13">
        <f>IF(D34=D$47,1,0)</f>
        <v>1</v>
      </c>
      <c r="O34" s="13">
        <f>IF(E34=E$47,1,0)</f>
        <v>0</v>
      </c>
      <c r="P34" s="13">
        <f>IF(F34=F$47,1,0)</f>
        <v>1</v>
      </c>
      <c r="Q34" s="13">
        <f>IF(G34=G$47,1,0)</f>
        <v>1</v>
      </c>
      <c r="R34" s="13">
        <f>IF(H34=H$47,1,0)</f>
        <v>1</v>
      </c>
      <c r="S34" s="13">
        <f>IF(I34=I$47,1,0)</f>
        <v>1</v>
      </c>
      <c r="T34" s="13">
        <f>IF(J34=J$47,1,0)</f>
        <v>1</v>
      </c>
      <c r="U34" s="13">
        <f>IF(K34=K$47,1,0)</f>
        <v>1</v>
      </c>
      <c r="V34" s="33">
        <f>IF(L34=L$47,1,0)</f>
        <v>0</v>
      </c>
      <c r="W34" s="76">
        <f t="shared" si="1"/>
        <v>7</v>
      </c>
      <c r="X34" s="32" t="s">
        <v>114</v>
      </c>
      <c r="Y34" s="13" t="s">
        <v>119</v>
      </c>
      <c r="Z34" s="13" t="s">
        <v>119</v>
      </c>
      <c r="AA34" s="13" t="s">
        <v>116</v>
      </c>
      <c r="AB34" s="13" t="s">
        <v>113</v>
      </c>
      <c r="AC34" s="13" t="s">
        <v>116</v>
      </c>
      <c r="AD34" s="13" t="s">
        <v>114</v>
      </c>
      <c r="AE34" s="13" t="s">
        <v>119</v>
      </c>
      <c r="AF34" s="13" t="s">
        <v>116</v>
      </c>
      <c r="AG34" s="40" t="s">
        <v>113</v>
      </c>
      <c r="AH34" s="32">
        <f t="shared" si="2"/>
        <v>0</v>
      </c>
      <c r="AI34" s="13">
        <f t="shared" si="3"/>
        <v>1</v>
      </c>
      <c r="AJ34" s="13">
        <f t="shared" si="4"/>
        <v>0</v>
      </c>
      <c r="AK34" s="13">
        <f t="shared" si="5"/>
        <v>1</v>
      </c>
      <c r="AL34" s="13">
        <f t="shared" si="6"/>
        <v>1</v>
      </c>
      <c r="AM34" s="13">
        <f t="shared" si="7"/>
        <v>1</v>
      </c>
      <c r="AN34" s="13">
        <f t="shared" si="8"/>
        <v>1</v>
      </c>
      <c r="AO34" s="13">
        <f t="shared" si="9"/>
        <v>1</v>
      </c>
      <c r="AP34" s="13">
        <f t="shared" si="10"/>
        <v>1</v>
      </c>
      <c r="AQ34" s="33">
        <f t="shared" si="11"/>
        <v>1</v>
      </c>
      <c r="AR34" s="79">
        <f t="shared" si="12"/>
        <v>8</v>
      </c>
      <c r="AU34" s="58"/>
      <c r="AV34" s="86"/>
      <c r="AW34" s="58"/>
      <c r="AX34" s="58"/>
      <c r="AY34" s="58"/>
      <c r="AZ34" s="52"/>
      <c r="BA34" s="85"/>
      <c r="BB34" s="58"/>
      <c r="BC34" s="58"/>
      <c r="BD34" s="58"/>
    </row>
    <row r="35" spans="1:56" x14ac:dyDescent="0.35">
      <c r="A35" s="79" t="s">
        <v>211</v>
      </c>
      <c r="B35" s="135" t="s">
        <v>118</v>
      </c>
      <c r="C35" s="32" t="s">
        <v>116</v>
      </c>
      <c r="D35" s="13" t="s">
        <v>113</v>
      </c>
      <c r="E35" s="13" t="s">
        <v>113</v>
      </c>
      <c r="F35" s="13" t="s">
        <v>114</v>
      </c>
      <c r="G35" s="13" t="s">
        <v>113</v>
      </c>
      <c r="H35" s="13" t="s">
        <v>114</v>
      </c>
      <c r="I35" s="13" t="s">
        <v>114</v>
      </c>
      <c r="J35" s="13" t="s">
        <v>113</v>
      </c>
      <c r="K35" s="13" t="s">
        <v>119</v>
      </c>
      <c r="L35" s="40" t="s">
        <v>119</v>
      </c>
      <c r="M35" s="32">
        <f>IF(C35=C$47,1,0)</f>
        <v>1</v>
      </c>
      <c r="N35" s="13">
        <f>IF(D35=D$47,1,0)</f>
        <v>1</v>
      </c>
      <c r="O35" s="13">
        <f>IF(E35=E$47,1,0)</f>
        <v>0</v>
      </c>
      <c r="P35" s="13">
        <f>IF(F35=F$47,1,0)</f>
        <v>1</v>
      </c>
      <c r="Q35" s="13">
        <f>IF(G35=G$47,1,0)</f>
        <v>1</v>
      </c>
      <c r="R35" s="13">
        <f>IF(H35=H$47,1,0)</f>
        <v>1</v>
      </c>
      <c r="S35" s="13">
        <f>IF(I35=I$47,1,0)</f>
        <v>1</v>
      </c>
      <c r="T35" s="13">
        <f>IF(J35=J$47,1,0)</f>
        <v>1</v>
      </c>
      <c r="U35" s="13">
        <f>IF(K35=K$47,1,0)</f>
        <v>1</v>
      </c>
      <c r="V35" s="33">
        <f>IF(L35=L$47,1,0)</f>
        <v>0</v>
      </c>
      <c r="W35" s="76">
        <f t="shared" si="1"/>
        <v>8</v>
      </c>
      <c r="X35" s="32" t="s">
        <v>113</v>
      </c>
      <c r="Y35" s="13" t="s">
        <v>119</v>
      </c>
      <c r="Z35" s="13" t="s">
        <v>114</v>
      </c>
      <c r="AA35" s="13" t="s">
        <v>113</v>
      </c>
      <c r="AB35" s="13" t="s">
        <v>113</v>
      </c>
      <c r="AC35" s="13" t="s">
        <v>116</v>
      </c>
      <c r="AD35" s="13" t="s">
        <v>119</v>
      </c>
      <c r="AE35" s="13" t="s">
        <v>119</v>
      </c>
      <c r="AF35" s="13" t="s">
        <v>113</v>
      </c>
      <c r="AG35" s="40" t="s">
        <v>113</v>
      </c>
      <c r="AH35" s="32">
        <f t="shared" si="2"/>
        <v>1</v>
      </c>
      <c r="AI35" s="13">
        <f t="shared" si="3"/>
        <v>1</v>
      </c>
      <c r="AJ35" s="13">
        <f t="shared" si="4"/>
        <v>1</v>
      </c>
      <c r="AK35" s="13">
        <f t="shared" si="5"/>
        <v>0</v>
      </c>
      <c r="AL35" s="13">
        <f t="shared" si="6"/>
        <v>1</v>
      </c>
      <c r="AM35" s="13">
        <f t="shared" si="7"/>
        <v>1</v>
      </c>
      <c r="AN35" s="13">
        <f t="shared" si="8"/>
        <v>0</v>
      </c>
      <c r="AO35" s="13">
        <f t="shared" si="9"/>
        <v>1</v>
      </c>
      <c r="AP35" s="13">
        <f t="shared" si="10"/>
        <v>0</v>
      </c>
      <c r="AQ35" s="33">
        <f t="shared" si="11"/>
        <v>1</v>
      </c>
      <c r="AR35" s="79">
        <f t="shared" si="12"/>
        <v>7</v>
      </c>
      <c r="AU35" s="58"/>
      <c r="AV35" s="52"/>
      <c r="AW35" s="58"/>
      <c r="AX35" s="58"/>
      <c r="AY35" s="58"/>
      <c r="AZ35" s="52"/>
      <c r="BA35" s="85"/>
      <c r="BB35" s="58"/>
      <c r="BC35" s="58"/>
      <c r="BD35" s="58"/>
    </row>
    <row r="36" spans="1:56" x14ac:dyDescent="0.35">
      <c r="A36" s="79" t="s">
        <v>210</v>
      </c>
      <c r="B36" s="134" t="s">
        <v>81</v>
      </c>
      <c r="C36" s="32" t="s">
        <v>114</v>
      </c>
      <c r="D36" s="13" t="s">
        <v>113</v>
      </c>
      <c r="E36" s="13" t="s">
        <v>113</v>
      </c>
      <c r="F36" s="13" t="s">
        <v>114</v>
      </c>
      <c r="G36" s="13" t="s">
        <v>113</v>
      </c>
      <c r="H36" s="13" t="s">
        <v>114</v>
      </c>
      <c r="I36" s="13" t="s">
        <v>114</v>
      </c>
      <c r="J36" s="13" t="s">
        <v>119</v>
      </c>
      <c r="K36" s="13" t="s">
        <v>119</v>
      </c>
      <c r="L36" s="40" t="s">
        <v>113</v>
      </c>
      <c r="M36" s="32">
        <f>IF(C36=C$47,1,0)</f>
        <v>0</v>
      </c>
      <c r="N36" s="13">
        <f>IF(D36=D$47,1,0)</f>
        <v>1</v>
      </c>
      <c r="O36" s="13">
        <f>IF(E36=E$47,1,0)</f>
        <v>0</v>
      </c>
      <c r="P36" s="13">
        <f>IF(F36=F$47,1,0)</f>
        <v>1</v>
      </c>
      <c r="Q36" s="13">
        <f>IF(G36=G$47,1,0)</f>
        <v>1</v>
      </c>
      <c r="R36" s="13">
        <f>IF(H36=H$47,1,0)</f>
        <v>1</v>
      </c>
      <c r="S36" s="13">
        <f>IF(I36=I$47,1,0)</f>
        <v>1</v>
      </c>
      <c r="T36" s="13">
        <f>IF(J36=J$47,1,0)</f>
        <v>0</v>
      </c>
      <c r="U36" s="13">
        <f>IF(K36=K$47,1,0)</f>
        <v>1</v>
      </c>
      <c r="V36" s="33">
        <f>IF(L36=L$47,1,0)</f>
        <v>1</v>
      </c>
      <c r="W36" s="76">
        <f t="shared" si="1"/>
        <v>7</v>
      </c>
      <c r="X36" s="32" t="s">
        <v>113</v>
      </c>
      <c r="Y36" s="13" t="s">
        <v>119</v>
      </c>
      <c r="Z36" s="13" t="s">
        <v>114</v>
      </c>
      <c r="AA36" s="13" t="s">
        <v>116</v>
      </c>
      <c r="AB36" s="13" t="s">
        <v>113</v>
      </c>
      <c r="AC36" s="13" t="s">
        <v>116</v>
      </c>
      <c r="AD36" s="13" t="s">
        <v>114</v>
      </c>
      <c r="AE36" s="13" t="s">
        <v>119</v>
      </c>
      <c r="AF36" s="13" t="s">
        <v>116</v>
      </c>
      <c r="AG36" s="40" t="s">
        <v>113</v>
      </c>
      <c r="AH36" s="32">
        <f t="shared" si="2"/>
        <v>1</v>
      </c>
      <c r="AI36" s="13">
        <f t="shared" si="3"/>
        <v>1</v>
      </c>
      <c r="AJ36" s="13">
        <f t="shared" si="4"/>
        <v>1</v>
      </c>
      <c r="AK36" s="13">
        <f t="shared" si="5"/>
        <v>1</v>
      </c>
      <c r="AL36" s="13">
        <f t="shared" si="6"/>
        <v>1</v>
      </c>
      <c r="AM36" s="13">
        <f t="shared" si="7"/>
        <v>1</v>
      </c>
      <c r="AN36" s="13">
        <f t="shared" si="8"/>
        <v>1</v>
      </c>
      <c r="AO36" s="13">
        <f t="shared" si="9"/>
        <v>1</v>
      </c>
      <c r="AP36" s="13">
        <f t="shared" si="10"/>
        <v>1</v>
      </c>
      <c r="AQ36" s="33">
        <f t="shared" si="11"/>
        <v>1</v>
      </c>
      <c r="AR36" s="79">
        <f t="shared" si="12"/>
        <v>10</v>
      </c>
      <c r="AU36" s="58"/>
      <c r="AV36" s="86"/>
      <c r="AW36" s="58"/>
      <c r="AX36" s="58"/>
      <c r="AY36" s="58"/>
      <c r="AZ36" s="52"/>
      <c r="BA36" s="85"/>
      <c r="BB36" s="58"/>
      <c r="BC36" s="58"/>
      <c r="BD36" s="58"/>
    </row>
    <row r="37" spans="1:56" x14ac:dyDescent="0.35">
      <c r="A37" s="79" t="s">
        <v>210</v>
      </c>
      <c r="B37" s="134" t="s">
        <v>83</v>
      </c>
      <c r="C37" s="32" t="s">
        <v>114</v>
      </c>
      <c r="D37" s="13" t="s">
        <v>113</v>
      </c>
      <c r="E37" s="13" t="s">
        <v>116</v>
      </c>
      <c r="F37" s="13" t="s">
        <v>114</v>
      </c>
      <c r="G37" s="13" t="s">
        <v>113</v>
      </c>
      <c r="H37" s="13" t="s">
        <v>114</v>
      </c>
      <c r="I37" s="13" t="s">
        <v>114</v>
      </c>
      <c r="J37" s="13" t="s">
        <v>119</v>
      </c>
      <c r="K37" s="13" t="s">
        <v>119</v>
      </c>
      <c r="L37" s="40" t="s">
        <v>119</v>
      </c>
      <c r="M37" s="32">
        <f>IF(C37=C$47,1,0)</f>
        <v>0</v>
      </c>
      <c r="N37" s="13">
        <f>IF(D37=D$47,1,0)</f>
        <v>1</v>
      </c>
      <c r="O37" s="13">
        <f>IF(E37=E$47,1,0)</f>
        <v>1</v>
      </c>
      <c r="P37" s="13">
        <f>IF(F37=F$47,1,0)</f>
        <v>1</v>
      </c>
      <c r="Q37" s="13">
        <f>IF(G37=G$47,1,0)</f>
        <v>1</v>
      </c>
      <c r="R37" s="13">
        <f>IF(H37=H$47,1,0)</f>
        <v>1</v>
      </c>
      <c r="S37" s="13">
        <f>IF(I37=I$47,1,0)</f>
        <v>1</v>
      </c>
      <c r="T37" s="13">
        <f>IF(J37=J$47,1,0)</f>
        <v>0</v>
      </c>
      <c r="U37" s="13">
        <f>IF(K37=K$47,1,0)</f>
        <v>1</v>
      </c>
      <c r="V37" s="33">
        <f>IF(L37=L$47,1,0)</f>
        <v>0</v>
      </c>
      <c r="W37" s="76">
        <f t="shared" si="1"/>
        <v>7</v>
      </c>
      <c r="X37" s="32" t="s">
        <v>113</v>
      </c>
      <c r="Y37" s="13" t="s">
        <v>119</v>
      </c>
      <c r="Z37" s="13" t="s">
        <v>114</v>
      </c>
      <c r="AA37" s="13" t="s">
        <v>116</v>
      </c>
      <c r="AB37" s="13" t="s">
        <v>113</v>
      </c>
      <c r="AC37" s="13" t="s">
        <v>116</v>
      </c>
      <c r="AD37" s="13" t="s">
        <v>114</v>
      </c>
      <c r="AE37" s="13" t="s">
        <v>119</v>
      </c>
      <c r="AF37" s="13" t="s">
        <v>116</v>
      </c>
      <c r="AG37" s="40" t="s">
        <v>113</v>
      </c>
      <c r="AH37" s="32">
        <f t="shared" si="2"/>
        <v>1</v>
      </c>
      <c r="AI37" s="13">
        <f t="shared" si="3"/>
        <v>1</v>
      </c>
      <c r="AJ37" s="13">
        <f t="shared" si="4"/>
        <v>1</v>
      </c>
      <c r="AK37" s="13">
        <f t="shared" si="5"/>
        <v>1</v>
      </c>
      <c r="AL37" s="13">
        <f t="shared" si="6"/>
        <v>1</v>
      </c>
      <c r="AM37" s="13">
        <f t="shared" si="7"/>
        <v>1</v>
      </c>
      <c r="AN37" s="13">
        <f t="shared" si="8"/>
        <v>1</v>
      </c>
      <c r="AO37" s="13">
        <f t="shared" si="9"/>
        <v>1</v>
      </c>
      <c r="AP37" s="13">
        <f t="shared" si="10"/>
        <v>1</v>
      </c>
      <c r="AQ37" s="33">
        <f t="shared" si="11"/>
        <v>1</v>
      </c>
      <c r="AR37" s="79">
        <f t="shared" si="12"/>
        <v>10</v>
      </c>
      <c r="AU37" s="58"/>
      <c r="AV37" s="86"/>
      <c r="AW37" s="58"/>
      <c r="AX37" s="58"/>
      <c r="AY37" s="58"/>
      <c r="AZ37" s="52"/>
      <c r="BA37" s="85"/>
      <c r="BB37" s="58"/>
      <c r="BC37" s="58"/>
      <c r="BD37" s="58"/>
    </row>
    <row r="38" spans="1:56" x14ac:dyDescent="0.35">
      <c r="A38" s="79" t="s">
        <v>210</v>
      </c>
      <c r="B38" s="134" t="s">
        <v>87</v>
      </c>
      <c r="C38" s="32" t="s">
        <v>116</v>
      </c>
      <c r="D38" s="13" t="s">
        <v>114</v>
      </c>
      <c r="E38" s="13" t="s">
        <v>113</v>
      </c>
      <c r="F38" s="13" t="s">
        <v>114</v>
      </c>
      <c r="G38" s="13" t="s">
        <v>113</v>
      </c>
      <c r="H38" s="13" t="s">
        <v>114</v>
      </c>
      <c r="I38" s="13" t="s">
        <v>114</v>
      </c>
      <c r="J38" s="13" t="s">
        <v>119</v>
      </c>
      <c r="K38" s="13" t="s">
        <v>114</v>
      </c>
      <c r="L38" s="40" t="s">
        <v>119</v>
      </c>
      <c r="M38" s="32">
        <f>IF(C38=C$47,1,0)</f>
        <v>1</v>
      </c>
      <c r="N38" s="13">
        <f>IF(D38=D$47,1,0)</f>
        <v>0</v>
      </c>
      <c r="O38" s="13">
        <f>IF(E38=E$47,1,0)</f>
        <v>0</v>
      </c>
      <c r="P38" s="13">
        <f>IF(F38=F$47,1,0)</f>
        <v>1</v>
      </c>
      <c r="Q38" s="13">
        <f>IF(G38=G$47,1,0)</f>
        <v>1</v>
      </c>
      <c r="R38" s="13">
        <f>IF(H38=H$47,1,0)</f>
        <v>1</v>
      </c>
      <c r="S38" s="13">
        <f>IF(I38=I$47,1,0)</f>
        <v>1</v>
      </c>
      <c r="T38" s="13">
        <f>IF(J38=J$47,1,0)</f>
        <v>0</v>
      </c>
      <c r="U38" s="13">
        <f>IF(K38=K$47,1,0)</f>
        <v>0</v>
      </c>
      <c r="V38" s="33">
        <f>IF(L38=L$47,1,0)</f>
        <v>0</v>
      </c>
      <c r="W38" s="76">
        <f t="shared" si="1"/>
        <v>5</v>
      </c>
      <c r="X38" s="32" t="s">
        <v>113</v>
      </c>
      <c r="Y38" s="13" t="s">
        <v>119</v>
      </c>
      <c r="Z38" s="13" t="s">
        <v>119</v>
      </c>
      <c r="AA38" s="13" t="s">
        <v>116</v>
      </c>
      <c r="AB38" s="13" t="s">
        <v>113</v>
      </c>
      <c r="AC38" s="13" t="s">
        <v>116</v>
      </c>
      <c r="AD38" s="13" t="s">
        <v>114</v>
      </c>
      <c r="AE38" s="13" t="s">
        <v>119</v>
      </c>
      <c r="AF38" s="13" t="s">
        <v>119</v>
      </c>
      <c r="AG38" s="40" t="s">
        <v>113</v>
      </c>
      <c r="AH38" s="32">
        <f t="shared" si="2"/>
        <v>1</v>
      </c>
      <c r="AI38" s="13">
        <f t="shared" si="3"/>
        <v>1</v>
      </c>
      <c r="AJ38" s="13">
        <f t="shared" si="4"/>
        <v>0</v>
      </c>
      <c r="AK38" s="13">
        <f t="shared" si="5"/>
        <v>1</v>
      </c>
      <c r="AL38" s="13">
        <f t="shared" si="6"/>
        <v>1</v>
      </c>
      <c r="AM38" s="13">
        <f t="shared" si="7"/>
        <v>1</v>
      </c>
      <c r="AN38" s="13">
        <f t="shared" si="8"/>
        <v>1</v>
      </c>
      <c r="AO38" s="13">
        <f t="shared" si="9"/>
        <v>1</v>
      </c>
      <c r="AP38" s="13">
        <f t="shared" si="10"/>
        <v>0</v>
      </c>
      <c r="AQ38" s="33">
        <f t="shared" si="11"/>
        <v>1</v>
      </c>
      <c r="AR38" s="79">
        <f t="shared" si="12"/>
        <v>8</v>
      </c>
      <c r="AU38" s="58"/>
      <c r="AV38" s="86"/>
      <c r="AW38" s="58"/>
      <c r="AX38" s="58"/>
      <c r="AY38" s="58"/>
      <c r="AZ38" s="52"/>
      <c r="BA38" s="85"/>
      <c r="BB38" s="58"/>
      <c r="BC38" s="58"/>
      <c r="BD38" s="58"/>
    </row>
    <row r="39" spans="1:56" x14ac:dyDescent="0.35">
      <c r="A39" s="79" t="s">
        <v>211</v>
      </c>
      <c r="B39" s="135" t="s">
        <v>89</v>
      </c>
      <c r="C39" s="32" t="s">
        <v>114</v>
      </c>
      <c r="D39" s="13" t="s">
        <v>113</v>
      </c>
      <c r="E39" s="13" t="s">
        <v>116</v>
      </c>
      <c r="F39" s="13" t="s">
        <v>114</v>
      </c>
      <c r="G39" s="13" t="s">
        <v>113</v>
      </c>
      <c r="H39" s="13" t="s">
        <v>114</v>
      </c>
      <c r="I39" s="13" t="s">
        <v>114</v>
      </c>
      <c r="J39" s="13" t="s">
        <v>113</v>
      </c>
      <c r="K39" s="13" t="s">
        <v>119</v>
      </c>
      <c r="L39" s="40" t="s">
        <v>119</v>
      </c>
      <c r="M39" s="32">
        <f>IF(C39=C$47,1,0)</f>
        <v>0</v>
      </c>
      <c r="N39" s="13">
        <f>IF(D39=D$47,1,0)</f>
        <v>1</v>
      </c>
      <c r="O39" s="13">
        <f>IF(E39=E$47,1,0)</f>
        <v>1</v>
      </c>
      <c r="P39" s="13">
        <f>IF(F39=F$47,1,0)</f>
        <v>1</v>
      </c>
      <c r="Q39" s="13">
        <f>IF(G39=G$47,1,0)</f>
        <v>1</v>
      </c>
      <c r="R39" s="13">
        <f>IF(H39=H$47,1,0)</f>
        <v>1</v>
      </c>
      <c r="S39" s="13">
        <f>IF(I39=I$47,1,0)</f>
        <v>1</v>
      </c>
      <c r="T39" s="13">
        <f>IF(J39=J$47,1,0)</f>
        <v>1</v>
      </c>
      <c r="U39" s="13">
        <f>IF(K39=K$47,1,0)</f>
        <v>1</v>
      </c>
      <c r="V39" s="33">
        <f>IF(L39=L$47,1,0)</f>
        <v>0</v>
      </c>
      <c r="W39" s="76">
        <f t="shared" si="1"/>
        <v>8</v>
      </c>
      <c r="X39" s="32" t="s">
        <v>113</v>
      </c>
      <c r="Y39" s="13" t="s">
        <v>119</v>
      </c>
      <c r="Z39" s="13" t="s">
        <v>114</v>
      </c>
      <c r="AA39" s="13" t="s">
        <v>116</v>
      </c>
      <c r="AB39" s="13" t="s">
        <v>113</v>
      </c>
      <c r="AC39" s="13" t="s">
        <v>116</v>
      </c>
      <c r="AD39" s="13" t="s">
        <v>114</v>
      </c>
      <c r="AE39" s="13" t="s">
        <v>116</v>
      </c>
      <c r="AF39" s="13" t="s">
        <v>116</v>
      </c>
      <c r="AG39" s="40" t="s">
        <v>119</v>
      </c>
      <c r="AH39" s="32">
        <f t="shared" si="2"/>
        <v>1</v>
      </c>
      <c r="AI39" s="13">
        <f t="shared" si="3"/>
        <v>1</v>
      </c>
      <c r="AJ39" s="13">
        <f t="shared" si="4"/>
        <v>1</v>
      </c>
      <c r="AK39" s="13">
        <f t="shared" si="5"/>
        <v>1</v>
      </c>
      <c r="AL39" s="13">
        <f t="shared" si="6"/>
        <v>1</v>
      </c>
      <c r="AM39" s="13">
        <f t="shared" si="7"/>
        <v>1</v>
      </c>
      <c r="AN39" s="13">
        <f t="shared" si="8"/>
        <v>1</v>
      </c>
      <c r="AO39" s="13">
        <f t="shared" si="9"/>
        <v>0</v>
      </c>
      <c r="AP39" s="13">
        <f t="shared" si="10"/>
        <v>1</v>
      </c>
      <c r="AQ39" s="33">
        <f t="shared" si="11"/>
        <v>0</v>
      </c>
      <c r="AR39" s="79">
        <f t="shared" si="12"/>
        <v>8</v>
      </c>
      <c r="AU39" s="58"/>
      <c r="AV39" s="52"/>
      <c r="AW39" s="58"/>
      <c r="AX39" s="58"/>
      <c r="AY39" s="58"/>
      <c r="AZ39" s="52"/>
      <c r="BA39" s="85"/>
      <c r="BB39" s="58"/>
      <c r="BC39" s="58"/>
      <c r="BD39" s="58"/>
    </row>
    <row r="40" spans="1:56" x14ac:dyDescent="0.35">
      <c r="A40" s="79" t="s">
        <v>211</v>
      </c>
      <c r="B40" s="135" t="s">
        <v>91</v>
      </c>
      <c r="C40" s="32" t="s">
        <v>110</v>
      </c>
      <c r="D40" s="13" t="s">
        <v>110</v>
      </c>
      <c r="E40" s="13" t="s">
        <v>114</v>
      </c>
      <c r="F40" s="13" t="s">
        <v>113</v>
      </c>
      <c r="G40" s="13" t="s">
        <v>114</v>
      </c>
      <c r="H40" s="13" t="s">
        <v>114</v>
      </c>
      <c r="I40" s="13" t="s">
        <v>116</v>
      </c>
      <c r="J40" s="13" t="s">
        <v>110</v>
      </c>
      <c r="K40" s="13" t="s">
        <v>114</v>
      </c>
      <c r="L40" s="40" t="s">
        <v>119</v>
      </c>
      <c r="M40" s="32">
        <f>IF(C40=C$47,1,0)</f>
        <v>0</v>
      </c>
      <c r="N40" s="13">
        <f>IF(D40=D$47,1,0)</f>
        <v>0</v>
      </c>
      <c r="O40" s="13">
        <f>IF(E40=E$47,1,0)</f>
        <v>0</v>
      </c>
      <c r="P40" s="13">
        <f>IF(F40=F$47,1,0)</f>
        <v>0</v>
      </c>
      <c r="Q40" s="13">
        <f>IF(G40=G$47,1,0)</f>
        <v>0</v>
      </c>
      <c r="R40" s="13">
        <f>IF(H40=H$47,1,0)</f>
        <v>1</v>
      </c>
      <c r="S40" s="13">
        <f>IF(I40=I$47,1,0)</f>
        <v>0</v>
      </c>
      <c r="T40" s="13">
        <f>IF(J40=J$47,1,0)</f>
        <v>0</v>
      </c>
      <c r="U40" s="13">
        <f>IF(K40=K$47,1,0)</f>
        <v>0</v>
      </c>
      <c r="V40" s="33">
        <f>IF(L40=L$47,1,0)</f>
        <v>0</v>
      </c>
      <c r="W40" s="76">
        <f t="shared" si="1"/>
        <v>1</v>
      </c>
      <c r="X40" s="32" t="s">
        <v>116</v>
      </c>
      <c r="Y40" s="13" t="s">
        <v>110</v>
      </c>
      <c r="Z40" s="13" t="s">
        <v>110</v>
      </c>
      <c r="AA40" s="13" t="s">
        <v>110</v>
      </c>
      <c r="AB40" s="13" t="s">
        <v>113</v>
      </c>
      <c r="AC40" s="13" t="s">
        <v>116</v>
      </c>
      <c r="AD40" s="13" t="s">
        <v>114</v>
      </c>
      <c r="AE40" s="13" t="s">
        <v>116</v>
      </c>
      <c r="AF40" s="13" t="s">
        <v>119</v>
      </c>
      <c r="AG40" s="40" t="s">
        <v>114</v>
      </c>
      <c r="AH40" s="32">
        <f t="shared" si="2"/>
        <v>0</v>
      </c>
      <c r="AI40" s="13">
        <f t="shared" si="3"/>
        <v>0</v>
      </c>
      <c r="AJ40" s="13">
        <f t="shared" si="4"/>
        <v>0</v>
      </c>
      <c r="AK40" s="13">
        <f t="shared" si="5"/>
        <v>0</v>
      </c>
      <c r="AL40" s="13">
        <f t="shared" si="6"/>
        <v>1</v>
      </c>
      <c r="AM40" s="13">
        <f t="shared" si="7"/>
        <v>1</v>
      </c>
      <c r="AN40" s="13">
        <f t="shared" si="8"/>
        <v>1</v>
      </c>
      <c r="AO40" s="13">
        <f t="shared" si="9"/>
        <v>0</v>
      </c>
      <c r="AP40" s="13">
        <f t="shared" si="10"/>
        <v>0</v>
      </c>
      <c r="AQ40" s="33">
        <f t="shared" si="11"/>
        <v>0</v>
      </c>
      <c r="AR40" s="79">
        <f t="shared" si="12"/>
        <v>3</v>
      </c>
      <c r="AU40" s="58"/>
      <c r="AV40" s="52"/>
      <c r="AW40" s="58"/>
      <c r="AX40" s="58"/>
      <c r="AY40" s="58"/>
      <c r="AZ40" s="52"/>
      <c r="BA40" s="85"/>
      <c r="BB40" s="58"/>
      <c r="BC40" s="58"/>
      <c r="BD40" s="58"/>
    </row>
    <row r="41" spans="1:56" x14ac:dyDescent="0.35">
      <c r="A41" s="79" t="s">
        <v>211</v>
      </c>
      <c r="B41" s="136" t="s">
        <v>93</v>
      </c>
      <c r="C41" s="32" t="s">
        <v>114</v>
      </c>
      <c r="D41" s="13" t="s">
        <v>113</v>
      </c>
      <c r="E41" s="13" t="s">
        <v>116</v>
      </c>
      <c r="F41" s="13" t="s">
        <v>114</v>
      </c>
      <c r="G41" s="13" t="s">
        <v>113</v>
      </c>
      <c r="H41" s="13" t="s">
        <v>114</v>
      </c>
      <c r="I41" s="13" t="s">
        <v>114</v>
      </c>
      <c r="J41" s="13" t="s">
        <v>113</v>
      </c>
      <c r="K41" s="13" t="s">
        <v>114</v>
      </c>
      <c r="L41" s="40" t="s">
        <v>119</v>
      </c>
      <c r="M41" s="32">
        <f>IF(C41=C$47,1,0)</f>
        <v>0</v>
      </c>
      <c r="N41" s="13">
        <f>IF(D41=D$47,1,0)</f>
        <v>1</v>
      </c>
      <c r="O41" s="13">
        <f>IF(E41=E$47,1,0)</f>
        <v>1</v>
      </c>
      <c r="P41" s="13">
        <f>IF(F41=F$47,1,0)</f>
        <v>1</v>
      </c>
      <c r="Q41" s="13">
        <f>IF(G41=G$47,1,0)</f>
        <v>1</v>
      </c>
      <c r="R41" s="13">
        <f>IF(H41=H$47,1,0)</f>
        <v>1</v>
      </c>
      <c r="S41" s="13">
        <f>IF(I41=I$47,1,0)</f>
        <v>1</v>
      </c>
      <c r="T41" s="13">
        <f>IF(J41=J$47,1,0)</f>
        <v>1</v>
      </c>
      <c r="U41" s="13">
        <f>IF(K41=K$47,1,0)</f>
        <v>0</v>
      </c>
      <c r="V41" s="33">
        <f>IF(L41=L$47,1,0)</f>
        <v>0</v>
      </c>
      <c r="W41" s="76">
        <f t="shared" si="1"/>
        <v>7</v>
      </c>
      <c r="X41" s="32" t="s">
        <v>113</v>
      </c>
      <c r="Y41" s="13" t="s">
        <v>119</v>
      </c>
      <c r="Z41" s="13" t="s">
        <v>113</v>
      </c>
      <c r="AA41" s="13" t="s">
        <v>116</v>
      </c>
      <c r="AB41" s="13" t="s">
        <v>113</v>
      </c>
      <c r="AC41" s="13" t="s">
        <v>116</v>
      </c>
      <c r="AD41" s="13" t="s">
        <v>114</v>
      </c>
      <c r="AE41" s="13" t="s">
        <v>119</v>
      </c>
      <c r="AF41" s="13" t="s">
        <v>116</v>
      </c>
      <c r="AG41" s="40" t="s">
        <v>114</v>
      </c>
      <c r="AH41" s="32">
        <f t="shared" si="2"/>
        <v>1</v>
      </c>
      <c r="AI41" s="13">
        <f t="shared" si="3"/>
        <v>1</v>
      </c>
      <c r="AJ41" s="13">
        <f t="shared" si="4"/>
        <v>0</v>
      </c>
      <c r="AK41" s="13">
        <f t="shared" si="5"/>
        <v>1</v>
      </c>
      <c r="AL41" s="13">
        <f t="shared" si="6"/>
        <v>1</v>
      </c>
      <c r="AM41" s="13">
        <f t="shared" si="7"/>
        <v>1</v>
      </c>
      <c r="AN41" s="13">
        <f t="shared" si="8"/>
        <v>1</v>
      </c>
      <c r="AO41" s="13">
        <f t="shared" si="9"/>
        <v>1</v>
      </c>
      <c r="AP41" s="13">
        <f t="shared" si="10"/>
        <v>1</v>
      </c>
      <c r="AQ41" s="33">
        <f t="shared" si="11"/>
        <v>0</v>
      </c>
      <c r="AR41" s="79">
        <f t="shared" si="12"/>
        <v>8</v>
      </c>
      <c r="AU41" s="58"/>
      <c r="AV41" s="52"/>
      <c r="AW41" s="58"/>
      <c r="AX41" s="58"/>
      <c r="AY41" s="58"/>
      <c r="AZ41" s="52"/>
      <c r="BA41" s="85"/>
      <c r="BB41" s="58"/>
      <c r="BC41" s="58"/>
      <c r="BD41" s="58"/>
    </row>
    <row r="42" spans="1:56" x14ac:dyDescent="0.35">
      <c r="A42" s="79" t="s">
        <v>211</v>
      </c>
      <c r="B42" s="137" t="s">
        <v>95</v>
      </c>
      <c r="C42" s="32" t="s">
        <v>114</v>
      </c>
      <c r="D42" s="13" t="s">
        <v>119</v>
      </c>
      <c r="E42" s="13" t="s">
        <v>116</v>
      </c>
      <c r="F42" s="13" t="s">
        <v>114</v>
      </c>
      <c r="G42" s="13" t="s">
        <v>113</v>
      </c>
      <c r="H42" s="13" t="s">
        <v>114</v>
      </c>
      <c r="I42" s="13" t="s">
        <v>114</v>
      </c>
      <c r="J42" s="13" t="s">
        <v>114</v>
      </c>
      <c r="K42" s="13" t="s">
        <v>119</v>
      </c>
      <c r="L42" s="40" t="s">
        <v>119</v>
      </c>
      <c r="M42" s="32">
        <f>IF(C42=C$47,1,0)</f>
        <v>0</v>
      </c>
      <c r="N42" s="13">
        <f>IF(D42=D$47,1,0)</f>
        <v>0</v>
      </c>
      <c r="O42" s="13">
        <f>IF(E42=E$47,1,0)</f>
        <v>1</v>
      </c>
      <c r="P42" s="13">
        <f>IF(F42=F$47,1,0)</f>
        <v>1</v>
      </c>
      <c r="Q42" s="13">
        <f>IF(G42=G$47,1,0)</f>
        <v>1</v>
      </c>
      <c r="R42" s="13">
        <f>IF(H42=H$47,1,0)</f>
        <v>1</v>
      </c>
      <c r="S42" s="13">
        <f>IF(I42=I$47,1,0)</f>
        <v>1</v>
      </c>
      <c r="T42" s="13">
        <f>IF(J42=J$47,1,0)</f>
        <v>0</v>
      </c>
      <c r="U42" s="13">
        <f>IF(K42=K$47,1,0)</f>
        <v>1</v>
      </c>
      <c r="V42" s="33">
        <f>IF(L42=L$47,1,0)</f>
        <v>0</v>
      </c>
      <c r="W42" s="76">
        <f t="shared" si="1"/>
        <v>6</v>
      </c>
      <c r="X42" s="32" t="s">
        <v>116</v>
      </c>
      <c r="Y42" s="13" t="s">
        <v>119</v>
      </c>
      <c r="Z42" s="13" t="s">
        <v>114</v>
      </c>
      <c r="AA42" s="13" t="s">
        <v>119</v>
      </c>
      <c r="AB42" s="13" t="s">
        <v>113</v>
      </c>
      <c r="AC42" s="13" t="s">
        <v>116</v>
      </c>
      <c r="AD42" s="13" t="s">
        <v>119</v>
      </c>
      <c r="AE42" s="13" t="s">
        <v>116</v>
      </c>
      <c r="AF42" s="13" t="s">
        <v>119</v>
      </c>
      <c r="AG42" s="40" t="s">
        <v>116</v>
      </c>
      <c r="AH42" s="32">
        <f t="shared" si="2"/>
        <v>0</v>
      </c>
      <c r="AI42" s="13">
        <f t="shared" si="3"/>
        <v>1</v>
      </c>
      <c r="AJ42" s="13">
        <f t="shared" si="4"/>
        <v>1</v>
      </c>
      <c r="AK42" s="13">
        <f t="shared" si="5"/>
        <v>0</v>
      </c>
      <c r="AL42" s="13">
        <f t="shared" si="6"/>
        <v>1</v>
      </c>
      <c r="AM42" s="13">
        <f t="shared" si="7"/>
        <v>1</v>
      </c>
      <c r="AN42" s="13">
        <f t="shared" si="8"/>
        <v>0</v>
      </c>
      <c r="AO42" s="13">
        <f t="shared" si="9"/>
        <v>0</v>
      </c>
      <c r="AP42" s="13">
        <f t="shared" si="10"/>
        <v>0</v>
      </c>
      <c r="AQ42" s="33">
        <f t="shared" si="11"/>
        <v>0</v>
      </c>
      <c r="AR42" s="79">
        <f t="shared" si="12"/>
        <v>4</v>
      </c>
      <c r="AU42" s="58"/>
      <c r="AV42" s="53"/>
      <c r="AW42" s="58"/>
      <c r="AX42" s="58"/>
      <c r="AY42" s="58"/>
      <c r="AZ42" s="53"/>
      <c r="BA42" s="85"/>
      <c r="BB42" s="58"/>
      <c r="BC42" s="58"/>
      <c r="BD42" s="58"/>
    </row>
    <row r="43" spans="1:56" x14ac:dyDescent="0.35">
      <c r="A43" s="79" t="s">
        <v>211</v>
      </c>
      <c r="B43" s="137" t="s">
        <v>97</v>
      </c>
      <c r="C43" s="32" t="s">
        <v>114</v>
      </c>
      <c r="D43" s="13" t="s">
        <v>113</v>
      </c>
      <c r="E43" s="13" t="s">
        <v>116</v>
      </c>
      <c r="F43" s="13" t="s">
        <v>114</v>
      </c>
      <c r="G43" s="13" t="s">
        <v>113</v>
      </c>
      <c r="H43" s="13" t="s">
        <v>114</v>
      </c>
      <c r="I43" s="13" t="s">
        <v>116</v>
      </c>
      <c r="J43" s="13" t="s">
        <v>113</v>
      </c>
      <c r="K43" s="13" t="s">
        <v>119</v>
      </c>
      <c r="L43" s="40" t="s">
        <v>116</v>
      </c>
      <c r="M43" s="32">
        <f>IF(C43=C$47,1,0)</f>
        <v>0</v>
      </c>
      <c r="N43" s="13">
        <f>IF(D43=D$47,1,0)</f>
        <v>1</v>
      </c>
      <c r="O43" s="13">
        <f>IF(E43=E$47,1,0)</f>
        <v>1</v>
      </c>
      <c r="P43" s="13">
        <f>IF(F43=F$47,1,0)</f>
        <v>1</v>
      </c>
      <c r="Q43" s="13">
        <f>IF(G43=G$47,1,0)</f>
        <v>1</v>
      </c>
      <c r="R43" s="13">
        <f>IF(H43=H$47,1,0)</f>
        <v>1</v>
      </c>
      <c r="S43" s="13">
        <f>IF(I43=I$47,1,0)</f>
        <v>0</v>
      </c>
      <c r="T43" s="13">
        <f>IF(J43=J$47,1,0)</f>
        <v>1</v>
      </c>
      <c r="U43" s="13">
        <f>IF(K43=K$47,1,0)</f>
        <v>1</v>
      </c>
      <c r="V43" s="33">
        <f>IF(L43=L$47,1,0)</f>
        <v>0</v>
      </c>
      <c r="W43" s="76">
        <f t="shared" si="1"/>
        <v>7</v>
      </c>
      <c r="X43" s="32" t="s">
        <v>113</v>
      </c>
      <c r="Y43" s="13" t="s">
        <v>119</v>
      </c>
      <c r="Z43" s="13" t="s">
        <v>114</v>
      </c>
      <c r="AA43" s="13" t="s">
        <v>116</v>
      </c>
      <c r="AB43" s="13" t="s">
        <v>113</v>
      </c>
      <c r="AC43" s="13" t="s">
        <v>116</v>
      </c>
      <c r="AD43" s="13" t="s">
        <v>114</v>
      </c>
      <c r="AE43" s="13" t="s">
        <v>119</v>
      </c>
      <c r="AF43" s="13" t="s">
        <v>119</v>
      </c>
      <c r="AG43" s="40" t="s">
        <v>113</v>
      </c>
      <c r="AH43" s="32">
        <f t="shared" si="2"/>
        <v>1</v>
      </c>
      <c r="AI43" s="13">
        <f t="shared" si="3"/>
        <v>1</v>
      </c>
      <c r="AJ43" s="13">
        <f t="shared" si="4"/>
        <v>1</v>
      </c>
      <c r="AK43" s="13">
        <f t="shared" si="5"/>
        <v>1</v>
      </c>
      <c r="AL43" s="13">
        <f t="shared" si="6"/>
        <v>1</v>
      </c>
      <c r="AM43" s="13">
        <f t="shared" si="7"/>
        <v>1</v>
      </c>
      <c r="AN43" s="13">
        <f t="shared" si="8"/>
        <v>1</v>
      </c>
      <c r="AO43" s="13">
        <f t="shared" si="9"/>
        <v>1</v>
      </c>
      <c r="AP43" s="13">
        <f t="shared" si="10"/>
        <v>0</v>
      </c>
      <c r="AQ43" s="33">
        <f t="shared" si="11"/>
        <v>1</v>
      </c>
      <c r="AR43" s="79">
        <f t="shared" si="12"/>
        <v>9</v>
      </c>
      <c r="AU43" s="58"/>
      <c r="AV43" s="53"/>
      <c r="AW43" s="58"/>
      <c r="AX43" s="58"/>
      <c r="AY43" s="58"/>
      <c r="AZ43" s="53"/>
      <c r="BA43" s="85"/>
      <c r="BB43" s="58"/>
      <c r="BC43" s="58"/>
      <c r="BD43" s="58"/>
    </row>
    <row r="44" spans="1:56" x14ac:dyDescent="0.35">
      <c r="A44" s="79" t="s">
        <v>211</v>
      </c>
      <c r="B44" s="137" t="s">
        <v>99</v>
      </c>
      <c r="C44" s="32" t="s">
        <v>114</v>
      </c>
      <c r="D44" s="13" t="s">
        <v>113</v>
      </c>
      <c r="E44" s="13" t="s">
        <v>116</v>
      </c>
      <c r="F44" s="13" t="s">
        <v>114</v>
      </c>
      <c r="G44" s="13" t="s">
        <v>113</v>
      </c>
      <c r="H44" s="13" t="s">
        <v>114</v>
      </c>
      <c r="I44" s="13" t="s">
        <v>114</v>
      </c>
      <c r="J44" s="13" t="s">
        <v>114</v>
      </c>
      <c r="K44" s="13" t="s">
        <v>119</v>
      </c>
      <c r="L44" s="40" t="s">
        <v>119</v>
      </c>
      <c r="M44" s="32">
        <f>IF(C44=C$47,1,0)</f>
        <v>0</v>
      </c>
      <c r="N44" s="13">
        <f>IF(D44=D$47,1,0)</f>
        <v>1</v>
      </c>
      <c r="O44" s="13">
        <f>IF(E44=E$47,1,0)</f>
        <v>1</v>
      </c>
      <c r="P44" s="13">
        <f>IF(F44=F$47,1,0)</f>
        <v>1</v>
      </c>
      <c r="Q44" s="13">
        <f>IF(G44=G$47,1,0)</f>
        <v>1</v>
      </c>
      <c r="R44" s="13">
        <f>IF(H44=H$47,1,0)</f>
        <v>1</v>
      </c>
      <c r="S44" s="13">
        <f>IF(I44=I$47,1,0)</f>
        <v>1</v>
      </c>
      <c r="T44" s="13">
        <f>IF(J44=J$47,1,0)</f>
        <v>0</v>
      </c>
      <c r="U44" s="13">
        <f>IF(K44=K$47,1,0)</f>
        <v>1</v>
      </c>
      <c r="V44" s="33">
        <f>IF(L44=L$47,1,0)</f>
        <v>0</v>
      </c>
      <c r="W44" s="76">
        <f t="shared" si="1"/>
        <v>7</v>
      </c>
      <c r="X44" s="32" t="s">
        <v>116</v>
      </c>
      <c r="Y44" s="13" t="s">
        <v>119</v>
      </c>
      <c r="Z44" s="13" t="s">
        <v>114</v>
      </c>
      <c r="AA44" s="13" t="s">
        <v>119</v>
      </c>
      <c r="AB44" s="13" t="s">
        <v>113</v>
      </c>
      <c r="AC44" s="13" t="s">
        <v>116</v>
      </c>
      <c r="AD44" s="13" t="s">
        <v>119</v>
      </c>
      <c r="AE44" s="13" t="s">
        <v>116</v>
      </c>
      <c r="AF44" s="13" t="s">
        <v>119</v>
      </c>
      <c r="AG44" s="40" t="s">
        <v>116</v>
      </c>
      <c r="AH44" s="32">
        <f t="shared" si="2"/>
        <v>0</v>
      </c>
      <c r="AI44" s="13">
        <f t="shared" si="3"/>
        <v>1</v>
      </c>
      <c r="AJ44" s="13">
        <f t="shared" si="4"/>
        <v>1</v>
      </c>
      <c r="AK44" s="13">
        <f t="shared" si="5"/>
        <v>0</v>
      </c>
      <c r="AL44" s="13">
        <f t="shared" si="6"/>
        <v>1</v>
      </c>
      <c r="AM44" s="13">
        <f t="shared" si="7"/>
        <v>1</v>
      </c>
      <c r="AN44" s="13">
        <f t="shared" si="8"/>
        <v>0</v>
      </c>
      <c r="AO44" s="13">
        <f t="shared" si="9"/>
        <v>0</v>
      </c>
      <c r="AP44" s="13">
        <f t="shared" si="10"/>
        <v>0</v>
      </c>
      <c r="AQ44" s="33">
        <f t="shared" si="11"/>
        <v>0</v>
      </c>
      <c r="AR44" s="79">
        <f t="shared" si="12"/>
        <v>4</v>
      </c>
      <c r="AU44" s="58"/>
      <c r="AV44" s="53"/>
      <c r="AW44" s="58"/>
      <c r="AX44" s="58"/>
      <c r="AY44" s="58"/>
      <c r="AZ44" s="53"/>
      <c r="BA44" s="85"/>
      <c r="BB44" s="58"/>
      <c r="BC44" s="58"/>
      <c r="BD44" s="58"/>
    </row>
    <row r="45" spans="1:56" ht="16" customHeight="1" thickBot="1" x14ac:dyDescent="0.4">
      <c r="A45" s="80" t="s">
        <v>211</v>
      </c>
      <c r="B45" s="138" t="s">
        <v>101</v>
      </c>
      <c r="C45" s="34" t="s">
        <v>114</v>
      </c>
      <c r="D45" s="35" t="s">
        <v>113</v>
      </c>
      <c r="E45" s="35" t="s">
        <v>113</v>
      </c>
      <c r="F45" s="35" t="s">
        <v>114</v>
      </c>
      <c r="G45" s="35" t="s">
        <v>113</v>
      </c>
      <c r="H45" s="35" t="s">
        <v>114</v>
      </c>
      <c r="I45" s="35" t="s">
        <v>114</v>
      </c>
      <c r="J45" s="35" t="s">
        <v>119</v>
      </c>
      <c r="K45" s="35" t="s">
        <v>114</v>
      </c>
      <c r="L45" s="60" t="s">
        <v>119</v>
      </c>
      <c r="M45" s="34">
        <f>IF(C45=C$47,1,0)</f>
        <v>0</v>
      </c>
      <c r="N45" s="35">
        <f>IF(D45=D$47,1,0)</f>
        <v>1</v>
      </c>
      <c r="O45" s="35">
        <f>IF(E45=E$47,1,0)</f>
        <v>0</v>
      </c>
      <c r="P45" s="35">
        <f>IF(F45=F$47,1,0)</f>
        <v>1</v>
      </c>
      <c r="Q45" s="35">
        <f>IF(G45=G$47,1,0)</f>
        <v>1</v>
      </c>
      <c r="R45" s="35">
        <f>IF(H45=H$47,1,0)</f>
        <v>1</v>
      </c>
      <c r="S45" s="35">
        <f>IF(I45=I$47,1,0)</f>
        <v>1</v>
      </c>
      <c r="T45" s="35">
        <f>IF(J45=J$47,1,0)</f>
        <v>0</v>
      </c>
      <c r="U45" s="35">
        <f>IF(K45=K$47,1,0)</f>
        <v>0</v>
      </c>
      <c r="V45" s="36">
        <f>IF(L45=L$47,1,0)</f>
        <v>0</v>
      </c>
      <c r="W45" s="77">
        <f t="shared" si="1"/>
        <v>5</v>
      </c>
      <c r="X45" s="34" t="s">
        <v>114</v>
      </c>
      <c r="Y45" s="35" t="s">
        <v>110</v>
      </c>
      <c r="Z45" s="35" t="s">
        <v>116</v>
      </c>
      <c r="AA45" s="35" t="s">
        <v>110</v>
      </c>
      <c r="AB45" s="35" t="s">
        <v>113</v>
      </c>
      <c r="AC45" s="35" t="s">
        <v>116</v>
      </c>
      <c r="AD45" s="35" t="s">
        <v>110</v>
      </c>
      <c r="AE45" s="35" t="s">
        <v>119</v>
      </c>
      <c r="AF45" s="35" t="s">
        <v>110</v>
      </c>
      <c r="AG45" s="60" t="s">
        <v>110</v>
      </c>
      <c r="AH45" s="34">
        <f t="shared" si="2"/>
        <v>0</v>
      </c>
      <c r="AI45" s="35">
        <f t="shared" si="3"/>
        <v>0</v>
      </c>
      <c r="AJ45" s="35">
        <f t="shared" si="4"/>
        <v>0</v>
      </c>
      <c r="AK45" s="35">
        <f t="shared" si="5"/>
        <v>0</v>
      </c>
      <c r="AL45" s="35">
        <f t="shared" si="6"/>
        <v>1</v>
      </c>
      <c r="AM45" s="35">
        <f t="shared" si="7"/>
        <v>1</v>
      </c>
      <c r="AN45" s="35">
        <f t="shared" si="8"/>
        <v>0</v>
      </c>
      <c r="AO45" s="35">
        <f t="shared" si="9"/>
        <v>1</v>
      </c>
      <c r="AP45" s="35">
        <f t="shared" si="10"/>
        <v>0</v>
      </c>
      <c r="AQ45" s="36">
        <f t="shared" si="11"/>
        <v>0</v>
      </c>
      <c r="AR45" s="80">
        <f t="shared" si="12"/>
        <v>3</v>
      </c>
      <c r="AU45" s="58"/>
      <c r="AV45" s="53"/>
      <c r="AW45" s="58"/>
      <c r="AX45" s="58"/>
      <c r="AY45" s="58"/>
      <c r="AZ45" s="53"/>
      <c r="BA45" s="87"/>
      <c r="BB45" s="58"/>
      <c r="BC45" s="58"/>
      <c r="BD45" s="58"/>
    </row>
    <row r="46" spans="1:56" x14ac:dyDescent="0.35">
      <c r="AU46" s="58"/>
      <c r="AV46" s="58"/>
      <c r="AW46" s="58"/>
      <c r="AX46" s="58"/>
      <c r="AY46" s="58"/>
      <c r="AZ46" s="58"/>
      <c r="BA46" s="58"/>
      <c r="BB46" s="58"/>
      <c r="BC46" s="58"/>
      <c r="BD46" s="58"/>
    </row>
    <row r="47" spans="1:56" ht="26" x14ac:dyDescent="0.35">
      <c r="B47" s="46" t="s">
        <v>172</v>
      </c>
      <c r="C47" s="57" t="s">
        <v>116</v>
      </c>
      <c r="D47" s="57" t="s">
        <v>113</v>
      </c>
      <c r="E47" s="57" t="s">
        <v>116</v>
      </c>
      <c r="F47" s="57" t="s">
        <v>114</v>
      </c>
      <c r="G47" s="57" t="s">
        <v>113</v>
      </c>
      <c r="H47" s="57" t="s">
        <v>114</v>
      </c>
      <c r="I47" s="57" t="s">
        <v>114</v>
      </c>
      <c r="J47" s="57" t="s">
        <v>113</v>
      </c>
      <c r="K47" s="57" t="s">
        <v>119</v>
      </c>
      <c r="L47" s="57" t="s">
        <v>113</v>
      </c>
      <c r="X47" s="81" t="s">
        <v>113</v>
      </c>
      <c r="Y47" s="81" t="s">
        <v>119</v>
      </c>
      <c r="Z47" s="81" t="s">
        <v>114</v>
      </c>
      <c r="AA47" s="81" t="s">
        <v>116</v>
      </c>
      <c r="AB47" s="81" t="s">
        <v>113</v>
      </c>
      <c r="AC47" s="81" t="s">
        <v>116</v>
      </c>
      <c r="AD47" s="81" t="s">
        <v>114</v>
      </c>
      <c r="AE47" s="81" t="s">
        <v>119</v>
      </c>
      <c r="AF47" s="81" t="s">
        <v>116</v>
      </c>
      <c r="AG47" s="81" t="s">
        <v>113</v>
      </c>
      <c r="AU47" s="58"/>
      <c r="AV47" s="53"/>
      <c r="AW47" s="58"/>
      <c r="AX47" s="58"/>
      <c r="AY47" s="58"/>
      <c r="AZ47" s="58"/>
      <c r="BA47" s="58"/>
      <c r="BB47" s="58"/>
      <c r="BC47" s="58"/>
      <c r="BD47" s="58"/>
    </row>
    <row r="48" spans="1:56" x14ac:dyDescent="0.35">
      <c r="AU48" s="58"/>
      <c r="AV48" s="58"/>
      <c r="AW48" s="58"/>
      <c r="AX48" s="58"/>
      <c r="AY48" s="58"/>
      <c r="AZ48" s="58"/>
      <c r="BA48" s="58"/>
      <c r="BB48" s="58"/>
      <c r="BC48" s="58"/>
      <c r="BD48" s="58"/>
    </row>
  </sheetData>
  <mergeCells count="11">
    <mergeCell ref="AH2:AQ2"/>
    <mergeCell ref="AR2:AR3"/>
    <mergeCell ref="X1:AR1"/>
    <mergeCell ref="A1:B1"/>
    <mergeCell ref="C2:L2"/>
    <mergeCell ref="M2:V2"/>
    <mergeCell ref="W2:W3"/>
    <mergeCell ref="C1:W1"/>
    <mergeCell ref="B2:B3"/>
    <mergeCell ref="X2:AG2"/>
    <mergeCell ref="A2:A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
  <sheetViews>
    <sheetView zoomScale="70" zoomScaleNormal="70" workbookViewId="0">
      <selection activeCell="L25" sqref="L25"/>
    </sheetView>
  </sheetViews>
  <sheetFormatPr defaultRowHeight="14.5" x14ac:dyDescent="0.35"/>
  <cols>
    <col min="1" max="1" width="12.7265625" bestFit="1" customWidth="1"/>
    <col min="2" max="2" width="15.1796875" bestFit="1" customWidth="1"/>
    <col min="15" max="15" width="10.81640625" bestFit="1" customWidth="1"/>
    <col min="20" max="20" width="11.36328125" customWidth="1"/>
    <col min="21" max="21" width="61.90625" customWidth="1"/>
  </cols>
  <sheetData>
    <row r="1" spans="1:21" ht="15" thickBot="1" x14ac:dyDescent="0.4">
      <c r="A1" s="149" t="s">
        <v>126</v>
      </c>
      <c r="B1" s="148"/>
      <c r="C1" s="121" t="s">
        <v>169</v>
      </c>
      <c r="D1" s="122"/>
      <c r="E1" s="122"/>
      <c r="F1" s="122"/>
      <c r="G1" s="123"/>
      <c r="H1" s="111" t="s">
        <v>176</v>
      </c>
      <c r="I1" s="124" t="s">
        <v>170</v>
      </c>
      <c r="J1" s="124"/>
      <c r="K1" s="124"/>
      <c r="L1" s="124"/>
      <c r="M1" s="124"/>
      <c r="N1" s="125"/>
      <c r="O1" s="115" t="s">
        <v>177</v>
      </c>
      <c r="P1" s="126" t="s">
        <v>171</v>
      </c>
      <c r="Q1" s="127"/>
      <c r="R1" s="127"/>
      <c r="S1" s="127"/>
      <c r="T1" s="127"/>
      <c r="U1" s="128"/>
    </row>
    <row r="2" spans="1:21" ht="15" thickBot="1" x14ac:dyDescent="0.4">
      <c r="A2" s="151" t="s">
        <v>209</v>
      </c>
      <c r="B2" s="150" t="s">
        <v>1</v>
      </c>
      <c r="C2" s="112" t="s">
        <v>102</v>
      </c>
      <c r="D2" s="113" t="s">
        <v>103</v>
      </c>
      <c r="E2" s="113" t="s">
        <v>104</v>
      </c>
      <c r="F2" s="113" t="s">
        <v>105</v>
      </c>
      <c r="G2" s="114" t="s">
        <v>106</v>
      </c>
      <c r="H2" s="119"/>
      <c r="I2" s="105" t="s">
        <v>102</v>
      </c>
      <c r="J2" s="106" t="s">
        <v>103</v>
      </c>
      <c r="K2" s="106" t="s">
        <v>179</v>
      </c>
      <c r="L2" s="106" t="s">
        <v>180</v>
      </c>
      <c r="M2" s="106" t="s">
        <v>105</v>
      </c>
      <c r="N2" s="107" t="s">
        <v>106</v>
      </c>
      <c r="O2" s="116"/>
      <c r="P2" s="129" t="s">
        <v>102</v>
      </c>
      <c r="Q2" s="130" t="s">
        <v>103</v>
      </c>
      <c r="R2" s="130" t="s">
        <v>104</v>
      </c>
      <c r="S2" s="130" t="s">
        <v>105</v>
      </c>
      <c r="T2" s="131" t="s">
        <v>178</v>
      </c>
      <c r="U2" s="132" t="s">
        <v>106</v>
      </c>
    </row>
    <row r="3" spans="1:21" x14ac:dyDescent="0.35">
      <c r="A3" s="152" t="s">
        <v>211</v>
      </c>
      <c r="B3" s="133" t="s">
        <v>3</v>
      </c>
      <c r="C3" s="41">
        <v>3</v>
      </c>
      <c r="D3" s="42">
        <v>3</v>
      </c>
      <c r="E3" s="42">
        <v>3</v>
      </c>
      <c r="F3" s="42">
        <v>3</v>
      </c>
      <c r="G3" s="43">
        <v>3</v>
      </c>
      <c r="H3" s="120">
        <f>SUM(C3:G3)</f>
        <v>15</v>
      </c>
      <c r="I3" s="41">
        <v>3</v>
      </c>
      <c r="J3" s="42">
        <v>3</v>
      </c>
      <c r="K3" s="42">
        <v>3</v>
      </c>
      <c r="L3" s="42">
        <f>IF(K3=1,5,IF(K3=2,4,IF(K3=4,2,IF(K3=5,1,3))))</f>
        <v>3</v>
      </c>
      <c r="M3" s="42">
        <v>3</v>
      </c>
      <c r="N3" s="43">
        <v>3</v>
      </c>
      <c r="O3" s="78">
        <f>I3+J3+L3+M3+N3</f>
        <v>15</v>
      </c>
      <c r="P3" s="103">
        <v>3</v>
      </c>
      <c r="Q3" s="42">
        <v>3</v>
      </c>
      <c r="R3" s="42">
        <v>3</v>
      </c>
      <c r="S3" s="82">
        <v>3</v>
      </c>
      <c r="T3" s="78">
        <f>SUM(P3:S3)</f>
        <v>12</v>
      </c>
      <c r="U3" s="83" t="s">
        <v>132</v>
      </c>
    </row>
    <row r="4" spans="1:21" x14ac:dyDescent="0.35">
      <c r="A4" s="79" t="s">
        <v>210</v>
      </c>
      <c r="B4" s="134" t="s">
        <v>5</v>
      </c>
      <c r="C4" s="32">
        <v>4</v>
      </c>
      <c r="D4" s="13">
        <v>4</v>
      </c>
      <c r="E4" s="13">
        <v>4</v>
      </c>
      <c r="F4" s="13">
        <v>4</v>
      </c>
      <c r="G4" s="33">
        <v>5</v>
      </c>
      <c r="H4" s="117">
        <f t="shared" ref="H4:H44" si="0">SUM(C4:G4)</f>
        <v>21</v>
      </c>
      <c r="I4" s="32">
        <v>4</v>
      </c>
      <c r="J4" s="13">
        <v>4</v>
      </c>
      <c r="K4" s="13">
        <v>2</v>
      </c>
      <c r="L4" s="13">
        <f t="shared" ref="L4:L44" si="1">IF(K4=1,5,IF(K4=2,4,IF(K4=4,2,IF(K4=5,1,3))))</f>
        <v>4</v>
      </c>
      <c r="M4" s="13">
        <v>5</v>
      </c>
      <c r="N4" s="33">
        <v>5</v>
      </c>
      <c r="O4" s="79">
        <f t="shared" ref="O4:O44" si="2">I4+J4+L4+M4+N4</f>
        <v>22</v>
      </c>
      <c r="P4" s="20">
        <v>4</v>
      </c>
      <c r="Q4" s="13">
        <v>5</v>
      </c>
      <c r="R4" s="13">
        <v>5</v>
      </c>
      <c r="S4" s="40">
        <v>5</v>
      </c>
      <c r="T4" s="79">
        <f t="shared" ref="T4:T44" si="3">SUM(P4:S4)</f>
        <v>19</v>
      </c>
      <c r="U4" s="117" t="s">
        <v>134</v>
      </c>
    </row>
    <row r="5" spans="1:21" x14ac:dyDescent="0.35">
      <c r="A5" s="79" t="s">
        <v>210</v>
      </c>
      <c r="B5" s="134" t="s">
        <v>7</v>
      </c>
      <c r="C5" s="32">
        <v>4</v>
      </c>
      <c r="D5" s="13">
        <v>4</v>
      </c>
      <c r="E5" s="13">
        <v>4</v>
      </c>
      <c r="F5" s="13">
        <v>5</v>
      </c>
      <c r="G5" s="33">
        <v>4</v>
      </c>
      <c r="H5" s="117">
        <f t="shared" si="0"/>
        <v>21</v>
      </c>
      <c r="I5" s="32">
        <v>4</v>
      </c>
      <c r="J5" s="13">
        <v>4</v>
      </c>
      <c r="K5" s="13">
        <v>2</v>
      </c>
      <c r="L5" s="13">
        <f t="shared" si="1"/>
        <v>4</v>
      </c>
      <c r="M5" s="13">
        <v>5</v>
      </c>
      <c r="N5" s="33">
        <v>4</v>
      </c>
      <c r="O5" s="79">
        <f t="shared" si="2"/>
        <v>21</v>
      </c>
      <c r="P5" s="20">
        <v>4</v>
      </c>
      <c r="Q5" s="13">
        <v>4</v>
      </c>
      <c r="R5" s="13">
        <v>4</v>
      </c>
      <c r="S5" s="40">
        <v>4</v>
      </c>
      <c r="T5" s="79">
        <f t="shared" si="3"/>
        <v>16</v>
      </c>
      <c r="U5" s="117" t="s">
        <v>133</v>
      </c>
    </row>
    <row r="6" spans="1:21" x14ac:dyDescent="0.35">
      <c r="A6" s="79" t="s">
        <v>210</v>
      </c>
      <c r="B6" s="134" t="s">
        <v>9</v>
      </c>
      <c r="C6" s="32">
        <v>4</v>
      </c>
      <c r="D6" s="13">
        <v>4</v>
      </c>
      <c r="E6" s="13">
        <v>4</v>
      </c>
      <c r="F6" s="13">
        <v>4</v>
      </c>
      <c r="G6" s="33">
        <v>4</v>
      </c>
      <c r="H6" s="117">
        <f t="shared" si="0"/>
        <v>20</v>
      </c>
      <c r="I6" s="32">
        <v>4</v>
      </c>
      <c r="J6" s="13">
        <v>4</v>
      </c>
      <c r="K6" s="13">
        <v>2</v>
      </c>
      <c r="L6" s="13">
        <f t="shared" si="1"/>
        <v>4</v>
      </c>
      <c r="M6" s="13">
        <v>4</v>
      </c>
      <c r="N6" s="33">
        <v>4</v>
      </c>
      <c r="O6" s="79">
        <f t="shared" si="2"/>
        <v>20</v>
      </c>
      <c r="P6" s="20">
        <v>4</v>
      </c>
      <c r="Q6" s="13">
        <v>4</v>
      </c>
      <c r="R6" s="13">
        <v>4</v>
      </c>
      <c r="S6" s="40">
        <v>4</v>
      </c>
      <c r="T6" s="79">
        <f t="shared" si="3"/>
        <v>16</v>
      </c>
      <c r="U6" s="117" t="s">
        <v>135</v>
      </c>
    </row>
    <row r="7" spans="1:21" x14ac:dyDescent="0.35">
      <c r="A7" s="79" t="s">
        <v>211</v>
      </c>
      <c r="B7" s="135" t="s">
        <v>11</v>
      </c>
      <c r="C7" s="32">
        <v>5</v>
      </c>
      <c r="D7" s="13">
        <v>5</v>
      </c>
      <c r="E7" s="13">
        <v>5</v>
      </c>
      <c r="F7" s="13">
        <v>5</v>
      </c>
      <c r="G7" s="33">
        <v>5</v>
      </c>
      <c r="H7" s="117">
        <f t="shared" si="0"/>
        <v>25</v>
      </c>
      <c r="I7" s="32">
        <v>5</v>
      </c>
      <c r="J7" s="13">
        <v>5</v>
      </c>
      <c r="K7" s="13">
        <v>2</v>
      </c>
      <c r="L7" s="13">
        <f t="shared" si="1"/>
        <v>4</v>
      </c>
      <c r="M7" s="13">
        <v>5</v>
      </c>
      <c r="N7" s="33">
        <v>5</v>
      </c>
      <c r="O7" s="79">
        <f t="shared" si="2"/>
        <v>24</v>
      </c>
      <c r="P7" s="20">
        <v>5</v>
      </c>
      <c r="Q7" s="13">
        <v>5</v>
      </c>
      <c r="R7" s="13">
        <v>5</v>
      </c>
      <c r="S7" s="40">
        <v>5</v>
      </c>
      <c r="T7" s="79">
        <f t="shared" si="3"/>
        <v>20</v>
      </c>
      <c r="U7" s="117" t="s">
        <v>136</v>
      </c>
    </row>
    <row r="8" spans="1:21" x14ac:dyDescent="0.35">
      <c r="A8" s="79" t="s">
        <v>210</v>
      </c>
      <c r="B8" s="134" t="s">
        <v>13</v>
      </c>
      <c r="C8" s="32">
        <v>5</v>
      </c>
      <c r="D8" s="13">
        <v>5</v>
      </c>
      <c r="E8" s="13">
        <v>5</v>
      </c>
      <c r="F8" s="13">
        <v>5</v>
      </c>
      <c r="G8" s="33">
        <v>5</v>
      </c>
      <c r="H8" s="117">
        <f t="shared" si="0"/>
        <v>25</v>
      </c>
      <c r="I8" s="32">
        <v>5</v>
      </c>
      <c r="J8" s="13">
        <v>5</v>
      </c>
      <c r="K8" s="13">
        <v>5</v>
      </c>
      <c r="L8" s="13">
        <f t="shared" si="1"/>
        <v>1</v>
      </c>
      <c r="M8" s="13">
        <v>5</v>
      </c>
      <c r="N8" s="33">
        <v>5</v>
      </c>
      <c r="O8" s="79">
        <f t="shared" si="2"/>
        <v>21</v>
      </c>
      <c r="P8" s="20">
        <v>5</v>
      </c>
      <c r="Q8" s="13">
        <v>5</v>
      </c>
      <c r="R8" s="13">
        <v>5</v>
      </c>
      <c r="S8" s="40">
        <v>5</v>
      </c>
      <c r="T8" s="79">
        <f t="shared" si="3"/>
        <v>20</v>
      </c>
      <c r="U8" s="117" t="s">
        <v>137</v>
      </c>
    </row>
    <row r="9" spans="1:21" x14ac:dyDescent="0.35">
      <c r="A9" s="79" t="s">
        <v>211</v>
      </c>
      <c r="B9" s="135" t="s">
        <v>15</v>
      </c>
      <c r="C9" s="32">
        <v>3</v>
      </c>
      <c r="D9" s="13">
        <v>3</v>
      </c>
      <c r="E9" s="13">
        <v>3</v>
      </c>
      <c r="F9" s="13">
        <v>3</v>
      </c>
      <c r="G9" s="33">
        <v>3</v>
      </c>
      <c r="H9" s="117">
        <f t="shared" si="0"/>
        <v>15</v>
      </c>
      <c r="I9" s="32">
        <v>3</v>
      </c>
      <c r="J9" s="13">
        <v>3</v>
      </c>
      <c r="K9" s="13">
        <v>3</v>
      </c>
      <c r="L9" s="13">
        <f t="shared" si="1"/>
        <v>3</v>
      </c>
      <c r="M9" s="13">
        <v>3</v>
      </c>
      <c r="N9" s="33">
        <v>3</v>
      </c>
      <c r="O9" s="79">
        <f t="shared" si="2"/>
        <v>15</v>
      </c>
      <c r="P9" s="20">
        <v>3</v>
      </c>
      <c r="Q9" s="13">
        <v>3</v>
      </c>
      <c r="R9" s="13">
        <v>3</v>
      </c>
      <c r="S9" s="40">
        <v>3</v>
      </c>
      <c r="T9" s="79">
        <f t="shared" si="3"/>
        <v>12</v>
      </c>
      <c r="U9" s="117" t="s">
        <v>138</v>
      </c>
    </row>
    <row r="10" spans="1:21" x14ac:dyDescent="0.35">
      <c r="A10" s="79" t="s">
        <v>211</v>
      </c>
      <c r="B10" s="135" t="s">
        <v>17</v>
      </c>
      <c r="C10" s="32">
        <v>4</v>
      </c>
      <c r="D10" s="13">
        <v>4</v>
      </c>
      <c r="E10" s="13">
        <v>4</v>
      </c>
      <c r="F10" s="13">
        <v>4</v>
      </c>
      <c r="G10" s="33">
        <v>4</v>
      </c>
      <c r="H10" s="117">
        <f t="shared" si="0"/>
        <v>20</v>
      </c>
      <c r="I10" s="32">
        <v>4</v>
      </c>
      <c r="J10" s="13">
        <v>4</v>
      </c>
      <c r="K10" s="13">
        <v>2</v>
      </c>
      <c r="L10" s="13">
        <f t="shared" si="1"/>
        <v>4</v>
      </c>
      <c r="M10" s="13">
        <v>4</v>
      </c>
      <c r="N10" s="33">
        <v>4</v>
      </c>
      <c r="O10" s="79">
        <f t="shared" si="2"/>
        <v>20</v>
      </c>
      <c r="P10" s="20">
        <v>4</v>
      </c>
      <c r="Q10" s="13">
        <v>4</v>
      </c>
      <c r="R10" s="13">
        <v>4</v>
      </c>
      <c r="S10" s="40">
        <v>3</v>
      </c>
      <c r="T10" s="79">
        <f t="shared" si="3"/>
        <v>15</v>
      </c>
      <c r="U10" s="117" t="s">
        <v>152</v>
      </c>
    </row>
    <row r="11" spans="1:21" x14ac:dyDescent="0.35">
      <c r="A11" s="79" t="s">
        <v>211</v>
      </c>
      <c r="B11" s="135" t="s">
        <v>19</v>
      </c>
      <c r="C11" s="32">
        <v>4</v>
      </c>
      <c r="D11" s="13">
        <v>4</v>
      </c>
      <c r="E11" s="13">
        <v>4</v>
      </c>
      <c r="F11" s="13">
        <v>4</v>
      </c>
      <c r="G11" s="33">
        <v>4</v>
      </c>
      <c r="H11" s="117">
        <f t="shared" si="0"/>
        <v>20</v>
      </c>
      <c r="I11" s="32">
        <v>4</v>
      </c>
      <c r="J11" s="13">
        <v>4</v>
      </c>
      <c r="K11" s="13">
        <v>3</v>
      </c>
      <c r="L11" s="13">
        <f t="shared" si="1"/>
        <v>3</v>
      </c>
      <c r="M11" s="13">
        <v>4</v>
      </c>
      <c r="N11" s="33">
        <v>4</v>
      </c>
      <c r="O11" s="79">
        <f t="shared" si="2"/>
        <v>19</v>
      </c>
      <c r="P11" s="20">
        <v>4</v>
      </c>
      <c r="Q11" s="13">
        <v>4</v>
      </c>
      <c r="R11" s="13">
        <v>4</v>
      </c>
      <c r="S11" s="40">
        <v>4</v>
      </c>
      <c r="T11" s="79">
        <f t="shared" si="3"/>
        <v>16</v>
      </c>
      <c r="U11" s="117" t="s">
        <v>139</v>
      </c>
    </row>
    <row r="12" spans="1:21" x14ac:dyDescent="0.35">
      <c r="A12" s="79" t="s">
        <v>211</v>
      </c>
      <c r="B12" s="135" t="s">
        <v>21</v>
      </c>
      <c r="C12" s="32">
        <v>5</v>
      </c>
      <c r="D12" s="13">
        <v>5</v>
      </c>
      <c r="E12" s="13">
        <v>5</v>
      </c>
      <c r="F12" s="13">
        <v>5</v>
      </c>
      <c r="G12" s="33">
        <v>5</v>
      </c>
      <c r="H12" s="117">
        <f t="shared" si="0"/>
        <v>25</v>
      </c>
      <c r="I12" s="32">
        <v>5</v>
      </c>
      <c r="J12" s="13">
        <v>4</v>
      </c>
      <c r="K12" s="13">
        <v>1</v>
      </c>
      <c r="L12" s="13">
        <f t="shared" si="1"/>
        <v>5</v>
      </c>
      <c r="M12" s="13">
        <v>5</v>
      </c>
      <c r="N12" s="33">
        <v>5</v>
      </c>
      <c r="O12" s="79">
        <f t="shared" si="2"/>
        <v>24</v>
      </c>
      <c r="P12" s="20">
        <v>5</v>
      </c>
      <c r="Q12" s="13">
        <v>5</v>
      </c>
      <c r="R12" s="13">
        <v>5</v>
      </c>
      <c r="S12" s="40">
        <v>5</v>
      </c>
      <c r="T12" s="79">
        <f t="shared" si="3"/>
        <v>20</v>
      </c>
      <c r="U12" s="117" t="s">
        <v>140</v>
      </c>
    </row>
    <row r="13" spans="1:21" x14ac:dyDescent="0.35">
      <c r="A13" s="79" t="s">
        <v>210</v>
      </c>
      <c r="B13" s="134" t="s">
        <v>25</v>
      </c>
      <c r="C13" s="32">
        <v>4</v>
      </c>
      <c r="D13" s="13">
        <v>4</v>
      </c>
      <c r="E13" s="13">
        <v>4</v>
      </c>
      <c r="F13" s="13">
        <v>4</v>
      </c>
      <c r="G13" s="33">
        <v>4</v>
      </c>
      <c r="H13" s="117">
        <f t="shared" si="0"/>
        <v>20</v>
      </c>
      <c r="I13" s="32">
        <v>4</v>
      </c>
      <c r="J13" s="13">
        <v>3</v>
      </c>
      <c r="K13" s="13">
        <v>2</v>
      </c>
      <c r="L13" s="13">
        <f t="shared" si="1"/>
        <v>4</v>
      </c>
      <c r="M13" s="13">
        <v>4</v>
      </c>
      <c r="N13" s="33">
        <v>4</v>
      </c>
      <c r="O13" s="79">
        <f t="shared" si="2"/>
        <v>19</v>
      </c>
      <c r="P13" s="20">
        <v>4</v>
      </c>
      <c r="Q13" s="13">
        <v>4</v>
      </c>
      <c r="R13" s="13">
        <v>4</v>
      </c>
      <c r="S13" s="40">
        <v>4</v>
      </c>
      <c r="T13" s="79">
        <f t="shared" si="3"/>
        <v>16</v>
      </c>
      <c r="U13" s="117" t="s">
        <v>146</v>
      </c>
    </row>
    <row r="14" spans="1:21" x14ac:dyDescent="0.35">
      <c r="A14" s="79" t="s">
        <v>210</v>
      </c>
      <c r="B14" s="134" t="s">
        <v>27</v>
      </c>
      <c r="C14" s="32">
        <v>5</v>
      </c>
      <c r="D14" s="13">
        <v>5</v>
      </c>
      <c r="E14" s="13">
        <v>4</v>
      </c>
      <c r="F14" s="13">
        <v>5</v>
      </c>
      <c r="G14" s="33">
        <v>5</v>
      </c>
      <c r="H14" s="117">
        <f t="shared" si="0"/>
        <v>24</v>
      </c>
      <c r="I14" s="32">
        <v>4</v>
      </c>
      <c r="J14" s="13">
        <v>5</v>
      </c>
      <c r="K14" s="13">
        <v>2</v>
      </c>
      <c r="L14" s="13">
        <f t="shared" si="1"/>
        <v>4</v>
      </c>
      <c r="M14" s="13">
        <v>4</v>
      </c>
      <c r="N14" s="33">
        <v>5</v>
      </c>
      <c r="O14" s="79">
        <f t="shared" si="2"/>
        <v>22</v>
      </c>
      <c r="P14" s="20">
        <v>4</v>
      </c>
      <c r="Q14" s="13">
        <v>4</v>
      </c>
      <c r="R14" s="13">
        <v>5</v>
      </c>
      <c r="S14" s="40">
        <v>4</v>
      </c>
      <c r="T14" s="79">
        <f t="shared" si="3"/>
        <v>17</v>
      </c>
      <c r="U14" s="117" t="s">
        <v>141</v>
      </c>
    </row>
    <row r="15" spans="1:21" x14ac:dyDescent="0.35">
      <c r="A15" s="79" t="s">
        <v>210</v>
      </c>
      <c r="B15" s="134" t="s">
        <v>29</v>
      </c>
      <c r="C15" s="32">
        <v>4</v>
      </c>
      <c r="D15" s="13">
        <v>4</v>
      </c>
      <c r="E15" s="13">
        <v>4</v>
      </c>
      <c r="F15" s="13">
        <v>4</v>
      </c>
      <c r="G15" s="33">
        <v>4</v>
      </c>
      <c r="H15" s="117">
        <f t="shared" si="0"/>
        <v>20</v>
      </c>
      <c r="I15" s="32">
        <v>4</v>
      </c>
      <c r="J15" s="13">
        <v>3</v>
      </c>
      <c r="K15" s="13">
        <v>2</v>
      </c>
      <c r="L15" s="13">
        <f t="shared" si="1"/>
        <v>4</v>
      </c>
      <c r="M15" s="13">
        <v>4</v>
      </c>
      <c r="N15" s="33">
        <v>4</v>
      </c>
      <c r="O15" s="79">
        <f t="shared" si="2"/>
        <v>19</v>
      </c>
      <c r="P15" s="20">
        <v>4</v>
      </c>
      <c r="Q15" s="13">
        <v>4</v>
      </c>
      <c r="R15" s="13">
        <v>3</v>
      </c>
      <c r="S15" s="40">
        <v>3</v>
      </c>
      <c r="T15" s="79">
        <f t="shared" si="3"/>
        <v>14</v>
      </c>
      <c r="U15" s="117" t="s">
        <v>142</v>
      </c>
    </row>
    <row r="16" spans="1:21" x14ac:dyDescent="0.35">
      <c r="A16" s="79" t="s">
        <v>211</v>
      </c>
      <c r="B16" s="135" t="s">
        <v>31</v>
      </c>
      <c r="C16" s="32">
        <v>4</v>
      </c>
      <c r="D16" s="13">
        <v>4</v>
      </c>
      <c r="E16" s="13">
        <v>4</v>
      </c>
      <c r="F16" s="13">
        <v>1</v>
      </c>
      <c r="G16" s="33">
        <v>5</v>
      </c>
      <c r="H16" s="117">
        <f t="shared" si="0"/>
        <v>18</v>
      </c>
      <c r="I16" s="32">
        <v>1</v>
      </c>
      <c r="J16" s="13">
        <v>4</v>
      </c>
      <c r="K16" s="13">
        <v>2</v>
      </c>
      <c r="L16" s="13">
        <f t="shared" si="1"/>
        <v>4</v>
      </c>
      <c r="M16" s="13">
        <v>4</v>
      </c>
      <c r="N16" s="33">
        <v>4</v>
      </c>
      <c r="O16" s="79">
        <f t="shared" si="2"/>
        <v>17</v>
      </c>
      <c r="P16" s="20">
        <v>4</v>
      </c>
      <c r="Q16" s="13">
        <v>1</v>
      </c>
      <c r="R16" s="13">
        <v>4</v>
      </c>
      <c r="S16" s="40">
        <v>4</v>
      </c>
      <c r="T16" s="79">
        <f t="shared" si="3"/>
        <v>13</v>
      </c>
      <c r="U16" s="117" t="s">
        <v>143</v>
      </c>
    </row>
    <row r="17" spans="1:21" x14ac:dyDescent="0.35">
      <c r="A17" s="79" t="s">
        <v>210</v>
      </c>
      <c r="B17" s="134" t="s">
        <v>33</v>
      </c>
      <c r="C17" s="32">
        <v>4</v>
      </c>
      <c r="D17" s="13">
        <v>4</v>
      </c>
      <c r="E17" s="13">
        <v>4</v>
      </c>
      <c r="F17" s="13">
        <v>4</v>
      </c>
      <c r="G17" s="33">
        <v>4</v>
      </c>
      <c r="H17" s="117">
        <f t="shared" si="0"/>
        <v>20</v>
      </c>
      <c r="I17" s="32">
        <v>4</v>
      </c>
      <c r="J17" s="13">
        <v>4</v>
      </c>
      <c r="K17" s="13">
        <v>2</v>
      </c>
      <c r="L17" s="13">
        <f t="shared" si="1"/>
        <v>4</v>
      </c>
      <c r="M17" s="13">
        <v>4</v>
      </c>
      <c r="N17" s="33">
        <v>4</v>
      </c>
      <c r="O17" s="79">
        <f t="shared" si="2"/>
        <v>20</v>
      </c>
      <c r="P17" s="20">
        <v>4</v>
      </c>
      <c r="Q17" s="13">
        <v>4</v>
      </c>
      <c r="R17" s="13">
        <v>4</v>
      </c>
      <c r="S17" s="40">
        <v>4</v>
      </c>
      <c r="T17" s="79">
        <f t="shared" si="3"/>
        <v>16</v>
      </c>
      <c r="U17" s="117" t="s">
        <v>144</v>
      </c>
    </row>
    <row r="18" spans="1:21" x14ac:dyDescent="0.35">
      <c r="A18" s="79" t="s">
        <v>210</v>
      </c>
      <c r="B18" s="134" t="s">
        <v>37</v>
      </c>
      <c r="C18" s="32">
        <v>4</v>
      </c>
      <c r="D18" s="13">
        <v>4</v>
      </c>
      <c r="E18" s="13">
        <v>4</v>
      </c>
      <c r="F18" s="13">
        <v>4</v>
      </c>
      <c r="G18" s="33">
        <v>4</v>
      </c>
      <c r="H18" s="117">
        <f t="shared" si="0"/>
        <v>20</v>
      </c>
      <c r="I18" s="32">
        <v>4</v>
      </c>
      <c r="J18" s="13">
        <v>4</v>
      </c>
      <c r="K18" s="13">
        <v>1</v>
      </c>
      <c r="L18" s="13">
        <f t="shared" si="1"/>
        <v>5</v>
      </c>
      <c r="M18" s="13">
        <v>4</v>
      </c>
      <c r="N18" s="33">
        <v>4</v>
      </c>
      <c r="O18" s="79">
        <f t="shared" si="2"/>
        <v>21</v>
      </c>
      <c r="P18" s="20">
        <v>4</v>
      </c>
      <c r="Q18" s="13">
        <v>4</v>
      </c>
      <c r="R18" s="13">
        <v>4</v>
      </c>
      <c r="S18" s="40">
        <v>4</v>
      </c>
      <c r="T18" s="79">
        <f t="shared" si="3"/>
        <v>16</v>
      </c>
      <c r="U18" s="117" t="s">
        <v>145</v>
      </c>
    </row>
    <row r="19" spans="1:21" x14ac:dyDescent="0.35">
      <c r="A19" s="79" t="s">
        <v>210</v>
      </c>
      <c r="B19" s="134" t="s">
        <v>41</v>
      </c>
      <c r="C19" s="32">
        <v>4</v>
      </c>
      <c r="D19" s="13">
        <v>4</v>
      </c>
      <c r="E19" s="13">
        <v>4</v>
      </c>
      <c r="F19" s="13">
        <v>4</v>
      </c>
      <c r="G19" s="33">
        <v>5</v>
      </c>
      <c r="H19" s="117">
        <f t="shared" si="0"/>
        <v>21</v>
      </c>
      <c r="I19" s="32">
        <v>4</v>
      </c>
      <c r="J19" s="13">
        <v>4</v>
      </c>
      <c r="K19" s="13">
        <v>1</v>
      </c>
      <c r="L19" s="13">
        <f t="shared" si="1"/>
        <v>5</v>
      </c>
      <c r="M19" s="13">
        <v>4</v>
      </c>
      <c r="N19" s="33">
        <v>5</v>
      </c>
      <c r="O19" s="79">
        <f t="shared" si="2"/>
        <v>22</v>
      </c>
      <c r="P19" s="20">
        <v>4</v>
      </c>
      <c r="Q19" s="13">
        <v>4</v>
      </c>
      <c r="R19" s="13">
        <v>5</v>
      </c>
      <c r="S19" s="40">
        <v>5</v>
      </c>
      <c r="T19" s="79">
        <f t="shared" si="3"/>
        <v>18</v>
      </c>
      <c r="U19" s="117" t="s">
        <v>147</v>
      </c>
    </row>
    <row r="20" spans="1:21" x14ac:dyDescent="0.35">
      <c r="A20" s="79" t="s">
        <v>211</v>
      </c>
      <c r="B20" s="135" t="s">
        <v>43</v>
      </c>
      <c r="C20" s="32">
        <v>4</v>
      </c>
      <c r="D20" s="13">
        <v>4</v>
      </c>
      <c r="E20" s="13">
        <v>4</v>
      </c>
      <c r="F20" s="13">
        <v>4</v>
      </c>
      <c r="G20" s="33">
        <v>4</v>
      </c>
      <c r="H20" s="117">
        <f t="shared" si="0"/>
        <v>20</v>
      </c>
      <c r="I20" s="32">
        <v>3</v>
      </c>
      <c r="J20" s="13">
        <v>3</v>
      </c>
      <c r="K20" s="13">
        <v>3</v>
      </c>
      <c r="L20" s="13">
        <f t="shared" si="1"/>
        <v>3</v>
      </c>
      <c r="M20" s="13">
        <v>3</v>
      </c>
      <c r="N20" s="33">
        <v>3</v>
      </c>
      <c r="O20" s="79">
        <f t="shared" si="2"/>
        <v>15</v>
      </c>
      <c r="P20" s="20">
        <v>3</v>
      </c>
      <c r="Q20" s="13">
        <v>1</v>
      </c>
      <c r="R20" s="13">
        <v>4</v>
      </c>
      <c r="S20" s="40">
        <v>3</v>
      </c>
      <c r="T20" s="79">
        <f t="shared" si="3"/>
        <v>11</v>
      </c>
      <c r="U20" s="117" t="s">
        <v>157</v>
      </c>
    </row>
    <row r="21" spans="1:21" x14ac:dyDescent="0.35">
      <c r="A21" s="79" t="s">
        <v>210</v>
      </c>
      <c r="B21" s="134" t="s">
        <v>47</v>
      </c>
      <c r="C21" s="32">
        <v>4</v>
      </c>
      <c r="D21" s="13">
        <v>4</v>
      </c>
      <c r="E21" s="13">
        <v>2</v>
      </c>
      <c r="F21" s="13">
        <v>4</v>
      </c>
      <c r="G21" s="33">
        <v>4</v>
      </c>
      <c r="H21" s="117">
        <f t="shared" si="0"/>
        <v>18</v>
      </c>
      <c r="I21" s="32">
        <v>3</v>
      </c>
      <c r="J21" s="13">
        <v>3</v>
      </c>
      <c r="K21" s="13">
        <v>4</v>
      </c>
      <c r="L21" s="13">
        <f t="shared" si="1"/>
        <v>2</v>
      </c>
      <c r="M21" s="13">
        <v>3</v>
      </c>
      <c r="N21" s="33">
        <v>3</v>
      </c>
      <c r="O21" s="79">
        <f t="shared" si="2"/>
        <v>14</v>
      </c>
      <c r="P21" s="20">
        <v>4</v>
      </c>
      <c r="Q21" s="13">
        <v>3</v>
      </c>
      <c r="R21" s="13">
        <v>4</v>
      </c>
      <c r="S21" s="40">
        <v>3</v>
      </c>
      <c r="T21" s="79">
        <f t="shared" si="3"/>
        <v>14</v>
      </c>
      <c r="U21" s="117" t="s">
        <v>149</v>
      </c>
    </row>
    <row r="22" spans="1:21" x14ac:dyDescent="0.35">
      <c r="A22" s="79" t="s">
        <v>210</v>
      </c>
      <c r="B22" s="134" t="s">
        <v>49</v>
      </c>
      <c r="C22" s="32">
        <v>5</v>
      </c>
      <c r="D22" s="13">
        <v>5</v>
      </c>
      <c r="E22" s="13">
        <v>4</v>
      </c>
      <c r="F22" s="13">
        <v>5</v>
      </c>
      <c r="G22" s="33">
        <v>5</v>
      </c>
      <c r="H22" s="117">
        <f t="shared" si="0"/>
        <v>24</v>
      </c>
      <c r="I22" s="32">
        <v>5</v>
      </c>
      <c r="J22" s="13">
        <v>4</v>
      </c>
      <c r="K22" s="13">
        <v>2</v>
      </c>
      <c r="L22" s="13">
        <f t="shared" si="1"/>
        <v>4</v>
      </c>
      <c r="M22" s="13">
        <v>5</v>
      </c>
      <c r="N22" s="33">
        <v>5</v>
      </c>
      <c r="O22" s="79">
        <f t="shared" si="2"/>
        <v>23</v>
      </c>
      <c r="P22" s="20">
        <v>5</v>
      </c>
      <c r="Q22" s="13">
        <v>4</v>
      </c>
      <c r="R22" s="13">
        <v>5</v>
      </c>
      <c r="S22" s="40">
        <v>5</v>
      </c>
      <c r="T22" s="79">
        <f t="shared" si="3"/>
        <v>19</v>
      </c>
      <c r="U22" s="117" t="s">
        <v>155</v>
      </c>
    </row>
    <row r="23" spans="1:21" x14ac:dyDescent="0.35">
      <c r="A23" s="79" t="s">
        <v>210</v>
      </c>
      <c r="B23" s="134" t="s">
        <v>51</v>
      </c>
      <c r="C23" s="32">
        <v>3</v>
      </c>
      <c r="D23" s="13">
        <v>4</v>
      </c>
      <c r="E23" s="13">
        <v>4</v>
      </c>
      <c r="F23" s="13">
        <v>5</v>
      </c>
      <c r="G23" s="33">
        <v>5</v>
      </c>
      <c r="H23" s="117">
        <f t="shared" si="0"/>
        <v>21</v>
      </c>
      <c r="I23" s="32">
        <v>4</v>
      </c>
      <c r="J23" s="13">
        <v>4</v>
      </c>
      <c r="K23" s="13">
        <v>4</v>
      </c>
      <c r="L23" s="13">
        <f t="shared" si="1"/>
        <v>2</v>
      </c>
      <c r="M23" s="13">
        <v>4</v>
      </c>
      <c r="N23" s="33">
        <v>4</v>
      </c>
      <c r="O23" s="79">
        <f t="shared" si="2"/>
        <v>18</v>
      </c>
      <c r="P23" s="20">
        <v>4</v>
      </c>
      <c r="Q23" s="13">
        <v>5</v>
      </c>
      <c r="R23" s="13">
        <v>5</v>
      </c>
      <c r="S23" s="40">
        <v>5</v>
      </c>
      <c r="T23" s="79">
        <f t="shared" si="3"/>
        <v>19</v>
      </c>
      <c r="U23" s="117" t="s">
        <v>154</v>
      </c>
    </row>
    <row r="24" spans="1:21" x14ac:dyDescent="0.35">
      <c r="A24" s="79" t="s">
        <v>210</v>
      </c>
      <c r="B24" s="134" t="s">
        <v>53</v>
      </c>
      <c r="C24" s="32">
        <v>4</v>
      </c>
      <c r="D24" s="13">
        <v>4</v>
      </c>
      <c r="E24" s="13">
        <v>4</v>
      </c>
      <c r="F24" s="13">
        <v>1</v>
      </c>
      <c r="G24" s="33">
        <v>4</v>
      </c>
      <c r="H24" s="117">
        <f t="shared" si="0"/>
        <v>17</v>
      </c>
      <c r="I24" s="32">
        <v>4</v>
      </c>
      <c r="J24" s="13">
        <v>3</v>
      </c>
      <c r="K24" s="13">
        <v>2</v>
      </c>
      <c r="L24" s="13">
        <f t="shared" si="1"/>
        <v>4</v>
      </c>
      <c r="M24" s="13">
        <v>4</v>
      </c>
      <c r="N24" s="33">
        <v>3</v>
      </c>
      <c r="O24" s="79">
        <f t="shared" si="2"/>
        <v>18</v>
      </c>
      <c r="P24" s="20">
        <v>3</v>
      </c>
      <c r="Q24" s="13">
        <v>3</v>
      </c>
      <c r="R24" s="13">
        <v>3</v>
      </c>
      <c r="S24" s="40">
        <v>4</v>
      </c>
      <c r="T24" s="79">
        <f t="shared" si="3"/>
        <v>13</v>
      </c>
      <c r="U24" s="117" t="s">
        <v>148</v>
      </c>
    </row>
    <row r="25" spans="1:21" x14ac:dyDescent="0.35">
      <c r="A25" s="79" t="s">
        <v>210</v>
      </c>
      <c r="B25" s="134" t="s">
        <v>55</v>
      </c>
      <c r="C25" s="32">
        <v>4</v>
      </c>
      <c r="D25" s="13">
        <v>4</v>
      </c>
      <c r="E25" s="13">
        <v>5</v>
      </c>
      <c r="F25" s="13">
        <v>4</v>
      </c>
      <c r="G25" s="33">
        <v>5</v>
      </c>
      <c r="H25" s="117">
        <f t="shared" si="0"/>
        <v>22</v>
      </c>
      <c r="I25" s="32">
        <v>4</v>
      </c>
      <c r="J25" s="13">
        <v>4</v>
      </c>
      <c r="K25" s="13">
        <v>3</v>
      </c>
      <c r="L25" s="13">
        <f t="shared" si="1"/>
        <v>3</v>
      </c>
      <c r="M25" s="13">
        <v>5</v>
      </c>
      <c r="N25" s="33">
        <v>5</v>
      </c>
      <c r="O25" s="79">
        <f t="shared" si="2"/>
        <v>21</v>
      </c>
      <c r="P25" s="20">
        <v>4</v>
      </c>
      <c r="Q25" s="13">
        <v>5</v>
      </c>
      <c r="R25" s="13">
        <v>4</v>
      </c>
      <c r="S25" s="40">
        <v>5</v>
      </c>
      <c r="T25" s="79">
        <f t="shared" si="3"/>
        <v>18</v>
      </c>
      <c r="U25" s="117" t="s">
        <v>151</v>
      </c>
    </row>
    <row r="26" spans="1:21" x14ac:dyDescent="0.35">
      <c r="A26" s="79" t="s">
        <v>210</v>
      </c>
      <c r="B26" s="134" t="s">
        <v>57</v>
      </c>
      <c r="C26" s="32">
        <v>5</v>
      </c>
      <c r="D26" s="13">
        <v>5</v>
      </c>
      <c r="E26" s="13">
        <v>5</v>
      </c>
      <c r="F26" s="13">
        <v>5</v>
      </c>
      <c r="G26" s="33">
        <v>5</v>
      </c>
      <c r="H26" s="117">
        <f t="shared" si="0"/>
        <v>25</v>
      </c>
      <c r="I26" s="32">
        <v>5</v>
      </c>
      <c r="J26" s="13">
        <v>5</v>
      </c>
      <c r="K26" s="13">
        <v>1</v>
      </c>
      <c r="L26" s="13">
        <f t="shared" si="1"/>
        <v>5</v>
      </c>
      <c r="M26" s="13">
        <v>5</v>
      </c>
      <c r="N26" s="33">
        <v>5</v>
      </c>
      <c r="O26" s="79">
        <f t="shared" si="2"/>
        <v>25</v>
      </c>
      <c r="P26" s="20">
        <v>5</v>
      </c>
      <c r="Q26" s="13">
        <v>5</v>
      </c>
      <c r="R26" s="13">
        <v>5</v>
      </c>
      <c r="S26" s="40">
        <v>5</v>
      </c>
      <c r="T26" s="79">
        <f t="shared" si="3"/>
        <v>20</v>
      </c>
      <c r="U26" s="117" t="s">
        <v>150</v>
      </c>
    </row>
    <row r="27" spans="1:21" x14ac:dyDescent="0.35">
      <c r="A27" s="79" t="s">
        <v>210</v>
      </c>
      <c r="B27" s="134" t="s">
        <v>59</v>
      </c>
      <c r="C27" s="32">
        <v>3</v>
      </c>
      <c r="D27" s="13">
        <v>3</v>
      </c>
      <c r="E27" s="13">
        <v>3</v>
      </c>
      <c r="F27" s="13">
        <v>3</v>
      </c>
      <c r="G27" s="33">
        <v>4</v>
      </c>
      <c r="H27" s="117">
        <f t="shared" si="0"/>
        <v>16</v>
      </c>
      <c r="I27" s="32">
        <v>4</v>
      </c>
      <c r="J27" s="13">
        <v>4</v>
      </c>
      <c r="K27" s="13">
        <v>4</v>
      </c>
      <c r="L27" s="13">
        <f t="shared" si="1"/>
        <v>2</v>
      </c>
      <c r="M27" s="13">
        <v>4</v>
      </c>
      <c r="N27" s="33">
        <v>4</v>
      </c>
      <c r="O27" s="79">
        <f t="shared" si="2"/>
        <v>18</v>
      </c>
      <c r="P27" s="20">
        <v>3</v>
      </c>
      <c r="Q27" s="13">
        <v>3</v>
      </c>
      <c r="R27" s="13">
        <v>4</v>
      </c>
      <c r="S27" s="40">
        <v>4</v>
      </c>
      <c r="T27" s="79">
        <f t="shared" si="3"/>
        <v>14</v>
      </c>
      <c r="U27" s="117" t="s">
        <v>153</v>
      </c>
    </row>
    <row r="28" spans="1:21" x14ac:dyDescent="0.35">
      <c r="A28" s="79" t="s">
        <v>210</v>
      </c>
      <c r="B28" s="134" t="s">
        <v>65</v>
      </c>
      <c r="C28" s="32">
        <v>4</v>
      </c>
      <c r="D28" s="13">
        <v>5</v>
      </c>
      <c r="E28" s="13">
        <v>5</v>
      </c>
      <c r="F28" s="13">
        <v>5</v>
      </c>
      <c r="G28" s="33">
        <v>5</v>
      </c>
      <c r="H28" s="117">
        <f t="shared" si="0"/>
        <v>24</v>
      </c>
      <c r="I28" s="32">
        <v>5</v>
      </c>
      <c r="J28" s="13">
        <v>5</v>
      </c>
      <c r="K28" s="13">
        <v>4</v>
      </c>
      <c r="L28" s="13">
        <f t="shared" si="1"/>
        <v>2</v>
      </c>
      <c r="M28" s="13">
        <v>5</v>
      </c>
      <c r="N28" s="33">
        <v>5</v>
      </c>
      <c r="O28" s="79">
        <f t="shared" si="2"/>
        <v>22</v>
      </c>
      <c r="P28" s="20">
        <v>4</v>
      </c>
      <c r="Q28" s="13">
        <v>5</v>
      </c>
      <c r="R28" s="13">
        <v>5</v>
      </c>
      <c r="S28" s="40">
        <v>4</v>
      </c>
      <c r="T28" s="79">
        <f t="shared" si="3"/>
        <v>18</v>
      </c>
      <c r="U28" s="117" t="s">
        <v>152</v>
      </c>
    </row>
    <row r="29" spans="1:21" x14ac:dyDescent="0.35">
      <c r="A29" s="79" t="s">
        <v>211</v>
      </c>
      <c r="B29" s="135" t="s">
        <v>67</v>
      </c>
      <c r="C29" s="32">
        <v>4</v>
      </c>
      <c r="D29" s="13">
        <v>4</v>
      </c>
      <c r="E29" s="13">
        <v>4</v>
      </c>
      <c r="F29" s="13">
        <v>4</v>
      </c>
      <c r="G29" s="33">
        <v>4</v>
      </c>
      <c r="H29" s="117">
        <f t="shared" si="0"/>
        <v>20</v>
      </c>
      <c r="I29" s="32">
        <v>4</v>
      </c>
      <c r="J29" s="13">
        <v>4</v>
      </c>
      <c r="K29" s="13">
        <v>3</v>
      </c>
      <c r="L29" s="13">
        <f t="shared" si="1"/>
        <v>3</v>
      </c>
      <c r="M29" s="13">
        <v>4</v>
      </c>
      <c r="N29" s="33">
        <v>4</v>
      </c>
      <c r="O29" s="79">
        <f t="shared" si="2"/>
        <v>19</v>
      </c>
      <c r="P29" s="20">
        <v>4</v>
      </c>
      <c r="Q29" s="13">
        <v>4</v>
      </c>
      <c r="R29" s="13">
        <v>1</v>
      </c>
      <c r="S29" s="40">
        <v>4</v>
      </c>
      <c r="T29" s="79">
        <f t="shared" si="3"/>
        <v>13</v>
      </c>
      <c r="U29" s="117" t="s">
        <v>156</v>
      </c>
    </row>
    <row r="30" spans="1:21" x14ac:dyDescent="0.35">
      <c r="A30" s="79" t="s">
        <v>211</v>
      </c>
      <c r="B30" s="135" t="s">
        <v>69</v>
      </c>
      <c r="C30" s="32">
        <v>3</v>
      </c>
      <c r="D30" s="13">
        <v>1</v>
      </c>
      <c r="E30" s="13">
        <v>3</v>
      </c>
      <c r="F30" s="13">
        <v>3</v>
      </c>
      <c r="G30" s="33">
        <v>3</v>
      </c>
      <c r="H30" s="117">
        <f t="shared" si="0"/>
        <v>13</v>
      </c>
      <c r="I30" s="32">
        <v>3</v>
      </c>
      <c r="J30" s="13">
        <v>2</v>
      </c>
      <c r="K30" s="13">
        <v>2</v>
      </c>
      <c r="L30" s="13">
        <f t="shared" si="1"/>
        <v>4</v>
      </c>
      <c r="M30" s="13">
        <v>3</v>
      </c>
      <c r="N30" s="33">
        <v>3</v>
      </c>
      <c r="O30" s="79">
        <f t="shared" si="2"/>
        <v>15</v>
      </c>
      <c r="P30" s="20">
        <v>3</v>
      </c>
      <c r="Q30" s="13">
        <v>3</v>
      </c>
      <c r="R30" s="13">
        <v>3</v>
      </c>
      <c r="S30" s="40">
        <v>3</v>
      </c>
      <c r="T30" s="79">
        <f t="shared" si="3"/>
        <v>12</v>
      </c>
      <c r="U30" s="117" t="s">
        <v>162</v>
      </c>
    </row>
    <row r="31" spans="1:21" x14ac:dyDescent="0.35">
      <c r="A31" s="79" t="s">
        <v>211</v>
      </c>
      <c r="B31" s="135" t="s">
        <v>71</v>
      </c>
      <c r="C31" s="32">
        <v>4</v>
      </c>
      <c r="D31" s="13">
        <v>4</v>
      </c>
      <c r="E31" s="13">
        <v>4</v>
      </c>
      <c r="F31" s="13">
        <v>4</v>
      </c>
      <c r="G31" s="33">
        <v>4</v>
      </c>
      <c r="H31" s="117">
        <f t="shared" si="0"/>
        <v>20</v>
      </c>
      <c r="I31" s="32">
        <v>3</v>
      </c>
      <c r="J31" s="13">
        <v>3</v>
      </c>
      <c r="K31" s="13">
        <v>2</v>
      </c>
      <c r="L31" s="13">
        <f t="shared" si="1"/>
        <v>4</v>
      </c>
      <c r="M31" s="13">
        <v>4</v>
      </c>
      <c r="N31" s="33">
        <v>3</v>
      </c>
      <c r="O31" s="79">
        <f t="shared" si="2"/>
        <v>17</v>
      </c>
      <c r="P31" s="20">
        <v>4</v>
      </c>
      <c r="Q31" s="13">
        <v>4</v>
      </c>
      <c r="R31" s="13">
        <v>4</v>
      </c>
      <c r="S31" s="40">
        <v>4</v>
      </c>
      <c r="T31" s="79">
        <f t="shared" si="3"/>
        <v>16</v>
      </c>
      <c r="U31" s="117" t="s">
        <v>161</v>
      </c>
    </row>
    <row r="32" spans="1:21" x14ac:dyDescent="0.35">
      <c r="A32" s="79" t="s">
        <v>210</v>
      </c>
      <c r="B32" s="134" t="s">
        <v>77</v>
      </c>
      <c r="C32" s="32">
        <v>4</v>
      </c>
      <c r="D32" s="13">
        <v>4</v>
      </c>
      <c r="E32" s="13">
        <v>4</v>
      </c>
      <c r="F32" s="13">
        <v>4</v>
      </c>
      <c r="G32" s="33">
        <v>4</v>
      </c>
      <c r="H32" s="117">
        <f t="shared" si="0"/>
        <v>20</v>
      </c>
      <c r="I32" s="32">
        <v>4</v>
      </c>
      <c r="J32" s="13">
        <v>4</v>
      </c>
      <c r="K32" s="13">
        <v>2</v>
      </c>
      <c r="L32" s="13">
        <f t="shared" si="1"/>
        <v>4</v>
      </c>
      <c r="M32" s="13">
        <v>4</v>
      </c>
      <c r="N32" s="33">
        <v>4</v>
      </c>
      <c r="O32" s="79">
        <f t="shared" si="2"/>
        <v>20</v>
      </c>
      <c r="P32" s="20">
        <v>4</v>
      </c>
      <c r="Q32" s="13">
        <v>4</v>
      </c>
      <c r="R32" s="13">
        <v>4</v>
      </c>
      <c r="S32" s="40">
        <v>4</v>
      </c>
      <c r="T32" s="79">
        <f t="shared" si="3"/>
        <v>16</v>
      </c>
      <c r="U32" s="117" t="s">
        <v>152</v>
      </c>
    </row>
    <row r="33" spans="1:21" x14ac:dyDescent="0.35">
      <c r="A33" s="79" t="s">
        <v>210</v>
      </c>
      <c r="B33" s="134" t="s">
        <v>120</v>
      </c>
      <c r="C33" s="32">
        <v>5</v>
      </c>
      <c r="D33" s="13">
        <v>5</v>
      </c>
      <c r="E33" s="13">
        <v>5</v>
      </c>
      <c r="F33" s="13">
        <v>5</v>
      </c>
      <c r="G33" s="33">
        <v>5</v>
      </c>
      <c r="H33" s="117">
        <f t="shared" si="0"/>
        <v>25</v>
      </c>
      <c r="I33" s="32">
        <v>5</v>
      </c>
      <c r="J33" s="13">
        <v>5</v>
      </c>
      <c r="K33" s="13">
        <v>1</v>
      </c>
      <c r="L33" s="13">
        <f t="shared" si="1"/>
        <v>5</v>
      </c>
      <c r="M33" s="13">
        <v>5</v>
      </c>
      <c r="N33" s="33">
        <v>5</v>
      </c>
      <c r="O33" s="79">
        <f t="shared" si="2"/>
        <v>25</v>
      </c>
      <c r="P33" s="20">
        <v>5</v>
      </c>
      <c r="Q33" s="13">
        <v>5</v>
      </c>
      <c r="R33" s="13">
        <v>5</v>
      </c>
      <c r="S33" s="40">
        <v>5</v>
      </c>
      <c r="T33" s="79">
        <f t="shared" si="3"/>
        <v>20</v>
      </c>
      <c r="U33" s="117" t="s">
        <v>159</v>
      </c>
    </row>
    <row r="34" spans="1:21" x14ac:dyDescent="0.35">
      <c r="A34" s="79" t="s">
        <v>211</v>
      </c>
      <c r="B34" s="135" t="s">
        <v>118</v>
      </c>
      <c r="C34" s="32">
        <v>3</v>
      </c>
      <c r="D34" s="13">
        <v>4</v>
      </c>
      <c r="E34" s="13">
        <v>3</v>
      </c>
      <c r="F34" s="13">
        <v>3</v>
      </c>
      <c r="G34" s="33">
        <v>4</v>
      </c>
      <c r="H34" s="117">
        <f t="shared" si="0"/>
        <v>17</v>
      </c>
      <c r="I34" s="32">
        <v>3</v>
      </c>
      <c r="J34" s="13">
        <v>3</v>
      </c>
      <c r="K34" s="13">
        <v>3</v>
      </c>
      <c r="L34" s="13">
        <f t="shared" si="1"/>
        <v>3</v>
      </c>
      <c r="M34" s="13">
        <v>3</v>
      </c>
      <c r="N34" s="33">
        <v>4</v>
      </c>
      <c r="O34" s="79">
        <f t="shared" si="2"/>
        <v>16</v>
      </c>
      <c r="P34" s="20">
        <v>3</v>
      </c>
      <c r="Q34" s="13">
        <v>3</v>
      </c>
      <c r="R34" s="13">
        <v>4</v>
      </c>
      <c r="S34" s="40">
        <v>4</v>
      </c>
      <c r="T34" s="79">
        <f t="shared" si="3"/>
        <v>14</v>
      </c>
      <c r="U34" s="117" t="s">
        <v>152</v>
      </c>
    </row>
    <row r="35" spans="1:21" x14ac:dyDescent="0.35">
      <c r="A35" s="79" t="s">
        <v>210</v>
      </c>
      <c r="B35" s="134" t="s">
        <v>81</v>
      </c>
      <c r="C35" s="32">
        <v>4</v>
      </c>
      <c r="D35" s="13">
        <v>4</v>
      </c>
      <c r="E35" s="13">
        <v>4</v>
      </c>
      <c r="F35" s="13">
        <v>4</v>
      </c>
      <c r="G35" s="33">
        <v>4</v>
      </c>
      <c r="H35" s="117">
        <f t="shared" si="0"/>
        <v>20</v>
      </c>
      <c r="I35" s="32">
        <v>4</v>
      </c>
      <c r="J35" s="13">
        <v>4</v>
      </c>
      <c r="K35" s="13">
        <v>2</v>
      </c>
      <c r="L35" s="13">
        <f t="shared" si="1"/>
        <v>4</v>
      </c>
      <c r="M35" s="13">
        <v>4</v>
      </c>
      <c r="N35" s="33">
        <v>4</v>
      </c>
      <c r="O35" s="79">
        <f t="shared" si="2"/>
        <v>20</v>
      </c>
      <c r="P35" s="20">
        <v>4</v>
      </c>
      <c r="Q35" s="13">
        <v>4</v>
      </c>
      <c r="R35" s="13">
        <v>4</v>
      </c>
      <c r="S35" s="40">
        <v>4</v>
      </c>
      <c r="T35" s="79">
        <f t="shared" si="3"/>
        <v>16</v>
      </c>
      <c r="U35" s="117" t="s">
        <v>158</v>
      </c>
    </row>
    <row r="36" spans="1:21" x14ac:dyDescent="0.35">
      <c r="A36" s="79" t="s">
        <v>210</v>
      </c>
      <c r="B36" s="134" t="s">
        <v>83</v>
      </c>
      <c r="C36" s="32">
        <v>4</v>
      </c>
      <c r="D36" s="13">
        <v>4</v>
      </c>
      <c r="E36" s="13">
        <v>4</v>
      </c>
      <c r="F36" s="13">
        <v>4</v>
      </c>
      <c r="G36" s="33">
        <v>4</v>
      </c>
      <c r="H36" s="117">
        <f t="shared" si="0"/>
        <v>20</v>
      </c>
      <c r="I36" s="32">
        <v>4</v>
      </c>
      <c r="J36" s="13">
        <v>4</v>
      </c>
      <c r="K36" s="13">
        <v>3</v>
      </c>
      <c r="L36" s="13">
        <f t="shared" si="1"/>
        <v>3</v>
      </c>
      <c r="M36" s="13">
        <v>4</v>
      </c>
      <c r="N36" s="33">
        <v>4</v>
      </c>
      <c r="O36" s="79">
        <f t="shared" si="2"/>
        <v>19</v>
      </c>
      <c r="P36" s="20">
        <v>4</v>
      </c>
      <c r="Q36" s="13">
        <v>4</v>
      </c>
      <c r="R36" s="13">
        <v>4</v>
      </c>
      <c r="S36" s="40">
        <v>4</v>
      </c>
      <c r="T36" s="79">
        <f t="shared" si="3"/>
        <v>16</v>
      </c>
      <c r="U36" s="117" t="s">
        <v>160</v>
      </c>
    </row>
    <row r="37" spans="1:21" x14ac:dyDescent="0.35">
      <c r="A37" s="79" t="s">
        <v>210</v>
      </c>
      <c r="B37" s="134" t="s">
        <v>87</v>
      </c>
      <c r="C37" s="32">
        <v>4</v>
      </c>
      <c r="D37" s="13">
        <v>4</v>
      </c>
      <c r="E37" s="13">
        <v>4</v>
      </c>
      <c r="F37" s="13">
        <v>4</v>
      </c>
      <c r="G37" s="33">
        <v>4</v>
      </c>
      <c r="H37" s="117">
        <f t="shared" si="0"/>
        <v>20</v>
      </c>
      <c r="I37" s="32">
        <v>3</v>
      </c>
      <c r="J37" s="13">
        <v>3</v>
      </c>
      <c r="K37" s="13">
        <v>3</v>
      </c>
      <c r="L37" s="13">
        <f t="shared" si="1"/>
        <v>3</v>
      </c>
      <c r="M37" s="13">
        <v>3</v>
      </c>
      <c r="N37" s="33">
        <v>3</v>
      </c>
      <c r="O37" s="79">
        <f t="shared" si="2"/>
        <v>15</v>
      </c>
      <c r="P37" s="20">
        <v>4</v>
      </c>
      <c r="Q37" s="13">
        <v>3</v>
      </c>
      <c r="R37" s="13">
        <v>4</v>
      </c>
      <c r="S37" s="40">
        <v>3</v>
      </c>
      <c r="T37" s="79">
        <f t="shared" si="3"/>
        <v>14</v>
      </c>
      <c r="U37" s="117" t="s">
        <v>163</v>
      </c>
    </row>
    <row r="38" spans="1:21" x14ac:dyDescent="0.35">
      <c r="A38" s="79" t="s">
        <v>211</v>
      </c>
      <c r="B38" s="135" t="s">
        <v>89</v>
      </c>
      <c r="C38" s="32">
        <v>4</v>
      </c>
      <c r="D38" s="13">
        <v>4</v>
      </c>
      <c r="E38" s="13">
        <v>4</v>
      </c>
      <c r="F38" s="13">
        <v>4</v>
      </c>
      <c r="G38" s="33">
        <v>4</v>
      </c>
      <c r="H38" s="117">
        <f t="shared" si="0"/>
        <v>20</v>
      </c>
      <c r="I38" s="32">
        <v>4</v>
      </c>
      <c r="J38" s="13">
        <v>2</v>
      </c>
      <c r="K38" s="13">
        <v>2</v>
      </c>
      <c r="L38" s="13">
        <f t="shared" si="1"/>
        <v>4</v>
      </c>
      <c r="M38" s="13">
        <v>4</v>
      </c>
      <c r="N38" s="33">
        <v>4</v>
      </c>
      <c r="O38" s="79">
        <f t="shared" si="2"/>
        <v>18</v>
      </c>
      <c r="P38" s="20">
        <v>4</v>
      </c>
      <c r="Q38" s="13">
        <v>4</v>
      </c>
      <c r="R38" s="13">
        <v>4</v>
      </c>
      <c r="S38" s="40">
        <v>4</v>
      </c>
      <c r="T38" s="79">
        <f t="shared" si="3"/>
        <v>16</v>
      </c>
      <c r="U38" s="117" t="s">
        <v>164</v>
      </c>
    </row>
    <row r="39" spans="1:21" x14ac:dyDescent="0.35">
      <c r="A39" s="79" t="s">
        <v>211</v>
      </c>
      <c r="B39" s="135" t="s">
        <v>91</v>
      </c>
      <c r="C39" s="32">
        <v>5</v>
      </c>
      <c r="D39" s="13">
        <v>5</v>
      </c>
      <c r="E39" s="13">
        <v>5</v>
      </c>
      <c r="F39" s="13">
        <v>5</v>
      </c>
      <c r="G39" s="33">
        <v>5</v>
      </c>
      <c r="H39" s="117">
        <f t="shared" si="0"/>
        <v>25</v>
      </c>
      <c r="I39" s="32">
        <v>1</v>
      </c>
      <c r="J39" s="13">
        <v>1</v>
      </c>
      <c r="K39" s="13">
        <v>5</v>
      </c>
      <c r="L39" s="13">
        <f t="shared" si="1"/>
        <v>1</v>
      </c>
      <c r="M39" s="13">
        <v>2</v>
      </c>
      <c r="N39" s="33">
        <v>2</v>
      </c>
      <c r="O39" s="79">
        <f t="shared" si="2"/>
        <v>7</v>
      </c>
      <c r="P39" s="20">
        <v>2</v>
      </c>
      <c r="Q39" s="13">
        <v>2</v>
      </c>
      <c r="R39" s="13">
        <v>2</v>
      </c>
      <c r="S39" s="40">
        <v>2</v>
      </c>
      <c r="T39" s="79">
        <f t="shared" si="3"/>
        <v>8</v>
      </c>
      <c r="U39" s="117" t="s">
        <v>165</v>
      </c>
    </row>
    <row r="40" spans="1:21" x14ac:dyDescent="0.35">
      <c r="A40" s="79" t="s">
        <v>211</v>
      </c>
      <c r="B40" s="136" t="s">
        <v>93</v>
      </c>
      <c r="C40" s="32">
        <v>1</v>
      </c>
      <c r="D40" s="13">
        <v>2</v>
      </c>
      <c r="E40" s="13">
        <v>3</v>
      </c>
      <c r="F40" s="13">
        <v>3</v>
      </c>
      <c r="G40" s="33">
        <v>2</v>
      </c>
      <c r="H40" s="117">
        <f t="shared" si="0"/>
        <v>11</v>
      </c>
      <c r="I40" s="32">
        <v>2</v>
      </c>
      <c r="J40" s="13">
        <v>2</v>
      </c>
      <c r="K40" s="13">
        <v>3</v>
      </c>
      <c r="L40" s="13">
        <f t="shared" si="1"/>
        <v>3</v>
      </c>
      <c r="M40" s="13">
        <v>3</v>
      </c>
      <c r="N40" s="33">
        <v>2</v>
      </c>
      <c r="O40" s="79">
        <f t="shared" si="2"/>
        <v>12</v>
      </c>
      <c r="P40" s="20">
        <v>3</v>
      </c>
      <c r="Q40" s="13">
        <v>4</v>
      </c>
      <c r="R40" s="13">
        <v>3</v>
      </c>
      <c r="S40" s="40">
        <v>3</v>
      </c>
      <c r="T40" s="79">
        <f t="shared" si="3"/>
        <v>13</v>
      </c>
      <c r="U40" s="117" t="s">
        <v>166</v>
      </c>
    </row>
    <row r="41" spans="1:21" x14ac:dyDescent="0.35">
      <c r="A41" s="79" t="s">
        <v>211</v>
      </c>
      <c r="B41" s="137" t="s">
        <v>95</v>
      </c>
      <c r="C41" s="32">
        <v>5</v>
      </c>
      <c r="D41" s="13">
        <v>4</v>
      </c>
      <c r="E41" s="13">
        <v>4</v>
      </c>
      <c r="F41" s="13">
        <v>4</v>
      </c>
      <c r="G41" s="33">
        <v>5</v>
      </c>
      <c r="H41" s="117">
        <f t="shared" si="0"/>
        <v>22</v>
      </c>
      <c r="I41" s="32">
        <v>5</v>
      </c>
      <c r="J41" s="13">
        <v>4</v>
      </c>
      <c r="K41" s="13">
        <v>3</v>
      </c>
      <c r="L41" s="13">
        <f t="shared" si="1"/>
        <v>3</v>
      </c>
      <c r="M41" s="13">
        <v>5</v>
      </c>
      <c r="N41" s="33">
        <v>5</v>
      </c>
      <c r="O41" s="79">
        <f t="shared" si="2"/>
        <v>22</v>
      </c>
      <c r="P41" s="20">
        <v>5</v>
      </c>
      <c r="Q41" s="13">
        <v>4</v>
      </c>
      <c r="R41" s="13">
        <v>5</v>
      </c>
      <c r="S41" s="40">
        <v>5</v>
      </c>
      <c r="T41" s="79">
        <f t="shared" si="3"/>
        <v>19</v>
      </c>
      <c r="U41" s="117" t="s">
        <v>167</v>
      </c>
    </row>
    <row r="42" spans="1:21" x14ac:dyDescent="0.35">
      <c r="A42" s="79" t="s">
        <v>211</v>
      </c>
      <c r="B42" s="137" t="s">
        <v>97</v>
      </c>
      <c r="C42" s="32">
        <v>4</v>
      </c>
      <c r="D42" s="13">
        <v>4</v>
      </c>
      <c r="E42" s="13">
        <v>4</v>
      </c>
      <c r="F42" s="13">
        <v>4</v>
      </c>
      <c r="G42" s="33">
        <v>4</v>
      </c>
      <c r="H42" s="117">
        <f t="shared" si="0"/>
        <v>20</v>
      </c>
      <c r="I42" s="32">
        <v>4</v>
      </c>
      <c r="J42" s="13">
        <v>4</v>
      </c>
      <c r="K42" s="13">
        <v>2</v>
      </c>
      <c r="L42" s="13">
        <f t="shared" si="1"/>
        <v>4</v>
      </c>
      <c r="M42" s="13">
        <v>4</v>
      </c>
      <c r="N42" s="33">
        <v>4</v>
      </c>
      <c r="O42" s="79">
        <f t="shared" si="2"/>
        <v>20</v>
      </c>
      <c r="P42" s="20">
        <v>4</v>
      </c>
      <c r="Q42" s="13">
        <v>4</v>
      </c>
      <c r="R42" s="13">
        <v>4</v>
      </c>
      <c r="S42" s="40">
        <v>4</v>
      </c>
      <c r="T42" s="79">
        <f t="shared" si="3"/>
        <v>16</v>
      </c>
      <c r="U42" s="117" t="s">
        <v>152</v>
      </c>
    </row>
    <row r="43" spans="1:21" x14ac:dyDescent="0.35">
      <c r="A43" s="79" t="s">
        <v>211</v>
      </c>
      <c r="B43" s="137" t="s">
        <v>99</v>
      </c>
      <c r="C43" s="32">
        <v>5</v>
      </c>
      <c r="D43" s="13">
        <v>5</v>
      </c>
      <c r="E43" s="13">
        <v>5</v>
      </c>
      <c r="F43" s="13">
        <v>5</v>
      </c>
      <c r="G43" s="33">
        <v>5</v>
      </c>
      <c r="H43" s="117">
        <f t="shared" si="0"/>
        <v>25</v>
      </c>
      <c r="I43" s="32">
        <v>5</v>
      </c>
      <c r="J43" s="13">
        <v>5</v>
      </c>
      <c r="K43" s="13">
        <v>2</v>
      </c>
      <c r="L43" s="13">
        <f t="shared" si="1"/>
        <v>4</v>
      </c>
      <c r="M43" s="13">
        <v>5</v>
      </c>
      <c r="N43" s="33">
        <v>5</v>
      </c>
      <c r="O43" s="79">
        <f t="shared" si="2"/>
        <v>24</v>
      </c>
      <c r="P43" s="20">
        <v>5</v>
      </c>
      <c r="Q43" s="13">
        <v>5</v>
      </c>
      <c r="R43" s="13">
        <v>5</v>
      </c>
      <c r="S43" s="40">
        <v>5</v>
      </c>
      <c r="T43" s="79">
        <f t="shared" si="3"/>
        <v>20</v>
      </c>
      <c r="U43" s="117" t="s">
        <v>152</v>
      </c>
    </row>
    <row r="44" spans="1:21" ht="15" thickBot="1" x14ac:dyDescent="0.4">
      <c r="A44" s="80" t="s">
        <v>211</v>
      </c>
      <c r="B44" s="138" t="s">
        <v>101</v>
      </c>
      <c r="C44" s="34">
        <v>4</v>
      </c>
      <c r="D44" s="35">
        <v>4</v>
      </c>
      <c r="E44" s="35">
        <v>3</v>
      </c>
      <c r="F44" s="35">
        <v>4</v>
      </c>
      <c r="G44" s="36">
        <v>4</v>
      </c>
      <c r="H44" s="118">
        <f t="shared" si="0"/>
        <v>19</v>
      </c>
      <c r="I44" s="34">
        <v>4</v>
      </c>
      <c r="J44" s="35">
        <v>4</v>
      </c>
      <c r="K44" s="35">
        <v>4</v>
      </c>
      <c r="L44" s="35">
        <f t="shared" si="1"/>
        <v>2</v>
      </c>
      <c r="M44" s="35">
        <v>4</v>
      </c>
      <c r="N44" s="36">
        <v>4</v>
      </c>
      <c r="O44" s="80">
        <f t="shared" si="2"/>
        <v>18</v>
      </c>
      <c r="P44" s="104">
        <v>4</v>
      </c>
      <c r="Q44" s="35">
        <v>3</v>
      </c>
      <c r="R44" s="35">
        <v>3</v>
      </c>
      <c r="S44" s="60">
        <v>3</v>
      </c>
      <c r="T44" s="80">
        <f t="shared" si="3"/>
        <v>13</v>
      </c>
      <c r="U44" s="118" t="s">
        <v>168</v>
      </c>
    </row>
    <row r="50" spans="2:11" x14ac:dyDescent="0.35">
      <c r="B50" s="9"/>
      <c r="C50" s="48"/>
      <c r="D50" s="9"/>
      <c r="E50" s="9"/>
      <c r="F50" s="9"/>
      <c r="G50" s="9"/>
      <c r="H50" s="9"/>
      <c r="I50" s="9"/>
      <c r="J50" s="9"/>
      <c r="K50" s="9"/>
    </row>
    <row r="51" spans="2:11" x14ac:dyDescent="0.35">
      <c r="B51" s="9"/>
      <c r="C51" s="48"/>
      <c r="D51" s="9"/>
      <c r="E51" s="9"/>
      <c r="F51" s="9"/>
      <c r="G51" s="9"/>
      <c r="H51" s="9"/>
      <c r="I51" s="9"/>
      <c r="J51" s="9"/>
      <c r="K51" s="9"/>
    </row>
    <row r="52" spans="2:11" x14ac:dyDescent="0.35">
      <c r="B52" s="9"/>
      <c r="C52" s="48"/>
      <c r="D52" s="9"/>
      <c r="E52" s="9"/>
      <c r="F52" s="9"/>
      <c r="G52" s="9"/>
      <c r="H52" s="9"/>
      <c r="I52" s="9"/>
      <c r="J52" s="9"/>
      <c r="K52" s="9"/>
    </row>
    <row r="53" spans="2:11" x14ac:dyDescent="0.35">
      <c r="B53" s="9"/>
      <c r="C53" s="48"/>
      <c r="D53" s="9"/>
      <c r="E53" s="9"/>
      <c r="F53" s="9"/>
      <c r="G53" s="9"/>
      <c r="H53" s="9"/>
      <c r="I53" s="9"/>
      <c r="J53" s="9"/>
      <c r="K53" s="9"/>
    </row>
    <row r="54" spans="2:11" x14ac:dyDescent="0.35">
      <c r="B54" s="9"/>
      <c r="C54" s="48"/>
      <c r="D54" s="9"/>
      <c r="E54" s="9"/>
      <c r="F54" s="9"/>
      <c r="G54" s="9"/>
      <c r="H54" s="9"/>
      <c r="I54" s="9"/>
      <c r="J54" s="9"/>
      <c r="K54" s="9"/>
    </row>
    <row r="55" spans="2:11" x14ac:dyDescent="0.35">
      <c r="B55" s="9"/>
      <c r="C55" s="48"/>
      <c r="D55" s="9"/>
      <c r="E55" s="9"/>
      <c r="F55" s="9"/>
      <c r="G55" s="9"/>
      <c r="H55" s="9"/>
      <c r="I55" s="9"/>
      <c r="J55" s="9"/>
      <c r="K55" s="9"/>
    </row>
    <row r="56" spans="2:11" x14ac:dyDescent="0.35">
      <c r="B56" s="9"/>
      <c r="C56" s="48"/>
      <c r="D56" s="9"/>
      <c r="E56" s="9"/>
      <c r="F56" s="9"/>
      <c r="G56" s="9"/>
      <c r="H56" s="9"/>
      <c r="I56" s="9"/>
      <c r="J56" s="9"/>
      <c r="K56" s="9"/>
    </row>
    <row r="57" spans="2:11" x14ac:dyDescent="0.35">
      <c r="B57" s="9"/>
      <c r="C57" s="48"/>
      <c r="D57" s="9"/>
      <c r="E57" s="9"/>
      <c r="F57" s="9"/>
      <c r="G57" s="9"/>
      <c r="H57" s="9"/>
      <c r="I57" s="9"/>
      <c r="J57" s="9"/>
      <c r="K57" s="9"/>
    </row>
    <row r="58" spans="2:11" x14ac:dyDescent="0.35">
      <c r="B58" s="9"/>
      <c r="C58" s="48"/>
      <c r="D58" s="9"/>
      <c r="E58" s="9"/>
      <c r="F58" s="9"/>
      <c r="G58" s="9"/>
      <c r="H58" s="9"/>
      <c r="I58" s="9"/>
      <c r="J58" s="9"/>
      <c r="K58" s="9"/>
    </row>
    <row r="59" spans="2:11" x14ac:dyDescent="0.35">
      <c r="B59" s="9"/>
      <c r="C59" s="48"/>
      <c r="D59" s="9"/>
      <c r="E59" s="9"/>
      <c r="F59" s="9"/>
      <c r="G59" s="9"/>
      <c r="H59" s="9"/>
      <c r="I59" s="9"/>
      <c r="J59" s="9"/>
      <c r="K59" s="9"/>
    </row>
    <row r="60" spans="2:11" x14ac:dyDescent="0.35">
      <c r="B60" s="9"/>
      <c r="C60" s="48"/>
      <c r="D60" s="9"/>
      <c r="E60" s="9"/>
      <c r="F60" s="9"/>
      <c r="G60" s="9"/>
      <c r="H60" s="9"/>
      <c r="I60" s="9"/>
      <c r="J60" s="9"/>
      <c r="K60" s="9"/>
    </row>
    <row r="61" spans="2:11" x14ac:dyDescent="0.35">
      <c r="B61" s="9"/>
      <c r="C61" s="48"/>
      <c r="D61" s="9"/>
      <c r="E61" s="9"/>
      <c r="F61" s="9"/>
      <c r="G61" s="9"/>
      <c r="H61" s="9"/>
      <c r="I61" s="9"/>
      <c r="J61" s="9"/>
      <c r="K61" s="9"/>
    </row>
    <row r="62" spans="2:11" x14ac:dyDescent="0.35">
      <c r="B62" s="9"/>
      <c r="C62" s="48"/>
      <c r="D62" s="9"/>
      <c r="E62" s="9"/>
      <c r="F62" s="9"/>
      <c r="G62" s="9"/>
      <c r="H62" s="9"/>
      <c r="I62" s="9"/>
      <c r="J62" s="9"/>
      <c r="K62" s="9"/>
    </row>
    <row r="63" spans="2:11" x14ac:dyDescent="0.35">
      <c r="B63" s="9"/>
      <c r="C63" s="48"/>
      <c r="D63" s="9"/>
      <c r="E63" s="9"/>
      <c r="F63" s="9"/>
      <c r="G63" s="9"/>
      <c r="H63" s="9"/>
      <c r="I63" s="9"/>
      <c r="J63" s="9"/>
      <c r="K63" s="9"/>
    </row>
    <row r="64" spans="2:11" x14ac:dyDescent="0.35">
      <c r="B64" s="9"/>
      <c r="C64" s="48"/>
      <c r="D64" s="9"/>
      <c r="E64" s="9"/>
      <c r="F64" s="9"/>
      <c r="G64" s="9"/>
      <c r="H64" s="9"/>
      <c r="I64" s="9"/>
      <c r="J64" s="9"/>
      <c r="K64" s="9"/>
    </row>
    <row r="65" spans="2:11" x14ac:dyDescent="0.35">
      <c r="B65" s="9"/>
      <c r="C65" s="48"/>
      <c r="D65" s="9"/>
      <c r="E65" s="9"/>
      <c r="F65" s="9"/>
      <c r="G65" s="9"/>
      <c r="H65" s="9"/>
      <c r="I65" s="9"/>
      <c r="J65" s="9"/>
      <c r="K65" s="9"/>
    </row>
    <row r="66" spans="2:11" x14ac:dyDescent="0.35">
      <c r="B66" s="9"/>
      <c r="C66" s="48"/>
      <c r="D66" s="9"/>
      <c r="E66" s="9"/>
      <c r="F66" s="9"/>
      <c r="G66" s="9"/>
      <c r="H66" s="9"/>
      <c r="I66" s="9"/>
      <c r="J66" s="9"/>
      <c r="K66" s="9"/>
    </row>
    <row r="67" spans="2:11" x14ac:dyDescent="0.35">
      <c r="B67" s="9"/>
      <c r="C67" s="48"/>
      <c r="D67" s="9"/>
      <c r="E67" s="9"/>
      <c r="F67" s="9"/>
      <c r="G67" s="9"/>
      <c r="H67" s="9"/>
      <c r="I67" s="9"/>
      <c r="J67" s="9"/>
      <c r="K67" s="9"/>
    </row>
    <row r="68" spans="2:11" x14ac:dyDescent="0.35">
      <c r="B68" s="9"/>
      <c r="C68" s="48"/>
      <c r="D68" s="9"/>
      <c r="E68" s="9"/>
      <c r="F68" s="9"/>
      <c r="G68" s="9"/>
      <c r="H68" s="9"/>
      <c r="I68" s="9"/>
      <c r="J68" s="9"/>
      <c r="K68" s="9"/>
    </row>
    <row r="69" spans="2:11" x14ac:dyDescent="0.35">
      <c r="B69" s="9"/>
      <c r="C69" s="48"/>
      <c r="D69" s="9"/>
      <c r="E69" s="9"/>
      <c r="F69" s="9"/>
      <c r="G69" s="9"/>
      <c r="H69" s="9"/>
      <c r="I69" s="9"/>
      <c r="J69" s="9"/>
      <c r="K69" s="9"/>
    </row>
    <row r="70" spans="2:11" x14ac:dyDescent="0.35">
      <c r="B70" s="9"/>
      <c r="C70" s="48"/>
      <c r="D70" s="9"/>
      <c r="E70" s="9"/>
      <c r="F70" s="9"/>
      <c r="G70" s="9"/>
      <c r="H70" s="9"/>
      <c r="I70" s="9"/>
      <c r="J70" s="9"/>
      <c r="K70" s="9"/>
    </row>
    <row r="71" spans="2:11" x14ac:dyDescent="0.35">
      <c r="B71" s="9"/>
      <c r="C71" s="48"/>
      <c r="D71" s="9"/>
      <c r="E71" s="9"/>
      <c r="F71" s="9"/>
      <c r="G71" s="9"/>
      <c r="H71" s="9"/>
      <c r="I71" s="9"/>
      <c r="J71" s="9"/>
      <c r="K71" s="9"/>
    </row>
    <row r="72" spans="2:11" x14ac:dyDescent="0.35">
      <c r="B72" s="9"/>
      <c r="C72" s="48"/>
      <c r="D72" s="9"/>
      <c r="E72" s="9"/>
      <c r="F72" s="9"/>
      <c r="G72" s="9"/>
      <c r="H72" s="9"/>
      <c r="I72" s="9"/>
      <c r="J72" s="9"/>
      <c r="K72" s="9"/>
    </row>
    <row r="73" spans="2:11" x14ac:dyDescent="0.35">
      <c r="B73" s="9"/>
      <c r="C73" s="48"/>
      <c r="D73" s="9"/>
      <c r="E73" s="9"/>
      <c r="F73" s="9"/>
      <c r="G73" s="9"/>
      <c r="H73" s="9"/>
      <c r="I73" s="9"/>
      <c r="J73" s="9"/>
      <c r="K73" s="9"/>
    </row>
    <row r="74" spans="2:11" x14ac:dyDescent="0.35">
      <c r="B74" s="9"/>
      <c r="C74" s="48"/>
      <c r="D74" s="9"/>
      <c r="E74" s="9"/>
      <c r="F74" s="9"/>
      <c r="G74" s="9"/>
      <c r="H74" s="9"/>
      <c r="I74" s="9"/>
      <c r="J74" s="9"/>
      <c r="K74" s="9"/>
    </row>
    <row r="75" spans="2:11" x14ac:dyDescent="0.35">
      <c r="B75" s="9"/>
      <c r="C75" s="48"/>
      <c r="D75" s="9"/>
      <c r="E75" s="9"/>
      <c r="F75" s="9"/>
      <c r="G75" s="9"/>
      <c r="H75" s="9"/>
      <c r="I75" s="9"/>
      <c r="J75" s="9"/>
      <c r="K75" s="9"/>
    </row>
    <row r="76" spans="2:11" x14ac:dyDescent="0.35">
      <c r="B76" s="9"/>
      <c r="C76" s="48"/>
      <c r="D76" s="9"/>
      <c r="E76" s="9"/>
      <c r="F76" s="9"/>
      <c r="G76" s="9"/>
      <c r="H76" s="9"/>
      <c r="I76" s="9"/>
      <c r="J76" s="9"/>
      <c r="K76" s="9"/>
    </row>
    <row r="77" spans="2:11" x14ac:dyDescent="0.35">
      <c r="B77" s="9"/>
      <c r="C77" s="48"/>
      <c r="D77" s="9"/>
      <c r="E77" s="9"/>
      <c r="F77" s="9"/>
      <c r="G77" s="9"/>
      <c r="H77" s="9"/>
      <c r="I77" s="9"/>
      <c r="J77" s="9"/>
      <c r="K77" s="9"/>
    </row>
    <row r="78" spans="2:11" x14ac:dyDescent="0.35">
      <c r="B78" s="9"/>
      <c r="C78" s="48"/>
      <c r="D78" s="9"/>
      <c r="E78" s="9"/>
      <c r="F78" s="9"/>
      <c r="G78" s="9"/>
      <c r="H78" s="9"/>
      <c r="I78" s="9"/>
      <c r="J78" s="9"/>
      <c r="K78" s="9"/>
    </row>
    <row r="79" spans="2:11" x14ac:dyDescent="0.35">
      <c r="B79" s="9"/>
      <c r="C79" s="48"/>
      <c r="D79" s="9"/>
      <c r="E79" s="9"/>
      <c r="F79" s="9"/>
      <c r="G79" s="9"/>
      <c r="H79" s="9"/>
      <c r="I79" s="9"/>
      <c r="J79" s="9"/>
      <c r="K79" s="9"/>
    </row>
    <row r="80" spans="2:11" x14ac:dyDescent="0.35">
      <c r="B80" s="9"/>
      <c r="C80" s="48"/>
      <c r="D80" s="9"/>
      <c r="E80" s="9"/>
      <c r="F80" s="9"/>
      <c r="G80" s="9"/>
      <c r="H80" s="9"/>
      <c r="I80" s="9"/>
      <c r="J80" s="9"/>
      <c r="K80" s="9"/>
    </row>
    <row r="81" spans="2:11" x14ac:dyDescent="0.35">
      <c r="B81" s="9"/>
      <c r="C81" s="48"/>
      <c r="D81" s="9"/>
      <c r="E81" s="9"/>
      <c r="F81" s="9"/>
      <c r="G81" s="9"/>
      <c r="H81" s="9"/>
      <c r="I81" s="9"/>
      <c r="J81" s="9"/>
      <c r="K81" s="9"/>
    </row>
    <row r="82" spans="2:11" x14ac:dyDescent="0.35">
      <c r="B82" s="9"/>
      <c r="C82" s="48"/>
      <c r="D82" s="9"/>
      <c r="E82" s="9"/>
      <c r="F82" s="9"/>
      <c r="G82" s="9"/>
      <c r="H82" s="9"/>
      <c r="I82" s="9"/>
      <c r="J82" s="9"/>
      <c r="K82" s="9"/>
    </row>
    <row r="83" spans="2:11" x14ac:dyDescent="0.35">
      <c r="B83" s="9"/>
      <c r="C83" s="48"/>
      <c r="D83" s="9"/>
      <c r="E83" s="9"/>
      <c r="F83" s="9"/>
      <c r="G83" s="9"/>
      <c r="H83" s="9"/>
      <c r="I83" s="9"/>
      <c r="J83" s="9"/>
      <c r="K83" s="9"/>
    </row>
    <row r="84" spans="2:11" x14ac:dyDescent="0.35">
      <c r="B84" s="52"/>
      <c r="C84" s="48"/>
      <c r="D84" s="9"/>
      <c r="E84" s="9"/>
      <c r="F84" s="9"/>
      <c r="G84" s="9"/>
      <c r="H84" s="9"/>
      <c r="I84" s="9"/>
      <c r="J84" s="9"/>
      <c r="K84" s="9"/>
    </row>
    <row r="85" spans="2:11" x14ac:dyDescent="0.35">
      <c r="B85" s="9"/>
      <c r="C85" s="48"/>
      <c r="D85" s="9"/>
      <c r="E85" s="9"/>
      <c r="F85" s="9"/>
      <c r="G85" s="9"/>
      <c r="H85" s="9"/>
      <c r="I85" s="9"/>
      <c r="J85" s="9"/>
      <c r="K85" s="9"/>
    </row>
    <row r="86" spans="2:11" x14ac:dyDescent="0.35">
      <c r="B86" s="9"/>
      <c r="C86" s="48"/>
      <c r="D86" s="9"/>
      <c r="E86" s="9"/>
      <c r="F86" s="9"/>
      <c r="G86" s="9"/>
      <c r="H86" s="9"/>
      <c r="I86" s="9"/>
      <c r="J86" s="9"/>
      <c r="K86" s="9"/>
    </row>
    <row r="87" spans="2:11" x14ac:dyDescent="0.35">
      <c r="B87" s="9"/>
      <c r="C87" s="48"/>
      <c r="D87" s="9"/>
      <c r="E87" s="9"/>
      <c r="F87" s="9"/>
      <c r="G87" s="9"/>
      <c r="H87" s="9"/>
      <c r="I87" s="9"/>
      <c r="J87" s="9"/>
      <c r="K87" s="9"/>
    </row>
    <row r="88" spans="2:11" x14ac:dyDescent="0.35">
      <c r="B88" s="9"/>
      <c r="C88" s="48"/>
      <c r="D88" s="9"/>
      <c r="E88" s="9"/>
      <c r="F88" s="9"/>
      <c r="G88" s="9"/>
      <c r="H88" s="9"/>
      <c r="I88" s="9"/>
      <c r="J88" s="9"/>
      <c r="K88" s="9"/>
    </row>
    <row r="89" spans="2:11" x14ac:dyDescent="0.35">
      <c r="B89" s="9"/>
      <c r="C89" s="48"/>
      <c r="D89" s="9"/>
      <c r="E89" s="9"/>
      <c r="F89" s="9"/>
      <c r="G89" s="9"/>
      <c r="H89" s="9"/>
      <c r="I89" s="9"/>
      <c r="J89" s="9"/>
      <c r="K89" s="9"/>
    </row>
    <row r="90" spans="2:11" x14ac:dyDescent="0.35">
      <c r="B90" s="9"/>
      <c r="C90" s="48"/>
      <c r="D90" s="9"/>
      <c r="E90" s="9"/>
      <c r="F90" s="9"/>
      <c r="G90" s="9"/>
      <c r="H90" s="9"/>
      <c r="I90" s="9"/>
      <c r="J90" s="9"/>
      <c r="K90" s="9"/>
    </row>
    <row r="91" spans="2:11" x14ac:dyDescent="0.35">
      <c r="B91" s="9"/>
      <c r="C91" s="48"/>
      <c r="D91" s="9"/>
      <c r="E91" s="9"/>
      <c r="F91" s="9"/>
      <c r="G91" s="9"/>
      <c r="H91" s="9"/>
      <c r="I91" s="9"/>
      <c r="J91" s="9"/>
      <c r="K91" s="9"/>
    </row>
    <row r="92" spans="2:11" x14ac:dyDescent="0.35">
      <c r="B92" s="9"/>
      <c r="C92" s="9"/>
      <c r="D92" s="9"/>
      <c r="E92" s="9"/>
      <c r="F92" s="9"/>
      <c r="G92" s="9"/>
      <c r="H92" s="9"/>
      <c r="I92" s="9"/>
      <c r="J92" s="9"/>
      <c r="K92" s="9"/>
    </row>
    <row r="93" spans="2:11" x14ac:dyDescent="0.35">
      <c r="B93" s="9"/>
      <c r="C93" s="9"/>
      <c r="D93" s="9"/>
      <c r="E93" s="9"/>
      <c r="F93" s="9"/>
      <c r="G93" s="9"/>
      <c r="H93" s="9"/>
      <c r="I93" s="9"/>
      <c r="J93" s="9"/>
      <c r="K93" s="9"/>
    </row>
    <row r="94" spans="2:11" x14ac:dyDescent="0.35">
      <c r="B94" s="9"/>
      <c r="C94" s="9"/>
      <c r="D94" s="9"/>
      <c r="E94" s="9"/>
      <c r="F94" s="9"/>
      <c r="G94" s="9"/>
      <c r="H94" s="9"/>
      <c r="I94" s="9"/>
      <c r="J94" s="9"/>
      <c r="K94" s="9"/>
    </row>
    <row r="95" spans="2:11" x14ac:dyDescent="0.35">
      <c r="B95" s="9"/>
      <c r="C95" s="9"/>
      <c r="D95" s="9"/>
      <c r="E95" s="9"/>
      <c r="F95" s="9"/>
      <c r="G95" s="9"/>
      <c r="H95" s="9"/>
      <c r="I95" s="9"/>
      <c r="J95" s="9"/>
      <c r="K95" s="9"/>
    </row>
    <row r="96" spans="2:11" x14ac:dyDescent="0.35">
      <c r="B96" s="9"/>
      <c r="C96" s="9"/>
      <c r="D96" s="9"/>
      <c r="E96" s="9"/>
      <c r="F96" s="9"/>
      <c r="G96" s="9"/>
      <c r="H96" s="9"/>
      <c r="I96" s="9"/>
      <c r="J96" s="9"/>
      <c r="K96" s="9"/>
    </row>
  </sheetData>
  <mergeCells count="6">
    <mergeCell ref="A1:B1"/>
    <mergeCell ref="C1:G1"/>
    <mergeCell ref="I1:N1"/>
    <mergeCell ref="P1:U1"/>
    <mergeCell ref="H1:H2"/>
    <mergeCell ref="O1:O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zoomScale="70" zoomScaleNormal="70" workbookViewId="0"/>
  </sheetViews>
  <sheetFormatPr defaultRowHeight="14.5" x14ac:dyDescent="0.35"/>
  <cols>
    <col min="1" max="1" width="13.54296875" customWidth="1"/>
    <col min="2" max="2" width="15.1796875" bestFit="1" customWidth="1"/>
    <col min="3" max="3" width="223.6328125" style="9" bestFit="1" customWidth="1"/>
  </cols>
  <sheetData>
    <row r="1" spans="1:3" ht="15" thickBot="1" x14ac:dyDescent="0.4">
      <c r="A1" s="151" t="s">
        <v>209</v>
      </c>
      <c r="B1" s="153" t="s">
        <v>1</v>
      </c>
      <c r="C1" s="147" t="s">
        <v>208</v>
      </c>
    </row>
    <row r="2" spans="1:3" x14ac:dyDescent="0.35">
      <c r="A2" s="78" t="s">
        <v>210</v>
      </c>
      <c r="B2" s="144" t="s">
        <v>7</v>
      </c>
      <c r="C2" s="139" t="s">
        <v>183</v>
      </c>
    </row>
    <row r="3" spans="1:3" x14ac:dyDescent="0.35">
      <c r="A3" s="79" t="s">
        <v>210</v>
      </c>
      <c r="B3" s="140" t="s">
        <v>9</v>
      </c>
      <c r="C3" s="141" t="s">
        <v>212</v>
      </c>
    </row>
    <row r="4" spans="1:3" x14ac:dyDescent="0.35">
      <c r="A4" s="79" t="s">
        <v>210</v>
      </c>
      <c r="B4" s="140" t="s">
        <v>13</v>
      </c>
      <c r="C4" s="141" t="s">
        <v>213</v>
      </c>
    </row>
    <row r="5" spans="1:3" x14ac:dyDescent="0.35">
      <c r="A5" s="79" t="s">
        <v>210</v>
      </c>
      <c r="B5" s="140" t="s">
        <v>25</v>
      </c>
      <c r="C5" s="141" t="s">
        <v>214</v>
      </c>
    </row>
    <row r="6" spans="1:3" x14ac:dyDescent="0.35">
      <c r="A6" s="79" t="s">
        <v>210</v>
      </c>
      <c r="B6" s="140" t="s">
        <v>27</v>
      </c>
      <c r="C6" s="141" t="s">
        <v>188</v>
      </c>
    </row>
    <row r="7" spans="1:3" x14ac:dyDescent="0.35">
      <c r="A7" s="79" t="s">
        <v>210</v>
      </c>
      <c r="B7" s="140" t="s">
        <v>29</v>
      </c>
      <c r="C7" s="141" t="s">
        <v>189</v>
      </c>
    </row>
    <row r="8" spans="1:3" x14ac:dyDescent="0.35">
      <c r="A8" s="79" t="s">
        <v>210</v>
      </c>
      <c r="B8" s="140" t="s">
        <v>33</v>
      </c>
      <c r="C8" s="141" t="s">
        <v>190</v>
      </c>
    </row>
    <row r="9" spans="1:3" x14ac:dyDescent="0.35">
      <c r="A9" s="79" t="s">
        <v>210</v>
      </c>
      <c r="B9" s="140" t="s">
        <v>37</v>
      </c>
      <c r="C9" s="141" t="s">
        <v>191</v>
      </c>
    </row>
    <row r="10" spans="1:3" x14ac:dyDescent="0.35">
      <c r="A10" s="79" t="s">
        <v>210</v>
      </c>
      <c r="B10" s="140" t="s">
        <v>41</v>
      </c>
      <c r="C10" s="141" t="s">
        <v>215</v>
      </c>
    </row>
    <row r="11" spans="1:3" x14ac:dyDescent="0.35">
      <c r="A11" s="79" t="s">
        <v>210</v>
      </c>
      <c r="B11" s="140" t="s">
        <v>47</v>
      </c>
      <c r="C11" s="141" t="s">
        <v>193</v>
      </c>
    </row>
    <row r="12" spans="1:3" x14ac:dyDescent="0.35">
      <c r="A12" s="79" t="s">
        <v>210</v>
      </c>
      <c r="B12" s="140" t="s">
        <v>53</v>
      </c>
      <c r="C12" s="141" t="s">
        <v>195</v>
      </c>
    </row>
    <row r="13" spans="1:3" x14ac:dyDescent="0.35">
      <c r="A13" s="79" t="s">
        <v>210</v>
      </c>
      <c r="B13" s="140" t="s">
        <v>49</v>
      </c>
      <c r="C13" s="141" t="s">
        <v>194</v>
      </c>
    </row>
    <row r="14" spans="1:3" x14ac:dyDescent="0.35">
      <c r="A14" s="79" t="s">
        <v>210</v>
      </c>
      <c r="B14" s="140" t="s">
        <v>51</v>
      </c>
      <c r="C14" s="141" t="s">
        <v>216</v>
      </c>
    </row>
    <row r="15" spans="1:3" x14ac:dyDescent="0.35">
      <c r="A15" s="79" t="s">
        <v>210</v>
      </c>
      <c r="B15" s="140" t="s">
        <v>55</v>
      </c>
      <c r="C15" s="141" t="s">
        <v>196</v>
      </c>
    </row>
    <row r="16" spans="1:3" x14ac:dyDescent="0.35">
      <c r="A16" s="79" t="s">
        <v>210</v>
      </c>
      <c r="B16" s="140" t="s">
        <v>57</v>
      </c>
      <c r="C16" s="141" t="s">
        <v>197</v>
      </c>
    </row>
    <row r="17" spans="1:3" x14ac:dyDescent="0.35">
      <c r="A17" s="79" t="s">
        <v>210</v>
      </c>
      <c r="B17" s="140" t="s">
        <v>59</v>
      </c>
      <c r="C17" s="141" t="s">
        <v>198</v>
      </c>
    </row>
    <row r="18" spans="1:3" x14ac:dyDescent="0.35">
      <c r="A18" s="79" t="s">
        <v>210</v>
      </c>
      <c r="B18" s="140" t="s">
        <v>65</v>
      </c>
      <c r="C18" s="141" t="s">
        <v>152</v>
      </c>
    </row>
    <row r="19" spans="1:3" x14ac:dyDescent="0.35">
      <c r="A19" s="79" t="s">
        <v>210</v>
      </c>
      <c r="B19" s="140" t="s">
        <v>77</v>
      </c>
      <c r="C19" s="141" t="s">
        <v>152</v>
      </c>
    </row>
    <row r="20" spans="1:3" x14ac:dyDescent="0.35">
      <c r="A20" s="79" t="s">
        <v>210</v>
      </c>
      <c r="B20" s="140" t="s">
        <v>120</v>
      </c>
      <c r="C20" s="141" t="s">
        <v>200</v>
      </c>
    </row>
    <row r="21" spans="1:3" x14ac:dyDescent="0.35">
      <c r="A21" s="79" t="s">
        <v>210</v>
      </c>
      <c r="B21" s="140" t="s">
        <v>81</v>
      </c>
      <c r="C21" s="141" t="s">
        <v>201</v>
      </c>
    </row>
    <row r="22" spans="1:3" x14ac:dyDescent="0.35">
      <c r="A22" s="79" t="s">
        <v>210</v>
      </c>
      <c r="B22" s="140" t="s">
        <v>83</v>
      </c>
      <c r="C22" s="141" t="s">
        <v>202</v>
      </c>
    </row>
    <row r="23" spans="1:3" x14ac:dyDescent="0.35">
      <c r="A23" s="79" t="s">
        <v>210</v>
      </c>
      <c r="B23" s="140" t="s">
        <v>87</v>
      </c>
      <c r="C23" s="141" t="s">
        <v>203</v>
      </c>
    </row>
    <row r="24" spans="1:3" x14ac:dyDescent="0.35">
      <c r="A24" s="79" t="s">
        <v>210</v>
      </c>
      <c r="B24" s="140" t="s">
        <v>5</v>
      </c>
      <c r="C24" s="141" t="s">
        <v>182</v>
      </c>
    </row>
    <row r="25" spans="1:3" x14ac:dyDescent="0.35">
      <c r="A25" s="79" t="s">
        <v>211</v>
      </c>
      <c r="B25" s="141" t="s">
        <v>3</v>
      </c>
      <c r="C25" s="141" t="s">
        <v>181</v>
      </c>
    </row>
    <row r="26" spans="1:3" x14ac:dyDescent="0.35">
      <c r="A26" s="79" t="s">
        <v>211</v>
      </c>
      <c r="B26" s="141" t="s">
        <v>11</v>
      </c>
      <c r="C26" s="141" t="s">
        <v>184</v>
      </c>
    </row>
    <row r="27" spans="1:3" x14ac:dyDescent="0.35">
      <c r="A27" s="79" t="s">
        <v>211</v>
      </c>
      <c r="B27" s="141" t="s">
        <v>15</v>
      </c>
      <c r="C27" s="141" t="s">
        <v>185</v>
      </c>
    </row>
    <row r="28" spans="1:3" x14ac:dyDescent="0.35">
      <c r="A28" s="79" t="s">
        <v>211</v>
      </c>
      <c r="B28" s="141" t="s">
        <v>17</v>
      </c>
      <c r="C28" s="141" t="s">
        <v>152</v>
      </c>
    </row>
    <row r="29" spans="1:3" x14ac:dyDescent="0.35">
      <c r="A29" s="79" t="s">
        <v>211</v>
      </c>
      <c r="B29" s="141" t="s">
        <v>43</v>
      </c>
      <c r="C29" s="141" t="s">
        <v>192</v>
      </c>
    </row>
    <row r="30" spans="1:3" x14ac:dyDescent="0.35">
      <c r="A30" s="79" t="s">
        <v>211</v>
      </c>
      <c r="B30" s="141" t="s">
        <v>19</v>
      </c>
      <c r="C30" s="141" t="s">
        <v>186</v>
      </c>
    </row>
    <row r="31" spans="1:3" x14ac:dyDescent="0.35">
      <c r="A31" s="79" t="s">
        <v>211</v>
      </c>
      <c r="B31" s="141" t="s">
        <v>21</v>
      </c>
      <c r="C31" s="141" t="s">
        <v>187</v>
      </c>
    </row>
    <row r="32" spans="1:3" x14ac:dyDescent="0.35">
      <c r="A32" s="79" t="s">
        <v>211</v>
      </c>
      <c r="B32" s="141" t="s">
        <v>31</v>
      </c>
      <c r="C32" s="141" t="s">
        <v>217</v>
      </c>
    </row>
    <row r="33" spans="1:3" x14ac:dyDescent="0.35">
      <c r="A33" s="79" t="s">
        <v>211</v>
      </c>
      <c r="B33" s="141" t="s">
        <v>71</v>
      </c>
      <c r="C33" s="141" t="s">
        <v>199</v>
      </c>
    </row>
    <row r="34" spans="1:3" x14ac:dyDescent="0.35">
      <c r="A34" s="79" t="s">
        <v>211</v>
      </c>
      <c r="B34" s="141" t="s">
        <v>67</v>
      </c>
      <c r="C34" s="141" t="s">
        <v>218</v>
      </c>
    </row>
    <row r="35" spans="1:3" x14ac:dyDescent="0.35">
      <c r="A35" s="79" t="s">
        <v>211</v>
      </c>
      <c r="B35" s="141" t="s">
        <v>69</v>
      </c>
      <c r="C35" s="141" t="s">
        <v>152</v>
      </c>
    </row>
    <row r="36" spans="1:3" x14ac:dyDescent="0.35">
      <c r="A36" s="79" t="s">
        <v>211</v>
      </c>
      <c r="B36" s="141" t="s">
        <v>118</v>
      </c>
      <c r="C36" s="141" t="s">
        <v>152</v>
      </c>
    </row>
    <row r="37" spans="1:3" x14ac:dyDescent="0.35">
      <c r="A37" s="79" t="s">
        <v>211</v>
      </c>
      <c r="B37" s="141" t="s">
        <v>89</v>
      </c>
      <c r="C37" s="141" t="s">
        <v>204</v>
      </c>
    </row>
    <row r="38" spans="1:3" x14ac:dyDescent="0.35">
      <c r="A38" s="79" t="s">
        <v>211</v>
      </c>
      <c r="B38" s="141" t="s">
        <v>91</v>
      </c>
      <c r="C38" s="141" t="s">
        <v>219</v>
      </c>
    </row>
    <row r="39" spans="1:3" x14ac:dyDescent="0.35">
      <c r="A39" s="79" t="s">
        <v>211</v>
      </c>
      <c r="B39" s="141" t="s">
        <v>93</v>
      </c>
      <c r="C39" s="141" t="s">
        <v>205</v>
      </c>
    </row>
    <row r="40" spans="1:3" x14ac:dyDescent="0.35">
      <c r="A40" s="79" t="s">
        <v>211</v>
      </c>
      <c r="B40" s="142" t="s">
        <v>95</v>
      </c>
      <c r="C40" s="142" t="s">
        <v>206</v>
      </c>
    </row>
    <row r="41" spans="1:3" x14ac:dyDescent="0.35">
      <c r="A41" s="79" t="s">
        <v>211</v>
      </c>
      <c r="B41" s="142" t="s">
        <v>97</v>
      </c>
      <c r="C41" s="142" t="s">
        <v>152</v>
      </c>
    </row>
    <row r="42" spans="1:3" x14ac:dyDescent="0.35">
      <c r="A42" s="79" t="s">
        <v>211</v>
      </c>
      <c r="B42" s="142" t="s">
        <v>99</v>
      </c>
      <c r="C42" s="142" t="s">
        <v>152</v>
      </c>
    </row>
    <row r="43" spans="1:3" ht="15" thickBot="1" x14ac:dyDescent="0.4">
      <c r="A43" s="80" t="s">
        <v>211</v>
      </c>
      <c r="B43" s="143" t="s">
        <v>101</v>
      </c>
      <c r="C43" s="143" t="s">
        <v>207</v>
      </c>
    </row>
    <row r="49" spans="2:2" x14ac:dyDescent="0.35">
      <c r="B49" s="9"/>
    </row>
    <row r="50" spans="2:2" x14ac:dyDescent="0.35">
      <c r="B50" s="9"/>
    </row>
    <row r="51" spans="2:2" x14ac:dyDescent="0.35">
      <c r="B51" s="9"/>
    </row>
    <row r="52" spans="2:2" x14ac:dyDescent="0.35">
      <c r="B52" s="9"/>
    </row>
    <row r="53" spans="2:2" x14ac:dyDescent="0.35">
      <c r="B53" s="9"/>
    </row>
    <row r="54" spans="2:2" x14ac:dyDescent="0.35">
      <c r="B54" s="9"/>
    </row>
    <row r="55" spans="2:2" x14ac:dyDescent="0.35">
      <c r="B55" s="9"/>
    </row>
    <row r="56" spans="2:2" x14ac:dyDescent="0.35">
      <c r="B56" s="9"/>
    </row>
    <row r="57" spans="2:2" x14ac:dyDescent="0.35">
      <c r="B57" s="9"/>
    </row>
    <row r="58" spans="2:2" x14ac:dyDescent="0.35">
      <c r="B58" s="9"/>
    </row>
    <row r="59" spans="2:2" x14ac:dyDescent="0.35">
      <c r="B59" s="9"/>
    </row>
    <row r="60" spans="2:2" x14ac:dyDescent="0.35">
      <c r="B60" s="9"/>
    </row>
    <row r="61" spans="2:2" x14ac:dyDescent="0.35">
      <c r="B61" s="9"/>
    </row>
    <row r="62" spans="2:2" x14ac:dyDescent="0.35">
      <c r="B62" s="9"/>
    </row>
    <row r="63" spans="2:2" x14ac:dyDescent="0.35">
      <c r="B63" s="9"/>
    </row>
    <row r="64" spans="2:2"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3" x14ac:dyDescent="0.35">
      <c r="B81" s="9"/>
    </row>
    <row r="82" spans="2:3" x14ac:dyDescent="0.35">
      <c r="B82" s="9"/>
    </row>
    <row r="83" spans="2:3" x14ac:dyDescent="0.35">
      <c r="B83" s="52"/>
      <c r="C83" s="52"/>
    </row>
    <row r="84" spans="2:3" x14ac:dyDescent="0.35">
      <c r="B84" s="9"/>
    </row>
    <row r="85" spans="2:3" x14ac:dyDescent="0.35">
      <c r="B85" s="9"/>
    </row>
    <row r="86" spans="2:3" x14ac:dyDescent="0.35">
      <c r="B86" s="9"/>
    </row>
    <row r="87" spans="2:3" x14ac:dyDescent="0.35">
      <c r="B87" s="9"/>
    </row>
    <row r="88" spans="2:3" x14ac:dyDescent="0.35">
      <c r="B88" s="9"/>
    </row>
    <row r="89" spans="2:3" x14ac:dyDescent="0.35">
      <c r="B89" s="9"/>
    </row>
    <row r="90" spans="2:3" x14ac:dyDescent="0.35">
      <c r="B90" s="9"/>
    </row>
    <row r="91" spans="2:3" x14ac:dyDescent="0.35">
      <c r="B91" s="9"/>
    </row>
    <row r="92" spans="2:3" x14ac:dyDescent="0.35">
      <c r="B92" s="9"/>
    </row>
    <row r="93" spans="2:3" x14ac:dyDescent="0.35">
      <c r="B93" s="9"/>
    </row>
    <row r="94" spans="2:3" x14ac:dyDescent="0.35">
      <c r="B94" s="9"/>
    </row>
    <row r="95" spans="2:3" x14ac:dyDescent="0.35">
      <c r="B95" s="9"/>
    </row>
  </sheetData>
  <autoFilter ref="A1:C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participant</vt:lpstr>
      <vt:lpstr>personal</vt:lpstr>
      <vt:lpstr>colocation</vt:lpstr>
      <vt:lpstr>change</vt:lpstr>
      <vt:lpstr>pu,peou,cle</vt:lpstr>
      <vt:lpstr>recap-all</vt:lpstr>
      <vt:lpstr>recap-scores</vt:lpstr>
      <vt:lpstr>recap-pu,peou,cle</vt:lpstr>
      <vt:lpstr>Feedbacks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FARIDA NUR CAHYANI</dc:creator>
  <cp:lastModifiedBy>FARIDA NUR CAHYANI</cp:lastModifiedBy>
  <dcterms:created xsi:type="dcterms:W3CDTF">2017-07-29T17:39:48Z</dcterms:created>
  <dcterms:modified xsi:type="dcterms:W3CDTF">2017-07-30T00:23:35Z</dcterms:modified>
</cp:coreProperties>
</file>