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sponlinenam-my.sharepoint.com/personal/farid_javadnejad_wsp_com/Documents/Documents/GitHub/coordinate_transformations/affine_2d_office_script/Example Matrix Calculations/"/>
    </mc:Choice>
  </mc:AlternateContent>
  <xr:revisionPtr revIDLastSave="48" documentId="8_{C90C9D5E-3895-4FD5-AD6D-FD95529EAC12}" xr6:coauthVersionLast="47" xr6:coauthVersionMax="47" xr10:uidLastSave="{C1BB5973-CCD0-4D10-8DD7-34D84E32BB51}"/>
  <bookViews>
    <workbookView xWindow="28680" yWindow="-120" windowWidth="29040" windowHeight="15720" xr2:uid="{E2DE0A49-CC1E-42F9-BABB-DF1C6495B008}"/>
  </bookViews>
  <sheets>
    <sheet name="Sheet1" sheetId="2" r:id="rId1"/>
    <sheet name="Sheet 2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H3" i="1"/>
  <c r="K3" i="1"/>
  <c r="K4" i="1"/>
  <c r="K2" i="1"/>
  <c r="H4" i="1"/>
  <c r="H2" i="1"/>
  <c r="D3" i="1"/>
  <c r="E3" i="1"/>
  <c r="D4" i="1"/>
  <c r="E4" i="1"/>
  <c r="E2" i="1"/>
  <c r="C7" i="1" l="1" a="1"/>
  <c r="C7" i="1" s="1"/>
  <c r="E7" i="1" l="1"/>
  <c r="E8" i="1"/>
  <c r="D9" i="1"/>
  <c r="D7" i="1"/>
  <c r="C8" i="1"/>
  <c r="D8" i="1"/>
  <c r="C9" i="1"/>
  <c r="E9" i="1"/>
  <c r="C12" i="1" l="1" a="1"/>
  <c r="C12" i="1" s="1"/>
  <c r="C17" i="1" s="1" a="1"/>
  <c r="C17" i="1" s="1"/>
  <c r="G27" i="1" s="1" a="1"/>
  <c r="G29" i="1" s="1"/>
  <c r="G28" i="1" l="1"/>
  <c r="G27" i="1"/>
  <c r="G22" i="1" a="1"/>
  <c r="G22" i="1" s="1"/>
  <c r="G23" i="1" l="1"/>
  <c r="G2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<sst xmlns="http://schemas.openxmlformats.org/spreadsheetml/2006/main" count="45" uniqueCount="29">
  <si>
    <t>Source Coordinate System</t>
  </si>
  <si>
    <t>Target Coordinate System</t>
  </si>
  <si>
    <t>Pt #</t>
  </si>
  <si>
    <t>Note:  3 point pairs required to compute affine transformation parameters</t>
  </si>
  <si>
    <t>Yx =</t>
  </si>
  <si>
    <t>Yy =</t>
  </si>
  <si>
    <t>Source x (E)</t>
  </si>
  <si>
    <t>Source y (N)</t>
  </si>
  <si>
    <t>Target x (E)</t>
  </si>
  <si>
    <t>Target y (N)</t>
  </si>
  <si>
    <t>3x3</t>
  </si>
  <si>
    <t>=</t>
  </si>
  <si>
    <t>B</t>
  </si>
  <si>
    <t>A</t>
  </si>
  <si>
    <t>X</t>
  </si>
  <si>
    <t>Northing (y)</t>
  </si>
  <si>
    <t>Easting (x)</t>
  </si>
  <si>
    <r>
      <t>X</t>
    </r>
    <r>
      <rPr>
        <b/>
        <vertAlign val="superscript"/>
        <sz val="11"/>
        <color theme="1"/>
        <rFont val="Aptos"/>
        <family val="2"/>
      </rPr>
      <t>T</t>
    </r>
  </si>
  <si>
    <r>
      <t>(X</t>
    </r>
    <r>
      <rPr>
        <b/>
        <vertAlign val="superscript"/>
        <sz val="11"/>
        <color theme="1"/>
        <rFont val="Aptos"/>
        <family val="2"/>
      </rPr>
      <t>T</t>
    </r>
    <r>
      <rPr>
        <b/>
        <sz val="11"/>
        <color theme="1"/>
        <rFont val="Aptos"/>
        <family val="2"/>
      </rPr>
      <t>X)</t>
    </r>
    <r>
      <rPr>
        <b/>
        <vertAlign val="superscript"/>
        <sz val="11"/>
        <color theme="1"/>
        <rFont val="Aptos"/>
        <family val="2"/>
      </rPr>
      <t>-1</t>
    </r>
  </si>
  <si>
    <r>
      <t>(X</t>
    </r>
    <r>
      <rPr>
        <b/>
        <vertAlign val="superscript"/>
        <sz val="11"/>
        <color theme="1"/>
        <rFont val="Aptos"/>
        <family val="2"/>
      </rPr>
      <t>T</t>
    </r>
    <r>
      <rPr>
        <b/>
        <sz val="11"/>
        <color theme="1"/>
        <rFont val="Aptos"/>
        <family val="2"/>
      </rPr>
      <t>X)</t>
    </r>
    <r>
      <rPr>
        <b/>
        <vertAlign val="superscript"/>
        <sz val="11"/>
        <color theme="1"/>
        <rFont val="Aptos"/>
        <family val="2"/>
      </rPr>
      <t>-1</t>
    </r>
    <r>
      <rPr>
        <b/>
        <sz val="11"/>
        <color theme="1"/>
        <rFont val="Aptos"/>
        <family val="2"/>
      </rPr>
      <t>X</t>
    </r>
    <r>
      <rPr>
        <b/>
        <vertAlign val="superscript"/>
        <sz val="11"/>
        <color theme="1"/>
        <rFont val="Aptos"/>
        <family val="2"/>
      </rPr>
      <t>T</t>
    </r>
  </si>
  <si>
    <r>
      <t>(X</t>
    </r>
    <r>
      <rPr>
        <b/>
        <vertAlign val="superscript"/>
        <sz val="11"/>
        <color theme="1"/>
        <rFont val="Aptos"/>
        <family val="2"/>
      </rPr>
      <t>T</t>
    </r>
    <r>
      <rPr>
        <b/>
        <sz val="11"/>
        <color theme="1"/>
        <rFont val="Aptos"/>
        <family val="2"/>
      </rPr>
      <t>X)</t>
    </r>
    <r>
      <rPr>
        <b/>
        <vertAlign val="superscript"/>
        <sz val="11"/>
        <color theme="1"/>
        <rFont val="Aptos"/>
        <family val="2"/>
      </rPr>
      <t>-1</t>
    </r>
    <r>
      <rPr>
        <b/>
        <sz val="11"/>
        <color theme="1"/>
        <rFont val="Aptos"/>
        <family val="2"/>
      </rPr>
      <t>X</t>
    </r>
    <r>
      <rPr>
        <b/>
        <vertAlign val="superscript"/>
        <sz val="11"/>
        <color theme="1"/>
        <rFont val="Aptos"/>
        <family val="2"/>
      </rPr>
      <t>T</t>
    </r>
    <r>
      <rPr>
        <b/>
        <sz val="11"/>
        <color theme="1"/>
        <rFont val="Aptos"/>
        <family val="2"/>
      </rPr>
      <t>Y</t>
    </r>
    <r>
      <rPr>
        <b/>
        <vertAlign val="subscript"/>
        <sz val="11"/>
        <color theme="1"/>
        <rFont val="Aptos"/>
        <family val="2"/>
      </rPr>
      <t>x</t>
    </r>
  </si>
  <si>
    <r>
      <t>(X</t>
    </r>
    <r>
      <rPr>
        <b/>
        <vertAlign val="superscript"/>
        <sz val="11"/>
        <color theme="1"/>
        <rFont val="Aptos"/>
        <family val="2"/>
      </rPr>
      <t>T</t>
    </r>
    <r>
      <rPr>
        <b/>
        <sz val="11"/>
        <color theme="1"/>
        <rFont val="Aptos"/>
        <family val="2"/>
      </rPr>
      <t>X)</t>
    </r>
    <r>
      <rPr>
        <b/>
        <vertAlign val="superscript"/>
        <sz val="11"/>
        <color theme="1"/>
        <rFont val="Aptos"/>
        <family val="2"/>
      </rPr>
      <t>-1</t>
    </r>
    <r>
      <rPr>
        <b/>
        <sz val="11"/>
        <color theme="1"/>
        <rFont val="Aptos"/>
        <family val="2"/>
      </rPr>
      <t>X</t>
    </r>
    <r>
      <rPr>
        <b/>
        <vertAlign val="superscript"/>
        <sz val="11"/>
        <color theme="1"/>
        <rFont val="Aptos"/>
        <family val="2"/>
      </rPr>
      <t>T</t>
    </r>
    <r>
      <rPr>
        <b/>
        <sz val="11"/>
        <color theme="1"/>
        <rFont val="Aptos"/>
        <family val="2"/>
      </rPr>
      <t>Y</t>
    </r>
    <r>
      <rPr>
        <b/>
        <vertAlign val="subscript"/>
        <sz val="11"/>
        <color theme="1"/>
        <rFont val="Aptos"/>
        <family val="2"/>
      </rPr>
      <t>y</t>
    </r>
  </si>
  <si>
    <t>3x1</t>
  </si>
  <si>
    <t>A0</t>
  </si>
  <si>
    <t>A1</t>
  </si>
  <si>
    <t>A2</t>
  </si>
  <si>
    <t>B0</t>
  </si>
  <si>
    <t>B1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</si>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</sst>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000000000000"/>
    <numFmt numFmtId="166" formatCode="0.0000000000"/>
    <numFmt numFmtId="167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vertAlign val="superscript"/>
      <sz val="11"/>
      <color theme="1"/>
      <name val="Aptos"/>
      <family val="2"/>
    </font>
    <font>
      <b/>
      <vertAlign val="superscript"/>
      <sz val="11"/>
      <color theme="1"/>
      <name val="Aptos"/>
      <family val="2"/>
    </font>
    <font>
      <b/>
      <vertAlign val="subscript"/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0" applyFont="1"/>
    <xf numFmtId="164" fontId="4" fillId="0" borderId="0" xfId="0" applyNumberFormat="1" applyFont="1"/>
    <xf numFmtId="164" fontId="3" fillId="0" borderId="0" xfId="0" applyNumberFormat="1" applyFont="1"/>
    <xf numFmtId="164" fontId="3" fillId="0" borderId="3" xfId="0" applyNumberFormat="1" applyFont="1" applyBorder="1"/>
    <xf numFmtId="164" fontId="3" fillId="0" borderId="1" xfId="0" applyNumberFormat="1" applyFont="1" applyBorder="1"/>
    <xf numFmtId="164" fontId="3" fillId="0" borderId="2" xfId="0" applyNumberFormat="1" applyFont="1" applyBorder="1"/>
    <xf numFmtId="0" fontId="4" fillId="0" borderId="0" xfId="0" applyFont="1"/>
    <xf numFmtId="0" fontId="3" fillId="0" borderId="0" xfId="0" quotePrefix="1" applyFont="1" applyAlignment="1">
      <alignment horizontal="center"/>
    </xf>
    <xf numFmtId="0" fontId="5" fillId="0" borderId="0" xfId="0" applyFont="1" applyAlignment="1">
      <alignment horizontal="center"/>
    </xf>
    <xf numFmtId="165" fontId="3" fillId="0" borderId="0" xfId="0" applyNumberFormat="1" applyFont="1"/>
    <xf numFmtId="164" fontId="4" fillId="0" borderId="2" xfId="0" applyNumberFormat="1" applyFont="1" applyBorder="1"/>
    <xf numFmtId="164" fontId="3" fillId="0" borderId="0" xfId="0" quotePrefix="1" applyNumberFormat="1" applyFont="1" applyAlignment="1">
      <alignment horizontal="center"/>
    </xf>
    <xf numFmtId="2" fontId="3" fillId="0" borderId="0" xfId="0" applyNumberFormat="1" applyFont="1"/>
    <xf numFmtId="0" fontId="4" fillId="0" borderId="0" xfId="0" applyFont="1" applyAlignment="1">
      <alignment horizontal="right"/>
    </xf>
    <xf numFmtId="166" fontId="3" fillId="0" borderId="2" xfId="0" applyNumberFormat="1" applyFont="1" applyBorder="1"/>
    <xf numFmtId="167" fontId="3" fillId="0" borderId="0" xfId="0" applyNumberFormat="1" applyFont="1"/>
    <xf numFmtId="167" fontId="3" fillId="0" borderId="1" xfId="0" applyNumberFormat="1" applyFont="1" applyBorder="1"/>
    <xf numFmtId="0" fontId="3" fillId="0" borderId="3" xfId="0" applyFont="1" applyBorder="1"/>
    <xf numFmtId="0" fontId="3" fillId="0" borderId="1" xfId="0" applyFont="1" applyBorder="1"/>
    <xf numFmtId="0" fontId="3" fillId="0" borderId="3" xfId="0" applyFont="1" applyBorder="1" applyAlignment="1">
      <alignment horizontal="center"/>
    </xf>
    <xf numFmtId="166" fontId="3" fillId="0" borderId="0" xfId="0" applyNumberFormat="1" applyFont="1"/>
    <xf numFmtId="164" fontId="3" fillId="0" borderId="0" xfId="0" applyNumberFormat="1" applyFont="1" applyBorder="1"/>
    <xf numFmtId="0" fontId="3" fillId="0" borderId="0" xfId="0" applyFont="1" applyBorder="1"/>
    <xf numFmtId="0" fontId="3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512445</xdr:colOff>
      <xdr:row>5</xdr:row>
      <xdr:rowOff>0</xdr:rowOff>
    </xdr:from>
    <xdr:to>
      <xdr:col>22</xdr:col>
      <xdr:colOff>398145</xdr:colOff>
      <xdr:row>11</xdr:row>
      <xdr:rowOff>49198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EC19D2-D10C-0711-924A-202A96245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prstClr val="black"/>
            <a:schemeClr val="accent4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9961245" y="2606040"/>
          <a:ext cx="5457825" cy="1201723"/>
        </a:xfrm>
        <a:prstGeom prst="rect">
          <a:avLst/>
        </a:prstGeom>
      </xdr:spPr>
    </xdr:pic>
    <xdr:clientData/>
  </xdr:twoCellAnchor>
  <xdr:twoCellAnchor editAs="oneCell">
    <xdr:from>
      <xdr:col>13</xdr:col>
      <xdr:colOff>523874</xdr:colOff>
      <xdr:row>0</xdr:row>
      <xdr:rowOff>104660</xdr:rowOff>
    </xdr:from>
    <xdr:to>
      <xdr:col>22</xdr:col>
      <xdr:colOff>475003</xdr:colOff>
      <xdr:row>13</xdr:row>
      <xdr:rowOff>72390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8E840E3-4DD7-1CB6-9DBE-299E42AF6E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duotone>
            <a:prstClr val="black"/>
            <a:schemeClr val="accent5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9972674" y="104660"/>
          <a:ext cx="5527064" cy="2398510"/>
        </a:xfrm>
        <a:prstGeom prst="rect">
          <a:avLst/>
        </a:prstGeom>
      </xdr:spPr>
    </xdr:pic>
    <xdr:clientData/>
  </xdr:twoCellAnchor>
  <xdr:twoCellAnchor editAs="oneCell">
    <xdr:from>
      <xdr:col>13</xdr:col>
      <xdr:colOff>485775</xdr:colOff>
      <xdr:row>14</xdr:row>
      <xdr:rowOff>180975</xdr:rowOff>
    </xdr:from>
    <xdr:to>
      <xdr:col>22</xdr:col>
      <xdr:colOff>371475</xdr:colOff>
      <xdr:row>21</xdr:row>
      <xdr:rowOff>39673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3DDCCC-5A92-4D2E-9444-4AA789AC9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prstClr val="black"/>
            <a:schemeClr val="accent4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11563350" y="2943225"/>
          <a:ext cx="5276850" cy="12302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4AD6C-B1AA-49F4-A91A-49F39361FEEC}">
  <dimension ref="A1:H9"/>
  <sheetViews>
    <sheetView tabSelected="1" workbookViewId="0">
      <selection activeCell="C13" sqref="C13"/>
    </sheetView>
  </sheetViews>
  <sheetFormatPr defaultRowHeight="15" x14ac:dyDescent="0.25"/>
  <cols>
    <col min="2" max="2" width="12.42578125" style="3" customWidth="1"/>
    <col min="3" max="3" width="11.85546875" style="3" customWidth="1"/>
    <col min="4" max="5" width="8.85546875" style="3"/>
    <col min="6" max="6" width="9.42578125" style="3" customWidth="1"/>
    <col min="7" max="7" width="12.42578125" style="3" customWidth="1"/>
    <col min="8" max="8" width="12.5703125" style="3" customWidth="1"/>
  </cols>
  <sheetData>
    <row r="1" spans="1:8" x14ac:dyDescent="0.25">
      <c r="A1" s="2" t="s">
        <v>0</v>
      </c>
      <c r="F1" s="4" t="s">
        <v>1</v>
      </c>
    </row>
    <row r="3" spans="1:8" x14ac:dyDescent="0.25">
      <c r="A3" s="3" t="s">
        <v>2</v>
      </c>
      <c r="B3" s="3" t="s">
        <v>15</v>
      </c>
      <c r="C3" s="3" t="s">
        <v>16</v>
      </c>
      <c r="F3" s="1" t="s">
        <v>2</v>
      </c>
      <c r="G3" s="3" t="s">
        <v>15</v>
      </c>
      <c r="H3" s="3" t="s">
        <v>16</v>
      </c>
    </row>
    <row r="4" spans="1:8" x14ac:dyDescent="0.25">
      <c r="A4" s="3">
        <v>1</v>
      </c>
      <c r="B4" s="3">
        <v>488591.52659999998</v>
      </c>
      <c r="C4" s="3">
        <v>644005.77599999995</v>
      </c>
      <c r="F4" s="1">
        <v>1</v>
      </c>
      <c r="G4" s="3">
        <v>488507.63079999998</v>
      </c>
      <c r="H4" s="3">
        <v>643999.13080000004</v>
      </c>
    </row>
    <row r="5" spans="1:8" x14ac:dyDescent="0.25">
      <c r="A5" s="3">
        <v>2</v>
      </c>
      <c r="B5" s="3">
        <v>489757.21549999999</v>
      </c>
      <c r="C5" s="3">
        <v>650091.42859999998</v>
      </c>
      <c r="F5" s="1">
        <v>2</v>
      </c>
      <c r="G5" s="5">
        <v>489696.26209999999</v>
      </c>
      <c r="H5" s="3">
        <v>650080.34389999998</v>
      </c>
    </row>
    <row r="6" spans="1:8" x14ac:dyDescent="0.25">
      <c r="A6" s="3">
        <v>3</v>
      </c>
      <c r="B6" s="3">
        <v>490392.25329999998</v>
      </c>
      <c r="C6" s="3">
        <v>657073.51450000005</v>
      </c>
      <c r="F6" s="1">
        <v>3</v>
      </c>
      <c r="G6" s="3">
        <v>490357.62699999998</v>
      </c>
      <c r="H6" s="3">
        <v>657059.98529999994</v>
      </c>
    </row>
    <row r="9" spans="1:8" x14ac:dyDescent="0.25">
      <c r="A9" s="2" t="s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A53F3-7612-42E5-859A-8FD5A2CAB558}">
  <dimension ref="A1:Q42"/>
  <sheetViews>
    <sheetView showGridLines="0" workbookViewId="0">
      <selection activeCell="K25" sqref="K25"/>
    </sheetView>
  </sheetViews>
  <sheetFormatPr defaultColWidth="8.85546875" defaultRowHeight="15" x14ac:dyDescent="0.25"/>
  <cols>
    <col min="1" max="1" width="8.5703125" style="6" bestFit="1" customWidth="1"/>
    <col min="2" max="2" width="6.7109375" style="6" customWidth="1"/>
    <col min="3" max="3" width="14" style="6" bestFit="1" customWidth="1"/>
    <col min="4" max="4" width="14.28515625" style="6" bestFit="1" customWidth="1"/>
    <col min="5" max="5" width="13.5703125" style="6" bestFit="1" customWidth="1"/>
    <col min="6" max="6" width="12.28515625" style="6" bestFit="1" customWidth="1"/>
    <col min="7" max="7" width="18.85546875" style="6" bestFit="1" customWidth="1"/>
    <col min="8" max="8" width="14.28515625" style="6" bestFit="1" customWidth="1"/>
    <col min="9" max="9" width="17.85546875" style="6" bestFit="1" customWidth="1"/>
    <col min="10" max="11" width="14" style="6" bestFit="1" customWidth="1"/>
    <col min="12" max="14" width="8.85546875" style="6"/>
    <col min="15" max="15" width="10" style="6" customWidth="1"/>
    <col min="16" max="16384" width="8.85546875" style="6"/>
  </cols>
  <sheetData>
    <row r="1" spans="1:17" x14ac:dyDescent="0.25">
      <c r="C1" s="7"/>
      <c r="D1" s="7" t="s">
        <v>6</v>
      </c>
      <c r="E1" s="7" t="s">
        <v>7</v>
      </c>
      <c r="F1" s="7"/>
      <c r="G1" s="8"/>
      <c r="H1" s="7" t="s">
        <v>8</v>
      </c>
      <c r="I1" s="8"/>
      <c r="J1" s="8"/>
      <c r="K1" s="7" t="s">
        <v>9</v>
      </c>
    </row>
    <row r="2" spans="1:17" x14ac:dyDescent="0.25">
      <c r="C2" s="25">
        <v>1</v>
      </c>
      <c r="D2" s="21">
        <f>Sheet1!C4</f>
        <v>644005.77599999995</v>
      </c>
      <c r="E2" s="22">
        <f>Sheet1!B4</f>
        <v>488591.52659999998</v>
      </c>
      <c r="F2" s="8"/>
      <c r="G2" s="8"/>
      <c r="H2" s="11">
        <f>Sheet1!H4</f>
        <v>643999.13080000004</v>
      </c>
      <c r="I2" s="8"/>
      <c r="J2" s="8"/>
      <c r="K2" s="11">
        <f>Sheet1!G4</f>
        <v>488507.63079999998</v>
      </c>
    </row>
    <row r="3" spans="1:17" x14ac:dyDescent="0.25">
      <c r="A3" s="12" t="s">
        <v>14</v>
      </c>
      <c r="B3" s="13" t="s">
        <v>11</v>
      </c>
      <c r="C3" s="25">
        <v>1</v>
      </c>
      <c r="D3" s="21">
        <f>Sheet1!C5</f>
        <v>650091.42859999998</v>
      </c>
      <c r="E3" s="22">
        <f>Sheet1!B5</f>
        <v>489757.21549999999</v>
      </c>
      <c r="F3" s="8"/>
      <c r="G3" s="7" t="s">
        <v>4</v>
      </c>
      <c r="H3" s="11">
        <f>Sheet1!H5</f>
        <v>650080.34389999998</v>
      </c>
      <c r="I3" s="8"/>
      <c r="J3" s="7" t="s">
        <v>5</v>
      </c>
      <c r="K3" s="11">
        <f>Sheet1!G5</f>
        <v>489696.26209999999</v>
      </c>
    </row>
    <row r="4" spans="1:17" ht="16.5" x14ac:dyDescent="0.25">
      <c r="A4" s="14" t="s">
        <v>10</v>
      </c>
      <c r="B4" s="14"/>
      <c r="C4" s="25">
        <v>1</v>
      </c>
      <c r="D4" s="21">
        <f>Sheet1!C6</f>
        <v>657073.51450000005</v>
      </c>
      <c r="E4" s="22">
        <f>Sheet1!B6</f>
        <v>490392.25329999998</v>
      </c>
      <c r="F4" s="8"/>
      <c r="G4" s="8"/>
      <c r="H4" s="11">
        <f>Sheet1!H6</f>
        <v>657059.98529999994</v>
      </c>
      <c r="I4" s="8"/>
      <c r="J4" s="8"/>
      <c r="K4" s="11">
        <f>Sheet1!G6</f>
        <v>490357.62699999998</v>
      </c>
    </row>
    <row r="5" spans="1:17" x14ac:dyDescent="0.25">
      <c r="C5" s="8"/>
      <c r="D5" s="8"/>
      <c r="E5" s="8"/>
      <c r="F5" s="8"/>
      <c r="G5" s="8"/>
      <c r="H5" s="8"/>
      <c r="I5" s="8"/>
      <c r="J5" s="8"/>
      <c r="K5" s="8"/>
    </row>
    <row r="6" spans="1:17" x14ac:dyDescent="0.25">
      <c r="A6" s="8"/>
      <c r="B6" s="8"/>
      <c r="C6" s="8"/>
      <c r="D6" s="8"/>
      <c r="E6" s="8"/>
      <c r="Q6" s="8"/>
    </row>
    <row r="7" spans="1:17" x14ac:dyDescent="0.25">
      <c r="C7" s="9">
        <f t="array" ref="C7:E9">TRANSPOSE(C2:E4)</f>
        <v>1</v>
      </c>
      <c r="D7" s="27">
        <v>1</v>
      </c>
      <c r="E7" s="10">
        <v>1</v>
      </c>
      <c r="Q7" s="8"/>
    </row>
    <row r="8" spans="1:17" ht="16.5" x14ac:dyDescent="0.25">
      <c r="A8" s="12" t="s">
        <v>17</v>
      </c>
      <c r="B8" s="13" t="s">
        <v>11</v>
      </c>
      <c r="C8" s="9">
        <v>644005.77599999995</v>
      </c>
      <c r="D8" s="27">
        <v>650091.42859999998</v>
      </c>
      <c r="E8" s="10">
        <v>657073.51450000005</v>
      </c>
      <c r="Q8" s="8"/>
    </row>
    <row r="9" spans="1:17" ht="16.5" x14ac:dyDescent="0.25">
      <c r="A9" s="14" t="s">
        <v>10</v>
      </c>
      <c r="B9" s="14"/>
      <c r="C9" s="9">
        <v>488591.52659999998</v>
      </c>
      <c r="D9" s="27">
        <v>489757.21549999999</v>
      </c>
      <c r="E9" s="10">
        <v>490392.25329999998</v>
      </c>
      <c r="Q9" s="8"/>
    </row>
    <row r="10" spans="1:17" x14ac:dyDescent="0.25">
      <c r="A10" s="8"/>
      <c r="B10" s="8"/>
      <c r="C10" s="8"/>
      <c r="D10" s="8"/>
      <c r="E10" s="8"/>
      <c r="Q10" s="8"/>
    </row>
    <row r="11" spans="1:17" x14ac:dyDescent="0.25">
      <c r="C11" s="8"/>
      <c r="D11" s="8"/>
      <c r="E11" s="8"/>
    </row>
    <row r="12" spans="1:17" x14ac:dyDescent="0.25">
      <c r="A12" s="8"/>
      <c r="B12" s="8"/>
      <c r="C12" s="23" cm="1">
        <f t="array" ref="C12:E14">MINVERSE(MMULT(C7:E9,C2:E4))</f>
        <v>2259590.5511859097</v>
      </c>
      <c r="D12" s="6">
        <v>0.76132775771850958</v>
      </c>
      <c r="E12" s="24">
        <v>-5.626758637458364</v>
      </c>
      <c r="O12" s="15"/>
    </row>
    <row r="13" spans="1:17" ht="16.5" x14ac:dyDescent="0.25">
      <c r="A13" s="12" t="s">
        <v>18</v>
      </c>
      <c r="B13" s="13" t="s">
        <v>11</v>
      </c>
      <c r="C13" s="23">
        <v>0.76132775772532091</v>
      </c>
      <c r="D13" s="6">
        <v>2.7393379931934856E-7</v>
      </c>
      <c r="E13" s="24">
        <v>-1.9189733861906006E-6</v>
      </c>
      <c r="F13" s="8"/>
      <c r="G13" s="8"/>
      <c r="H13" s="8"/>
      <c r="I13" s="8"/>
    </row>
    <row r="14" spans="1:17" ht="16.5" x14ac:dyDescent="0.25">
      <c r="A14" s="14" t="s">
        <v>10</v>
      </c>
      <c r="B14" s="14"/>
      <c r="C14" s="23">
        <v>-5.6267586374674128</v>
      </c>
      <c r="D14" s="6">
        <v>-1.9189733861766881E-6</v>
      </c>
      <c r="E14" s="24">
        <v>1.4042312878061557E-5</v>
      </c>
      <c r="F14" s="8"/>
      <c r="G14" s="8"/>
      <c r="H14" s="8"/>
      <c r="I14" s="8"/>
    </row>
    <row r="15" spans="1:17" x14ac:dyDescent="0.25">
      <c r="A15" s="8"/>
      <c r="B15" s="8"/>
      <c r="C15" s="8"/>
      <c r="D15" s="8"/>
      <c r="E15" s="8"/>
      <c r="F15" s="8"/>
      <c r="G15" s="8"/>
      <c r="H15" s="8"/>
      <c r="I15" s="8"/>
    </row>
    <row r="16" spans="1:17" x14ac:dyDescent="0.25">
      <c r="A16" s="8"/>
      <c r="B16" s="8"/>
      <c r="C16" s="8"/>
      <c r="D16" s="8"/>
      <c r="E16" s="8"/>
      <c r="F16" s="8"/>
      <c r="G16" s="8"/>
      <c r="H16" s="8"/>
      <c r="I16" s="8"/>
    </row>
    <row r="17" spans="1:15" x14ac:dyDescent="0.25">
      <c r="C17" s="23" cm="1">
        <f t="array" ref="C17:E19">MMULT(C12:E14,C7:E9)</f>
        <v>703.43210024060681</v>
      </c>
      <c r="D17" s="28">
        <v>-1222.4417382120155</v>
      </c>
      <c r="E17" s="24">
        <v>520.00963797047734</v>
      </c>
    </row>
    <row r="18" spans="1:15" ht="16.5" x14ac:dyDescent="0.25">
      <c r="A18" s="12" t="s">
        <v>19</v>
      </c>
      <c r="B18" s="13" t="s">
        <v>11</v>
      </c>
      <c r="C18" s="23">
        <v>1.4857046496941084E-4</v>
      </c>
      <c r="D18" s="28">
        <v>-4.2128957265274991E-4</v>
      </c>
      <c r="E18" s="24">
        <v>2.7271910768322805E-4</v>
      </c>
    </row>
    <row r="19" spans="1:15" ht="16.5" x14ac:dyDescent="0.25">
      <c r="A19" s="14" t="s">
        <v>10</v>
      </c>
      <c r="B19" s="14"/>
      <c r="C19" s="23">
        <v>-1.6334960685426836E-3</v>
      </c>
      <c r="D19" s="28">
        <v>3.0572668068238329E-3</v>
      </c>
      <c r="E19" s="24">
        <v>-1.4237707382802611E-3</v>
      </c>
    </row>
    <row r="20" spans="1:15" x14ac:dyDescent="0.25">
      <c r="A20" s="8"/>
      <c r="B20" s="8"/>
      <c r="C20" s="8"/>
      <c r="D20" s="8"/>
      <c r="H20" s="8"/>
    </row>
    <row r="21" spans="1:15" x14ac:dyDescent="0.25">
      <c r="A21" s="8"/>
      <c r="B21" s="8"/>
      <c r="C21" s="8"/>
      <c r="D21" s="8"/>
      <c r="H21" s="8"/>
    </row>
    <row r="22" spans="1:15" x14ac:dyDescent="0.25">
      <c r="A22" s="8"/>
      <c r="B22" s="8"/>
      <c r="C22" s="16" t="s">
        <v>23</v>
      </c>
      <c r="D22" s="8"/>
      <c r="G22" s="20">
        <f t="array" ref="G22:G24">MMULT(C17:E19,H2:H4)</f>
        <v>1840.6379286646843</v>
      </c>
      <c r="H22" s="8"/>
      <c r="I22" s="26"/>
      <c r="O22" s="15"/>
    </row>
    <row r="23" spans="1:15" ht="18" x14ac:dyDescent="0.35">
      <c r="A23" s="7" t="s">
        <v>13</v>
      </c>
      <c r="B23" s="13" t="s">
        <v>11</v>
      </c>
      <c r="C23" s="16" t="s">
        <v>24</v>
      </c>
      <c r="D23" s="17" t="s">
        <v>11</v>
      </c>
      <c r="E23" s="12" t="s">
        <v>20</v>
      </c>
      <c r="F23" s="29" t="s">
        <v>11</v>
      </c>
      <c r="G23" s="20">
        <v>0.9999929166396555</v>
      </c>
      <c r="H23" s="8"/>
      <c r="I23" s="26"/>
    </row>
    <row r="24" spans="1:15" ht="16.5" x14ac:dyDescent="0.25">
      <c r="A24" s="14" t="s">
        <v>22</v>
      </c>
      <c r="C24" s="16" t="s">
        <v>25</v>
      </c>
      <c r="G24" s="20">
        <v>-3.7714976119787025E-3</v>
      </c>
      <c r="I24" s="26"/>
    </row>
    <row r="26" spans="1:15" x14ac:dyDescent="0.25">
      <c r="A26" s="8"/>
      <c r="B26" s="8"/>
      <c r="C26" s="8"/>
    </row>
    <row r="27" spans="1:15" x14ac:dyDescent="0.25">
      <c r="A27" s="8"/>
      <c r="B27" s="8"/>
      <c r="C27" s="16" t="s">
        <v>26</v>
      </c>
      <c r="G27" s="20">
        <f t="array" ref="G27:G29">MMULT(C17:E19,K2:K4)</f>
        <v>-2509.0279114246368</v>
      </c>
      <c r="I27" s="26"/>
    </row>
    <row r="28" spans="1:15" ht="18" x14ac:dyDescent="0.35">
      <c r="A28" s="7" t="s">
        <v>12</v>
      </c>
      <c r="B28" s="13" t="s">
        <v>11</v>
      </c>
      <c r="C28" s="16" t="s">
        <v>27</v>
      </c>
      <c r="D28" s="13" t="s">
        <v>11</v>
      </c>
      <c r="E28" s="12" t="s">
        <v>21</v>
      </c>
      <c r="F28" s="29" t="s">
        <v>11</v>
      </c>
      <c r="G28" s="20">
        <v>3.7713404084058766E-3</v>
      </c>
      <c r="I28" s="26"/>
    </row>
    <row r="29" spans="1:15" ht="16.5" x14ac:dyDescent="0.25">
      <c r="A29" s="14" t="s">
        <v>22</v>
      </c>
      <c r="B29" s="8"/>
      <c r="C29" s="16" t="s">
        <v>28</v>
      </c>
      <c r="G29" s="20">
        <v>0.99999256398609759</v>
      </c>
      <c r="I29" s="26"/>
    </row>
    <row r="30" spans="1:15" x14ac:dyDescent="0.25">
      <c r="F30" s="18"/>
      <c r="G30" s="18"/>
      <c r="J30" s="19"/>
    </row>
    <row r="31" spans="1:15" x14ac:dyDescent="0.25">
      <c r="F31" s="18"/>
      <c r="G31" s="18"/>
      <c r="J31" s="19"/>
    </row>
    <row r="32" spans="1:15" x14ac:dyDescent="0.25">
      <c r="F32" s="18"/>
      <c r="G32" s="18"/>
      <c r="J32" s="19"/>
    </row>
    <row r="33" spans="6:10" x14ac:dyDescent="0.25">
      <c r="F33" s="18"/>
      <c r="G33" s="18"/>
      <c r="J33" s="19"/>
    </row>
    <row r="34" spans="6:10" x14ac:dyDescent="0.25">
      <c r="F34" s="18"/>
      <c r="G34" s="18"/>
      <c r="J34" s="19"/>
    </row>
    <row r="35" spans="6:10" x14ac:dyDescent="0.25">
      <c r="F35" s="18"/>
      <c r="G35" s="18"/>
      <c r="J35" s="19"/>
    </row>
    <row r="36" spans="6:10" x14ac:dyDescent="0.25">
      <c r="F36" s="18"/>
      <c r="G36" s="18"/>
      <c r="J36" s="19"/>
    </row>
    <row r="37" spans="6:10" x14ac:dyDescent="0.25">
      <c r="F37" s="18"/>
      <c r="G37" s="18"/>
      <c r="J37" s="19"/>
    </row>
    <row r="38" spans="6:10" x14ac:dyDescent="0.25">
      <c r="F38" s="18"/>
      <c r="G38" s="18"/>
      <c r="J38" s="19"/>
    </row>
    <row r="39" spans="6:10" x14ac:dyDescent="0.25">
      <c r="J39" s="19"/>
    </row>
    <row r="40" spans="6:10" x14ac:dyDescent="0.25">
      <c r="F40" s="18"/>
      <c r="G40" s="18"/>
      <c r="J40" s="19"/>
    </row>
    <row r="41" spans="6:10" x14ac:dyDescent="0.25">
      <c r="F41" s="18"/>
      <c r="G41" s="18"/>
      <c r="J41" s="19"/>
    </row>
    <row r="42" spans="6:10" x14ac:dyDescent="0.25">
      <c r="F42" s="18"/>
      <c r="G42" s="18"/>
      <c r="J42" s="19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53C623CB2974AA8C658BDED632EC5" ma:contentTypeVersion="14" ma:contentTypeDescription="Create a new document." ma:contentTypeScope="" ma:versionID="e6bef46247400a413c1e4e422f5cd382">
  <xsd:schema xmlns:xsd="http://www.w3.org/2001/XMLSchema" xmlns:xs="http://www.w3.org/2001/XMLSchema" xmlns:p="http://schemas.microsoft.com/office/2006/metadata/properties" xmlns:ns2="54f4b33b-dde5-4a56-ac7c-205d1bacdb7c" xmlns:ns3="37895e6c-f3d6-45ee-a8ff-42a37849a538" targetNamespace="http://schemas.microsoft.com/office/2006/metadata/properties" ma:root="true" ma:fieldsID="4d4c06ea7ff22ef3adf393f394cd0ef0" ns2:_="" ns3:_="">
    <xsd:import namespace="54f4b33b-dde5-4a56-ac7c-205d1bacdb7c"/>
    <xsd:import namespace="37895e6c-f3d6-45ee-a8ff-42a37849a5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f4b33b-dde5-4a56-ac7c-205d1bacdb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5d298e1-810f-4711-8be9-ef4702f2a3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895e6c-f3d6-45ee-a8ff-42a37849a53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abe88f-0bda-483d-a4cd-b3c5e968014a}" ma:internalName="TaxCatchAll" ma:showField="CatchAllData" ma:web="37895e6c-f3d6-45ee-a8ff-42a37849a5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7895e6c-f3d6-45ee-a8ff-42a37849a538" xsi:nil="true"/>
    <lcf76f155ced4ddcb4097134ff3c332f xmlns="54f4b33b-dde5-4a56-ac7c-205d1bacdb7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D6F4B9-F4AE-4F5D-9A2A-2980498713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D30FCF-6859-4BBD-9B13-34118BC94D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f4b33b-dde5-4a56-ac7c-205d1bacdb7c"/>
    <ds:schemaRef ds:uri="37895e6c-f3d6-45ee-a8ff-42a37849a5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6317A9-0963-4DF2-B440-E9A139C16D64}">
  <ds:schemaRefs>
    <ds:schemaRef ds:uri="http://schemas.microsoft.com/office/2006/metadata/properties"/>
    <ds:schemaRef ds:uri="http://schemas.microsoft.com/office/infopath/2007/PartnerControls"/>
    <ds:schemaRef ds:uri="37895e6c-f3d6-45ee-a8ff-42a37849a538"/>
    <ds:schemaRef ds:uri="54f4b33b-dde5-4a56-ac7c-205d1bacdb7c"/>
  </ds:schemaRefs>
</ds:datastoreItem>
</file>

<file path=docMetadata/LabelInfo.xml><?xml version="1.0" encoding="utf-8"?>
<clbl:labelList xmlns:clbl="http://schemas.microsoft.com/office/2020/mipLabelMetadata">
  <clbl:label id="{59096ad9-8b60-446a-90b7-017dbb9421a3}" enabled="1" method="Standard" siteId="{3d234255-e20f-4205-88a5-9658a402999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Stoll</dc:creator>
  <cp:keywords/>
  <dc:description/>
  <cp:lastModifiedBy>Javadnejad, Farid</cp:lastModifiedBy>
  <cp:revision/>
  <dcterms:created xsi:type="dcterms:W3CDTF">2020-04-20T14:39:40Z</dcterms:created>
  <dcterms:modified xsi:type="dcterms:W3CDTF">2025-06-27T20:02:05Z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0x0101002B553C623CB2974AA8C658BDED632EC5</vt:lpwstr>
  </property>
  <property fmtid="{D5CDD505-2E9C-101B-9397-08002B2CF9AE}" pid="3" name="MediaServiceImageTags">
    <vt:lpwstr/>
  </property>
</Properties>
</file>