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arid\Github Repositories\TIN centroids\tin_centroids\data\raw\"/>
    </mc:Choice>
  </mc:AlternateContent>
  <xr:revisionPtr revIDLastSave="0" documentId="8_{741185DC-C189-4B74-8691-DAC5E0EC8838}" xr6:coauthVersionLast="47" xr6:coauthVersionMax="47" xr10:uidLastSave="{00000000-0000-0000-0000-000000000000}"/>
  <bookViews>
    <workbookView xWindow="-120" yWindow="-120" windowWidth="29040" windowHeight="15840" xr2:uid="{70C9C633-F4E2-42A5-AABD-78935DB6AA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L3" i="1"/>
  <c r="M3" i="1"/>
  <c r="P3" i="1" s="1"/>
  <c r="L4" i="1"/>
  <c r="M4" i="1"/>
  <c r="K4" i="1"/>
  <c r="K3" i="1"/>
  <c r="N3" i="1" s="1"/>
  <c r="K2" i="1"/>
  <c r="J4" i="1"/>
  <c r="O4" i="1" s="1"/>
  <c r="J3" i="1"/>
  <c r="J2" i="1"/>
  <c r="J5" i="1" s="1"/>
  <c r="N2" i="1" l="1"/>
  <c r="O3" i="1"/>
  <c r="P2" i="1"/>
  <c r="O2" i="1"/>
  <c r="P4" i="1"/>
  <c r="N4" i="1"/>
  <c r="O5" i="1"/>
  <c r="P5" i="1"/>
  <c r="N5" i="1" l="1"/>
</calcChain>
</file>

<file path=xl/sharedStrings.xml><?xml version="1.0" encoding="utf-8"?>
<sst xmlns="http://schemas.openxmlformats.org/spreadsheetml/2006/main" count="18" uniqueCount="18">
  <si>
    <t>x</t>
  </si>
  <si>
    <t>y</t>
  </si>
  <si>
    <t>z</t>
  </si>
  <si>
    <t>pid</t>
  </si>
  <si>
    <t>fid</t>
  </si>
  <si>
    <t>Face1</t>
  </si>
  <si>
    <t>Face2</t>
  </si>
  <si>
    <t>Face3</t>
  </si>
  <si>
    <t>p1</t>
  </si>
  <si>
    <t>p2</t>
  </si>
  <si>
    <t>p3</t>
  </si>
  <si>
    <t>Area</t>
  </si>
  <si>
    <t>cx</t>
  </si>
  <si>
    <t>cy</t>
  </si>
  <si>
    <t>cz</t>
  </si>
  <si>
    <t>wCx</t>
  </si>
  <si>
    <t>wCy</t>
  </si>
  <si>
    <t>wCz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</si>
</sst>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69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11" xfId="0" applyFont="1" applyFill="1" applyBorder="1"/>
    <xf numFmtId="0" fontId="1" fillId="2" borderId="12" xfId="0" applyFont="1" applyFill="1" applyBorder="1"/>
    <xf numFmtId="168" fontId="0" fillId="0" borderId="0" xfId="0" applyNumberFormat="1" applyBorder="1"/>
    <xf numFmtId="168" fontId="0" fillId="0" borderId="14" xfId="0" applyNumberFormat="1" applyBorder="1"/>
    <xf numFmtId="168" fontId="0" fillId="0" borderId="15" xfId="0" applyNumberFormat="1" applyBorder="1"/>
    <xf numFmtId="168" fontId="0" fillId="0" borderId="17" xfId="0" applyNumberFormat="1" applyBorder="1"/>
    <xf numFmtId="168" fontId="0" fillId="0" borderId="9" xfId="0" applyNumberFormat="1" applyBorder="1"/>
    <xf numFmtId="168" fontId="0" fillId="0" borderId="10" xfId="0" applyNumberFormat="1" applyBorder="1"/>
    <xf numFmtId="0" fontId="0" fillId="0" borderId="0" xfId="0" applyBorder="1"/>
    <xf numFmtId="0" fontId="0" fillId="0" borderId="11" xfId="0" applyBorder="1"/>
    <xf numFmtId="0" fontId="0" fillId="0" borderId="18" xfId="0" applyBorder="1"/>
    <xf numFmtId="0" fontId="0" fillId="0" borderId="3" xfId="0" applyBorder="1"/>
    <xf numFmtId="0" fontId="0" fillId="0" borderId="13" xfId="0" applyBorder="1"/>
    <xf numFmtId="0" fontId="0" fillId="0" borderId="16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9" xfId="0" applyBorder="1"/>
    <xf numFmtId="0" fontId="0" fillId="0" borderId="10" xfId="0" applyBorder="1"/>
    <xf numFmtId="169" fontId="0" fillId="0" borderId="0" xfId="0" applyNumberFormat="1" applyBorder="1"/>
    <xf numFmtId="169" fontId="0" fillId="0" borderId="14" xfId="0" applyNumberFormat="1" applyBorder="1"/>
    <xf numFmtId="169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3FC1-0F84-45E8-B08F-F1C1C3868CF4}">
  <dimension ref="A1:P8"/>
  <sheetViews>
    <sheetView tabSelected="1" workbookViewId="0">
      <selection activeCell="G20" sqref="G20"/>
    </sheetView>
  </sheetViews>
  <sheetFormatPr defaultRowHeight="15" x14ac:dyDescent="0.25"/>
  <sheetData>
    <row r="1" spans="1:16" ht="15.75" thickBot="1" x14ac:dyDescent="0.3">
      <c r="A1" s="6" t="s">
        <v>3</v>
      </c>
      <c r="B1" s="7" t="s">
        <v>0</v>
      </c>
      <c r="C1" s="7" t="s">
        <v>1</v>
      </c>
      <c r="D1" s="8" t="s">
        <v>2</v>
      </c>
      <c r="F1" s="12" t="s">
        <v>4</v>
      </c>
      <c r="G1" s="6" t="s">
        <v>8</v>
      </c>
      <c r="H1" s="7" t="s">
        <v>9</v>
      </c>
      <c r="I1" s="13" t="s">
        <v>10</v>
      </c>
      <c r="J1" s="12" t="s">
        <v>11</v>
      </c>
      <c r="K1" s="3" t="s">
        <v>12</v>
      </c>
      <c r="L1" s="2" t="s">
        <v>13</v>
      </c>
      <c r="M1" s="5" t="s">
        <v>14</v>
      </c>
      <c r="N1" s="6" t="s">
        <v>15</v>
      </c>
      <c r="O1" s="7" t="s">
        <v>16</v>
      </c>
      <c r="P1" s="8" t="s">
        <v>17</v>
      </c>
    </row>
    <row r="2" spans="1:16" x14ac:dyDescent="0.25">
      <c r="A2" s="21">
        <v>1</v>
      </c>
      <c r="B2" s="15">
        <v>0</v>
      </c>
      <c r="C2" s="15">
        <v>0</v>
      </c>
      <c r="D2" s="16">
        <v>0</v>
      </c>
      <c r="F2" s="24" t="s">
        <v>5</v>
      </c>
      <c r="G2" s="24">
        <v>1</v>
      </c>
      <c r="H2" s="27">
        <v>2</v>
      </c>
      <c r="I2" s="27">
        <v>3</v>
      </c>
      <c r="J2" s="21">
        <f>0.5 * SQRT(((C3-C2)*(D4-D2) - (D3-D2)*(C4-C2))^2 + ((D3-D2)*(B4-B2) - (B3-B2)*(D4-D2))^2 + ((B3-B2)*(C4-C2) - (C3-C2)*(B4-B2))^2
)</f>
        <v>14.611639196202457</v>
      </c>
      <c r="K2" s="33">
        <f>(B2+B3+B4)/3</f>
        <v>5</v>
      </c>
      <c r="L2" s="33">
        <f t="shared" ref="L2:M2" si="0">(C2+C3+C4)/3</f>
        <v>2.3333333333333335</v>
      </c>
      <c r="M2" s="33">
        <f t="shared" si="0"/>
        <v>1</v>
      </c>
      <c r="N2" s="24">
        <f>K2*$J2</f>
        <v>73.05819598101229</v>
      </c>
      <c r="O2" s="27">
        <f t="shared" ref="O2:P4" si="1">L2*$J2</f>
        <v>34.09382479113907</v>
      </c>
      <c r="P2" s="28">
        <f t="shared" si="1"/>
        <v>14.611639196202457</v>
      </c>
    </row>
    <row r="3" spans="1:16" x14ac:dyDescent="0.25">
      <c r="A3" s="22">
        <v>2</v>
      </c>
      <c r="B3" s="14">
        <v>10</v>
      </c>
      <c r="C3" s="14">
        <v>3</v>
      </c>
      <c r="D3" s="17">
        <v>1</v>
      </c>
      <c r="F3" s="25" t="s">
        <v>6</v>
      </c>
      <c r="G3" s="25">
        <v>1</v>
      </c>
      <c r="H3" s="20">
        <v>3</v>
      </c>
      <c r="I3" s="20">
        <v>4</v>
      </c>
      <c r="J3" s="22">
        <f>0.5 * SQRT(
    ((C4-C2)*(D5-D2) - (D4-D2)*(C5-C2))^2 +
    ((D4-D2)*(B5-B2) - (B4-B2)*(D5-D2))^2 +
    ((B4-B2)*(C5-C2) - (C4-C2)*(B5-B2))^2
)</f>
        <v>21.540659228538015</v>
      </c>
      <c r="K3" s="32">
        <f>(B2+B4+B5)/3</f>
        <v>1.6666666666666667</v>
      </c>
      <c r="L3" s="32">
        <f t="shared" ref="L3:M3" si="2">(C2+C4+C5)/3</f>
        <v>4</v>
      </c>
      <c r="M3" s="32">
        <f t="shared" si="2"/>
        <v>0.66666666666666663</v>
      </c>
      <c r="N3" s="25">
        <f>K3*$J3</f>
        <v>35.901098714230024</v>
      </c>
      <c r="O3" s="20">
        <f t="shared" si="1"/>
        <v>86.16263691415206</v>
      </c>
      <c r="P3" s="29">
        <f t="shared" si="1"/>
        <v>14.360439485692009</v>
      </c>
    </row>
    <row r="4" spans="1:16" ht="15.75" thickBot="1" x14ac:dyDescent="0.3">
      <c r="A4" s="22">
        <v>3</v>
      </c>
      <c r="B4" s="14">
        <v>5</v>
      </c>
      <c r="C4" s="14">
        <v>4</v>
      </c>
      <c r="D4" s="17">
        <v>2</v>
      </c>
      <c r="F4" s="26" t="s">
        <v>7</v>
      </c>
      <c r="G4" s="26">
        <v>2</v>
      </c>
      <c r="H4" s="30">
        <v>3</v>
      </c>
      <c r="I4" s="30">
        <v>5</v>
      </c>
      <c r="J4" s="23">
        <f>0.5 * SQRT(
    ((C4-C3)*(D6-D3) - (D4-D3)*(C6-C3))^2 +
    ((D4-D3)*(B6-B3) - (B4-B3)*(D6-D3))^2 +
    ((B4-B3)*(C6-C3) - (C4-C3)*(B6-B3))^2
)</f>
        <v>7.6485292703891776</v>
      </c>
      <c r="K4" s="34">
        <f>(B3+B4+B6)/3</f>
        <v>8.3333333333333339</v>
      </c>
      <c r="L4" s="34">
        <f t="shared" ref="L4:M4" si="3">(C3+C4+C6)/3</f>
        <v>4.333333333333333</v>
      </c>
      <c r="M4" s="34">
        <f t="shared" si="3"/>
        <v>1.3333333333333333</v>
      </c>
      <c r="N4" s="26">
        <f>K4*$J4</f>
        <v>63.737743919909818</v>
      </c>
      <c r="O4" s="30">
        <f t="shared" si="1"/>
        <v>33.1436268383531</v>
      </c>
      <c r="P4" s="31">
        <f t="shared" si="1"/>
        <v>10.198039027185569</v>
      </c>
    </row>
    <row r="5" spans="1:16" ht="15.75" thickBot="1" x14ac:dyDescent="0.3">
      <c r="A5" s="22">
        <v>4</v>
      </c>
      <c r="B5" s="14">
        <v>0</v>
      </c>
      <c r="C5" s="14">
        <v>8</v>
      </c>
      <c r="D5" s="17">
        <v>0</v>
      </c>
      <c r="J5" s="4">
        <f>SUM(J2:J4)</f>
        <v>43.800827695129648</v>
      </c>
      <c r="N5" s="9">
        <f>SUM(N2:N4)/$J$5</f>
        <v>3.9427802555967415</v>
      </c>
      <c r="O5" s="10">
        <f t="shared" ref="O5:P5" si="4">SUM(O2:O4)/$J$5</f>
        <v>3.5022189446137175</v>
      </c>
      <c r="P5" s="11">
        <f t="shared" si="4"/>
        <v>0.89427802555967406</v>
      </c>
    </row>
    <row r="6" spans="1:16" ht="15.75" thickBot="1" x14ac:dyDescent="0.3">
      <c r="A6" s="23">
        <v>5</v>
      </c>
      <c r="B6" s="18">
        <v>10</v>
      </c>
      <c r="C6" s="18">
        <v>6</v>
      </c>
      <c r="D6" s="19">
        <v>1</v>
      </c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59096ad9-8b60-446a-90b7-017dbb9421a3}" enabled="1" method="Standard" siteId="{3d234255-e20f-4205-88a5-9658a40299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Javadnejad, Farid</dc:creator>
  <cp:lastModifiedBy>Javadnejad, Farid</cp:lastModifiedBy>
  <dcterms:created xsi:type="dcterms:W3CDTF">2025-02-05T17:02:41Z</dcterms:created>
  <dcterms:modified xsi:type="dcterms:W3CDTF">2025-02-05T18:33:55Z</dcterms:modified>
</cp:coreProperties>
</file>