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25"/>
  <workbookPr/>
  <mc:AlternateContent xmlns:mc="http://schemas.openxmlformats.org/markup-compatibility/2006">
    <mc:Choice Requires="x15">
      <x15ac:absPath xmlns:x15ac="http://schemas.microsoft.com/office/spreadsheetml/2010/11/ac" url="https://itsacid-my.sharepoint.com/personal/rafy_205022_mhs_its_ac_id/Documents/Pelaksanaan PKM KC Ter-KECE/Dokumen Resmi/"/>
    </mc:Choice>
  </mc:AlternateContent>
  <xr:revisionPtr revIDLastSave="1418" documentId="11_D213E4802EB3326B4218F020A469BD02E62803BE" xr6:coauthVersionLast="47" xr6:coauthVersionMax="47" xr10:uidLastSave="{D64D8C0B-88F2-42CA-B04F-B52BF07367D2}"/>
  <bookViews>
    <workbookView xWindow="-108" yWindow="-108" windowWidth="23256" windowHeight="12456" firstSheet="3" activeTab="2" xr2:uid="{00000000-000D-0000-FFFF-FFFF00000000}"/>
  </bookViews>
  <sheets>
    <sheet name="Template 2021" sheetId="1" r:id="rId1"/>
    <sheet name="List Kegiatan" sheetId="4" r:id="rId2"/>
    <sheet name="KURVA S - TIMELINE" sheetId="5" r:id="rId3"/>
    <sheet name="TULIS TOPIK DISINI" sheetId="6" r:id="rId4"/>
    <sheet name="LOG BOOK" sheetId="2"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3" i="5" l="1"/>
  <c r="W43" i="5"/>
  <c r="I20" i="2"/>
  <c r="I21" i="2"/>
  <c r="G22" i="2"/>
  <c r="I44" i="5"/>
  <c r="J44" i="5"/>
  <c r="K44" i="5"/>
  <c r="L44" i="5" s="1"/>
  <c r="M44" i="5" s="1"/>
  <c r="N44" i="5" s="1"/>
  <c r="J14" i="6"/>
  <c r="J14" i="5"/>
  <c r="M43" i="6"/>
  <c r="H16" i="6"/>
  <c r="O13" i="6"/>
  <c r="O43" i="6" s="1"/>
  <c r="P13" i="6"/>
  <c r="S13" i="6"/>
  <c r="T13" i="6"/>
  <c r="T43" i="6" s="1"/>
  <c r="W13" i="6"/>
  <c r="H14" i="6"/>
  <c r="H43" i="6" s="1"/>
  <c r="J43" i="6"/>
  <c r="K43" i="6"/>
  <c r="G16" i="6"/>
  <c r="G43" i="6" s="1"/>
  <c r="G44" i="6" s="1"/>
  <c r="I16" i="6"/>
  <c r="I43" i="6" s="1"/>
  <c r="J16" i="6"/>
  <c r="K16" i="6"/>
  <c r="I17" i="6"/>
  <c r="J17" i="6"/>
  <c r="K17" i="6"/>
  <c r="J18" i="6"/>
  <c r="K18" i="6"/>
  <c r="K19" i="6"/>
  <c r="L19" i="6"/>
  <c r="L43" i="6" s="1"/>
  <c r="O22" i="6"/>
  <c r="P22" i="6"/>
  <c r="O23" i="6"/>
  <c r="P23" i="6"/>
  <c r="O25" i="6"/>
  <c r="Q43" i="6"/>
  <c r="R25" i="6"/>
  <c r="Q29" i="6"/>
  <c r="R29" i="6"/>
  <c r="R43" i="6" s="1"/>
  <c r="S29" i="6"/>
  <c r="Q30" i="6"/>
  <c r="R30" i="6"/>
  <c r="S30" i="6"/>
  <c r="T30" i="6"/>
  <c r="U30" i="6"/>
  <c r="U31" i="6"/>
  <c r="V31" i="6"/>
  <c r="W31" i="6"/>
  <c r="T32" i="6"/>
  <c r="U32" i="6"/>
  <c r="V32" i="6"/>
  <c r="V43" i="6" s="1"/>
  <c r="E42" i="6"/>
  <c r="F42" i="6"/>
  <c r="N43" i="6"/>
  <c r="P43" i="6"/>
  <c r="S43" i="6"/>
  <c r="U43" i="6"/>
  <c r="W43" i="6"/>
  <c r="D6" i="6"/>
  <c r="D8" i="6"/>
  <c r="I4" i="2"/>
  <c r="I5" i="2" s="1"/>
  <c r="I6" i="2" s="1"/>
  <c r="I7" i="2" s="1"/>
  <c r="I8" i="2" s="1"/>
  <c r="I9" i="2" s="1"/>
  <c r="I10" i="2" s="1"/>
  <c r="B4" i="2"/>
  <c r="B5" i="2" s="1"/>
  <c r="B6" i="2" s="1"/>
  <c r="B7" i="2" s="1"/>
  <c r="B8" i="2" s="1"/>
  <c r="B9" i="2" s="1"/>
  <c r="B10" i="2" s="1"/>
  <c r="O25" i="5"/>
  <c r="P25" i="5"/>
  <c r="L20" i="5"/>
  <c r="M20" i="5"/>
  <c r="M21" i="5"/>
  <c r="N21" i="5"/>
  <c r="V32" i="5"/>
  <c r="T32" i="5"/>
  <c r="U32" i="5"/>
  <c r="W31" i="5"/>
  <c r="V31" i="5"/>
  <c r="U31" i="5"/>
  <c r="S29" i="5"/>
  <c r="R29" i="5"/>
  <c r="Q29" i="5"/>
  <c r="S26" i="5"/>
  <c r="R26" i="5"/>
  <c r="Q26" i="5"/>
  <c r="R25" i="5"/>
  <c r="Q25" i="5"/>
  <c r="T30" i="5"/>
  <c r="S30" i="5"/>
  <c r="R30" i="5"/>
  <c r="Q30" i="5"/>
  <c r="U30" i="5"/>
  <c r="K15" i="5"/>
  <c r="J15" i="5"/>
  <c r="P23" i="5"/>
  <c r="O23" i="5"/>
  <c r="P22" i="5"/>
  <c r="O22" i="5"/>
  <c r="O24" i="5"/>
  <c r="T28" i="5"/>
  <c r="S28" i="5"/>
  <c r="T27" i="5"/>
  <c r="S27" i="5"/>
  <c r="N23" i="5"/>
  <c r="N22" i="5"/>
  <c r="N24" i="5"/>
  <c r="M23" i="5"/>
  <c r="M22" i="5"/>
  <c r="L19" i="5"/>
  <c r="K19" i="5"/>
  <c r="K18" i="5"/>
  <c r="J18" i="5"/>
  <c r="K17" i="5"/>
  <c r="J17" i="5"/>
  <c r="I17" i="5"/>
  <c r="K16" i="5"/>
  <c r="J16" i="5"/>
  <c r="I16" i="5"/>
  <c r="H16" i="5"/>
  <c r="G16" i="5"/>
  <c r="I15" i="5"/>
  <c r="H15" i="5"/>
  <c r="G15" i="5"/>
  <c r="H14" i="5"/>
  <c r="W13" i="5"/>
  <c r="T13" i="5"/>
  <c r="S13" i="5"/>
  <c r="P13" i="5"/>
  <c r="O13" i="5"/>
  <c r="L13" i="5"/>
  <c r="J13" i="5"/>
  <c r="G13" i="5"/>
  <c r="E42" i="5"/>
  <c r="F42" i="5"/>
  <c r="D6" i="5"/>
  <c r="D8" i="5"/>
  <c r="D10" i="4"/>
  <c r="V10" i="4"/>
  <c r="S10" i="4"/>
  <c r="P10" i="4"/>
  <c r="M10" i="4"/>
  <c r="G10" i="4"/>
  <c r="J10" i="4"/>
  <c r="D8" i="1"/>
  <c r="D6" i="1"/>
  <c r="V43" i="1"/>
  <c r="U43" i="1"/>
  <c r="I43" i="1"/>
  <c r="F42" i="1"/>
  <c r="E42" i="1"/>
  <c r="W32" i="1"/>
  <c r="U32" i="1"/>
  <c r="S32" i="1"/>
  <c r="S31" i="1"/>
  <c r="O31" i="1"/>
  <c r="L31" i="1"/>
  <c r="I31" i="1"/>
  <c r="W30" i="1"/>
  <c r="W43" i="1" s="1"/>
  <c r="V30" i="1"/>
  <c r="U30" i="1"/>
  <c r="T30" i="1"/>
  <c r="S30" i="1"/>
  <c r="R30" i="1"/>
  <c r="Q30" i="1"/>
  <c r="P30" i="1"/>
  <c r="V29" i="1"/>
  <c r="T29" i="1"/>
  <c r="R29" i="1"/>
  <c r="U28" i="1"/>
  <c r="S28" i="1"/>
  <c r="Q28" i="1"/>
  <c r="U27" i="1"/>
  <c r="T27" i="1"/>
  <c r="S27" i="1"/>
  <c r="R27" i="1"/>
  <c r="Q27" i="1"/>
  <c r="P27" i="1"/>
  <c r="O27" i="1"/>
  <c r="N27" i="1"/>
  <c r="T26" i="1"/>
  <c r="T43" i="1" s="1"/>
  <c r="S26" i="1"/>
  <c r="R26" i="1"/>
  <c r="R43" i="1" s="1"/>
  <c r="Q26" i="1"/>
  <c r="P26" i="1"/>
  <c r="O26" i="1"/>
  <c r="N26" i="1"/>
  <c r="M26" i="1"/>
  <c r="S25" i="1"/>
  <c r="R25" i="1"/>
  <c r="Q25" i="1"/>
  <c r="P25" i="1"/>
  <c r="O25" i="1"/>
  <c r="N25" i="1"/>
  <c r="M25" i="1"/>
  <c r="L25" i="1"/>
  <c r="R24" i="1"/>
  <c r="Q24" i="1"/>
  <c r="P24" i="1"/>
  <c r="O24" i="1"/>
  <c r="N24" i="1"/>
  <c r="M24" i="1"/>
  <c r="L24" i="1"/>
  <c r="K24" i="1"/>
  <c r="Q23" i="1"/>
  <c r="P23" i="1"/>
  <c r="O23" i="1"/>
  <c r="N23" i="1"/>
  <c r="M23" i="1"/>
  <c r="L23" i="1"/>
  <c r="K23" i="1"/>
  <c r="J23" i="1"/>
  <c r="P22" i="1"/>
  <c r="O22" i="1"/>
  <c r="N22" i="1"/>
  <c r="M22" i="1"/>
  <c r="L22" i="1"/>
  <c r="K22" i="1"/>
  <c r="J22" i="1"/>
  <c r="I22" i="1"/>
  <c r="O21" i="1"/>
  <c r="N21" i="1"/>
  <c r="M21" i="1"/>
  <c r="L21" i="1"/>
  <c r="K21" i="1"/>
  <c r="J21" i="1"/>
  <c r="I21" i="1"/>
  <c r="H21" i="1"/>
  <c r="N20" i="1"/>
  <c r="N43" i="1" s="1"/>
  <c r="M20" i="1"/>
  <c r="M43" i="1" s="1"/>
  <c r="L20" i="1"/>
  <c r="L43" i="1" s="1"/>
  <c r="K20" i="1"/>
  <c r="J20" i="1"/>
  <c r="I20" i="1"/>
  <c r="H20" i="1"/>
  <c r="G20" i="1"/>
  <c r="K19" i="1"/>
  <c r="J19" i="1"/>
  <c r="I19" i="1"/>
  <c r="H19" i="1"/>
  <c r="G19" i="1"/>
  <c r="K18" i="1"/>
  <c r="K43" i="1" s="1"/>
  <c r="J18" i="1"/>
  <c r="I18" i="1"/>
  <c r="H18" i="1"/>
  <c r="G18" i="1"/>
  <c r="K17" i="1"/>
  <c r="H17" i="1"/>
  <c r="K16" i="1"/>
  <c r="J16" i="1"/>
  <c r="I16" i="1"/>
  <c r="H16" i="1"/>
  <c r="G16" i="1"/>
  <c r="J15" i="1"/>
  <c r="J43" i="1" s="1"/>
  <c r="H15" i="1"/>
  <c r="H43" i="1" s="1"/>
  <c r="W14" i="1"/>
  <c r="U14" i="1"/>
  <c r="S14" i="1"/>
  <c r="S43" i="1" s="1"/>
  <c r="Q14" i="1"/>
  <c r="Q43" i="1" s="1"/>
  <c r="P14" i="1"/>
  <c r="P43" i="1" s="1"/>
  <c r="O14" i="1"/>
  <c r="O43" i="1" s="1"/>
  <c r="M14" i="1"/>
  <c r="L14" i="1"/>
  <c r="K14" i="1"/>
  <c r="J14" i="1"/>
  <c r="I14" i="1"/>
  <c r="G14" i="1"/>
  <c r="G43" i="1" s="1"/>
  <c r="G44" i="1" s="1"/>
  <c r="H44" i="1" s="1"/>
  <c r="I44" i="1" s="1"/>
  <c r="I12" i="2" l="1"/>
  <c r="I13" i="2" s="1"/>
  <c r="I14" i="2" s="1"/>
  <c r="I15" i="2" s="1"/>
  <c r="I16" i="2" s="1"/>
  <c r="I17" i="2" s="1"/>
  <c r="I18" i="2" s="1"/>
  <c r="I19" i="2" s="1"/>
  <c r="I11" i="2"/>
  <c r="H44" i="6"/>
  <c r="I44" i="6" s="1"/>
  <c r="J44" i="6" s="1"/>
  <c r="K44" i="6" s="1"/>
  <c r="L44" i="6" s="1"/>
  <c r="M44" i="6" s="1"/>
  <c r="N44" i="6" s="1"/>
  <c r="O44" i="6" s="1"/>
  <c r="P44" i="6" s="1"/>
  <c r="Q44" i="6" s="1"/>
  <c r="R44" i="6" s="1"/>
  <c r="S44" i="6" s="1"/>
  <c r="T44" i="6" s="1"/>
  <c r="U44" i="6" s="1"/>
  <c r="V44" i="6" s="1"/>
  <c r="W44" i="6" s="1"/>
  <c r="S43" i="5"/>
  <c r="U43" i="5"/>
  <c r="T43" i="5"/>
  <c r="Q43" i="5"/>
  <c r="H43" i="5"/>
  <c r="K43" i="5"/>
  <c r="M43" i="5"/>
  <c r="P43" i="5"/>
  <c r="L43" i="5"/>
  <c r="N43" i="5"/>
  <c r="R43" i="5"/>
  <c r="J43" i="5"/>
  <c r="I43" i="5"/>
  <c r="O43" i="5"/>
  <c r="G43" i="5"/>
  <c r="G44" i="5" s="1"/>
  <c r="Q11" i="4"/>
  <c r="J44" i="1"/>
  <c r="K44" i="1" s="1"/>
  <c r="L44" i="1" s="1"/>
  <c r="M44" i="1" s="1"/>
  <c r="N44" i="1" s="1"/>
  <c r="O44" i="1" s="1"/>
  <c r="P44" i="1" s="1"/>
  <c r="Q44" i="1" s="1"/>
  <c r="R44" i="1" s="1"/>
  <c r="S44" i="1" s="1"/>
  <c r="T44" i="1" s="1"/>
  <c r="U44" i="1" s="1"/>
  <c r="V44" i="1" s="1"/>
  <c r="W44" i="1" s="1"/>
  <c r="H44" i="5" l="1"/>
  <c r="O44" i="5" s="1"/>
  <c r="P44" i="5" s="1"/>
  <c r="Q44" i="5" s="1"/>
  <c r="R44" i="5" s="1"/>
  <c r="S44" i="5" s="1"/>
  <c r="T44" i="5" s="1"/>
  <c r="U44" i="5" s="1"/>
  <c r="V44" i="5" s="1"/>
  <c r="W44" i="5" s="1"/>
</calcChain>
</file>

<file path=xl/sharedStrings.xml><?xml version="1.0" encoding="utf-8"?>
<sst xmlns="http://schemas.openxmlformats.org/spreadsheetml/2006/main" count="423" uniqueCount="202">
  <si>
    <t>JADWAL PELAKSANAAN PKM</t>
  </si>
  <si>
    <t xml:space="preserve">Skema PKM </t>
  </si>
  <si>
    <t>PKM Karsa Cipta</t>
  </si>
  <si>
    <t>Judul</t>
  </si>
  <si>
    <t>Prediksi Pelarian Termal pada Battery Pack Mobil Listrik dengan Sistem Akuisisi Data Berbasis Machine Learning sebagai Upaya Peningkatan Keamanan Berkendara</t>
  </si>
  <si>
    <t>Nama Ketua Tim</t>
  </si>
  <si>
    <t>MUHAMMAD RAYHAN RAFY</t>
  </si>
  <si>
    <t>No. Hp Ketua Tim</t>
  </si>
  <si>
    <t>Nama Dosen Pendamping</t>
  </si>
  <si>
    <t>Dr. Ir. Purwadi Agus Darwito, M.Sc.</t>
  </si>
  <si>
    <t>No. Hp Dosen Pendamping</t>
  </si>
  <si>
    <t>Total Durasi : 120 Hari</t>
  </si>
  <si>
    <t>juni-28 september</t>
  </si>
  <si>
    <t>NO.</t>
  </si>
  <si>
    <t>URAIAN KEGIATAN</t>
  </si>
  <si>
    <t>DURASI (hari)</t>
  </si>
  <si>
    <t>BOBOT</t>
  </si>
  <si>
    <t>JUNI</t>
  </si>
  <si>
    <t>JULI</t>
  </si>
  <si>
    <t>AGUSTUS</t>
  </si>
  <si>
    <t>SEPTEMBER</t>
  </si>
  <si>
    <t>I</t>
  </si>
  <si>
    <t>II</t>
  </si>
  <si>
    <t>III</t>
  </si>
  <si>
    <t>IV</t>
  </si>
  <si>
    <t>V</t>
  </si>
  <si>
    <t>Rapat Koordinas dengan anggota tim, dosen pembimbing, dan dosen penalaran</t>
  </si>
  <si>
    <t>Penjabaran dan fiksasi metode penelitian</t>
  </si>
  <si>
    <t>Pengumpulan literatur</t>
  </si>
  <si>
    <t>Pengelompokan literatur yang digunakan</t>
  </si>
  <si>
    <t>Review literatur tentang CFD Persebaran Virus</t>
  </si>
  <si>
    <t>Review literatur tentang Konsumsi Energi ruang Isolasi</t>
  </si>
  <si>
    <t>Pembuatan Geometri</t>
  </si>
  <si>
    <t>Simulasi CFD : Meshing</t>
  </si>
  <si>
    <t>Simulasi CFD : Setup</t>
  </si>
  <si>
    <t>Simulasi CFD : Solutions</t>
  </si>
  <si>
    <t>Simulasi CFD : Result</t>
  </si>
  <si>
    <t xml:space="preserve"> Validasi Hasil Simulasi CFD</t>
  </si>
  <si>
    <t>Revisi Simulasi Computational Fluid Dynamic</t>
  </si>
  <si>
    <t>Analisis dan Pembahasan Data  Konsumsi Energi</t>
  </si>
  <si>
    <t>Analisis kesesuain dengan target luaran</t>
  </si>
  <si>
    <t>Analisis manfaat bagi teknologi terkini, ekonomi, sosial, dan sistem keselamatan untuk saat ini dan masa depan</t>
  </si>
  <si>
    <t>Pengumpulan dokumen pelaksanaan dan pembuatan video</t>
  </si>
  <si>
    <t>Penyusunan Laporan Kemajuan dan Laporan Akhir</t>
  </si>
  <si>
    <t>Penyusunan PPT PKP2</t>
  </si>
  <si>
    <t>Progress Mingguan</t>
  </si>
  <si>
    <t>Akumulasi Progress</t>
  </si>
  <si>
    <t>Disetujui,</t>
  </si>
  <si>
    <t>Dibuat</t>
  </si>
  <si>
    <t>Dosen Pendamping</t>
  </si>
  <si>
    <t>Ketua Tim</t>
  </si>
  <si>
    <t>NB :</t>
  </si>
  <si>
    <t>1.</t>
  </si>
  <si>
    <t>Baris (jumlah kegiatan) dapat ditambahkan sesuai dengan keperluan tim</t>
  </si>
  <si>
    <t>2.</t>
  </si>
  <si>
    <t>Total durasi dari seluruh kegiatan harus 137 hari</t>
  </si>
  <si>
    <t>3.</t>
  </si>
  <si>
    <t>Bobot disesuaikan masing-masing tim</t>
  </si>
  <si>
    <t>Simulasi Computational Fluid Dynamic</t>
  </si>
  <si>
    <t>Meshing</t>
  </si>
  <si>
    <t>Setup</t>
  </si>
  <si>
    <t>Solutions</t>
  </si>
  <si>
    <t>Result</t>
  </si>
  <si>
    <t>Validasi Hasil Simulasi</t>
  </si>
  <si>
    <t>Perhitungan Konsumsi Energi</t>
  </si>
  <si>
    <t>Analisis Data dan Pembahasan</t>
  </si>
  <si>
    <t>Penyusunan Laporan Kemajuan dan PPT PKP2</t>
  </si>
  <si>
    <t>Studi Literatur</t>
  </si>
  <si>
    <t>Pengambilan Data</t>
  </si>
  <si>
    <t>Simulasi</t>
  </si>
  <si>
    <t>Pembuatan Alat</t>
  </si>
  <si>
    <t>Pengujian Alat</t>
  </si>
  <si>
    <t>Analisis Hasil Uji</t>
  </si>
  <si>
    <t>Pembuatan Laporan</t>
  </si>
  <si>
    <t>Penjabaran dan Fiksasi Metode Penelitian</t>
  </si>
  <si>
    <t>Penjabaran dan Fiksasi alat yang digunakan</t>
  </si>
  <si>
    <t>Perancangan model neural network</t>
  </si>
  <si>
    <t>Pengaplikasian metode neural network</t>
  </si>
  <si>
    <t>Pengujian Alat Prediksi</t>
  </si>
  <si>
    <t>Analisis Kerja program pengambilan data otomatis</t>
  </si>
  <si>
    <t>Rapat dan Koordinasi Pembagian Tugas</t>
  </si>
  <si>
    <t>Review Literatur tentang karakteristik thermal pada battery pack</t>
  </si>
  <si>
    <t>Pembelian Alat pengambilan data</t>
  </si>
  <si>
    <t>Validasi model dengan data yang dikumpulkan</t>
  </si>
  <si>
    <t>Perancangan Program prediksi thermal runaway</t>
  </si>
  <si>
    <t>Analisis Data yang dikumpulkan</t>
  </si>
  <si>
    <t>Evaluasi Tugas</t>
  </si>
  <si>
    <t>Review Literatur tentang pengolahan data dengan metode neural network</t>
  </si>
  <si>
    <t>Perancangan program pengambilan data otomatis</t>
  </si>
  <si>
    <t>Pembuatan Alat Prediksi</t>
  </si>
  <si>
    <t>Analisis Hasil Uji Alat</t>
  </si>
  <si>
    <t>Bimbingan dengan Dosen Pembimbing</t>
  </si>
  <si>
    <t>Review Literatur tentang Pengaplikasian model neural network</t>
  </si>
  <si>
    <t>Analisis Kesesuaian dengan target luaran</t>
  </si>
  <si>
    <t>Bimbingan dengan Dosen Reviewer</t>
  </si>
  <si>
    <t>Analisis Keefektifan dalam peningkatan keamanan berkendara</t>
  </si>
  <si>
    <t>Dokumentasi Performa Alat</t>
  </si>
  <si>
    <t>Penyusunan Dokumen PKP2</t>
  </si>
  <si>
    <t>Publikasi Artikel Ilmiah</t>
  </si>
  <si>
    <t>Total Bobot</t>
  </si>
  <si>
    <t>Total Bobot Keseluruhan</t>
  </si>
  <si>
    <t>pengumpulan data 25%</t>
  </si>
  <si>
    <t>perancangan model 25%</t>
  </si>
  <si>
    <t>pembuatan dan pengujian alat 25%</t>
  </si>
  <si>
    <t>Analisis 20%</t>
  </si>
  <si>
    <t>Publikasi artikel ilmiah 5%</t>
  </si>
  <si>
    <t>Rapat koordinasi dengan anggota tim, dosen pembimbing, dan dosen penalaran</t>
  </si>
  <si>
    <t>Pengumpulan dan pengelompokkan literatur</t>
  </si>
  <si>
    <t>Review literatur tentang karakteristik thermal pada battery pack</t>
  </si>
  <si>
    <t>Review literatur tentang pengolahan data dengan model neural network</t>
  </si>
  <si>
    <t>Review literatur tentang pengaplikasian model neural network</t>
  </si>
  <si>
    <t>Fiksasi dan pembelian alat yang akan digunakan</t>
  </si>
  <si>
    <t>Perancangan dan pengaplikasian model neural network</t>
  </si>
  <si>
    <t>Perancangan dan analisis kerja program pengambilan data otomatis</t>
  </si>
  <si>
    <t>Pengambilan data</t>
  </si>
  <si>
    <t>Analisis data dan validasi model dengan data yang dikumpulkan</t>
  </si>
  <si>
    <t>Perancangan program prediksi thermal runaway</t>
  </si>
  <si>
    <t>Pembuatan alat</t>
  </si>
  <si>
    <t>Pengujian alat</t>
  </si>
  <si>
    <t xml:space="preserve">Analisis kesesuaian hasil uji alat dengan target luaran </t>
  </si>
  <si>
    <t>Analisis keefektifan dalam peningkatan keamanan berkendara</t>
  </si>
  <si>
    <t>Pengumpulan dokumentasi peforma alat</t>
  </si>
  <si>
    <t>Penyusunan laporan kemajuan dan laporan akhir</t>
  </si>
  <si>
    <t>Penyusunan dokumen PKP2</t>
  </si>
  <si>
    <t>Pembuatan artikel ilmiah</t>
  </si>
  <si>
    <t>pas edp di bengkel</t>
  </si>
  <si>
    <t>bimbingan pak pur</t>
  </si>
  <si>
    <t>bimbingan dosen mamet</t>
  </si>
  <si>
    <t xml:space="preserve">Literatur mengenai metode pemicu thermal runaway dikumpulkan
Jurnal yang dikumpulkan menyangkut metode overcharge (Ren et al., 2019 dan Łebkowski, 2017), Overdischarge (Feng et al., p.17, 2017), Mechanical Abuse (Feng et al., p.9, 2017), External Short Circuit (Feng et al., p.13, 2017) dan Internal Short Circuit (Feng et al., p.22, 2017)
</t>
  </si>
  <si>
    <t>Literatur mengenai Percobaan External Short Circuit sebelumnya dikumpulkan
Jurnal yang dikumpulkan menyangkut Estimasi Arus pada peristiwa ESC (External Short Circuit), Keamanan percobaan ESC (Fiorentino, 2009), Estimasi Temperatur pada ESC (Andrezej, 2017)</t>
  </si>
  <si>
    <t>Literatur mengenai Percobaan Overdischarge sebelumnya dikumpulkan
Jurnal yang dikumpulkan menyangkut Mekanisme dan proses peristiwa overdischarge (Guo, 2016) dan Dampak overdischarge pada performa dan kestabilan thermal baterai (Maleki, 2006 dan Wang, 2020)</t>
  </si>
  <si>
    <t>Literatur mengenai Model Machine learning dikumpulkan
Jurnal yang dikumpulkan menyangkut Penggunaan model artificial neural network (Yingyi, 2020, Fernando, 2020, Lee, 2018 dan Uddin, 2019), dan metode implementasi model machine learning (Welte, 2020)</t>
  </si>
  <si>
    <t>Tim merancang model dasar neural network menggunakan google colabs sehingga dapat sharing. Rancangan data yang digunakan training 80% dan data untuk testing adalah 20%.  Performasi model ditinjau utamanya menggunakan mean square error.
Saran: Performasi matrik lainnya ditambahkan, seperti akurasi, presisi, dan recall
Kendala: Layer yang dibentuk masih single</t>
  </si>
  <si>
    <t>Tim mengumpulkan datasheet thermal runaway. Dataset percobaan termal runaway yang ada saat ini belum banyak ditemukan, sehingga tim mengumpulkan datasheet secara mandiri. Fenomena pemicu yang dipilih adalah short circuit, dan data berbasis waktu yang didapat antara lain tegangan, arus, dan temperatur
Saran: Semakin banyak percobaan, dataset yang didapat semakin banyak
Kendala: Setiap satu kali uji coba, maka baterai akan langsung rusak. Sehingga biaya untuk mengumpulkan dataset sangat besar. Sehingga tim membatasi menggunakan empat baterai.</t>
  </si>
  <si>
    <t>Tim PKM mempersiapkan rangkaian listrik, program akuisisi data dan pengiriman data ke cloud, dan rangkaian baterai lithium ion sebagai persiapan untuk pengambilan data.
Capaian dari minggu ini adalah desain rangkaian siap untuk dimanufaktur dan Program yang dipersiapkan dapat bekerja secara lancar dalam percobaan 5 kali berturut-turut.
Saran: Pada minggu ini, seharusnya tim dapat merancang program pengontrolan arus baterai dan pengkategorian peristiwa thermal runaway
Kendala: Kurangnya pengetahuan tim tentang indikator thermal runaway dan syarat terjadinya
Rafy: Mencari Referensi Program Pembacaan Sensor Tegangan, Arus, Temperatur	
Faris: Merancang Program Pengiriman Data ke Cloud
Ariel: Merancang Desain Rangkaian PCB Pengambilan Data
Rafy dan Ariel: Menguji Program Akuisisi Data pada prototype rangkaian
Rafly: Merancang rangkaian Baterai Lithium Ion</t>
  </si>
  <si>
    <t>Tim PKM memanufaktur rangkaian PCB pengambilan data dan menguji program yang telah dirancang pada rangkaian tersebut.
Tim juga menguji kesiapan penerimaan data hasil akuisisi ke cloud. Tim juga mengklasifikasikan peristiwa thermal runaway dan syarat terjadinya
berdasarkan studi literatur dan bimibingan yang telah dilakukan
Saran: 
Kendala: Tim masih bingung dengan metode penarikan arus yang cocok
Frecia: Memesanan Rangkaian PCB
Rafy dan Ariel: Menguji Rangkaian PCB untuk melakukan Akuisisi Data
Faris: Menguji Program Pengiriman Data ke Cloud
Rafly: Perancangan klasifikasi thermal runaway dan syaratnya</t>
  </si>
  <si>
    <t>Tim PKM mulai merangkai rangkaian external short circuit untuk menarik arus yang tinggi dari baterai
Tim juga melakukan pengambilan data thermal runaway yang dipicu oleh metode external short circuit
Pengambilan Data dilakukan di ruangan terbuka
Frecia: Membeli komponen rangkaian external short circuit
Faris: Merancang enclosure untuk pengambilan data
Rafly: Merangkai rangkaian short circuit
Ariel: Melakukan pengambilan data</t>
  </si>
  <si>
    <t>Tim PKM mulai merangkai rangkaian overdischarging baterai Lithium-ion.
Peristiwa discharging dilakukan dengan menarik 2 kali nilai arus normal yang dapat diberikan oleh baterai
Frecia: Membeli komponen rangkaian discharging
Faris dan Ariel: Merangkai rangkaian overdischarging</t>
  </si>
  <si>
    <t>Tim PKM melakukan analisis data hasil short-circuit terhadap karakteristik variabel baterai lithium-ion
Frecia: Mengorganisir data yang diambil
Rafy: Memvalidasi kebenaran dan kelengkapan data yang diambil
Ariel: Membandingkan data yang diambil dengan percobaan short circuit yang ada sebelumnya
Rafly: Validasi data dengan simulasi
Frecia: Mengorganisir data yang diambil
Rafy: Memvalidasi kebenaran dan kelengkapan data yang diambil
Ariel: Membandingkan data yang diambil dengan karakteristik baterai pada jurnal</t>
  </si>
  <si>
    <t>Tim PKM melakukan analisis data hasil overdischarging terhadap karakteristik variabel baterai lithium-ion
Frecia: Mengorganisir data yang diambil
Rafy: Memvalidasi kebenaran dan kelengkapan data yang diambil
Ariel: Membandingkan data yang diambil dengan karakteristik baterai pada jurnal
Faris: Validasi data dengan simulasi</t>
  </si>
  <si>
    <t xml:space="preserve">Melakukan training model dan testing. Proporsi yang diberikan adalah 80% training data dan 20% testing data untuk dataset yang dimiliki. Performasi ditinjau berdasarkan loss mean square error yang muncul.
Saran: layer model ditambah dan dataset yang dikumpulkan perlu digenerate clone sehingga dapat digunakan pengolahan lebih baik.
Kendala: Loss yang muncul masih tinggi
</t>
  </si>
  <si>
    <t>Tim mengimplementasikan algoritma ke raspberry pi untuk diintegrasikan dengan sensor-sensor lainnya untuk membentuk modul deteksi thermal runaway.
Saran: Memperbaiki algoritma terlebih dahulu seblum diimplementasikan
Kendala: Pengaplikasian hardware ketika performasi masih rendah dapat menyebabkan mis-interpretasi</t>
  </si>
  <si>
    <t>Tim PKM mulai merangkai semua komponen yang ada pada alat. perangkaian ini berupa kegiatan menyolder, mengecek sambungan listrik,
memastikan tiap komponen bekerja dnegan baik, mencoba model machine learning pada alat, dan menganalisis kekurangan dari model dan alat
Saran: Pada minggu ini, tim perlu memanufaktur kotak alatnya juga
Kendala: Sulitnya menentukan dimensi kotak dan alat sebelum perancangan selesai
Frecia: Menyolder sambungan alat
Ariel: Mengecek sambungan listrik
Rafy: Memastikan tiap komponen bekerja dnegan baik
Faris: Mencoba model machine learning pada alat
Rafly: Menganalisis kekurangan dari model dan alat</t>
  </si>
  <si>
    <t>Tim PKM melanjutkan perancangan alat yang dimulai minggu kemarin.Tim mulai memanufaktur kotak alat. Tim masih memiliki kendala
dengan pengaplikasian model machine learning pada alat
Saran: Pada minggu ini, koordinasi yang dilakukan untuk menyelesaikan modelnya kurang baik
Kendala: Ketidakmampuan model untuk mencapai keakuratan output yang diinginkan
Frecia: Mengukur dimensi kotak
Ariel: Mencari tempat produksi kotak
Rafy: Memastikan alat berfungsi dengan baik saat percobaan model
Faris dan Rafly: Mengevaluasi kekurangan model pada alat</t>
  </si>
  <si>
    <t>Tim PKM memulai persiapan pengujian alat dan model pada rangkaian discharge baterai
Frecia dan Ariel: Mempersiapkan kembali rangakaian percobaan discharge baterai
Saran: Model prediktif seharusnya diselesaikan terlebih dahulu
Kendala: Pada minggu ini, model masih belum mencapai target yang diinginkan, sehingga anggota lainnya belum bisa mulai membantu</t>
  </si>
  <si>
    <t>Tim PKM menguji alat yang telah dirangkai pada rangkaian discharge baterai. Dalam minggu ini, tim PKM menghadapi beberapa kegagalan dalam menguji alat
Frecia dan Ariel: Observasi kekurangan pada rangkaian discharge baterai
Rafy: Observasi kekurangan pada rangkaian alat
Faris dan Rafly: Observasi kekurangan pada cara kerja alat dalam pengambilan keputusan
Saran: Tim perlu melakukan konsultasi saat menghadapi banyak kegagalan
Kendala: Tim melalui banyak kegagalan, sehingga kesehatan baterai semakin berkurang saat percobaan</t>
  </si>
  <si>
    <t>Tim PKM melakukan pengujian terakhir untuk menentukan performa alat
Frecia dan Ariel: Observasi kekurangan pada rangkaian discharge baterai
Rafy: Observasi kekurangan pada rangkaian alat
Faris dan Rafly: Observasi kekurangan pada cara kerja alat dalam pengambilan keputusan
Saran: Tim perlu belajar dari tiap kegagalan pengujian
Kendala: Bahkan dengan penambahan hari pengujian capaian yang ditargetkan tidak tercapai</t>
  </si>
  <si>
    <t>Tim melakukan monitoring terhadap baterai pack yang digunakan untuk discharge menggerakkan motor BLDC.
Saran: Menggunakan skema short circuit ketika uji coba alat sehingga memunculkan termal runaway
Kendala: Baterai yang dimonitor memiliki batasan kasus tidak mengalami thermal runaway karena ESC yang memiliki undervoltage protection circuit. Sehingga agak sulit menentukan keberhasilan alat secara penuh.</t>
  </si>
  <si>
    <t xml:space="preserve">Tim melakukan check kesesuaian alat dan implementasinya di mobil
Tim melakukan verifikasi hasil deteksi
Saran: Target luaran prototipe dengan performasi yang tinggi
Kendala: Kesesuaian hasil uji ketika tidak mengalami thermal runaway, secara umum dapat dilakukan. Namun memastikan hasil uji ketika thermal runaway tidak dapat dilakukan
</t>
  </si>
  <si>
    <t>Tim melakukan analisis performasi deteksi alat terhadap termal runaway
Tim melakukan analisis efektifitas model yang telah dibuat
Saran: Data hasil diambil di mobil listrik nyata sehingga analisis lebih akurat
Kendala: Data yang diambil merupakan representasi mobil listrik, bukan mobil listrik secara sungguhan. Sehingga analisis yang dilakukan masih sempit</t>
  </si>
  <si>
    <t>Tim melakukan analsisi kelayakan penerapan alat terhadap mobil listrik
Saran: Melakukan analisis kelayakan berdasarkan standard yang ada dalam penerapan sistem mobil listrik
Kendala: Analisis kelayakan masih berdasarkan performasi alat yang ada, sehingga tidak dapat secara luas dipakai.</t>
  </si>
  <si>
    <t>Bulan</t>
  </si>
  <si>
    <t>No</t>
  </si>
  <si>
    <t>Tanggal</t>
  </si>
  <si>
    <t>Uraian Kegiatan</t>
  </si>
  <si>
    <t>Durasi</t>
  </si>
  <si>
    <t>Notulensi Kegiatan dan Dokumentasi</t>
  </si>
  <si>
    <t xml:space="preserve">Persentase Capaian </t>
  </si>
  <si>
    <t xml:space="preserve">Akumulasi % Capaian </t>
  </si>
  <si>
    <t>Judul Kegiatan</t>
  </si>
  <si>
    <t>RPS</t>
  </si>
  <si>
    <t>Pembulatan</t>
  </si>
  <si>
    <t>Rapat Internal</t>
  </si>
  <si>
    <t>Bikom Dosen</t>
  </si>
  <si>
    <t>95 menit</t>
  </si>
  <si>
    <t>https://itsacid-my.sharepoint.com/:f:/g/personal/rafy_205022_mhs_its_ac_id/En90gV-7iPpKo7OHI_rM_wYBfajmtfKo675UvOIbCMo9UA?e=lNwG66</t>
  </si>
  <si>
    <t>1,8</t>
  </si>
  <si>
    <t>91 menit</t>
  </si>
  <si>
    <t>https://itsacid-my.sharepoint.com/:f:/g/personal/rafy_205022_mhs_its_ac_id/EnFcwEhvPZNEt5BslbjygksB2406gOZyVl5gdqW6-sRG7Q?e=lzDIAt</t>
  </si>
  <si>
    <t>06/14/2022</t>
  </si>
  <si>
    <t>60 menit</t>
  </si>
  <si>
    <t>https://itsacid-my.sharepoint.com/:f:/g/personal/rafy_205022_mhs_its_ac_id/Es-quB9qL3pOhSsbPcm5ruABC4AmQoBfTqD67edAdwe3-w?e=Ouf6Uc</t>
  </si>
  <si>
    <t>06/20/2022</t>
  </si>
  <si>
    <t>120 menit</t>
  </si>
  <si>
    <t>https://itsacid-my.sharepoint.com/:f:/g/personal/rafy_205022_mhs_its_ac_id/EkwoCJZSvVZFilOc_4MWJ6IBZjCo_NYha97AymkuKOEX0w?e=gtaFua</t>
  </si>
  <si>
    <t>06/23/2022</t>
  </si>
  <si>
    <t>https://itsacid-my.sharepoint.com/:f:/g/personal/rafy_205022_mhs_its_ac_id/Eip2Z2s87XREhQHbU5xNYIMBaDjmrdgDfXfmUs1to3BfrA?e=euPNaT</t>
  </si>
  <si>
    <t>06/29/2022</t>
  </si>
  <si>
    <t>https://itsacid-my.sharepoint.com/:f:/g/personal/rafy_205022_mhs_its_ac_id/EsuYG76iluhMhmMri3h7FyoBlIctF58uQPWhSVwOdZvKMw?e=CEha6R</t>
  </si>
  <si>
    <t>https://itsacid-my.sharepoint.com/:f:/g/personal/rafy_205022_mhs_its_ac_id/El0odkMc9UVKtzAF_j2P4h8BnRvI1RA9HqHvVg83j8X2UQ?e=NEjf2b</t>
  </si>
  <si>
    <t>100 menit</t>
  </si>
  <si>
    <t>https://itsacid-my.sharepoint.com/:f:/g/personal/rafy_205022_mhs_its_ac_id/EovdAP_gFdFIr_L8reM9q2ABB2PDMGFE32wcd883tIPrtQ?e=aCKzUJ</t>
  </si>
  <si>
    <t>200 menit</t>
  </si>
  <si>
    <t>https://itsacid-my.sharepoint.com/:f:/g/personal/rafy_205022_mhs_its_ac_id/EirTcnkeBj1MtuUS7zzqDz8BP0ZnbBAUWzeviCCglvJewQ?e=AbZFwI</t>
  </si>
  <si>
    <t>07/14/2022</t>
  </si>
  <si>
    <t>https://itsacid-my.sharepoint.com/:f:/g/personal/rafy_205022_mhs_its_ac_id/EqNQWjiMnIRAhp8cNeW0CJwBbAYH3hMGwlIGhRM7kygG4g?e=VgYPMI</t>
  </si>
  <si>
    <t>07/22/2022</t>
  </si>
  <si>
    <t>180 menit</t>
  </si>
  <si>
    <t>07/26/2022</t>
  </si>
  <si>
    <t>192 menit</t>
  </si>
  <si>
    <t>Agustus</t>
  </si>
  <si>
    <t>90 menit</t>
  </si>
  <si>
    <t>125 menit</t>
  </si>
  <si>
    <t>105 menit</t>
  </si>
  <si>
    <t>08/20/2022</t>
  </si>
  <si>
    <t>08/23/2022</t>
  </si>
  <si>
    <t>08/27/2022</t>
  </si>
  <si>
    <t>frecia</t>
  </si>
  <si>
    <t>rafy</t>
  </si>
  <si>
    <t>rafly</t>
  </si>
  <si>
    <t>ariel</t>
  </si>
  <si>
    <t>kerja kerja kerja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</si>
</sst>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_);_(@_)"/>
  </numFmts>
  <fonts count="21">
    <font>
      <sz val="11"/>
      <color theme="1"/>
      <name val="Calibri"/>
      <scheme val="minor"/>
    </font>
    <font>
      <sz val="11"/>
      <color theme="1"/>
      <name val="Calibri"/>
      <family val="2"/>
      <scheme val="minor"/>
    </font>
    <font>
      <sz val="12"/>
      <color theme="1"/>
      <name val="Book Antiqua"/>
      <family val="1"/>
    </font>
    <font>
      <b/>
      <sz val="24"/>
      <color theme="1"/>
      <name val="Book Antiqua"/>
      <family val="1"/>
    </font>
    <font>
      <sz val="12"/>
      <color theme="1"/>
      <name val="Calibri"/>
      <family val="2"/>
      <scheme val="minor"/>
    </font>
    <font>
      <b/>
      <sz val="12"/>
      <color theme="1"/>
      <name val="Book Antiqua"/>
      <family val="1"/>
    </font>
    <font>
      <b/>
      <sz val="12"/>
      <color rgb="FFFF0000"/>
      <name val="Book Antiqua"/>
      <family val="1"/>
    </font>
    <font>
      <sz val="11"/>
      <name val="Calibri"/>
      <family val="2"/>
    </font>
    <font>
      <sz val="12"/>
      <color rgb="FF000000"/>
      <name val="Book Antiqua"/>
      <family val="1"/>
    </font>
    <font>
      <sz val="12"/>
      <color rgb="FFFFFF00"/>
      <name val="Book Antiqua"/>
      <family val="1"/>
    </font>
    <font>
      <sz val="11"/>
      <color theme="1"/>
      <name val="Book Antiqua"/>
      <family val="1"/>
    </font>
    <font>
      <sz val="12"/>
      <color theme="1"/>
      <name val="&quot;Book Antiqua&quot;"/>
    </font>
    <font>
      <sz val="12"/>
      <color rgb="FFFF0000"/>
      <name val="Book Antiqua"/>
      <family val="1"/>
    </font>
    <font>
      <b/>
      <u/>
      <sz val="12"/>
      <color theme="1"/>
      <name val="Book Antiqua"/>
      <family val="1"/>
    </font>
    <font>
      <sz val="12"/>
      <color rgb="FF000000"/>
      <name val="&quot;Times New Roman&quot;"/>
    </font>
    <font>
      <sz val="12"/>
      <color theme="1"/>
      <name val="&quot;Times New Roman&quot;"/>
    </font>
    <font>
      <b/>
      <u val="singleAccounting"/>
      <sz val="12"/>
      <color theme="1"/>
      <name val="Book Antiqua"/>
      <family val="1"/>
    </font>
    <font>
      <u/>
      <sz val="11"/>
      <color theme="10"/>
      <name val="Calibri"/>
      <family val="2"/>
      <scheme val="minor"/>
    </font>
    <font>
      <sz val="12"/>
      <name val="Book Antiqua"/>
      <family val="1"/>
    </font>
    <font>
      <sz val="8"/>
      <name val="Calibri"/>
      <family val="2"/>
      <scheme val="minor"/>
    </font>
    <font>
      <sz val="9"/>
      <color rgb="FF000000"/>
      <name val="Book Antiqua"/>
      <family val="1"/>
    </font>
  </fonts>
  <fills count="10">
    <fill>
      <patternFill patternType="none"/>
    </fill>
    <fill>
      <patternFill patternType="gray125"/>
    </fill>
    <fill>
      <patternFill patternType="solid">
        <fgColor rgb="FF99CCFF"/>
        <bgColor rgb="FF99CCFF"/>
      </patternFill>
    </fill>
    <fill>
      <patternFill patternType="solid">
        <fgColor rgb="FF92D050"/>
        <bgColor rgb="FF92D050"/>
      </patternFill>
    </fill>
    <fill>
      <patternFill patternType="solid">
        <fgColor rgb="FFFFFFFF"/>
        <bgColor rgb="FFFFFFFF"/>
      </patternFill>
    </fill>
    <fill>
      <patternFill patternType="solid">
        <fgColor rgb="FFFFFF00"/>
        <bgColor rgb="FFFFFF00"/>
      </patternFill>
    </fill>
    <fill>
      <patternFill patternType="solid">
        <fgColor rgb="FFECFAF9"/>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92D050"/>
        <bgColor indexed="64"/>
      </patternFill>
    </fill>
  </fills>
  <borders count="3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rgb="FF000000"/>
      </right>
      <top/>
      <bottom/>
      <diagonal/>
    </border>
    <border>
      <left style="thin">
        <color rgb="FF000000"/>
      </left>
      <right style="thin">
        <color rgb="FF000000"/>
      </right>
      <top/>
      <bottom/>
      <diagonal/>
    </border>
  </borders>
  <cellStyleXfs count="2">
    <xf numFmtId="0" fontId="0" fillId="0" borderId="0"/>
    <xf numFmtId="0" fontId="17" fillId="0" borderId="0" applyNumberFormat="0" applyFill="0" applyBorder="0" applyAlignment="0" applyProtection="0"/>
  </cellStyleXfs>
  <cellXfs count="188">
    <xf numFmtId="0" fontId="0" fillId="0" borderId="0" xfId="0"/>
    <xf numFmtId="164" fontId="2" fillId="0" borderId="0" xfId="0" applyNumberFormat="1" applyFont="1" applyAlignment="1">
      <alignment vertical="center"/>
    </xf>
    <xf numFmtId="164" fontId="2" fillId="0" borderId="0" xfId="0" applyNumberFormat="1" applyFont="1" applyAlignment="1">
      <alignment horizontal="center" vertical="center"/>
    </xf>
    <xf numFmtId="0" fontId="4" fillId="0" borderId="0" xfId="0" applyFont="1" applyAlignment="1">
      <alignment vertical="center"/>
    </xf>
    <xf numFmtId="164" fontId="5" fillId="0" borderId="0" xfId="0" applyNumberFormat="1" applyFont="1" applyAlignment="1">
      <alignment vertical="center"/>
    </xf>
    <xf numFmtId="164" fontId="5" fillId="0" borderId="0" xfId="0" applyNumberFormat="1" applyFont="1" applyAlignment="1">
      <alignment horizontal="left" vertical="center" wrapText="1"/>
    </xf>
    <xf numFmtId="164" fontId="6" fillId="0" borderId="0" xfId="0" applyNumberFormat="1" applyFont="1" applyAlignment="1">
      <alignment horizontal="center" vertical="center"/>
    </xf>
    <xf numFmtId="164" fontId="5" fillId="2" borderId="10" xfId="0" applyNumberFormat="1" applyFont="1" applyFill="1" applyBorder="1" applyAlignment="1">
      <alignment horizontal="center" vertical="center"/>
    </xf>
    <xf numFmtId="164" fontId="5" fillId="2" borderId="4" xfId="0" applyNumberFormat="1" applyFont="1" applyFill="1" applyBorder="1" applyAlignment="1">
      <alignment horizontal="center" vertical="center"/>
    </xf>
    <xf numFmtId="164" fontId="5" fillId="0" borderId="7" xfId="0" applyNumberFormat="1" applyFont="1" applyBorder="1" applyAlignment="1">
      <alignment horizontal="center" vertical="center"/>
    </xf>
    <xf numFmtId="164" fontId="5" fillId="0" borderId="0" xfId="0" applyNumberFormat="1" applyFont="1" applyAlignment="1">
      <alignment horizontal="center" vertical="center"/>
    </xf>
    <xf numFmtId="164" fontId="2" fillId="0" borderId="10" xfId="0" applyNumberFormat="1" applyFont="1" applyBorder="1" applyAlignment="1">
      <alignment vertical="center"/>
    </xf>
    <xf numFmtId="164" fontId="2" fillId="0" borderId="4" xfId="0" applyNumberFormat="1" applyFont="1" applyBorder="1" applyAlignment="1">
      <alignment vertical="center"/>
    </xf>
    <xf numFmtId="164" fontId="2" fillId="0" borderId="10" xfId="0" applyNumberFormat="1" applyFont="1" applyBorder="1" applyAlignment="1">
      <alignment horizontal="center" vertical="center"/>
    </xf>
    <xf numFmtId="164" fontId="2" fillId="0" borderId="7" xfId="0" applyNumberFormat="1" applyFont="1" applyBorder="1" applyAlignment="1">
      <alignment vertical="center"/>
    </xf>
    <xf numFmtId="3" fontId="5" fillId="0" borderId="10" xfId="0" applyNumberFormat="1" applyFont="1" applyBorder="1" applyAlignment="1">
      <alignment horizontal="center" vertical="center"/>
    </xf>
    <xf numFmtId="3" fontId="2" fillId="0" borderId="10" xfId="0" applyNumberFormat="1" applyFont="1" applyBorder="1" applyAlignment="1">
      <alignment horizontal="center" vertical="center"/>
    </xf>
    <xf numFmtId="10" fontId="2" fillId="0" borderId="10" xfId="0" applyNumberFormat="1" applyFont="1" applyBorder="1" applyAlignment="1">
      <alignment horizontal="center" vertical="center"/>
    </xf>
    <xf numFmtId="10" fontId="2" fillId="0" borderId="7" xfId="0" applyNumberFormat="1" applyFont="1" applyBorder="1" applyAlignment="1">
      <alignment horizontal="center" vertical="center"/>
    </xf>
    <xf numFmtId="10" fontId="2" fillId="0" borderId="0" xfId="0" applyNumberFormat="1" applyFont="1" applyAlignment="1">
      <alignment horizontal="center" vertical="center"/>
    </xf>
    <xf numFmtId="0" fontId="5" fillId="0" borderId="10" xfId="0" applyFont="1" applyBorder="1" applyAlignment="1">
      <alignment horizontal="center" vertical="center"/>
    </xf>
    <xf numFmtId="9" fontId="2" fillId="0" borderId="10" xfId="0" applyNumberFormat="1" applyFont="1" applyBorder="1" applyAlignment="1">
      <alignment horizontal="center" vertical="center"/>
    </xf>
    <xf numFmtId="10" fontId="2" fillId="0" borderId="4" xfId="0" applyNumberFormat="1" applyFont="1" applyBorder="1" applyAlignment="1">
      <alignment horizontal="center" vertical="center"/>
    </xf>
    <xf numFmtId="164" fontId="9" fillId="0" borderId="0" xfId="0" applyNumberFormat="1" applyFont="1" applyAlignment="1">
      <alignment vertical="center"/>
    </xf>
    <xf numFmtId="164" fontId="8" fillId="0" borderId="11" xfId="0" quotePrefix="1" applyNumberFormat="1" applyFont="1" applyBorder="1"/>
    <xf numFmtId="164" fontId="10" fillId="0" borderId="9" xfId="0" applyNumberFormat="1" applyFont="1" applyBorder="1"/>
    <xf numFmtId="164" fontId="8" fillId="0" borderId="11" xfId="0" applyNumberFormat="1" applyFont="1" applyBorder="1"/>
    <xf numFmtId="0" fontId="5" fillId="4" borderId="10" xfId="0" applyFont="1" applyFill="1" applyBorder="1" applyAlignment="1">
      <alignment horizontal="center" vertical="center"/>
    </xf>
    <xf numFmtId="3" fontId="5" fillId="4" borderId="10" xfId="0" applyNumberFormat="1" applyFont="1" applyFill="1" applyBorder="1" applyAlignment="1">
      <alignment horizontal="center" vertical="center"/>
    </xf>
    <xf numFmtId="164" fontId="2" fillId="0" borderId="7" xfId="0" applyNumberFormat="1" applyFont="1" applyBorder="1" applyAlignment="1">
      <alignment horizontal="center" vertical="center"/>
    </xf>
    <xf numFmtId="164" fontId="5" fillId="0" borderId="10" xfId="0" applyNumberFormat="1" applyFont="1" applyBorder="1" applyAlignment="1">
      <alignment horizontal="center" vertical="center"/>
    </xf>
    <xf numFmtId="10" fontId="9" fillId="0" borderId="10" xfId="0" applyNumberFormat="1" applyFont="1" applyBorder="1" applyAlignment="1">
      <alignment vertical="center"/>
    </xf>
    <xf numFmtId="10" fontId="9" fillId="0" borderId="4" xfId="0" applyNumberFormat="1" applyFont="1" applyBorder="1" applyAlignment="1">
      <alignment vertical="center"/>
    </xf>
    <xf numFmtId="164" fontId="9" fillId="0" borderId="7" xfId="0" applyNumberFormat="1" applyFont="1" applyBorder="1" applyAlignment="1">
      <alignment vertical="center"/>
    </xf>
    <xf numFmtId="10" fontId="5" fillId="3" borderId="10" xfId="0" applyNumberFormat="1" applyFont="1" applyFill="1" applyBorder="1" applyAlignment="1">
      <alignment horizontal="center" vertical="center"/>
    </xf>
    <xf numFmtId="10" fontId="5" fillId="3" borderId="4" xfId="0" applyNumberFormat="1" applyFont="1" applyFill="1" applyBorder="1" applyAlignment="1">
      <alignment horizontal="center" vertical="center"/>
    </xf>
    <xf numFmtId="10" fontId="5" fillId="0" borderId="7" xfId="0" applyNumberFormat="1" applyFont="1" applyBorder="1" applyAlignment="1">
      <alignment horizontal="center" vertical="center"/>
    </xf>
    <xf numFmtId="10" fontId="5" fillId="0" borderId="0" xfId="0" applyNumberFormat="1" applyFont="1" applyAlignment="1">
      <alignment horizontal="center" vertical="center"/>
    </xf>
    <xf numFmtId="0" fontId="2" fillId="0" borderId="0" xfId="0" applyFont="1" applyAlignment="1">
      <alignment horizontal="center" vertical="center"/>
    </xf>
    <xf numFmtId="164" fontId="12" fillId="0" borderId="0" xfId="0" applyNumberFormat="1" applyFont="1" applyAlignment="1">
      <alignment vertical="center"/>
    </xf>
    <xf numFmtId="164" fontId="6" fillId="0" borderId="0" xfId="0" applyNumberFormat="1" applyFont="1" applyAlignment="1">
      <alignment vertical="center"/>
    </xf>
    <xf numFmtId="0" fontId="2" fillId="5" borderId="0" xfId="0" applyFont="1" applyFill="1" applyAlignment="1">
      <alignment horizontal="center" vertical="center"/>
    </xf>
    <xf numFmtId="164" fontId="2" fillId="5" borderId="0" xfId="0" applyNumberFormat="1" applyFont="1" applyFill="1" applyAlignment="1">
      <alignment horizontal="center" vertical="center"/>
    </xf>
    <xf numFmtId="164" fontId="2" fillId="5" borderId="0" xfId="0" applyNumberFormat="1" applyFont="1" applyFill="1" applyAlignment="1">
      <alignment vertical="center"/>
    </xf>
    <xf numFmtId="164" fontId="14" fillId="0" borderId="10" xfId="0" applyNumberFormat="1" applyFont="1" applyBorder="1"/>
    <xf numFmtId="164" fontId="14" fillId="0" borderId="8" xfId="0" applyNumberFormat="1" applyFont="1" applyBorder="1"/>
    <xf numFmtId="164" fontId="15" fillId="0" borderId="8" xfId="0" applyNumberFormat="1" applyFont="1" applyBorder="1"/>
    <xf numFmtId="0" fontId="0" fillId="0" borderId="23" xfId="0" applyBorder="1"/>
    <xf numFmtId="9" fontId="0" fillId="0" borderId="23" xfId="0" applyNumberFormat="1" applyBorder="1"/>
    <xf numFmtId="9" fontId="0" fillId="0" borderId="23" xfId="0" applyNumberFormat="1" applyBorder="1" applyAlignment="1">
      <alignment horizontal="right" vertical="top" wrapText="1"/>
    </xf>
    <xf numFmtId="0" fontId="0" fillId="0" borderId="23" xfId="0" applyBorder="1" applyAlignment="1">
      <alignment horizontal="right" vertical="top" wrapText="1"/>
    </xf>
    <xf numFmtId="164" fontId="13" fillId="0" borderId="0" xfId="0" applyNumberFormat="1" applyFont="1" applyAlignment="1">
      <alignment horizontal="center" vertical="center"/>
    </xf>
    <xf numFmtId="0" fontId="0" fillId="0" borderId="7" xfId="0" applyBorder="1"/>
    <xf numFmtId="10" fontId="18" fillId="0" borderId="10" xfId="0" applyNumberFormat="1" applyFont="1" applyBorder="1" applyAlignment="1">
      <alignment horizontal="center" vertical="center"/>
    </xf>
    <xf numFmtId="10" fontId="18" fillId="0" borderId="4" xfId="0" applyNumberFormat="1" applyFont="1" applyBorder="1" applyAlignment="1">
      <alignment horizontal="center" vertical="center"/>
    </xf>
    <xf numFmtId="0" fontId="17" fillId="6" borderId="23" xfId="1" applyFill="1" applyBorder="1" applyAlignment="1">
      <alignment horizontal="center"/>
    </xf>
    <xf numFmtId="0" fontId="17" fillId="6" borderId="32" xfId="1" applyFill="1" applyBorder="1" applyAlignment="1">
      <alignment horizontal="center"/>
    </xf>
    <xf numFmtId="14" fontId="0" fillId="6" borderId="32" xfId="0" applyNumberFormat="1" applyFill="1" applyBorder="1" applyAlignment="1">
      <alignment horizontal="center"/>
    </xf>
    <xf numFmtId="0" fontId="0" fillId="6" borderId="32" xfId="0" applyFill="1" applyBorder="1" applyAlignment="1">
      <alignment horizontal="center"/>
    </xf>
    <xf numFmtId="0" fontId="0" fillId="6" borderId="10" xfId="0" applyFill="1" applyBorder="1" applyAlignment="1">
      <alignment horizontal="center"/>
    </xf>
    <xf numFmtId="0" fontId="17" fillId="6" borderId="10" xfId="1" applyFill="1" applyBorder="1"/>
    <xf numFmtId="0" fontId="0" fillId="6" borderId="23" xfId="0" applyFill="1" applyBorder="1" applyAlignment="1">
      <alignment horizontal="center"/>
    </xf>
    <xf numFmtId="0" fontId="0" fillId="6" borderId="10" xfId="0" applyFill="1" applyBorder="1" applyAlignment="1">
      <alignment horizontal="center" vertical="center"/>
    </xf>
    <xf numFmtId="0" fontId="0" fillId="0" borderId="10" xfId="0" applyBorder="1" applyAlignment="1">
      <alignment horizontal="center" vertical="center"/>
    </xf>
    <xf numFmtId="14" fontId="0" fillId="0" borderId="10" xfId="0" applyNumberFormat="1" applyBorder="1" applyAlignment="1">
      <alignment horizontal="center"/>
    </xf>
    <xf numFmtId="0" fontId="17" fillId="0" borderId="10" xfId="1" applyBorder="1"/>
    <xf numFmtId="0" fontId="0" fillId="0" borderId="1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17" fillId="0" borderId="0" xfId="1" applyBorder="1"/>
    <xf numFmtId="0" fontId="8" fillId="0" borderId="0" xfId="0" applyFont="1" applyAlignment="1">
      <alignment horizontal="center" vertical="center" wrapText="1"/>
    </xf>
    <xf numFmtId="0" fontId="8" fillId="0" borderId="34" xfId="0" applyFont="1" applyBorder="1" applyAlignment="1">
      <alignment horizontal="center" vertical="center" wrapText="1"/>
    </xf>
    <xf numFmtId="10" fontId="2" fillId="0" borderId="10" xfId="0" applyNumberFormat="1"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wrapText="1"/>
    </xf>
    <xf numFmtId="0" fontId="1" fillId="0" borderId="7" xfId="0" applyFont="1" applyBorder="1"/>
    <xf numFmtId="10" fontId="1" fillId="0" borderId="0" xfId="0" applyNumberFormat="1" applyFont="1"/>
    <xf numFmtId="10" fontId="1" fillId="0" borderId="10" xfId="0" applyNumberFormat="1" applyFont="1" applyBorder="1"/>
    <xf numFmtId="9" fontId="1" fillId="0" borderId="23" xfId="0" applyNumberFormat="1" applyFont="1" applyBorder="1" applyAlignment="1">
      <alignment horizontal="right" vertical="top" wrapText="1"/>
    </xf>
    <xf numFmtId="0" fontId="1" fillId="7" borderId="23" xfId="0" applyFont="1" applyFill="1" applyBorder="1" applyAlignment="1">
      <alignment horizontal="center" vertical="center" wrapText="1"/>
    </xf>
    <xf numFmtId="0" fontId="1" fillId="6" borderId="23" xfId="0" applyFont="1" applyFill="1" applyBorder="1" applyAlignment="1">
      <alignment horizontal="center"/>
    </xf>
    <xf numFmtId="14" fontId="1" fillId="6" borderId="23" xfId="0" applyNumberFormat="1" applyFont="1" applyFill="1" applyBorder="1" applyAlignment="1">
      <alignment horizontal="center"/>
    </xf>
    <xf numFmtId="14" fontId="1" fillId="6" borderId="32" xfId="0" applyNumberFormat="1" applyFont="1" applyFill="1" applyBorder="1" applyAlignment="1">
      <alignment horizontal="center"/>
    </xf>
    <xf numFmtId="0" fontId="1" fillId="6" borderId="32" xfId="0" applyFont="1" applyFill="1" applyBorder="1" applyAlignment="1">
      <alignment horizontal="center"/>
    </xf>
    <xf numFmtId="0" fontId="1" fillId="6" borderId="32" xfId="0" applyFont="1" applyFill="1" applyBorder="1" applyAlignment="1">
      <alignment horizontal="center" vertical="center"/>
    </xf>
    <xf numFmtId="0" fontId="1" fillId="6" borderId="24" xfId="0" applyFont="1" applyFill="1" applyBorder="1" applyAlignment="1">
      <alignment horizontal="center"/>
    </xf>
    <xf numFmtId="0" fontId="1" fillId="6" borderId="10" xfId="0" applyFont="1" applyFill="1" applyBorder="1" applyAlignment="1">
      <alignment horizontal="center"/>
    </xf>
    <xf numFmtId="0" fontId="1" fillId="0" borderId="10" xfId="0" applyFont="1" applyBorder="1" applyAlignment="1">
      <alignment horizontal="center"/>
    </xf>
    <xf numFmtId="0" fontId="1" fillId="9" borderId="0" xfId="0" applyFont="1" applyFill="1" applyAlignment="1">
      <alignment horizontal="center"/>
    </xf>
    <xf numFmtId="10" fontId="2" fillId="8" borderId="10" xfId="0" applyNumberFormat="1" applyFont="1" applyFill="1" applyBorder="1" applyAlignment="1">
      <alignment horizontal="center" vertical="center"/>
    </xf>
    <xf numFmtId="10" fontId="2" fillId="8" borderId="10" xfId="0" applyNumberFormat="1" applyFont="1" applyFill="1" applyBorder="1" applyAlignment="1">
      <alignment horizontal="center" vertical="center" wrapText="1"/>
    </xf>
    <xf numFmtId="10" fontId="2" fillId="0" borderId="6" xfId="0" applyNumberFormat="1" applyFont="1" applyBorder="1" applyAlignment="1">
      <alignment horizontal="center" vertical="center"/>
    </xf>
    <xf numFmtId="0" fontId="1" fillId="6" borderId="26" xfId="0" applyFont="1" applyFill="1" applyBorder="1" applyAlignment="1">
      <alignment horizontal="center"/>
    </xf>
    <xf numFmtId="0" fontId="0" fillId="6" borderId="1" xfId="0" applyFill="1" applyBorder="1" applyAlignment="1">
      <alignment horizontal="center"/>
    </xf>
    <xf numFmtId="0" fontId="0" fillId="6" borderId="1" xfId="0" applyFill="1" applyBorder="1" applyAlignment="1">
      <alignment horizontal="center" vertical="center"/>
    </xf>
    <xf numFmtId="0" fontId="17" fillId="6" borderId="1" xfId="1" applyFill="1" applyBorder="1"/>
    <xf numFmtId="0" fontId="1" fillId="6" borderId="1" xfId="0" applyFont="1" applyFill="1" applyBorder="1" applyAlignment="1">
      <alignment horizontal="center"/>
    </xf>
    <xf numFmtId="164" fontId="11" fillId="0" borderId="4" xfId="0" applyNumberFormat="1" applyFont="1" applyBorder="1" applyAlignment="1">
      <alignment wrapText="1"/>
    </xf>
    <xf numFmtId="164" fontId="2" fillId="0" borderId="15" xfId="0" applyNumberFormat="1" applyFont="1" applyBorder="1" applyAlignment="1">
      <alignment vertical="center"/>
    </xf>
    <xf numFmtId="164" fontId="13" fillId="0" borderId="12" xfId="0" applyNumberFormat="1" applyFont="1" applyBorder="1" applyAlignment="1">
      <alignment horizontal="center" vertical="center"/>
    </xf>
    <xf numFmtId="164" fontId="5" fillId="0" borderId="4" xfId="0" applyNumberFormat="1" applyFont="1" applyBorder="1" applyAlignment="1">
      <alignment horizontal="center" vertical="center" wrapText="1"/>
    </xf>
    <xf numFmtId="164" fontId="2" fillId="0" borderId="12" xfId="0" applyNumberFormat="1" applyFont="1" applyBorder="1" applyAlignment="1">
      <alignment horizontal="center" vertical="center"/>
    </xf>
    <xf numFmtId="164" fontId="5" fillId="0" borderId="12" xfId="0" applyNumberFormat="1" applyFont="1" applyBorder="1" applyAlignment="1">
      <alignment horizontal="center" vertical="center"/>
    </xf>
    <xf numFmtId="0" fontId="2" fillId="0" borderId="15" xfId="0" applyFont="1" applyBorder="1" applyAlignment="1">
      <alignment horizontal="center" vertical="center"/>
    </xf>
    <xf numFmtId="164" fontId="16" fillId="0" borderId="0" xfId="0" applyNumberFormat="1" applyFont="1" applyAlignment="1">
      <alignment horizontal="center" vertical="center"/>
    </xf>
    <xf numFmtId="0" fontId="0" fillId="0" borderId="0" xfId="0" applyAlignment="1">
      <alignment horizontal="center"/>
    </xf>
    <xf numFmtId="164" fontId="5" fillId="3" borderId="4" xfId="0" applyNumberFormat="1" applyFont="1" applyFill="1" applyBorder="1" applyAlignment="1">
      <alignment horizontal="center" vertical="center"/>
    </xf>
    <xf numFmtId="164" fontId="2" fillId="0" borderId="4" xfId="0" applyNumberFormat="1" applyFont="1" applyBorder="1" applyAlignment="1">
      <alignment vertical="center"/>
    </xf>
    <xf numFmtId="0" fontId="2" fillId="0" borderId="4" xfId="0" quotePrefix="1" applyFont="1" applyBorder="1" applyAlignment="1">
      <alignment wrapText="1"/>
    </xf>
    <xf numFmtId="164" fontId="5" fillId="2" borderId="1" xfId="0" applyNumberFormat="1" applyFont="1" applyFill="1" applyBorder="1" applyAlignment="1">
      <alignment horizontal="center" vertical="center"/>
    </xf>
    <xf numFmtId="164" fontId="5" fillId="2" borderId="2"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wrapText="1"/>
    </xf>
    <xf numFmtId="164" fontId="2" fillId="0" borderId="4" xfId="0" quotePrefix="1" applyNumberFormat="1" applyFont="1" applyBorder="1" applyAlignment="1">
      <alignment wrapText="1"/>
    </xf>
    <xf numFmtId="164" fontId="3" fillId="0" borderId="0" xfId="0" applyNumberFormat="1" applyFont="1" applyAlignment="1">
      <alignment horizontal="center" vertical="center"/>
    </xf>
    <xf numFmtId="164" fontId="5" fillId="0" borderId="0" xfId="0" applyNumberFormat="1" applyFont="1" applyAlignment="1">
      <alignment horizontal="left" vertical="center" wrapText="1"/>
    </xf>
    <xf numFmtId="164" fontId="5" fillId="0" borderId="0" xfId="0" applyNumberFormat="1" applyFont="1" applyAlignment="1">
      <alignment vertical="center"/>
    </xf>
    <xf numFmtId="0" fontId="0" fillId="0" borderId="23" xfId="0" applyBorder="1" applyAlignment="1">
      <alignment horizontal="center"/>
    </xf>
    <xf numFmtId="0" fontId="1" fillId="0" borderId="24" xfId="0" applyFont="1" applyBorder="1" applyAlignment="1">
      <alignment horizontal="center"/>
    </xf>
    <xf numFmtId="0" fontId="0" fillId="0" borderId="25" xfId="0" applyBorder="1" applyAlignment="1">
      <alignment horizontal="center"/>
    </xf>
    <xf numFmtId="0" fontId="1" fillId="0" borderId="26" xfId="0" applyFont="1" applyBorder="1" applyAlignment="1">
      <alignment horizontal="left" vertical="top" wrapText="1"/>
    </xf>
    <xf numFmtId="0" fontId="0" fillId="0" borderId="27" xfId="0" applyBorder="1" applyAlignment="1">
      <alignment horizontal="left" vertical="top" wrapText="1"/>
    </xf>
    <xf numFmtId="0" fontId="1" fillId="0" borderId="30" xfId="0" applyFont="1" applyBorder="1" applyAlignment="1">
      <alignment horizontal="left" vertical="top" wrapText="1"/>
    </xf>
    <xf numFmtId="0" fontId="0" fillId="0" borderId="31" xfId="0" applyBorder="1" applyAlignment="1">
      <alignment horizontal="left" vertical="top" wrapText="1"/>
    </xf>
    <xf numFmtId="0" fontId="0" fillId="0" borderId="30" xfId="0" applyBorder="1" applyAlignment="1">
      <alignment horizontal="left" vertical="top"/>
    </xf>
    <xf numFmtId="0" fontId="0" fillId="0" borderId="31" xfId="0" applyBorder="1" applyAlignment="1">
      <alignment horizontal="left" vertical="top"/>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24" xfId="0" applyBorder="1" applyAlignment="1">
      <alignment horizontal="center" vertical="top" wrapText="1"/>
    </xf>
    <xf numFmtId="0" fontId="0" fillId="0" borderId="25" xfId="0" applyBorder="1" applyAlignment="1">
      <alignment horizontal="center" vertical="top" wrapText="1"/>
    </xf>
    <xf numFmtId="0" fontId="0" fillId="0" borderId="30" xfId="0" applyBorder="1" applyAlignment="1">
      <alignment horizontal="left" vertical="top" wrapText="1"/>
    </xf>
    <xf numFmtId="0" fontId="0" fillId="0" borderId="28" xfId="0" applyBorder="1" applyAlignment="1">
      <alignment horizontal="center" vertical="top" wrapText="1"/>
    </xf>
    <xf numFmtId="0" fontId="0" fillId="0" borderId="29" xfId="0" applyBorder="1" applyAlignment="1">
      <alignment horizontal="center" vertical="top" wrapText="1"/>
    </xf>
    <xf numFmtId="0" fontId="1" fillId="0" borderId="31" xfId="0" applyFont="1" applyBorder="1" applyAlignment="1">
      <alignment horizontal="left" vertical="top" wrapText="1"/>
    </xf>
    <xf numFmtId="0" fontId="1" fillId="0" borderId="28" xfId="0" applyFont="1" applyBorder="1" applyAlignment="1">
      <alignment horizontal="left" vertical="top" wrapText="1"/>
    </xf>
    <xf numFmtId="0" fontId="1" fillId="0" borderId="29" xfId="0" applyFont="1" applyBorder="1" applyAlignment="1">
      <alignment horizontal="left" vertical="top" wrapText="1"/>
    </xf>
    <xf numFmtId="0" fontId="1" fillId="0" borderId="28" xfId="0" applyFont="1" applyBorder="1" applyAlignment="1">
      <alignment horizontal="center" vertical="top" wrapText="1"/>
    </xf>
    <xf numFmtId="0" fontId="1" fillId="0" borderId="29" xfId="0" applyFont="1" applyBorder="1" applyAlignment="1">
      <alignment horizontal="center" vertical="top" wrapText="1"/>
    </xf>
    <xf numFmtId="0" fontId="1" fillId="0" borderId="27" xfId="0" applyFont="1" applyBorder="1" applyAlignment="1">
      <alignment horizontal="left" vertical="top" wrapText="1"/>
    </xf>
    <xf numFmtId="0" fontId="1" fillId="0" borderId="23" xfId="0" applyFont="1" applyBorder="1" applyAlignment="1">
      <alignment horizontal="center"/>
    </xf>
    <xf numFmtId="9" fontId="0" fillId="0" borderId="23" xfId="0" applyNumberFormat="1" applyBorder="1" applyAlignment="1">
      <alignment horizontal="center"/>
    </xf>
    <xf numFmtId="0" fontId="2" fillId="0" borderId="4" xfId="0" quotePrefix="1" applyFont="1" applyBorder="1" applyAlignment="1">
      <alignment vertical="center" wrapText="1"/>
    </xf>
    <xf numFmtId="0" fontId="7" fillId="0" borderId="6" xfId="0" applyFont="1" applyBorder="1" applyAlignment="1">
      <alignment vertical="center"/>
    </xf>
    <xf numFmtId="164" fontId="8" fillId="0" borderId="11" xfId="0" quotePrefix="1" applyNumberFormat="1" applyFont="1" applyBorder="1" applyAlignment="1">
      <alignment vertical="center"/>
    </xf>
    <xf numFmtId="0" fontId="7" fillId="0" borderId="9" xfId="0" applyFont="1" applyBorder="1" applyAlignment="1">
      <alignment vertical="center"/>
    </xf>
    <xf numFmtId="164" fontId="8" fillId="0" borderId="4" xfId="0" applyNumberFormat="1" applyFont="1" applyBorder="1" applyAlignment="1">
      <alignment horizontal="left" vertical="center"/>
    </xf>
    <xf numFmtId="164" fontId="8" fillId="0" borderId="6" xfId="0" applyNumberFormat="1" applyFont="1" applyBorder="1" applyAlignment="1">
      <alignment horizontal="left" vertical="center"/>
    </xf>
    <xf numFmtId="164" fontId="8" fillId="0" borderId="11" xfId="0" applyNumberFormat="1" applyFont="1" applyBorder="1" applyAlignment="1">
      <alignment vertical="center"/>
    </xf>
    <xf numFmtId="164" fontId="8" fillId="0" borderId="11" xfId="0" applyNumberFormat="1" applyFont="1" applyBorder="1" applyAlignment="1">
      <alignment vertical="center" wrapText="1"/>
    </xf>
    <xf numFmtId="0" fontId="7" fillId="0" borderId="9" xfId="0" applyFont="1" applyBorder="1" applyAlignment="1">
      <alignment vertical="center" wrapText="1"/>
    </xf>
    <xf numFmtId="164" fontId="8" fillId="0" borderId="4" xfId="0" applyNumberFormat="1" applyFont="1" applyBorder="1" applyAlignment="1">
      <alignment vertical="center" wrapText="1"/>
    </xf>
    <xf numFmtId="164" fontId="8" fillId="0" borderId="6" xfId="0" applyNumberFormat="1" applyFont="1" applyBorder="1" applyAlignment="1">
      <alignment vertical="center" wrapText="1"/>
    </xf>
    <xf numFmtId="164" fontId="8" fillId="0" borderId="4" xfId="0" quotePrefix="1" applyNumberFormat="1" applyFont="1" applyBorder="1" applyAlignment="1">
      <alignment horizontal="left" vertical="center"/>
    </xf>
    <xf numFmtId="164" fontId="8" fillId="8" borderId="11" xfId="0" applyNumberFormat="1" applyFont="1" applyFill="1" applyBorder="1" applyAlignment="1">
      <alignment vertical="center"/>
    </xf>
    <xf numFmtId="0" fontId="7" fillId="8" borderId="9" xfId="0" applyFont="1" applyFill="1" applyBorder="1" applyAlignment="1">
      <alignment vertical="center"/>
    </xf>
    <xf numFmtId="0" fontId="1" fillId="0" borderId="0" xfId="0" applyFont="1" applyAlignment="1">
      <alignment horizontal="center"/>
    </xf>
    <xf numFmtId="0" fontId="1" fillId="7" borderId="23" xfId="0" applyFont="1" applyFill="1" applyBorder="1" applyAlignment="1">
      <alignment horizontal="center" vertical="center"/>
    </xf>
    <xf numFmtId="0" fontId="1" fillId="7" borderId="23" xfId="0" applyFont="1" applyFill="1" applyBorder="1" applyAlignment="1">
      <alignment horizontal="center" vertical="center" wrapText="1"/>
    </xf>
    <xf numFmtId="164" fontId="20" fillId="0" borderId="7" xfId="0" applyNumberFormat="1" applyFont="1" applyBorder="1" applyAlignment="1">
      <alignment horizontal="center" vertical="center"/>
    </xf>
    <xf numFmtId="164" fontId="20" fillId="0" borderId="0" xfId="0" applyNumberFormat="1" applyFont="1" applyAlignment="1">
      <alignment horizontal="center" vertical="center"/>
    </xf>
    <xf numFmtId="0" fontId="0" fillId="6" borderId="32" xfId="0" applyFill="1" applyBorder="1" applyAlignment="1">
      <alignment horizontal="center" vertical="center"/>
    </xf>
    <xf numFmtId="0" fontId="0" fillId="6" borderId="33" xfId="0" applyFill="1" applyBorder="1" applyAlignment="1">
      <alignment horizontal="center" vertical="center"/>
    </xf>
    <xf numFmtId="164" fontId="20" fillId="0" borderId="7" xfId="0" quotePrefix="1" applyNumberFormat="1" applyFont="1" applyBorder="1" applyAlignment="1">
      <alignment horizontal="center" vertical="center"/>
    </xf>
    <xf numFmtId="0" fontId="0" fillId="0" borderId="0" xfId="0" quotePrefix="1" applyAlignment="1">
      <alignment horizont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35" xfId="0" applyBorder="1" applyAlignment="1">
      <alignment horizontal="center" vertical="center"/>
    </xf>
    <xf numFmtId="0" fontId="0" fillId="0" borderId="8" xfId="0" applyBorder="1" applyAlignment="1">
      <alignment horizontal="center" vertical="center"/>
    </xf>
    <xf numFmtId="0" fontId="0" fillId="0" borderId="0" xfId="0" applyAlignment="1"/>
    <xf numFmtId="0" fontId="7" fillId="0" borderId="3" xfId="0" applyFont="1" applyBorder="1" applyAlignment="1"/>
    <xf numFmtId="0" fontId="7" fillId="0" borderId="5" xfId="0" applyFont="1" applyBorder="1" applyAlignment="1"/>
    <xf numFmtId="0" fontId="7" fillId="0" borderId="6" xfId="0" applyFont="1" applyBorder="1" applyAlignment="1"/>
    <xf numFmtId="0" fontId="7" fillId="0" borderId="8" xfId="0" applyFont="1" applyBorder="1" applyAlignment="1"/>
    <xf numFmtId="0" fontId="7" fillId="0" borderId="11" xfId="0" applyFont="1" applyBorder="1" applyAlignment="1"/>
    <xf numFmtId="0" fontId="7" fillId="0" borderId="9" xfId="0" applyFont="1" applyBorder="1" applyAlignment="1"/>
    <xf numFmtId="164" fontId="8" fillId="0" borderId="11" xfId="0" quotePrefix="1" applyNumberFormat="1" applyFont="1" applyBorder="1" applyAlignment="1"/>
    <xf numFmtId="164" fontId="8" fillId="0" borderId="11" xfId="0" applyNumberFormat="1" applyFont="1" applyBorder="1" applyAlignment="1"/>
    <xf numFmtId="164" fontId="8" fillId="0" borderId="4" xfId="0" applyNumberFormat="1" applyFont="1" applyBorder="1" applyAlignment="1"/>
    <xf numFmtId="164" fontId="2" fillId="0" borderId="4" xfId="0" quotePrefix="1" applyNumberFormat="1" applyFont="1" applyBorder="1" applyAlignment="1"/>
    <xf numFmtId="164" fontId="8" fillId="0" borderId="4" xfId="0" quotePrefix="1" applyNumberFormat="1" applyFont="1" applyBorder="1" applyAlignment="1"/>
    <xf numFmtId="0" fontId="7" fillId="0" borderId="13" xfId="0" applyFont="1" applyBorder="1" applyAlignment="1"/>
    <xf numFmtId="0" fontId="7" fillId="0" borderId="14" xfId="0" applyFont="1" applyBorder="1" applyAlignment="1"/>
    <xf numFmtId="0" fontId="7" fillId="0" borderId="16" xfId="0" applyFont="1" applyBorder="1" applyAlignment="1"/>
    <xf numFmtId="0" fontId="7" fillId="0" borderId="17" xfId="0" applyFont="1" applyBorder="1" applyAlignment="1"/>
    <xf numFmtId="0" fontId="7" fillId="0" borderId="18" xfId="0" applyFont="1" applyBorder="1" applyAlignment="1"/>
    <xf numFmtId="0" fontId="7" fillId="0" borderId="19" xfId="0" applyFont="1" applyBorder="1" applyAlignment="1"/>
    <xf numFmtId="0" fontId="7" fillId="0" borderId="20" xfId="0" applyFont="1" applyBorder="1" applyAlignment="1"/>
    <xf numFmtId="0" fontId="7" fillId="0" borderId="21" xfId="0" applyFont="1" applyBorder="1" applyAlignment="1"/>
    <xf numFmtId="0" fontId="7" fillId="0" borderId="22" xfId="0" applyFont="1" applyBorder="1" applyAlignment="1"/>
  </cellXfs>
  <cellStyles count="2">
    <cellStyle name="Hipertaut" xfId="1" builtinId="8"/>
    <cellStyle name="Normal" xfId="0" builtinId="0"/>
  </cellStyles>
  <dxfs count="0"/>
  <tableStyles count="0" defaultTableStyle="TableStyleMedium2" defaultPivotStyle="PivotStyleLight16"/>
  <colors>
    <mruColors>
      <color rgb="FFE1F7F6"/>
      <color rgb="FFECFAF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1"/>
  <c:style val="2"/>
  <c:chart>
    <c:autoTitleDeleted val="1"/>
    <c:plotArea>
      <c:layout>
        <c:manualLayout>
          <c:layoutTarget val="inner"/>
          <c:xMode val="edge"/>
          <c:yMode val="edge"/>
          <c:x val="0.10606817536474225"/>
          <c:y val="4.5763206518704129E-2"/>
          <c:w val="0.89361115493076249"/>
          <c:h val="0.92925166500348422"/>
        </c:manualLayout>
      </c:layout>
      <c:lineChart>
        <c:grouping val="standard"/>
        <c:varyColors val="0"/>
        <c:ser>
          <c:idx val="0"/>
          <c:order val="0"/>
          <c:spPr>
            <a:ln cmpd="sng">
              <a:solidFill>
                <a:srgbClr val="274E13">
                  <a:alpha val="100000"/>
                </a:srgbClr>
              </a:solidFill>
            </a:ln>
          </c:spPr>
          <c:marker>
            <c:symbol val="circle"/>
            <c:size val="14"/>
            <c:spPr>
              <a:solidFill>
                <a:srgbClr val="274E13">
                  <a:alpha val="100000"/>
                </a:srgbClr>
              </a:solidFill>
              <a:ln cmpd="sng">
                <a:solidFill>
                  <a:srgbClr val="274E13">
                    <a:alpha val="100000"/>
                  </a:srgbClr>
                </a:solidFill>
              </a:ln>
            </c:spPr>
          </c:marker>
          <c:val>
            <c:numRef>
              <c:f>'Template 2021'!$G$44:$W$44</c:f>
              <c:numCache>
                <c:formatCode>0.00%</c:formatCode>
                <c:ptCount val="17"/>
                <c:pt idx="0">
                  <c:v>5.0749999999999997E-2</c:v>
                </c:pt>
                <c:pt idx="1">
                  <c:v>0.12025</c:v>
                </c:pt>
                <c:pt idx="2">
                  <c:v>0.19850000000000001</c:v>
                </c:pt>
                <c:pt idx="3">
                  <c:v>0.29550000000000004</c:v>
                </c:pt>
                <c:pt idx="4">
                  <c:v>0.3912500000000001</c:v>
                </c:pt>
                <c:pt idx="5">
                  <c:v>0.47375000000000012</c:v>
                </c:pt>
                <c:pt idx="6">
                  <c:v>0.55000000000000016</c:v>
                </c:pt>
                <c:pt idx="7">
                  <c:v>0.61250000000000016</c:v>
                </c:pt>
                <c:pt idx="8">
                  <c:v>0.69625000000000015</c:v>
                </c:pt>
                <c:pt idx="9">
                  <c:v>0.76553571428571443</c:v>
                </c:pt>
                <c:pt idx="10">
                  <c:v>0.83607142857142869</c:v>
                </c:pt>
                <c:pt idx="11">
                  <c:v>0.8811904761904763</c:v>
                </c:pt>
                <c:pt idx="12">
                  <c:v>0.95089285714285721</c:v>
                </c:pt>
                <c:pt idx="13">
                  <c:v>0.97851190476190486</c:v>
                </c:pt>
                <c:pt idx="14">
                  <c:v>1.0257142857142858</c:v>
                </c:pt>
                <c:pt idx="15">
                  <c:v>1.0433333333333334</c:v>
                </c:pt>
                <c:pt idx="16">
                  <c:v>1.0829857142857144</c:v>
                </c:pt>
              </c:numCache>
            </c:numRef>
          </c:val>
          <c:smooth val="0"/>
          <c:extLst>
            <c:ext xmlns:c16="http://schemas.microsoft.com/office/drawing/2014/chart" uri="{C3380CC4-5D6E-409C-BE32-E72D297353CC}">
              <c16:uniqueId val="{00000000-3D3C-4ACB-8B9B-5DE6BE4439AC}"/>
            </c:ext>
          </c:extLst>
        </c:ser>
        <c:dLbls>
          <c:showLegendKey val="0"/>
          <c:showVal val="0"/>
          <c:showCatName val="0"/>
          <c:showSerName val="0"/>
          <c:showPercent val="0"/>
          <c:showBubbleSize val="0"/>
        </c:dLbls>
        <c:marker val="1"/>
        <c:smooth val="0"/>
        <c:axId val="2081673702"/>
        <c:axId val="200203160"/>
      </c:lineChart>
      <c:catAx>
        <c:axId val="2081673702"/>
        <c:scaling>
          <c:orientation val="minMax"/>
        </c:scaling>
        <c:delete val="0"/>
        <c:axPos val="b"/>
        <c:title>
          <c:tx>
            <c:rich>
              <a:bodyPr/>
              <a:lstStyle/>
              <a:p>
                <a:pPr lvl="0">
                  <a:defRPr b="0">
                    <a:solidFill>
                      <a:srgbClr val="000000"/>
                    </a:solidFill>
                    <a:latin typeface="+mn-lt"/>
                  </a:defRPr>
                </a:pPr>
                <a:endParaRPr lang="en-ID"/>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0203160"/>
        <c:crosses val="autoZero"/>
        <c:auto val="1"/>
        <c:lblAlgn val="ctr"/>
        <c:lblOffset val="100"/>
        <c:noMultiLvlLbl val="1"/>
      </c:catAx>
      <c:valAx>
        <c:axId val="200203160"/>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endParaRPr lang="en-ID"/>
              </a:p>
            </c:rich>
          </c:tx>
          <c:overlay val="0"/>
        </c:title>
        <c:numFmt formatCode="0.00%" sourceLinked="1"/>
        <c:majorTickMark val="none"/>
        <c:minorTickMark val="none"/>
        <c:tickLblPos val="nextTo"/>
        <c:spPr>
          <a:ln/>
        </c:spPr>
        <c:txPr>
          <a:bodyPr/>
          <a:lstStyle/>
          <a:p>
            <a:pPr lvl="0">
              <a:defRPr b="0">
                <a:solidFill>
                  <a:schemeClr val="lt1"/>
                </a:solidFill>
                <a:latin typeface="+mn-lt"/>
              </a:defRPr>
            </a:pPr>
            <a:endParaRPr lang="en-US"/>
          </a:p>
        </c:txPr>
        <c:crossAx val="2081673702"/>
        <c:crosses val="autoZero"/>
        <c:crossBetween val="between"/>
      </c:valAx>
      <c:spPr>
        <a:noFill/>
        <a:ln w="25400">
          <a:noFill/>
        </a:ln>
      </c:spPr>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06817536474225"/>
          <c:y val="4.5763206518704129E-2"/>
          <c:w val="0.89361115493076249"/>
          <c:h val="0.92925166500348422"/>
        </c:manualLayout>
      </c:layout>
      <c:lineChart>
        <c:grouping val="standard"/>
        <c:varyColors val="0"/>
        <c:ser>
          <c:idx val="0"/>
          <c:order val="0"/>
          <c:spPr>
            <a:ln cmpd="sng">
              <a:solidFill>
                <a:srgbClr val="274E13">
                  <a:alpha val="100000"/>
                </a:srgbClr>
              </a:solidFill>
            </a:ln>
          </c:spPr>
          <c:marker>
            <c:symbol val="circle"/>
            <c:size val="14"/>
            <c:spPr>
              <a:solidFill>
                <a:srgbClr val="274E13">
                  <a:alpha val="100000"/>
                </a:srgbClr>
              </a:solidFill>
              <a:ln cmpd="sng">
                <a:solidFill>
                  <a:srgbClr val="274E13">
                    <a:alpha val="100000"/>
                  </a:srgbClr>
                </a:solidFill>
              </a:ln>
            </c:spPr>
          </c:marker>
          <c:val>
            <c:numRef>
              <c:f>'KURVA S - TIMELINE'!$G$44:$W$44</c:f>
              <c:numCache>
                <c:formatCode>0.00%</c:formatCode>
                <c:ptCount val="17"/>
                <c:pt idx="0">
                  <c:v>1.8000000000000002E-2</c:v>
                </c:pt>
                <c:pt idx="1">
                  <c:v>3.6000000000000004E-2</c:v>
                </c:pt>
                <c:pt idx="2">
                  <c:v>5.0666666666666672E-2</c:v>
                </c:pt>
                <c:pt idx="3">
                  <c:v>0.10533333333333335</c:v>
                </c:pt>
                <c:pt idx="4">
                  <c:v>0.14500000000000002</c:v>
                </c:pt>
                <c:pt idx="5">
                  <c:v>0.21000000000000002</c:v>
                </c:pt>
                <c:pt idx="6">
                  <c:v>0.32150000000000001</c:v>
                </c:pt>
                <c:pt idx="7">
                  <c:v>0.42800000000000005</c:v>
                </c:pt>
                <c:pt idx="8">
                  <c:v>0.52516666666666678</c:v>
                </c:pt>
                <c:pt idx="9">
                  <c:v>0.60000000000000009</c:v>
                </c:pt>
                <c:pt idx="10">
                  <c:v>0.65675000000000006</c:v>
                </c:pt>
                <c:pt idx="11">
                  <c:v>0.72183333333333344</c:v>
                </c:pt>
                <c:pt idx="12">
                  <c:v>0.83400000000000007</c:v>
                </c:pt>
                <c:pt idx="13">
                  <c:v>0.9295000000000001</c:v>
                </c:pt>
                <c:pt idx="14">
                  <c:v>0.95500000000000007</c:v>
                </c:pt>
                <c:pt idx="15">
                  <c:v>0.98000000000000009</c:v>
                </c:pt>
                <c:pt idx="16">
                  <c:v>1</c:v>
                </c:pt>
              </c:numCache>
            </c:numRef>
          </c:val>
          <c:smooth val="0"/>
          <c:extLst>
            <c:ext xmlns:c16="http://schemas.microsoft.com/office/drawing/2014/chart" uri="{C3380CC4-5D6E-409C-BE32-E72D297353CC}">
              <c16:uniqueId val="{00000000-F455-4E99-AF2C-BDF8BCA715D2}"/>
            </c:ext>
          </c:extLst>
        </c:ser>
        <c:dLbls>
          <c:showLegendKey val="0"/>
          <c:showVal val="0"/>
          <c:showCatName val="0"/>
          <c:showSerName val="0"/>
          <c:showPercent val="0"/>
          <c:showBubbleSize val="0"/>
        </c:dLbls>
        <c:marker val="1"/>
        <c:smooth val="0"/>
        <c:axId val="2081673702"/>
        <c:axId val="200203160"/>
      </c:lineChart>
      <c:catAx>
        <c:axId val="2081673702"/>
        <c:scaling>
          <c:orientation val="minMax"/>
        </c:scaling>
        <c:delete val="0"/>
        <c:axPos val="b"/>
        <c:title>
          <c:tx>
            <c:rich>
              <a:bodyPr/>
              <a:lstStyle/>
              <a:p>
                <a:pPr lvl="0">
                  <a:defRPr b="0">
                    <a:solidFill>
                      <a:srgbClr val="000000"/>
                    </a:solidFill>
                    <a:latin typeface="+mn-lt"/>
                  </a:defRPr>
                </a:pPr>
                <a:endParaRPr lang="en-ID"/>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0203160"/>
        <c:crosses val="autoZero"/>
        <c:auto val="1"/>
        <c:lblAlgn val="ctr"/>
        <c:lblOffset val="100"/>
        <c:noMultiLvlLbl val="1"/>
      </c:catAx>
      <c:valAx>
        <c:axId val="200203160"/>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endParaRPr lang="en-ID"/>
              </a:p>
            </c:rich>
          </c:tx>
          <c:overlay val="0"/>
        </c:title>
        <c:numFmt formatCode="0.00%" sourceLinked="1"/>
        <c:majorTickMark val="none"/>
        <c:minorTickMark val="none"/>
        <c:tickLblPos val="nextTo"/>
        <c:spPr>
          <a:ln/>
        </c:spPr>
        <c:txPr>
          <a:bodyPr/>
          <a:lstStyle/>
          <a:p>
            <a:pPr lvl="0">
              <a:defRPr b="0">
                <a:solidFill>
                  <a:schemeClr val="lt1"/>
                </a:solidFill>
                <a:latin typeface="+mn-lt"/>
              </a:defRPr>
            </a:pPr>
            <a:endParaRPr lang="en-US"/>
          </a:p>
        </c:txPr>
        <c:crossAx val="2081673702"/>
        <c:crosses val="autoZero"/>
        <c:crossBetween val="between"/>
      </c:valAx>
      <c:spPr>
        <a:noFill/>
        <a:ln w="25400">
          <a:noFill/>
        </a:ln>
      </c:spPr>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06817536474225"/>
          <c:y val="4.5763206518704129E-2"/>
          <c:w val="0.89361115493076249"/>
          <c:h val="0.92925166500348422"/>
        </c:manualLayout>
      </c:layout>
      <c:lineChart>
        <c:grouping val="standard"/>
        <c:varyColors val="0"/>
        <c:ser>
          <c:idx val="0"/>
          <c:order val="0"/>
          <c:spPr>
            <a:ln cmpd="sng">
              <a:solidFill>
                <a:srgbClr val="274E13">
                  <a:alpha val="100000"/>
                </a:srgbClr>
              </a:solidFill>
            </a:ln>
          </c:spPr>
          <c:marker>
            <c:symbol val="circle"/>
            <c:size val="14"/>
            <c:spPr>
              <a:solidFill>
                <a:srgbClr val="274E13">
                  <a:alpha val="100000"/>
                </a:srgbClr>
              </a:solidFill>
              <a:ln cmpd="sng">
                <a:solidFill>
                  <a:srgbClr val="274E13">
                    <a:alpha val="100000"/>
                  </a:srgbClr>
                </a:solidFill>
              </a:ln>
            </c:spPr>
          </c:marker>
          <c:val>
            <c:numRef>
              <c:f>'TULIS TOPIK DISINI'!$G$44:$W$44</c:f>
              <c:numCache>
                <c:formatCode>0.00%</c:formatCode>
                <c:ptCount val="17"/>
                <c:pt idx="0">
                  <c:v>4.0000000000000001E-3</c:v>
                </c:pt>
                <c:pt idx="1">
                  <c:v>1.8000000000000002E-2</c:v>
                </c:pt>
                <c:pt idx="2">
                  <c:v>2.866666666666667E-2</c:v>
                </c:pt>
                <c:pt idx="3">
                  <c:v>6.9333333333333344E-2</c:v>
                </c:pt>
                <c:pt idx="4">
                  <c:v>0.10500000000000001</c:v>
                </c:pt>
                <c:pt idx="5">
                  <c:v>0.12000000000000001</c:v>
                </c:pt>
                <c:pt idx="6">
                  <c:v>0.12000000000000001</c:v>
                </c:pt>
                <c:pt idx="7">
                  <c:v>0.12000000000000001</c:v>
                </c:pt>
                <c:pt idx="8">
                  <c:v>0.1821666666666667</c:v>
                </c:pt>
                <c:pt idx="9">
                  <c:v>0.22366666666666671</c:v>
                </c:pt>
                <c:pt idx="10">
                  <c:v>0.23833333333333337</c:v>
                </c:pt>
                <c:pt idx="11">
                  <c:v>0.25966666666666671</c:v>
                </c:pt>
                <c:pt idx="12">
                  <c:v>0.28433333333333338</c:v>
                </c:pt>
                <c:pt idx="13">
                  <c:v>0.3098333333333334</c:v>
                </c:pt>
                <c:pt idx="14">
                  <c:v>0.33533333333333343</c:v>
                </c:pt>
                <c:pt idx="15">
                  <c:v>0.36033333333333345</c:v>
                </c:pt>
                <c:pt idx="16">
                  <c:v>0.38033333333333347</c:v>
                </c:pt>
              </c:numCache>
            </c:numRef>
          </c:val>
          <c:smooth val="0"/>
          <c:extLst>
            <c:ext xmlns:c16="http://schemas.microsoft.com/office/drawing/2014/chart" uri="{C3380CC4-5D6E-409C-BE32-E72D297353CC}">
              <c16:uniqueId val="{00000000-61CC-49FE-98D7-B5AB53ED6F03}"/>
            </c:ext>
          </c:extLst>
        </c:ser>
        <c:dLbls>
          <c:showLegendKey val="0"/>
          <c:showVal val="0"/>
          <c:showCatName val="0"/>
          <c:showSerName val="0"/>
          <c:showPercent val="0"/>
          <c:showBubbleSize val="0"/>
        </c:dLbls>
        <c:marker val="1"/>
        <c:smooth val="0"/>
        <c:axId val="2081673702"/>
        <c:axId val="200203160"/>
      </c:lineChart>
      <c:catAx>
        <c:axId val="2081673702"/>
        <c:scaling>
          <c:orientation val="minMax"/>
        </c:scaling>
        <c:delete val="0"/>
        <c:axPos val="b"/>
        <c:title>
          <c:tx>
            <c:rich>
              <a:bodyPr/>
              <a:lstStyle/>
              <a:p>
                <a:pPr lvl="0">
                  <a:defRPr b="0">
                    <a:solidFill>
                      <a:srgbClr val="000000"/>
                    </a:solidFill>
                    <a:latin typeface="+mn-lt"/>
                  </a:defRPr>
                </a:pPr>
                <a:endParaRPr lang="en-ID"/>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0203160"/>
        <c:crosses val="autoZero"/>
        <c:auto val="1"/>
        <c:lblAlgn val="ctr"/>
        <c:lblOffset val="100"/>
        <c:noMultiLvlLbl val="1"/>
      </c:catAx>
      <c:valAx>
        <c:axId val="200203160"/>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endParaRPr lang="en-ID"/>
              </a:p>
            </c:rich>
          </c:tx>
          <c:overlay val="0"/>
        </c:title>
        <c:numFmt formatCode="0.00%" sourceLinked="1"/>
        <c:majorTickMark val="none"/>
        <c:minorTickMark val="none"/>
        <c:tickLblPos val="nextTo"/>
        <c:spPr>
          <a:ln/>
        </c:spPr>
        <c:txPr>
          <a:bodyPr/>
          <a:lstStyle/>
          <a:p>
            <a:pPr lvl="0">
              <a:defRPr b="0">
                <a:solidFill>
                  <a:schemeClr val="lt1"/>
                </a:solidFill>
                <a:latin typeface="+mn-lt"/>
              </a:defRPr>
            </a:pPr>
            <a:endParaRPr lang="en-US"/>
          </a:p>
        </c:txPr>
        <c:crossAx val="2081673702"/>
        <c:crosses val="autoZero"/>
        <c:crossBetween val="between"/>
      </c:valAx>
      <c:spPr>
        <a:noFill/>
        <a:ln w="25400">
          <a:noFill/>
        </a:ln>
      </c:spPr>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6</xdr:col>
      <xdr:colOff>912669</xdr:colOff>
      <xdr:row>49</xdr:row>
      <xdr:rowOff>82262</xdr:rowOff>
    </xdr:from>
    <xdr:ext cx="16640175" cy="1029652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13</xdr:col>
      <xdr:colOff>214724</xdr:colOff>
      <xdr:row>67</xdr:row>
      <xdr:rowOff>0</xdr:rowOff>
    </xdr:to>
    <xdr:pic>
      <xdr:nvPicPr>
        <xdr:cNvPr id="3" name="Gambar 2">
          <a:extLst>
            <a:ext uri="{FF2B5EF4-FFF2-40B4-BE49-F238E27FC236}">
              <a16:creationId xmlns:a16="http://schemas.microsoft.com/office/drawing/2014/main" id="{8BB2E165-B5E3-8F6A-6910-932A8DE8D2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5501640"/>
          <a:ext cx="7529924" cy="10058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6</xdr:col>
      <xdr:colOff>912669</xdr:colOff>
      <xdr:row>49</xdr:row>
      <xdr:rowOff>82262</xdr:rowOff>
    </xdr:from>
    <xdr:ext cx="16640175" cy="10296525"/>
    <xdr:graphicFrame macro="">
      <xdr:nvGraphicFramePr>
        <xdr:cNvPr id="3" name="Chart 1" title="Chart">
          <a:extLst>
            <a:ext uri="{FF2B5EF4-FFF2-40B4-BE49-F238E27FC236}">
              <a16:creationId xmlns:a16="http://schemas.microsoft.com/office/drawing/2014/main" id="{503C76D2-523D-4608-8674-1906488A1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912669</xdr:colOff>
      <xdr:row>49</xdr:row>
      <xdr:rowOff>82262</xdr:rowOff>
    </xdr:from>
    <xdr:ext cx="16640175" cy="10296525"/>
    <xdr:graphicFrame macro="">
      <xdr:nvGraphicFramePr>
        <xdr:cNvPr id="5" name="Chart 1" title="Chart">
          <a:extLst>
            <a:ext uri="{FF2B5EF4-FFF2-40B4-BE49-F238E27FC236}">
              <a16:creationId xmlns:a16="http://schemas.microsoft.com/office/drawing/2014/main" id="{A5E615BC-B95A-4585-8ED3-6BBEC05B5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25</xdr:col>
      <xdr:colOff>595744</xdr:colOff>
      <xdr:row>22</xdr:row>
      <xdr:rowOff>55417</xdr:rowOff>
    </xdr:from>
    <xdr:to>
      <xdr:col>39</xdr:col>
      <xdr:colOff>893889</xdr:colOff>
      <xdr:row>50</xdr:row>
      <xdr:rowOff>95389</xdr:rowOff>
    </xdr:to>
    <xdr:pic>
      <xdr:nvPicPr>
        <xdr:cNvPr id="2" name="Gambar 1">
          <a:extLst>
            <a:ext uri="{FF2B5EF4-FFF2-40B4-BE49-F238E27FC236}">
              <a16:creationId xmlns:a16="http://schemas.microsoft.com/office/drawing/2014/main" id="{F3E63997-AF46-3AC8-E794-C1B9DE011356}"/>
            </a:ext>
          </a:extLst>
        </xdr:cNvPr>
        <xdr:cNvPicPr>
          <a:picLocks noChangeAspect="1"/>
        </xdr:cNvPicPr>
      </xdr:nvPicPr>
      <xdr:blipFill>
        <a:blip xmlns:r="http://schemas.openxmlformats.org/officeDocument/2006/relationships" r:embed="rId2"/>
        <a:stretch>
          <a:fillRect/>
        </a:stretch>
      </xdr:blipFill>
      <xdr:spPr>
        <a:xfrm>
          <a:off x="26212799" y="7952508"/>
          <a:ext cx="14180399" cy="6038990"/>
        </a:xfrm>
        <a:prstGeom prst="rect">
          <a:avLst/>
        </a:prstGeom>
      </xdr:spPr>
    </xdr:pic>
    <xdr:clientData/>
  </xdr:twoCellAnchor>
  <xdr:twoCellAnchor editAs="oneCell">
    <xdr:from>
      <xdr:col>24</xdr:col>
      <xdr:colOff>858982</xdr:colOff>
      <xdr:row>27</xdr:row>
      <xdr:rowOff>277091</xdr:rowOff>
    </xdr:from>
    <xdr:to>
      <xdr:col>33</xdr:col>
      <xdr:colOff>508592</xdr:colOff>
      <xdr:row>60</xdr:row>
      <xdr:rowOff>66915</xdr:rowOff>
    </xdr:to>
    <xdr:pic>
      <xdr:nvPicPr>
        <xdr:cNvPr id="3" name="Gambar 2">
          <a:extLst>
            <a:ext uri="{FF2B5EF4-FFF2-40B4-BE49-F238E27FC236}">
              <a16:creationId xmlns:a16="http://schemas.microsoft.com/office/drawing/2014/main" id="{6B44197C-7B96-7596-4F01-872DE250580A}"/>
            </a:ext>
          </a:extLst>
        </xdr:cNvPr>
        <xdr:cNvPicPr>
          <a:picLocks noChangeAspect="1"/>
        </xdr:cNvPicPr>
      </xdr:nvPicPr>
      <xdr:blipFill>
        <a:blip xmlns:r="http://schemas.openxmlformats.org/officeDocument/2006/relationships" r:embed="rId3"/>
        <a:stretch>
          <a:fillRect/>
        </a:stretch>
      </xdr:blipFill>
      <xdr:spPr>
        <a:xfrm>
          <a:off x="25520073" y="10252364"/>
          <a:ext cx="8502664" cy="565029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f:/g/personal/rafy_205022_mhs_its_ac_id/EovdAP_gFdFIr_L8reM9q2ABB2PDMGFE32wcd883tIPrtQ?e=aCKzUJ" TargetMode="External"/><Relationship Id="rId3" Type="http://schemas.openxmlformats.org/officeDocument/2006/relationships/hyperlink" Target="../../../../../:f:/g/personal/rafy_205022_mhs_its_ac_id/Es-quB9qL3pOhSsbPcm5ruABC4AmQoBfTqD67edAdwe3-w?e=Ouf6Uc" TargetMode="External"/><Relationship Id="rId7" Type="http://schemas.openxmlformats.org/officeDocument/2006/relationships/hyperlink" Target="../../../../../:f:/g/personal/rafy_205022_mhs_its_ac_id/El0odkMc9UVKtzAF_j2P4h8BnRvI1RA9HqHvVg83j8X2UQ?e=NEjf2b" TargetMode="External"/><Relationship Id="rId2" Type="http://schemas.openxmlformats.org/officeDocument/2006/relationships/hyperlink" Target="../../../../../:f:/g/personal/rafy_205022_mhs_its_ac_id/EnFcwEhvPZNEt5BslbjygksB2406gOZyVl5gdqW6-sRG7Q?e=lzDIAt" TargetMode="External"/><Relationship Id="rId1" Type="http://schemas.openxmlformats.org/officeDocument/2006/relationships/hyperlink" Target="../../../../../:f:/g/personal/rafy_205022_mhs_its_ac_id/En90gV-7iPpKo7OHI_rM_wYBfajmtfKo675UvOIbCMo9UA?e=lNwG66" TargetMode="External"/><Relationship Id="rId6" Type="http://schemas.openxmlformats.org/officeDocument/2006/relationships/hyperlink" Target="../../../../../:f:/g/personal/rafy_205022_mhs_its_ac_id/EsuYG76iluhMhmMri3h7FyoBlIctF58uQPWhSVwOdZvKMw?e=CEha6R" TargetMode="External"/><Relationship Id="rId11" Type="http://schemas.openxmlformats.org/officeDocument/2006/relationships/printerSettings" Target="../printerSettings/printerSettings5.bin"/><Relationship Id="rId5" Type="http://schemas.openxmlformats.org/officeDocument/2006/relationships/hyperlink" Target="../../../../../:f:/g/personal/rafy_205022_mhs_its_ac_id/Eip2Z2s87XREhQHbU5xNYIMBaDjmrdgDfXfmUs1to3BfrA?e=euPNaT" TargetMode="External"/><Relationship Id="rId10" Type="http://schemas.openxmlformats.org/officeDocument/2006/relationships/hyperlink" Target="../../../../../:f:/g/personal/rafy_205022_mhs_its_ac_id/EqNQWjiMnIRAhp8cNeW0CJwBbAYH3hMGwlIGhRM7kygG4g?e=VgYPMI" TargetMode="External"/><Relationship Id="rId4" Type="http://schemas.openxmlformats.org/officeDocument/2006/relationships/hyperlink" Target="../../../../../:f:/g/personal/rafy_205022_mhs_its_ac_id/EkwoCJZSvVZFilOc_4MWJ6IBZjCo_NYha97AymkuKOEX0w?e=gtaFua" TargetMode="External"/><Relationship Id="rId9" Type="http://schemas.openxmlformats.org/officeDocument/2006/relationships/hyperlink" Target="../../../../../:f:/g/personal/rafy_205022_mhs_its_ac_id/EirTcnkeBj1MtuUS7zzqDz8BP0ZnbBAUWzeviCCglvJewQ?e=AbZFw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2"/>
  <sheetViews>
    <sheetView topLeftCell="A18" zoomScale="55" zoomScaleNormal="55" workbookViewId="0">
      <selection activeCell="C14" sqref="C14:D14"/>
    </sheetView>
  </sheetViews>
  <sheetFormatPr defaultColWidth="14.42578125" defaultRowHeight="15" customHeight="1"/>
  <cols>
    <col min="1" max="1" width="3.140625" customWidth="1"/>
    <col min="2" max="2" width="10.28515625" customWidth="1"/>
    <col min="3" max="3" width="24.5703125" customWidth="1"/>
    <col min="4" max="4" width="50.42578125" customWidth="1"/>
    <col min="5" max="23" width="13.42578125" customWidth="1"/>
    <col min="24" max="27" width="14" customWidth="1"/>
  </cols>
  <sheetData>
    <row r="1" spans="1:27" ht="39.75" customHeight="1">
      <c r="A1" s="1"/>
      <c r="B1" s="113" t="s">
        <v>0</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row>
    <row r="2" spans="1:27" ht="19.5" customHeight="1">
      <c r="A2" s="1"/>
      <c r="B2" s="1"/>
      <c r="C2" s="1"/>
      <c r="D2" s="1"/>
      <c r="E2" s="2"/>
      <c r="F2" s="1"/>
      <c r="G2" s="1"/>
      <c r="H2" s="1"/>
      <c r="I2" s="1"/>
      <c r="J2" s="1"/>
      <c r="K2" s="1"/>
      <c r="L2" s="1"/>
      <c r="M2" s="1"/>
      <c r="N2" s="1"/>
      <c r="O2" s="1"/>
      <c r="P2" s="1"/>
      <c r="Q2" s="1"/>
      <c r="R2" s="1"/>
      <c r="S2" s="1"/>
      <c r="T2" s="1"/>
      <c r="U2" s="1"/>
      <c r="V2" s="1"/>
      <c r="W2" s="1"/>
      <c r="X2" s="1"/>
      <c r="Y2" s="1"/>
      <c r="Z2" s="1"/>
      <c r="AA2" s="3"/>
    </row>
    <row r="3" spans="1:27" ht="25.5" customHeight="1">
      <c r="A3" s="1"/>
      <c r="B3" s="114" t="s">
        <v>1</v>
      </c>
      <c r="C3" s="167"/>
      <c r="D3" s="115" t="s">
        <v>2</v>
      </c>
      <c r="E3" s="167"/>
      <c r="F3" s="167"/>
      <c r="G3" s="1"/>
      <c r="H3" s="1"/>
      <c r="I3" s="1"/>
      <c r="J3" s="1"/>
      <c r="K3" s="1"/>
      <c r="L3" s="1"/>
      <c r="M3" s="1"/>
      <c r="N3" s="1"/>
      <c r="O3" s="1"/>
      <c r="P3" s="1"/>
      <c r="Q3" s="1"/>
      <c r="R3" s="1"/>
      <c r="S3" s="1"/>
      <c r="T3" s="1"/>
      <c r="U3" s="1"/>
      <c r="V3" s="1"/>
      <c r="W3" s="1"/>
      <c r="X3" s="1"/>
      <c r="Y3" s="1"/>
      <c r="Z3" s="1"/>
      <c r="AA3" s="3"/>
    </row>
    <row r="4" spans="1:27" ht="25.5" customHeight="1">
      <c r="A4" s="1"/>
      <c r="B4" s="114" t="s">
        <v>3</v>
      </c>
      <c r="C4" s="167"/>
      <c r="D4" s="4" t="s">
        <v>4</v>
      </c>
      <c r="G4" s="1"/>
      <c r="H4" s="1"/>
      <c r="I4" s="1"/>
      <c r="J4" s="1"/>
      <c r="K4" s="1"/>
      <c r="L4" s="1"/>
      <c r="M4" s="1"/>
      <c r="N4" s="1"/>
      <c r="O4" s="1"/>
      <c r="P4" s="1"/>
      <c r="Q4" s="1"/>
      <c r="R4" s="1"/>
      <c r="S4" s="1"/>
      <c r="T4" s="1"/>
      <c r="U4" s="1"/>
      <c r="V4" s="1"/>
      <c r="W4" s="1"/>
      <c r="X4" s="1"/>
      <c r="Y4" s="1"/>
      <c r="Z4" s="1"/>
      <c r="AA4" s="3"/>
    </row>
    <row r="5" spans="1:27" ht="25.5" customHeight="1">
      <c r="A5" s="1"/>
      <c r="B5" s="114" t="s">
        <v>5</v>
      </c>
      <c r="C5" s="167"/>
      <c r="D5" s="115" t="s">
        <v>6</v>
      </c>
      <c r="E5" s="167"/>
      <c r="F5" s="167"/>
      <c r="G5" s="1"/>
      <c r="H5" s="1"/>
      <c r="I5" s="1"/>
      <c r="J5" s="1"/>
      <c r="K5" s="1"/>
      <c r="L5" s="1"/>
      <c r="M5" s="1"/>
      <c r="N5" s="1"/>
      <c r="O5" s="1"/>
      <c r="P5" s="1"/>
      <c r="Q5" s="1"/>
      <c r="R5" s="1"/>
      <c r="S5" s="1"/>
      <c r="T5" s="1"/>
      <c r="U5" s="1"/>
      <c r="V5" s="1"/>
      <c r="W5" s="1"/>
      <c r="X5" s="1"/>
      <c r="Y5" s="1"/>
      <c r="Z5" s="1"/>
      <c r="AA5" s="3"/>
    </row>
    <row r="6" spans="1:27" ht="25.5" customHeight="1">
      <c r="A6" s="1"/>
      <c r="B6" s="114" t="s">
        <v>7</v>
      </c>
      <c r="C6" s="167"/>
      <c r="D6" s="115" t="str">
        <f>"+6282174389543"</f>
        <v>+6282174389543</v>
      </c>
      <c r="E6" s="167"/>
      <c r="F6" s="167"/>
      <c r="G6" s="1"/>
      <c r="H6" s="1"/>
      <c r="I6" s="1"/>
      <c r="J6" s="1"/>
      <c r="K6" s="1"/>
      <c r="L6" s="1"/>
      <c r="M6" s="1"/>
      <c r="N6" s="1"/>
      <c r="O6" s="1"/>
      <c r="P6" s="1"/>
      <c r="Q6" s="1"/>
      <c r="R6" s="1"/>
      <c r="S6" s="1"/>
      <c r="T6" s="1"/>
      <c r="U6" s="1"/>
      <c r="V6" s="1"/>
      <c r="W6" s="1"/>
      <c r="X6" s="1"/>
      <c r="Y6" s="1"/>
      <c r="Z6" s="1"/>
      <c r="AA6" s="3"/>
    </row>
    <row r="7" spans="1:27" ht="25.5" customHeight="1">
      <c r="A7" s="1"/>
      <c r="B7" s="114" t="s">
        <v>8</v>
      </c>
      <c r="C7" s="167"/>
      <c r="D7" s="115" t="s">
        <v>9</v>
      </c>
      <c r="E7" s="167"/>
      <c r="F7" s="167"/>
      <c r="G7" s="1"/>
      <c r="H7" s="1"/>
      <c r="I7" s="1"/>
      <c r="J7" s="1"/>
      <c r="K7" s="1"/>
      <c r="L7" s="1"/>
      <c r="M7" s="1"/>
      <c r="N7" s="1"/>
      <c r="O7" s="1"/>
      <c r="P7" s="1"/>
      <c r="Q7" s="1"/>
      <c r="R7" s="1"/>
      <c r="S7" s="1"/>
      <c r="T7" s="1"/>
      <c r="U7" s="1"/>
      <c r="V7" s="1"/>
      <c r="W7" s="1"/>
      <c r="X7" s="1"/>
      <c r="Y7" s="1"/>
      <c r="Z7" s="1"/>
      <c r="AA7" s="3"/>
    </row>
    <row r="8" spans="1:27" ht="25.5" customHeight="1">
      <c r="A8" s="1"/>
      <c r="B8" s="114" t="s">
        <v>10</v>
      </c>
      <c r="C8" s="167"/>
      <c r="D8" s="115" t="str">
        <f>"+62811348113"</f>
        <v>+62811348113</v>
      </c>
      <c r="E8" s="167"/>
      <c r="F8" s="167"/>
      <c r="G8" s="1"/>
      <c r="H8" s="1"/>
      <c r="I8" s="1"/>
      <c r="J8" s="1"/>
      <c r="K8" s="1"/>
      <c r="L8" s="1"/>
      <c r="M8" s="1"/>
      <c r="N8" s="1"/>
      <c r="O8" s="1"/>
      <c r="P8" s="1"/>
      <c r="Q8" s="1"/>
      <c r="R8" s="1"/>
      <c r="S8" s="1"/>
      <c r="T8" s="1"/>
      <c r="U8" s="1"/>
      <c r="V8" s="1"/>
      <c r="W8" s="1"/>
      <c r="X8" s="1"/>
      <c r="Y8" s="1"/>
      <c r="Z8" s="1"/>
      <c r="AA8" s="3"/>
    </row>
    <row r="9" spans="1:27" ht="19.5" customHeight="1">
      <c r="A9" s="1"/>
      <c r="B9" s="5"/>
      <c r="C9" s="5"/>
      <c r="D9" s="4"/>
      <c r="E9" s="4"/>
      <c r="F9" s="4"/>
      <c r="G9" s="1"/>
      <c r="H9" s="1"/>
      <c r="I9" s="1"/>
      <c r="J9" s="1"/>
      <c r="K9" s="1"/>
      <c r="L9" s="1"/>
      <c r="M9" s="1"/>
      <c r="N9" s="1"/>
      <c r="O9" s="1"/>
      <c r="P9" s="1"/>
      <c r="Q9" s="1"/>
      <c r="R9" s="1"/>
      <c r="S9" s="1"/>
      <c r="T9" s="1"/>
      <c r="U9" s="1"/>
      <c r="V9" s="1"/>
      <c r="W9" s="1"/>
      <c r="X9" s="1"/>
      <c r="Y9" s="1"/>
      <c r="Z9" s="1"/>
      <c r="AA9" s="3"/>
    </row>
    <row r="10" spans="1:27" ht="15.6">
      <c r="A10" s="1"/>
      <c r="B10" s="1"/>
      <c r="C10" s="1"/>
      <c r="D10" s="1"/>
      <c r="E10" s="6" t="s">
        <v>11</v>
      </c>
      <c r="F10" s="1"/>
      <c r="G10" s="1" t="s">
        <v>12</v>
      </c>
      <c r="H10" s="1"/>
      <c r="I10" s="1"/>
      <c r="J10" s="1"/>
      <c r="K10" s="1"/>
      <c r="L10" s="1"/>
      <c r="M10" s="1"/>
      <c r="N10" s="1"/>
      <c r="O10" s="1"/>
      <c r="P10" s="1"/>
      <c r="Q10" s="1"/>
      <c r="R10" s="1"/>
      <c r="S10" s="1"/>
      <c r="T10" s="1"/>
      <c r="U10" s="1"/>
      <c r="V10" s="1"/>
      <c r="W10" s="1"/>
      <c r="X10" s="1"/>
      <c r="Y10" s="1"/>
      <c r="Z10" s="1"/>
      <c r="AA10" s="3"/>
    </row>
    <row r="11" spans="1:27" ht="24.75" customHeight="1">
      <c r="A11" s="1"/>
      <c r="B11" s="109" t="s">
        <v>13</v>
      </c>
      <c r="C11" s="110" t="s">
        <v>14</v>
      </c>
      <c r="D11" s="168"/>
      <c r="E11" s="111" t="s">
        <v>15</v>
      </c>
      <c r="F11" s="109" t="s">
        <v>16</v>
      </c>
      <c r="G11" s="106" t="s">
        <v>17</v>
      </c>
      <c r="H11" s="169"/>
      <c r="I11" s="169"/>
      <c r="J11" s="169"/>
      <c r="K11" s="170"/>
      <c r="L11" s="106" t="s">
        <v>18</v>
      </c>
      <c r="M11" s="169"/>
      <c r="N11" s="169"/>
      <c r="O11" s="170"/>
      <c r="P11" s="106" t="s">
        <v>19</v>
      </c>
      <c r="Q11" s="169"/>
      <c r="R11" s="169"/>
      <c r="S11" s="170"/>
      <c r="T11" s="106" t="s">
        <v>20</v>
      </c>
      <c r="U11" s="169"/>
      <c r="V11" s="169"/>
      <c r="W11" s="170"/>
      <c r="X11" s="75"/>
    </row>
    <row r="12" spans="1:27" ht="24.75" customHeight="1">
      <c r="A12" s="1"/>
      <c r="B12" s="171"/>
      <c r="C12" s="172"/>
      <c r="D12" s="173"/>
      <c r="E12" s="171"/>
      <c r="F12" s="171"/>
      <c r="G12" s="7" t="s">
        <v>21</v>
      </c>
      <c r="H12" s="7" t="s">
        <v>22</v>
      </c>
      <c r="I12" s="7" t="s">
        <v>23</v>
      </c>
      <c r="J12" s="7" t="s">
        <v>24</v>
      </c>
      <c r="K12" s="7" t="s">
        <v>25</v>
      </c>
      <c r="L12" s="7" t="s">
        <v>21</v>
      </c>
      <c r="M12" s="7" t="s">
        <v>22</v>
      </c>
      <c r="N12" s="7" t="s">
        <v>23</v>
      </c>
      <c r="O12" s="7" t="s">
        <v>24</v>
      </c>
      <c r="P12" s="7" t="s">
        <v>21</v>
      </c>
      <c r="Q12" s="7" t="s">
        <v>22</v>
      </c>
      <c r="R12" s="7" t="s">
        <v>23</v>
      </c>
      <c r="S12" s="7" t="s">
        <v>24</v>
      </c>
      <c r="T12" s="7" t="s">
        <v>21</v>
      </c>
      <c r="U12" s="7" t="s">
        <v>22</v>
      </c>
      <c r="V12" s="7" t="s">
        <v>23</v>
      </c>
      <c r="W12" s="8" t="s">
        <v>24</v>
      </c>
      <c r="X12" s="9"/>
      <c r="Y12" s="10"/>
      <c r="Z12" s="10"/>
      <c r="AA12" s="10"/>
    </row>
    <row r="13" spans="1:27" ht="7.5" customHeight="1">
      <c r="A13" s="1"/>
      <c r="B13" s="11"/>
      <c r="C13" s="107"/>
      <c r="D13" s="170"/>
      <c r="E13" s="13"/>
      <c r="F13" s="11"/>
      <c r="G13" s="11"/>
      <c r="H13" s="11"/>
      <c r="I13" s="11"/>
      <c r="J13" s="11"/>
      <c r="K13" s="11"/>
      <c r="L13" s="11"/>
      <c r="M13" s="11"/>
      <c r="N13" s="11"/>
      <c r="O13" s="11"/>
      <c r="P13" s="11"/>
      <c r="Q13" s="11"/>
      <c r="R13" s="11"/>
      <c r="S13" s="11"/>
      <c r="T13" s="11"/>
      <c r="U13" s="11"/>
      <c r="V13" s="11"/>
      <c r="W13" s="12"/>
      <c r="X13" s="14"/>
      <c r="Y13" s="1"/>
      <c r="Z13" s="1"/>
      <c r="AA13" s="1"/>
    </row>
    <row r="14" spans="1:27" ht="33" customHeight="1">
      <c r="A14" s="1"/>
      <c r="B14" s="15">
        <v>1</v>
      </c>
      <c r="C14" s="108" t="s">
        <v>26</v>
      </c>
      <c r="D14" s="170"/>
      <c r="E14" s="16">
        <v>8</v>
      </c>
      <c r="F14" s="17">
        <v>0.16</v>
      </c>
      <c r="G14" s="17">
        <f>F14/E14</f>
        <v>0.02</v>
      </c>
      <c r="H14" s="17"/>
      <c r="I14" s="17">
        <f>F14/E14</f>
        <v>0.02</v>
      </c>
      <c r="J14" s="17">
        <f t="shared" ref="J14:J16" si="0">F14/E14</f>
        <v>0.02</v>
      </c>
      <c r="K14" s="17">
        <f>F14/E14</f>
        <v>0.02</v>
      </c>
      <c r="L14" s="17">
        <f>F14/E14</f>
        <v>0.02</v>
      </c>
      <c r="M14" s="17">
        <f>F14/E14</f>
        <v>0.02</v>
      </c>
      <c r="N14" s="17"/>
      <c r="O14" s="17">
        <f>F14/E14</f>
        <v>0.02</v>
      </c>
      <c r="P14" s="17">
        <f>F14/E14</f>
        <v>0.02</v>
      </c>
      <c r="Q14" s="17">
        <f>F14/E14</f>
        <v>0.02</v>
      </c>
      <c r="R14" s="17"/>
      <c r="S14" s="17">
        <f>F14/E14</f>
        <v>0.02</v>
      </c>
      <c r="T14" s="17"/>
      <c r="U14" s="17">
        <f>F14/E14</f>
        <v>0.02</v>
      </c>
      <c r="V14" s="17"/>
      <c r="W14" s="17">
        <f>F14/E14</f>
        <v>0.02</v>
      </c>
      <c r="X14" s="18"/>
      <c r="Y14" s="19"/>
      <c r="Z14" s="19"/>
      <c r="AA14" s="19"/>
    </row>
    <row r="15" spans="1:27" ht="33" customHeight="1">
      <c r="A15" s="1"/>
      <c r="B15" s="20">
        <v>2</v>
      </c>
      <c r="C15" s="174" t="s">
        <v>27</v>
      </c>
      <c r="D15" s="173"/>
      <c r="E15" s="16">
        <v>2</v>
      </c>
      <c r="F15" s="21">
        <v>0.04</v>
      </c>
      <c r="G15" s="76"/>
      <c r="H15" s="17">
        <f t="shared" ref="H15:H21" si="1">F15/E15</f>
        <v>0.02</v>
      </c>
      <c r="I15" s="17"/>
      <c r="J15" s="17">
        <f t="shared" si="0"/>
        <v>0.02</v>
      </c>
      <c r="K15" s="17"/>
      <c r="L15" s="17"/>
      <c r="M15" s="17"/>
      <c r="N15" s="17"/>
      <c r="O15" s="17"/>
      <c r="P15" s="17"/>
      <c r="Q15" s="17"/>
      <c r="R15" s="17"/>
      <c r="S15" s="17"/>
      <c r="T15" s="17"/>
      <c r="U15" s="17"/>
      <c r="V15" s="17"/>
      <c r="W15" s="22"/>
      <c r="X15" s="18"/>
      <c r="Y15" s="19"/>
      <c r="Z15" s="19"/>
      <c r="AA15" s="19"/>
    </row>
    <row r="16" spans="1:27" ht="33" customHeight="1">
      <c r="A16" s="23"/>
      <c r="B16" s="15">
        <v>3</v>
      </c>
      <c r="C16" s="24" t="s">
        <v>28</v>
      </c>
      <c r="D16" s="25"/>
      <c r="E16" s="16">
        <v>5</v>
      </c>
      <c r="F16" s="17">
        <v>0.05</v>
      </c>
      <c r="G16" s="17">
        <f>F16/E16</f>
        <v>0.01</v>
      </c>
      <c r="H16" s="17">
        <f t="shared" si="1"/>
        <v>0.01</v>
      </c>
      <c r="I16" s="17">
        <f>F16/E16</f>
        <v>0.01</v>
      </c>
      <c r="J16" s="17">
        <f t="shared" si="0"/>
        <v>0.01</v>
      </c>
      <c r="K16" s="17">
        <f t="shared" ref="K16:K24" si="2">F16/E16</f>
        <v>0.01</v>
      </c>
      <c r="L16" s="17"/>
      <c r="M16" s="17"/>
      <c r="N16" s="17"/>
      <c r="O16" s="17"/>
      <c r="P16" s="17"/>
      <c r="Q16" s="17"/>
      <c r="R16" s="17"/>
      <c r="S16" s="17"/>
      <c r="T16" s="17"/>
      <c r="U16" s="17"/>
      <c r="V16" s="17"/>
      <c r="W16" s="22"/>
      <c r="X16" s="18"/>
      <c r="Y16" s="19"/>
      <c r="Z16" s="19"/>
      <c r="AA16" s="19"/>
    </row>
    <row r="17" spans="1:27" ht="33" customHeight="1">
      <c r="A17" s="23"/>
      <c r="B17" s="20">
        <v>4</v>
      </c>
      <c r="C17" s="26" t="s">
        <v>29</v>
      </c>
      <c r="D17" s="25"/>
      <c r="E17" s="16">
        <v>2</v>
      </c>
      <c r="F17" s="17">
        <v>0.02</v>
      </c>
      <c r="G17" s="17"/>
      <c r="H17" s="17">
        <f t="shared" si="1"/>
        <v>0.01</v>
      </c>
      <c r="I17" s="17"/>
      <c r="J17" s="77"/>
      <c r="K17" s="17">
        <f t="shared" si="2"/>
        <v>0.01</v>
      </c>
      <c r="L17" s="17"/>
      <c r="M17" s="17"/>
      <c r="N17" s="17"/>
      <c r="O17" s="17"/>
      <c r="P17" s="17"/>
      <c r="Q17" s="17"/>
      <c r="R17" s="17"/>
      <c r="S17" s="17"/>
      <c r="T17" s="17"/>
      <c r="U17" s="17"/>
      <c r="V17" s="17"/>
      <c r="W17" s="22"/>
      <c r="X17" s="18"/>
      <c r="Y17" s="19"/>
      <c r="Z17" s="19"/>
      <c r="AA17" s="19"/>
    </row>
    <row r="18" spans="1:27" ht="33" customHeight="1">
      <c r="A18" s="23"/>
      <c r="B18" s="15">
        <v>5</v>
      </c>
      <c r="C18" s="175" t="s">
        <v>30</v>
      </c>
      <c r="D18" s="173"/>
      <c r="E18" s="16">
        <v>5</v>
      </c>
      <c r="F18" s="17">
        <v>0.03</v>
      </c>
      <c r="G18" s="17">
        <f t="shared" ref="G18:G20" si="3">F18/E18</f>
        <v>6.0000000000000001E-3</v>
      </c>
      <c r="H18" s="17">
        <f t="shared" si="1"/>
        <v>6.0000000000000001E-3</v>
      </c>
      <c r="I18" s="17">
        <f t="shared" ref="I18:I22" si="4">F18/E18</f>
        <v>6.0000000000000001E-3</v>
      </c>
      <c r="J18" s="17">
        <f t="shared" ref="J18:J23" si="5">F18/E18</f>
        <v>6.0000000000000001E-3</v>
      </c>
      <c r="K18" s="17">
        <f t="shared" si="2"/>
        <v>6.0000000000000001E-3</v>
      </c>
      <c r="L18" s="17"/>
      <c r="M18" s="17"/>
      <c r="N18" s="17"/>
      <c r="O18" s="17"/>
      <c r="P18" s="17"/>
      <c r="Q18" s="17"/>
      <c r="R18" s="17"/>
      <c r="S18" s="17"/>
      <c r="T18" s="17"/>
      <c r="U18" s="17"/>
      <c r="V18" s="17"/>
      <c r="W18" s="22"/>
      <c r="X18" s="18"/>
      <c r="Y18" s="19"/>
      <c r="Z18" s="19"/>
      <c r="AA18" s="19"/>
    </row>
    <row r="19" spans="1:27" ht="33" customHeight="1">
      <c r="A19" s="23"/>
      <c r="B19" s="20">
        <v>6</v>
      </c>
      <c r="C19" s="175" t="s">
        <v>31</v>
      </c>
      <c r="D19" s="173"/>
      <c r="E19" s="16">
        <v>5</v>
      </c>
      <c r="F19" s="17">
        <v>0.03</v>
      </c>
      <c r="G19" s="17">
        <f t="shared" si="3"/>
        <v>6.0000000000000001E-3</v>
      </c>
      <c r="H19" s="17">
        <f t="shared" si="1"/>
        <v>6.0000000000000001E-3</v>
      </c>
      <c r="I19" s="17">
        <f t="shared" si="4"/>
        <v>6.0000000000000001E-3</v>
      </c>
      <c r="J19" s="17">
        <f t="shared" si="5"/>
        <v>6.0000000000000001E-3</v>
      </c>
      <c r="K19" s="17">
        <f t="shared" si="2"/>
        <v>6.0000000000000001E-3</v>
      </c>
      <c r="L19" s="17"/>
      <c r="M19" s="17"/>
      <c r="N19" s="17"/>
      <c r="O19" s="17"/>
      <c r="P19" s="17"/>
      <c r="Q19" s="17"/>
      <c r="R19" s="17"/>
      <c r="S19" s="17"/>
      <c r="T19" s="17"/>
      <c r="U19" s="17"/>
      <c r="V19" s="17"/>
      <c r="W19" s="22"/>
      <c r="X19" s="18"/>
      <c r="Y19" s="19"/>
      <c r="Z19" s="19"/>
      <c r="AA19" s="19"/>
    </row>
    <row r="20" spans="1:27" ht="33" customHeight="1">
      <c r="A20" s="23"/>
      <c r="B20" s="15">
        <v>7</v>
      </c>
      <c r="C20" s="176" t="s">
        <v>32</v>
      </c>
      <c r="D20" s="170"/>
      <c r="E20" s="16">
        <v>8</v>
      </c>
      <c r="F20" s="17">
        <v>7.0000000000000007E-2</v>
      </c>
      <c r="G20" s="17">
        <f t="shared" si="3"/>
        <v>8.7500000000000008E-3</v>
      </c>
      <c r="H20" s="17">
        <f t="shared" si="1"/>
        <v>8.7500000000000008E-3</v>
      </c>
      <c r="I20" s="17">
        <f t="shared" si="4"/>
        <v>8.7500000000000008E-3</v>
      </c>
      <c r="J20" s="17">
        <f t="shared" si="5"/>
        <v>8.7500000000000008E-3</v>
      </c>
      <c r="K20" s="17">
        <f t="shared" si="2"/>
        <v>8.7500000000000008E-3</v>
      </c>
      <c r="L20" s="17">
        <f t="shared" ref="L20:L25" si="6">F20/E20</f>
        <v>8.7500000000000008E-3</v>
      </c>
      <c r="M20" s="17">
        <f t="shared" ref="M20:M26" si="7">F20/E20</f>
        <v>8.7500000000000008E-3</v>
      </c>
      <c r="N20" s="17">
        <f t="shared" ref="N20:N27" si="8">F20/E20</f>
        <v>8.7500000000000008E-3</v>
      </c>
      <c r="O20" s="17"/>
      <c r="P20" s="17"/>
      <c r="Q20" s="17"/>
      <c r="R20" s="17"/>
      <c r="S20" s="17"/>
      <c r="T20" s="17"/>
      <c r="U20" s="17"/>
      <c r="V20" s="17"/>
      <c r="W20" s="22"/>
      <c r="X20" s="18"/>
      <c r="Y20" s="19"/>
      <c r="Z20" s="19"/>
      <c r="AA20" s="19"/>
    </row>
    <row r="21" spans="1:27" ht="33" customHeight="1">
      <c r="A21" s="23"/>
      <c r="B21" s="20">
        <v>8</v>
      </c>
      <c r="C21" s="175" t="s">
        <v>33</v>
      </c>
      <c r="D21" s="173"/>
      <c r="E21" s="16">
        <v>8</v>
      </c>
      <c r="F21" s="17">
        <v>7.0000000000000007E-2</v>
      </c>
      <c r="G21" s="77"/>
      <c r="H21" s="17">
        <f t="shared" si="1"/>
        <v>8.7500000000000008E-3</v>
      </c>
      <c r="I21" s="17">
        <f t="shared" si="4"/>
        <v>8.7500000000000008E-3</v>
      </c>
      <c r="J21" s="17">
        <f t="shared" si="5"/>
        <v>8.7500000000000008E-3</v>
      </c>
      <c r="K21" s="17">
        <f t="shared" si="2"/>
        <v>8.7500000000000008E-3</v>
      </c>
      <c r="L21" s="17">
        <f t="shared" si="6"/>
        <v>8.7500000000000008E-3</v>
      </c>
      <c r="M21" s="17">
        <f t="shared" si="7"/>
        <v>8.7500000000000008E-3</v>
      </c>
      <c r="N21" s="17">
        <f t="shared" si="8"/>
        <v>8.7500000000000008E-3</v>
      </c>
      <c r="O21" s="17">
        <f t="shared" ref="O21:O27" si="9">F21/E21</f>
        <v>8.7500000000000008E-3</v>
      </c>
      <c r="P21" s="77"/>
      <c r="Q21" s="17"/>
      <c r="R21" s="17"/>
      <c r="S21" s="17"/>
      <c r="T21" s="17"/>
      <c r="U21" s="17"/>
      <c r="V21" s="17"/>
      <c r="W21" s="22"/>
      <c r="X21" s="18"/>
      <c r="Y21" s="19"/>
      <c r="Z21" s="19"/>
      <c r="AA21" s="19"/>
    </row>
    <row r="22" spans="1:27" ht="33" customHeight="1">
      <c r="A22" s="1"/>
      <c r="B22" s="15">
        <v>9</v>
      </c>
      <c r="C22" s="175" t="s">
        <v>34</v>
      </c>
      <c r="D22" s="173"/>
      <c r="E22" s="16">
        <v>8</v>
      </c>
      <c r="F22" s="17">
        <v>7.0000000000000007E-2</v>
      </c>
      <c r="G22" s="17"/>
      <c r="H22" s="17"/>
      <c r="I22" s="17">
        <f t="shared" si="4"/>
        <v>8.7500000000000008E-3</v>
      </c>
      <c r="J22" s="17">
        <f t="shared" si="5"/>
        <v>8.7500000000000008E-3</v>
      </c>
      <c r="K22" s="17">
        <f t="shared" si="2"/>
        <v>8.7500000000000008E-3</v>
      </c>
      <c r="L22" s="17">
        <f t="shared" si="6"/>
        <v>8.7500000000000008E-3</v>
      </c>
      <c r="M22" s="17">
        <f t="shared" si="7"/>
        <v>8.7500000000000008E-3</v>
      </c>
      <c r="N22" s="17">
        <f t="shared" si="8"/>
        <v>8.7500000000000008E-3</v>
      </c>
      <c r="O22" s="17">
        <f t="shared" si="9"/>
        <v>8.7500000000000008E-3</v>
      </c>
      <c r="P22" s="17">
        <f t="shared" ref="P22:P27" si="10">F22/E22</f>
        <v>8.7500000000000008E-3</v>
      </c>
      <c r="Q22" s="77"/>
      <c r="R22" s="77"/>
      <c r="S22" s="17"/>
      <c r="T22" s="17"/>
      <c r="U22" s="17"/>
      <c r="V22" s="17"/>
      <c r="W22" s="22"/>
      <c r="X22" s="18"/>
      <c r="Y22" s="19"/>
      <c r="Z22" s="19"/>
      <c r="AA22" s="19"/>
    </row>
    <row r="23" spans="1:27" ht="33" customHeight="1">
      <c r="A23" s="23"/>
      <c r="B23" s="27">
        <v>10</v>
      </c>
      <c r="C23" s="175" t="s">
        <v>35</v>
      </c>
      <c r="D23" s="173"/>
      <c r="E23" s="16">
        <v>8</v>
      </c>
      <c r="F23" s="17">
        <v>7.0000000000000007E-2</v>
      </c>
      <c r="G23" s="17"/>
      <c r="H23" s="17"/>
      <c r="I23" s="17"/>
      <c r="J23" s="17">
        <f t="shared" si="5"/>
        <v>8.7500000000000008E-3</v>
      </c>
      <c r="K23" s="17">
        <f t="shared" si="2"/>
        <v>8.7500000000000008E-3</v>
      </c>
      <c r="L23" s="17">
        <f t="shared" si="6"/>
        <v>8.7500000000000008E-3</v>
      </c>
      <c r="M23" s="17">
        <f t="shared" si="7"/>
        <v>8.7500000000000008E-3</v>
      </c>
      <c r="N23" s="17">
        <f t="shared" si="8"/>
        <v>8.7500000000000008E-3</v>
      </c>
      <c r="O23" s="17">
        <f t="shared" si="9"/>
        <v>8.7500000000000008E-3</v>
      </c>
      <c r="P23" s="17">
        <f t="shared" si="10"/>
        <v>8.7500000000000008E-3</v>
      </c>
      <c r="Q23" s="17">
        <f t="shared" ref="Q23:Q28" si="11">F23/E23</f>
        <v>8.7500000000000008E-3</v>
      </c>
      <c r="R23" s="77"/>
      <c r="S23" s="77"/>
      <c r="T23" s="77"/>
      <c r="U23" s="17"/>
      <c r="V23" s="17"/>
      <c r="W23" s="22"/>
      <c r="X23" s="18"/>
      <c r="Y23" s="19"/>
      <c r="Z23" s="19"/>
      <c r="AA23" s="19"/>
    </row>
    <row r="24" spans="1:27" ht="33" customHeight="1">
      <c r="A24" s="23"/>
      <c r="B24" s="28">
        <v>11</v>
      </c>
      <c r="C24" s="176" t="s">
        <v>36</v>
      </c>
      <c r="D24" s="170"/>
      <c r="E24" s="16">
        <v>8</v>
      </c>
      <c r="F24" s="17">
        <v>7.0000000000000007E-2</v>
      </c>
      <c r="G24" s="17"/>
      <c r="H24" s="17"/>
      <c r="I24" s="17"/>
      <c r="J24" s="76"/>
      <c r="K24" s="17">
        <f t="shared" si="2"/>
        <v>8.7500000000000008E-3</v>
      </c>
      <c r="L24" s="17">
        <f t="shared" si="6"/>
        <v>8.7500000000000008E-3</v>
      </c>
      <c r="M24" s="17">
        <f t="shared" si="7"/>
        <v>8.7500000000000008E-3</v>
      </c>
      <c r="N24" s="17">
        <f t="shared" si="8"/>
        <v>8.7500000000000008E-3</v>
      </c>
      <c r="O24" s="17">
        <f t="shared" si="9"/>
        <v>8.7500000000000008E-3</v>
      </c>
      <c r="P24" s="17">
        <f t="shared" si="10"/>
        <v>8.7500000000000008E-3</v>
      </c>
      <c r="Q24" s="17">
        <f t="shared" si="11"/>
        <v>8.7500000000000008E-3</v>
      </c>
      <c r="R24" s="17">
        <f t="shared" ref="R24:R27" si="12">F24/E24</f>
        <v>8.7500000000000008E-3</v>
      </c>
      <c r="S24" s="17"/>
      <c r="T24" s="17"/>
      <c r="U24" s="17"/>
      <c r="V24" s="17"/>
      <c r="W24" s="22"/>
      <c r="X24" s="18"/>
      <c r="Y24" s="19"/>
      <c r="Z24" s="19"/>
      <c r="AA24" s="19"/>
    </row>
    <row r="25" spans="1:27" ht="33" customHeight="1">
      <c r="A25" s="23"/>
      <c r="B25" s="27">
        <v>12</v>
      </c>
      <c r="C25" s="176" t="s">
        <v>37</v>
      </c>
      <c r="D25" s="170"/>
      <c r="E25" s="16">
        <v>8</v>
      </c>
      <c r="F25" s="17">
        <v>7.0000000000000007E-2</v>
      </c>
      <c r="G25" s="77"/>
      <c r="H25" s="17"/>
      <c r="I25" s="17"/>
      <c r="J25" s="17"/>
      <c r="K25" s="76"/>
      <c r="L25" s="17">
        <f t="shared" si="6"/>
        <v>8.7500000000000008E-3</v>
      </c>
      <c r="M25" s="17">
        <f t="shared" si="7"/>
        <v>8.7500000000000008E-3</v>
      </c>
      <c r="N25" s="17">
        <f t="shared" si="8"/>
        <v>8.7500000000000008E-3</v>
      </c>
      <c r="O25" s="17">
        <f t="shared" si="9"/>
        <v>8.7500000000000008E-3</v>
      </c>
      <c r="P25" s="17">
        <f t="shared" si="10"/>
        <v>8.7500000000000008E-3</v>
      </c>
      <c r="Q25" s="17">
        <f t="shared" si="11"/>
        <v>8.7500000000000008E-3</v>
      </c>
      <c r="R25" s="17">
        <f t="shared" si="12"/>
        <v>8.7500000000000008E-3</v>
      </c>
      <c r="S25" s="17">
        <f t="shared" ref="S25:S28" si="13">F25/E25</f>
        <v>8.7500000000000008E-3</v>
      </c>
      <c r="T25" s="17"/>
      <c r="U25" s="17"/>
      <c r="V25" s="17"/>
      <c r="W25" s="22"/>
      <c r="X25" s="18"/>
      <c r="Y25" s="19"/>
      <c r="Z25" s="19"/>
      <c r="AA25" s="19"/>
    </row>
    <row r="26" spans="1:27" ht="33" customHeight="1">
      <c r="A26" s="1"/>
      <c r="B26" s="28">
        <v>13</v>
      </c>
      <c r="C26" s="175" t="s">
        <v>38</v>
      </c>
      <c r="D26" s="173"/>
      <c r="E26" s="16">
        <v>8</v>
      </c>
      <c r="F26" s="17">
        <v>0.03</v>
      </c>
      <c r="G26" s="17"/>
      <c r="H26" s="17"/>
      <c r="I26" s="17"/>
      <c r="J26" s="17"/>
      <c r="K26" s="17"/>
      <c r="L26" s="76"/>
      <c r="M26" s="17">
        <f t="shared" si="7"/>
        <v>3.7499999999999999E-3</v>
      </c>
      <c r="N26" s="17">
        <f t="shared" si="8"/>
        <v>3.7499999999999999E-3</v>
      </c>
      <c r="O26" s="17">
        <f t="shared" si="9"/>
        <v>3.7499999999999999E-3</v>
      </c>
      <c r="P26" s="17">
        <f t="shared" si="10"/>
        <v>3.7499999999999999E-3</v>
      </c>
      <c r="Q26" s="17">
        <f t="shared" si="11"/>
        <v>3.7499999999999999E-3</v>
      </c>
      <c r="R26" s="17">
        <f t="shared" si="12"/>
        <v>3.7499999999999999E-3</v>
      </c>
      <c r="S26" s="17">
        <f t="shared" si="13"/>
        <v>3.7499999999999999E-3</v>
      </c>
      <c r="T26" s="17">
        <f t="shared" ref="T26:T27" si="14">F26/E26</f>
        <v>3.7499999999999999E-3</v>
      </c>
      <c r="U26" s="17"/>
      <c r="V26" s="17"/>
      <c r="W26" s="22"/>
      <c r="X26" s="18"/>
      <c r="Y26" s="19"/>
      <c r="Z26" s="19"/>
      <c r="AA26" s="19"/>
    </row>
    <row r="27" spans="1:27" ht="33" customHeight="1">
      <c r="A27" s="23"/>
      <c r="B27" s="27">
        <v>14</v>
      </c>
      <c r="C27" s="175" t="s">
        <v>39</v>
      </c>
      <c r="D27" s="173"/>
      <c r="E27" s="16">
        <v>8</v>
      </c>
      <c r="F27" s="17">
        <v>0.05</v>
      </c>
      <c r="G27" s="17"/>
      <c r="H27" s="17"/>
      <c r="I27" s="17"/>
      <c r="J27" s="17"/>
      <c r="K27" s="17"/>
      <c r="L27" s="17"/>
      <c r="M27" s="76"/>
      <c r="N27" s="17">
        <f t="shared" si="8"/>
        <v>6.2500000000000003E-3</v>
      </c>
      <c r="O27" s="17">
        <f t="shared" si="9"/>
        <v>6.2500000000000003E-3</v>
      </c>
      <c r="P27" s="17">
        <f t="shared" si="10"/>
        <v>6.2500000000000003E-3</v>
      </c>
      <c r="Q27" s="17">
        <f t="shared" si="11"/>
        <v>6.2500000000000003E-3</v>
      </c>
      <c r="R27" s="17">
        <f t="shared" si="12"/>
        <v>6.2500000000000003E-3</v>
      </c>
      <c r="S27" s="17">
        <f t="shared" si="13"/>
        <v>6.2500000000000003E-3</v>
      </c>
      <c r="T27" s="17">
        <f t="shared" si="14"/>
        <v>6.2500000000000003E-3</v>
      </c>
      <c r="U27" s="17">
        <f t="shared" ref="U27:U28" si="15">F27/E27</f>
        <v>6.2500000000000003E-3</v>
      </c>
      <c r="V27" s="17"/>
      <c r="W27" s="22"/>
      <c r="X27" s="18"/>
      <c r="Y27" s="19"/>
      <c r="Z27" s="19"/>
      <c r="AA27" s="19"/>
    </row>
    <row r="28" spans="1:27" ht="33" customHeight="1">
      <c r="A28" s="23"/>
      <c r="B28" s="28">
        <v>15</v>
      </c>
      <c r="C28" s="177" t="s">
        <v>40</v>
      </c>
      <c r="D28" s="170"/>
      <c r="E28" s="16">
        <v>3</v>
      </c>
      <c r="F28" s="17">
        <v>0.03</v>
      </c>
      <c r="G28" s="17"/>
      <c r="H28" s="17"/>
      <c r="I28" s="17"/>
      <c r="J28" s="17"/>
      <c r="K28" s="17"/>
      <c r="L28" s="17"/>
      <c r="M28" s="17"/>
      <c r="N28" s="17"/>
      <c r="O28" s="17"/>
      <c r="P28" s="17"/>
      <c r="Q28" s="17">
        <f t="shared" si="11"/>
        <v>0.01</v>
      </c>
      <c r="R28" s="17"/>
      <c r="S28" s="17">
        <f t="shared" si="13"/>
        <v>0.01</v>
      </c>
      <c r="T28" s="17"/>
      <c r="U28" s="17">
        <f t="shared" si="15"/>
        <v>0.01</v>
      </c>
      <c r="V28" s="17"/>
      <c r="W28" s="22"/>
      <c r="X28" s="18"/>
      <c r="Y28" s="19"/>
      <c r="Z28" s="19"/>
      <c r="AA28" s="19"/>
    </row>
    <row r="29" spans="1:27" ht="33" customHeight="1">
      <c r="A29" s="1"/>
      <c r="B29" s="27">
        <v>16</v>
      </c>
      <c r="C29" s="112" t="s">
        <v>41</v>
      </c>
      <c r="D29" s="170"/>
      <c r="E29" s="16">
        <v>3</v>
      </c>
      <c r="F29" s="17">
        <v>0.04</v>
      </c>
      <c r="G29" s="17"/>
      <c r="H29" s="17"/>
      <c r="I29" s="17"/>
      <c r="J29" s="17"/>
      <c r="K29" s="17"/>
      <c r="L29" s="17"/>
      <c r="M29" s="17"/>
      <c r="N29" s="77"/>
      <c r="O29" s="77"/>
      <c r="P29" s="17"/>
      <c r="Q29" s="76"/>
      <c r="R29" s="17">
        <f t="shared" ref="R29:R30" si="16">F29/E29</f>
        <v>1.3333333333333334E-2</v>
      </c>
      <c r="S29" s="17"/>
      <c r="T29" s="17">
        <f t="shared" ref="T29:T30" si="17">F29/E29</f>
        <v>1.3333333333333334E-2</v>
      </c>
      <c r="U29" s="17"/>
      <c r="V29" s="17">
        <f t="shared" ref="V29:V30" si="18">F29/E29</f>
        <v>1.3333333333333334E-2</v>
      </c>
      <c r="W29" s="17"/>
      <c r="X29" s="18"/>
      <c r="Y29" s="19"/>
      <c r="Z29" s="19"/>
      <c r="AA29" s="19"/>
    </row>
    <row r="30" spans="1:27" ht="33" customHeight="1">
      <c r="A30" s="23"/>
      <c r="B30" s="15">
        <v>17</v>
      </c>
      <c r="C30" s="178" t="s">
        <v>42</v>
      </c>
      <c r="D30" s="170"/>
      <c r="E30" s="16">
        <v>7</v>
      </c>
      <c r="F30" s="17">
        <v>0.03</v>
      </c>
      <c r="G30" s="17"/>
      <c r="H30" s="17"/>
      <c r="I30" s="17"/>
      <c r="J30" s="17"/>
      <c r="K30" s="17"/>
      <c r="L30" s="17"/>
      <c r="M30" s="17"/>
      <c r="N30" s="17"/>
      <c r="O30" s="17"/>
      <c r="P30" s="17">
        <f>F30/E30</f>
        <v>4.2857142857142859E-3</v>
      </c>
      <c r="Q30" s="17">
        <f>F30/E30</f>
        <v>4.2857142857142859E-3</v>
      </c>
      <c r="R30" s="17">
        <f t="shared" si="16"/>
        <v>4.2857142857142859E-3</v>
      </c>
      <c r="S30" s="17">
        <f t="shared" ref="S30:S32" si="19">F30/E30</f>
        <v>4.2857142857142859E-3</v>
      </c>
      <c r="T30" s="17">
        <f t="shared" si="17"/>
        <v>4.2857142857142859E-3</v>
      </c>
      <c r="U30" s="17">
        <f>F30/E30</f>
        <v>4.2857142857142859E-3</v>
      </c>
      <c r="V30" s="17">
        <f t="shared" si="18"/>
        <v>4.2857142857142859E-3</v>
      </c>
      <c r="W30" s="17">
        <f>F30/E30</f>
        <v>4.2857142857142859E-3</v>
      </c>
      <c r="X30" s="18"/>
      <c r="Y30" s="19"/>
      <c r="Z30" s="19"/>
      <c r="AA30" s="19"/>
    </row>
    <row r="31" spans="1:27" ht="26.25" customHeight="1">
      <c r="A31" s="1"/>
      <c r="B31" s="27">
        <v>18</v>
      </c>
      <c r="C31" s="176" t="s">
        <v>43</v>
      </c>
      <c r="D31" s="170"/>
      <c r="E31" s="16">
        <v>5</v>
      </c>
      <c r="F31" s="17">
        <v>0.05</v>
      </c>
      <c r="G31" s="17"/>
      <c r="H31" s="17"/>
      <c r="I31" s="17">
        <f>F31/E31</f>
        <v>0.01</v>
      </c>
      <c r="J31" s="17"/>
      <c r="L31" s="17">
        <f>F31/E31</f>
        <v>0.01</v>
      </c>
      <c r="M31" s="17"/>
      <c r="N31" s="17"/>
      <c r="O31" s="17">
        <f>F31/E31</f>
        <v>0.01</v>
      </c>
      <c r="Q31" s="17"/>
      <c r="R31" s="17"/>
      <c r="S31" s="17">
        <f t="shared" si="19"/>
        <v>0.01</v>
      </c>
      <c r="U31" s="17"/>
      <c r="V31" s="17"/>
      <c r="W31" s="22">
        <v>8.6999999999999994E-3</v>
      </c>
      <c r="X31" s="29"/>
      <c r="Y31" s="2"/>
      <c r="Z31" s="2"/>
      <c r="AA31" s="2"/>
    </row>
    <row r="32" spans="1:27" ht="27.75" customHeight="1">
      <c r="A32" s="1"/>
      <c r="B32" s="15">
        <v>19</v>
      </c>
      <c r="C32" s="176" t="s">
        <v>44</v>
      </c>
      <c r="D32" s="170"/>
      <c r="E32" s="16">
        <v>3</v>
      </c>
      <c r="F32" s="17">
        <v>0.02</v>
      </c>
      <c r="G32" s="17"/>
      <c r="H32" s="17"/>
      <c r="I32" s="17"/>
      <c r="J32" s="17"/>
      <c r="K32" s="17"/>
      <c r="L32" s="17"/>
      <c r="M32" s="17"/>
      <c r="N32" s="17"/>
      <c r="O32" s="17"/>
      <c r="P32" s="17"/>
      <c r="Q32" s="17"/>
      <c r="R32" s="17"/>
      <c r="S32" s="17">
        <f t="shared" si="19"/>
        <v>6.6666666666666671E-3</v>
      </c>
      <c r="T32" s="17"/>
      <c r="U32" s="17">
        <f>F32/E32</f>
        <v>6.6666666666666671E-3</v>
      </c>
      <c r="V32" s="17"/>
      <c r="W32" s="17">
        <f>F32/E32</f>
        <v>6.6666666666666671E-3</v>
      </c>
      <c r="X32" s="29"/>
      <c r="Y32" s="2"/>
      <c r="Z32" s="2"/>
      <c r="AA32" s="2"/>
    </row>
    <row r="33" spans="1:27" ht="15.75" hidden="1" customHeight="1">
      <c r="A33" s="1"/>
      <c r="B33" s="27">
        <v>20</v>
      </c>
      <c r="C33" s="167"/>
      <c r="D33" s="167"/>
      <c r="E33" s="16"/>
      <c r="F33" s="17"/>
      <c r="G33" s="17"/>
      <c r="H33" s="17"/>
      <c r="I33" s="17"/>
      <c r="J33" s="17"/>
      <c r="K33" s="17"/>
      <c r="L33" s="17"/>
      <c r="M33" s="17"/>
      <c r="N33" s="17"/>
      <c r="O33" s="17"/>
      <c r="P33" s="17"/>
      <c r="Q33" s="17"/>
      <c r="R33" s="17"/>
      <c r="S33" s="17"/>
      <c r="T33" s="17"/>
      <c r="U33" s="17"/>
      <c r="V33" s="17"/>
      <c r="W33" s="22"/>
      <c r="X33" s="29"/>
      <c r="Y33" s="2"/>
      <c r="Z33" s="2"/>
      <c r="AA33" s="2"/>
    </row>
    <row r="34" spans="1:27" ht="15.75" hidden="1" customHeight="1">
      <c r="A34" s="1"/>
      <c r="B34" s="15">
        <v>21</v>
      </c>
      <c r="C34" s="176"/>
      <c r="D34" s="170"/>
      <c r="E34" s="16"/>
      <c r="F34" s="17"/>
      <c r="G34" s="17"/>
      <c r="H34" s="17"/>
      <c r="I34" s="17"/>
      <c r="J34" s="17"/>
      <c r="K34" s="17"/>
      <c r="L34" s="17"/>
      <c r="M34" s="17"/>
      <c r="N34" s="17"/>
      <c r="O34" s="17"/>
      <c r="P34" s="17"/>
      <c r="Q34" s="17"/>
      <c r="R34" s="17"/>
      <c r="S34" s="17"/>
      <c r="T34" s="17"/>
      <c r="U34" s="17"/>
      <c r="V34" s="17"/>
      <c r="W34" s="22"/>
      <c r="X34" s="29"/>
      <c r="Y34" s="2"/>
      <c r="Z34" s="2"/>
      <c r="AA34" s="2"/>
    </row>
    <row r="35" spans="1:27" ht="15.75" hidden="1" customHeight="1">
      <c r="A35" s="1"/>
      <c r="B35" s="27">
        <v>22</v>
      </c>
      <c r="C35" s="176"/>
      <c r="D35" s="170"/>
      <c r="E35" s="16"/>
      <c r="F35" s="17"/>
      <c r="G35" s="17"/>
      <c r="H35" s="17"/>
      <c r="I35" s="17"/>
      <c r="J35" s="17"/>
      <c r="K35" s="17"/>
      <c r="L35" s="17"/>
      <c r="M35" s="17"/>
      <c r="N35" s="17"/>
      <c r="O35" s="17"/>
      <c r="P35" s="17"/>
      <c r="Q35" s="17"/>
      <c r="R35" s="17"/>
      <c r="S35" s="17"/>
      <c r="T35" s="17"/>
      <c r="U35" s="17"/>
      <c r="V35" s="17"/>
      <c r="W35" s="22"/>
      <c r="X35" s="29"/>
      <c r="Y35" s="2"/>
      <c r="Z35" s="2"/>
      <c r="AA35" s="2"/>
    </row>
    <row r="36" spans="1:27" ht="15.75" hidden="1" customHeight="1">
      <c r="A36" s="1"/>
      <c r="B36" s="15">
        <v>23</v>
      </c>
      <c r="C36" s="97"/>
      <c r="D36" s="170"/>
      <c r="E36" s="16"/>
      <c r="F36" s="17"/>
      <c r="G36" s="17"/>
      <c r="H36" s="17"/>
      <c r="I36" s="17"/>
      <c r="J36" s="17"/>
      <c r="K36" s="17"/>
      <c r="L36" s="17"/>
      <c r="M36" s="17"/>
      <c r="N36" s="17"/>
      <c r="O36" s="17"/>
      <c r="P36" s="17"/>
      <c r="Q36" s="17"/>
      <c r="R36" s="17"/>
      <c r="S36" s="17"/>
      <c r="T36" s="17"/>
      <c r="U36" s="17"/>
      <c r="V36" s="17"/>
      <c r="W36" s="22"/>
      <c r="X36" s="29"/>
      <c r="Y36" s="2"/>
      <c r="Z36" s="2"/>
      <c r="AA36" s="2"/>
    </row>
    <row r="37" spans="1:27" ht="15.75" hidden="1" customHeight="1">
      <c r="A37" s="1"/>
      <c r="B37" s="27">
        <v>24</v>
      </c>
      <c r="C37" s="97"/>
      <c r="D37" s="170"/>
      <c r="E37" s="16"/>
      <c r="F37" s="17"/>
      <c r="G37" s="17"/>
      <c r="H37" s="17"/>
      <c r="I37" s="17"/>
      <c r="J37" s="17"/>
      <c r="K37" s="17"/>
      <c r="L37" s="17"/>
      <c r="M37" s="17"/>
      <c r="N37" s="17"/>
      <c r="O37" s="17"/>
      <c r="P37" s="17"/>
      <c r="Q37" s="17"/>
      <c r="R37" s="17"/>
      <c r="S37" s="17"/>
      <c r="T37" s="17"/>
      <c r="U37" s="17"/>
      <c r="V37" s="17"/>
      <c r="W37" s="22"/>
      <c r="X37" s="29"/>
      <c r="Y37" s="2"/>
      <c r="Z37" s="2"/>
      <c r="AA37" s="2"/>
    </row>
    <row r="38" spans="1:27" ht="15.75" hidden="1" customHeight="1">
      <c r="A38" s="1"/>
      <c r="B38" s="15">
        <v>25</v>
      </c>
      <c r="C38" s="97"/>
      <c r="D38" s="170"/>
      <c r="E38" s="16"/>
      <c r="F38" s="17"/>
      <c r="G38" s="17"/>
      <c r="H38" s="17"/>
      <c r="I38" s="17"/>
      <c r="J38" s="17"/>
      <c r="K38" s="17"/>
      <c r="L38" s="17"/>
      <c r="M38" s="17"/>
      <c r="N38" s="17"/>
      <c r="O38" s="17"/>
      <c r="P38" s="17"/>
      <c r="Q38" s="17"/>
      <c r="R38" s="17"/>
      <c r="S38" s="17"/>
      <c r="T38" s="17"/>
      <c r="U38" s="17"/>
      <c r="V38" s="17"/>
      <c r="W38" s="22"/>
      <c r="X38" s="29"/>
      <c r="Y38" s="2"/>
      <c r="Z38" s="2"/>
      <c r="AA38" s="2"/>
    </row>
    <row r="39" spans="1:27" ht="15.75" hidden="1" customHeight="1">
      <c r="A39" s="1"/>
      <c r="B39" s="27">
        <v>26</v>
      </c>
      <c r="C39" s="97"/>
      <c r="D39" s="170"/>
      <c r="E39" s="16"/>
      <c r="F39" s="17"/>
      <c r="G39" s="17"/>
      <c r="H39" s="17"/>
      <c r="I39" s="17"/>
      <c r="J39" s="17"/>
      <c r="K39" s="17"/>
      <c r="L39" s="17"/>
      <c r="M39" s="17"/>
      <c r="N39" s="17"/>
      <c r="O39" s="17"/>
      <c r="P39" s="17"/>
      <c r="Q39" s="17"/>
      <c r="R39" s="17"/>
      <c r="S39" s="17"/>
      <c r="T39" s="17"/>
      <c r="U39" s="17"/>
      <c r="V39" s="17"/>
      <c r="W39" s="22"/>
      <c r="X39" s="29"/>
      <c r="Y39" s="2"/>
      <c r="Z39" s="2"/>
      <c r="AA39" s="2"/>
    </row>
    <row r="40" spans="1:27" ht="32.25" hidden="1" customHeight="1">
      <c r="A40" s="1"/>
      <c r="B40" s="15">
        <v>27</v>
      </c>
      <c r="C40" s="97"/>
      <c r="D40" s="170"/>
      <c r="E40" s="16"/>
      <c r="F40" s="17"/>
      <c r="G40" s="17"/>
      <c r="H40" s="17"/>
      <c r="I40" s="17"/>
      <c r="J40" s="17"/>
      <c r="K40" s="17"/>
      <c r="L40" s="17"/>
      <c r="M40" s="17"/>
      <c r="N40" s="17"/>
      <c r="O40" s="17"/>
      <c r="P40" s="17"/>
      <c r="Q40" s="17"/>
      <c r="R40" s="17"/>
      <c r="S40" s="17"/>
      <c r="T40" s="17"/>
      <c r="U40" s="17"/>
      <c r="V40" s="17"/>
      <c r="W40" s="22"/>
      <c r="X40" s="29"/>
      <c r="Y40" s="2"/>
      <c r="Z40" s="2"/>
    </row>
    <row r="41" spans="1:27" ht="35.25" hidden="1" customHeight="1">
      <c r="A41" s="23"/>
      <c r="B41" s="27">
        <v>28</v>
      </c>
      <c r="C41" s="97"/>
      <c r="D41" s="170"/>
      <c r="E41" s="16"/>
      <c r="F41" s="17"/>
      <c r="G41" s="17"/>
      <c r="H41" s="17"/>
      <c r="I41" s="17"/>
      <c r="J41" s="17"/>
      <c r="K41" s="17"/>
      <c r="L41" s="17"/>
      <c r="M41" s="17"/>
      <c r="N41" s="17"/>
      <c r="O41" s="17"/>
      <c r="P41" s="17"/>
      <c r="Q41" s="17"/>
      <c r="R41" s="17"/>
      <c r="S41" s="17"/>
      <c r="T41" s="17"/>
      <c r="U41" s="17"/>
      <c r="V41" s="17"/>
      <c r="W41" s="22"/>
      <c r="X41" s="29"/>
      <c r="Y41" s="2"/>
      <c r="Z41" s="2"/>
    </row>
    <row r="42" spans="1:27" ht="24.75" customHeight="1">
      <c r="A42" s="1"/>
      <c r="B42" s="15"/>
      <c r="C42" s="97"/>
      <c r="D42" s="170"/>
      <c r="E42" s="30">
        <f t="shared" ref="E42:F42" si="20">SUM(E14:E41)</f>
        <v>112</v>
      </c>
      <c r="F42" s="21">
        <f t="shared" si="20"/>
        <v>1.0000000000000004</v>
      </c>
      <c r="G42" s="31"/>
      <c r="H42" s="31"/>
      <c r="I42" s="31"/>
      <c r="J42" s="31"/>
      <c r="K42" s="31"/>
      <c r="L42" s="31"/>
      <c r="M42" s="31"/>
      <c r="N42" s="31"/>
      <c r="O42" s="31"/>
      <c r="P42" s="31"/>
      <c r="Q42" s="31"/>
      <c r="R42" s="31"/>
      <c r="S42" s="31"/>
      <c r="T42" s="31"/>
      <c r="U42" s="31"/>
      <c r="V42" s="31"/>
      <c r="W42" s="32"/>
      <c r="X42" s="33"/>
      <c r="Y42" s="23"/>
      <c r="Z42" s="23"/>
      <c r="AA42" s="23"/>
    </row>
    <row r="43" spans="1:27" ht="24.75" customHeight="1">
      <c r="A43" s="23"/>
      <c r="B43" s="100" t="s">
        <v>45</v>
      </c>
      <c r="C43" s="169"/>
      <c r="D43" s="169"/>
      <c r="E43" s="169"/>
      <c r="F43" s="170"/>
      <c r="G43" s="17">
        <f t="shared" ref="G43:W43" si="21">SUM(G14:G32)</f>
        <v>5.0749999999999997E-2</v>
      </c>
      <c r="H43" s="17">
        <f t="shared" si="21"/>
        <v>6.9500000000000006E-2</v>
      </c>
      <c r="I43" s="17">
        <f t="shared" si="21"/>
        <v>7.825E-2</v>
      </c>
      <c r="J43" s="17">
        <f t="shared" si="21"/>
        <v>9.7000000000000031E-2</v>
      </c>
      <c r="K43" s="17">
        <f t="shared" si="21"/>
        <v>9.575000000000003E-2</v>
      </c>
      <c r="L43" s="17">
        <f t="shared" si="21"/>
        <v>8.2500000000000004E-2</v>
      </c>
      <c r="M43" s="17">
        <f t="shared" si="21"/>
        <v>7.6250000000000012E-2</v>
      </c>
      <c r="N43" s="17">
        <f t="shared" si="21"/>
        <v>6.2500000000000014E-2</v>
      </c>
      <c r="O43" s="17">
        <f t="shared" si="21"/>
        <v>8.3750000000000005E-2</v>
      </c>
      <c r="P43" s="17">
        <f t="shared" si="21"/>
        <v>6.9285714285714298E-2</v>
      </c>
      <c r="Q43" s="17">
        <f t="shared" si="21"/>
        <v>7.0535714285714285E-2</v>
      </c>
      <c r="R43" s="17">
        <f t="shared" si="21"/>
        <v>4.5119047619047628E-2</v>
      </c>
      <c r="S43" s="17">
        <f t="shared" si="21"/>
        <v>6.970238095238096E-2</v>
      </c>
      <c r="T43" s="17">
        <f t="shared" si="21"/>
        <v>2.7619047619047619E-2</v>
      </c>
      <c r="U43" s="17">
        <f t="shared" si="21"/>
        <v>4.7202380952380961E-2</v>
      </c>
      <c r="V43" s="17">
        <f t="shared" si="21"/>
        <v>1.7619047619047621E-2</v>
      </c>
      <c r="W43" s="17">
        <f t="shared" si="21"/>
        <v>3.9652380952380953E-2</v>
      </c>
      <c r="X43" s="18"/>
      <c r="Y43" s="19"/>
      <c r="Z43" s="19"/>
      <c r="AA43" s="19"/>
    </row>
    <row r="44" spans="1:27" ht="15.75" customHeight="1">
      <c r="A44" s="1"/>
      <c r="B44" s="100" t="s">
        <v>46</v>
      </c>
      <c r="C44" s="169"/>
      <c r="D44" s="169"/>
      <c r="E44" s="169"/>
      <c r="F44" s="170"/>
      <c r="G44" s="34">
        <f>G43</f>
        <v>5.0749999999999997E-2</v>
      </c>
      <c r="H44" s="34">
        <f t="shared" ref="H44:W44" si="22">G44+H43</f>
        <v>0.12025</v>
      </c>
      <c r="I44" s="34">
        <f t="shared" si="22"/>
        <v>0.19850000000000001</v>
      </c>
      <c r="J44" s="34">
        <f t="shared" si="22"/>
        <v>0.29550000000000004</v>
      </c>
      <c r="K44" s="34">
        <f t="shared" si="22"/>
        <v>0.3912500000000001</v>
      </c>
      <c r="L44" s="34">
        <f t="shared" si="22"/>
        <v>0.47375000000000012</v>
      </c>
      <c r="M44" s="34">
        <f t="shared" si="22"/>
        <v>0.55000000000000016</v>
      </c>
      <c r="N44" s="34">
        <f t="shared" si="22"/>
        <v>0.61250000000000016</v>
      </c>
      <c r="O44" s="34">
        <f t="shared" si="22"/>
        <v>0.69625000000000015</v>
      </c>
      <c r="P44" s="34">
        <f t="shared" si="22"/>
        <v>0.76553571428571443</v>
      </c>
      <c r="Q44" s="34">
        <f t="shared" si="22"/>
        <v>0.83607142857142869</v>
      </c>
      <c r="R44" s="34">
        <f t="shared" si="22"/>
        <v>0.8811904761904763</v>
      </c>
      <c r="S44" s="34">
        <f t="shared" si="22"/>
        <v>0.95089285714285721</v>
      </c>
      <c r="T44" s="34">
        <f t="shared" si="22"/>
        <v>0.97851190476190486</v>
      </c>
      <c r="U44" s="34">
        <f t="shared" si="22"/>
        <v>1.0257142857142858</v>
      </c>
      <c r="V44" s="34">
        <f t="shared" si="22"/>
        <v>1.0433333333333334</v>
      </c>
      <c r="W44" s="35">
        <f t="shared" si="22"/>
        <v>1.0829857142857144</v>
      </c>
      <c r="X44" s="36"/>
      <c r="Y44" s="37"/>
      <c r="Z44" s="37"/>
      <c r="AA44" s="37"/>
    </row>
    <row r="45" spans="1:27" ht="15.75" customHeight="1">
      <c r="A45" s="1"/>
      <c r="B45" s="38"/>
      <c r="C45" s="1"/>
      <c r="D45" s="1"/>
      <c r="E45" s="2"/>
      <c r="F45" s="1"/>
      <c r="G45" s="1"/>
      <c r="H45" s="1"/>
      <c r="I45" s="1"/>
      <c r="J45" s="1"/>
      <c r="K45" s="1"/>
      <c r="L45" s="1"/>
      <c r="M45" s="1"/>
      <c r="N45" s="1"/>
      <c r="O45" s="1"/>
      <c r="P45" s="1"/>
      <c r="Q45" s="1"/>
      <c r="R45" s="1"/>
      <c r="S45" s="1"/>
      <c r="T45" s="1"/>
      <c r="U45" s="1"/>
      <c r="V45" s="1"/>
      <c r="W45" s="1"/>
      <c r="X45" s="14"/>
      <c r="Y45" s="1"/>
      <c r="Z45" s="1"/>
      <c r="AA45" s="1"/>
    </row>
    <row r="46" spans="1:27" ht="15.75" customHeight="1">
      <c r="A46" s="1"/>
      <c r="B46" s="38"/>
      <c r="C46" s="1"/>
      <c r="D46" s="1"/>
      <c r="E46" s="2"/>
      <c r="F46" s="39"/>
      <c r="G46" s="40"/>
      <c r="H46" s="1"/>
      <c r="I46" s="1"/>
      <c r="J46" s="1"/>
      <c r="K46" s="1"/>
      <c r="L46" s="1"/>
      <c r="M46" s="1"/>
      <c r="N46" s="1"/>
      <c r="O46" s="1"/>
      <c r="P46" s="1"/>
      <c r="Q46" s="1"/>
      <c r="R46" s="1"/>
      <c r="S46" s="1"/>
      <c r="T46" s="1"/>
      <c r="U46" s="1"/>
      <c r="V46" s="1"/>
      <c r="W46" s="1"/>
      <c r="X46" s="1"/>
      <c r="Y46" s="1"/>
      <c r="Z46" s="1"/>
      <c r="AA46" s="1"/>
    </row>
    <row r="47" spans="1:27" ht="15.75" customHeight="1">
      <c r="A47" s="1"/>
      <c r="B47" s="38"/>
      <c r="C47" s="1"/>
      <c r="D47" s="1"/>
      <c r="E47" s="2"/>
      <c r="F47" s="1"/>
      <c r="G47" s="1"/>
      <c r="H47" s="1"/>
      <c r="I47" s="1"/>
      <c r="J47" s="1"/>
      <c r="K47" s="1"/>
      <c r="L47" s="1"/>
      <c r="M47" s="1"/>
      <c r="N47" s="1"/>
      <c r="O47" s="1"/>
      <c r="P47" s="1"/>
      <c r="Q47" s="1"/>
      <c r="R47" s="1"/>
      <c r="S47" s="1"/>
      <c r="T47" s="1"/>
      <c r="U47" s="1"/>
      <c r="V47" s="1"/>
      <c r="W47" s="1"/>
      <c r="X47" s="1"/>
      <c r="Y47" s="1"/>
      <c r="Z47" s="1"/>
      <c r="AA47" s="1"/>
    </row>
    <row r="48" spans="1:27" ht="15.75" customHeight="1">
      <c r="A48" s="1"/>
      <c r="B48" s="101" t="s">
        <v>47</v>
      </c>
      <c r="C48" s="179"/>
      <c r="D48" s="180"/>
      <c r="E48" s="101" t="s">
        <v>48</v>
      </c>
      <c r="F48" s="179"/>
      <c r="G48" s="179"/>
      <c r="H48" s="179"/>
      <c r="I48" s="180"/>
      <c r="J48" s="1"/>
      <c r="K48" s="1"/>
      <c r="L48" s="1"/>
      <c r="M48" s="1"/>
      <c r="N48" s="1"/>
      <c r="O48" s="1"/>
      <c r="P48" s="1"/>
      <c r="Q48" s="1"/>
      <c r="R48" s="1"/>
      <c r="S48" s="1"/>
      <c r="T48" s="1"/>
      <c r="U48" s="1"/>
      <c r="V48" s="1"/>
      <c r="W48" s="1"/>
      <c r="X48" s="1"/>
      <c r="Y48" s="1"/>
      <c r="Z48" s="1"/>
      <c r="AA48" s="1"/>
    </row>
    <row r="49" spans="1:27" ht="15.75" customHeight="1">
      <c r="A49" s="1"/>
      <c r="B49" s="102" t="s">
        <v>49</v>
      </c>
      <c r="C49" s="179"/>
      <c r="D49" s="180"/>
      <c r="E49" s="102" t="s">
        <v>50</v>
      </c>
      <c r="F49" s="179"/>
      <c r="G49" s="179"/>
      <c r="H49" s="179"/>
      <c r="I49" s="180"/>
      <c r="J49" s="1"/>
      <c r="K49" s="1"/>
      <c r="L49" s="1"/>
      <c r="M49" s="1"/>
      <c r="N49" s="1"/>
      <c r="O49" s="1"/>
      <c r="P49" s="1"/>
      <c r="Q49" s="1"/>
      <c r="R49" s="1"/>
      <c r="S49" s="1"/>
      <c r="T49" s="1"/>
      <c r="U49" s="1"/>
      <c r="V49" s="1"/>
      <c r="W49" s="1"/>
      <c r="X49" s="1"/>
      <c r="Y49" s="1"/>
      <c r="Z49" s="1"/>
      <c r="AA49" s="1"/>
    </row>
    <row r="50" spans="1:27" ht="15.75" customHeight="1">
      <c r="A50" s="1"/>
      <c r="B50" s="103"/>
      <c r="C50" s="181"/>
      <c r="D50" s="182"/>
      <c r="E50" s="98"/>
      <c r="F50" s="181"/>
      <c r="G50" s="181"/>
      <c r="H50" s="181"/>
      <c r="I50" s="182"/>
      <c r="J50" s="1"/>
      <c r="K50" s="1"/>
      <c r="L50" s="1"/>
      <c r="M50" s="1"/>
      <c r="N50" s="1"/>
      <c r="O50" s="1"/>
      <c r="P50" s="1"/>
      <c r="Q50" s="1"/>
      <c r="R50" s="1"/>
      <c r="S50" s="1"/>
      <c r="T50" s="1"/>
      <c r="U50" s="1"/>
      <c r="V50" s="1"/>
      <c r="W50" s="1"/>
      <c r="X50" s="1"/>
      <c r="Y50" s="1"/>
      <c r="Z50" s="1"/>
      <c r="AA50" s="1"/>
    </row>
    <row r="51" spans="1:27" ht="15.75" customHeight="1">
      <c r="A51" s="1"/>
      <c r="B51" s="183"/>
      <c r="C51" s="167"/>
      <c r="D51" s="184"/>
      <c r="E51" s="183"/>
      <c r="F51" s="167"/>
      <c r="G51" s="167"/>
      <c r="H51" s="167"/>
      <c r="I51" s="184"/>
      <c r="J51" s="1"/>
      <c r="K51" s="1"/>
      <c r="L51" s="1"/>
      <c r="M51" s="1"/>
      <c r="N51" s="1"/>
      <c r="O51" s="1"/>
      <c r="P51" s="1"/>
      <c r="Q51" s="1"/>
      <c r="R51" s="1"/>
      <c r="S51" s="1"/>
      <c r="T51" s="1"/>
      <c r="U51" s="1"/>
      <c r="V51" s="1"/>
      <c r="W51" s="1"/>
      <c r="X51" s="1"/>
      <c r="Y51" s="1"/>
      <c r="Z51" s="1"/>
      <c r="AA51" s="1"/>
    </row>
    <row r="52" spans="1:27" ht="15.75" customHeight="1">
      <c r="A52" s="1"/>
      <c r="B52" s="183"/>
      <c r="C52" s="167"/>
      <c r="D52" s="184"/>
      <c r="E52" s="183"/>
      <c r="F52" s="167"/>
      <c r="G52" s="167"/>
      <c r="H52" s="167"/>
      <c r="I52" s="184"/>
      <c r="J52" s="1"/>
      <c r="K52" s="1"/>
      <c r="L52" s="1"/>
      <c r="M52" s="1"/>
      <c r="N52" s="1"/>
      <c r="O52" s="1"/>
      <c r="P52" s="1"/>
      <c r="Q52" s="1"/>
      <c r="R52" s="1"/>
      <c r="S52" s="1"/>
      <c r="T52" s="1"/>
      <c r="U52" s="1"/>
      <c r="V52" s="1"/>
      <c r="W52" s="1"/>
      <c r="X52" s="1"/>
      <c r="Y52" s="1"/>
      <c r="Z52" s="1"/>
      <c r="AA52" s="1"/>
    </row>
    <row r="53" spans="1:27" ht="15.75" customHeight="1">
      <c r="A53" s="1"/>
      <c r="B53" s="183"/>
      <c r="C53" s="167"/>
      <c r="D53" s="184"/>
      <c r="E53" s="183"/>
      <c r="F53" s="167"/>
      <c r="G53" s="167"/>
      <c r="H53" s="167"/>
      <c r="I53" s="184"/>
      <c r="J53" s="1"/>
      <c r="K53" s="1"/>
      <c r="L53" s="1"/>
      <c r="M53" s="1"/>
      <c r="N53" s="1"/>
      <c r="O53" s="1"/>
      <c r="P53" s="1"/>
      <c r="Q53" s="1"/>
      <c r="R53" s="1"/>
      <c r="S53" s="1"/>
      <c r="T53" s="1"/>
      <c r="U53" s="1"/>
      <c r="V53" s="1"/>
      <c r="W53" s="1"/>
      <c r="X53" s="1"/>
      <c r="Y53" s="1"/>
      <c r="Z53" s="1"/>
      <c r="AA53" s="1"/>
    </row>
    <row r="54" spans="1:27" ht="15.75" customHeight="1">
      <c r="A54" s="1"/>
      <c r="B54" s="183"/>
      <c r="C54" s="167"/>
      <c r="D54" s="184"/>
      <c r="E54" s="183"/>
      <c r="F54" s="167"/>
      <c r="G54" s="167"/>
      <c r="H54" s="167"/>
      <c r="I54" s="184"/>
      <c r="J54" s="1"/>
      <c r="K54" s="1"/>
      <c r="L54" s="1"/>
      <c r="M54" s="1"/>
      <c r="N54" s="1"/>
      <c r="O54" s="1"/>
      <c r="P54" s="1"/>
      <c r="Q54" s="1"/>
      <c r="R54" s="1"/>
      <c r="S54" s="1"/>
      <c r="T54" s="1"/>
      <c r="U54" s="1"/>
      <c r="V54" s="1"/>
      <c r="W54" s="1"/>
      <c r="X54" s="1"/>
      <c r="Y54" s="1"/>
      <c r="Z54" s="1"/>
      <c r="AA54" s="1"/>
    </row>
    <row r="55" spans="1:27" ht="15.75" customHeight="1">
      <c r="A55" s="1"/>
      <c r="B55" s="183"/>
      <c r="C55" s="167"/>
      <c r="D55" s="184"/>
      <c r="E55" s="183"/>
      <c r="F55" s="167"/>
      <c r="G55" s="167"/>
      <c r="H55" s="167"/>
      <c r="I55" s="184"/>
      <c r="J55" s="1"/>
      <c r="K55" s="1"/>
      <c r="L55" s="1"/>
      <c r="M55" s="1"/>
      <c r="N55" s="1"/>
      <c r="O55" s="1"/>
      <c r="P55" s="1"/>
      <c r="Q55" s="1"/>
      <c r="R55" s="1"/>
      <c r="S55" s="1"/>
      <c r="T55" s="1"/>
      <c r="U55" s="1"/>
      <c r="V55" s="1"/>
      <c r="W55" s="1"/>
      <c r="X55" s="1"/>
      <c r="Y55" s="1"/>
      <c r="Z55" s="1"/>
      <c r="AA55" s="1"/>
    </row>
    <row r="56" spans="1:27" ht="15.75" customHeight="1">
      <c r="A56" s="1"/>
      <c r="B56" s="185"/>
      <c r="C56" s="186"/>
      <c r="D56" s="187"/>
      <c r="E56" s="185"/>
      <c r="F56" s="186"/>
      <c r="G56" s="186"/>
      <c r="H56" s="186"/>
      <c r="I56" s="187"/>
      <c r="J56" s="1"/>
      <c r="K56" s="1"/>
      <c r="L56" s="1"/>
      <c r="M56" s="1"/>
      <c r="N56" s="1"/>
      <c r="O56" s="1"/>
      <c r="P56" s="1"/>
      <c r="Q56" s="1"/>
      <c r="R56" s="1"/>
      <c r="S56" s="1"/>
      <c r="T56" s="1"/>
      <c r="U56" s="1"/>
      <c r="V56" s="1"/>
      <c r="W56" s="1"/>
      <c r="X56" s="1"/>
      <c r="Y56" s="1"/>
      <c r="Z56" s="1"/>
      <c r="AA56" s="1"/>
    </row>
    <row r="57" spans="1:27" ht="15.75" customHeight="1">
      <c r="A57" s="1"/>
      <c r="B57" s="104" t="s">
        <v>9</v>
      </c>
      <c r="C57" s="105"/>
      <c r="D57" s="105"/>
      <c r="E57" s="99" t="s">
        <v>6</v>
      </c>
      <c r="F57" s="179"/>
      <c r="G57" s="179"/>
      <c r="H57" s="179"/>
      <c r="I57" s="180"/>
      <c r="J57" s="1"/>
      <c r="K57" s="1"/>
      <c r="L57" s="1"/>
      <c r="M57" s="1"/>
      <c r="N57" s="1"/>
      <c r="O57" s="1"/>
      <c r="P57" s="1"/>
      <c r="Q57" s="1"/>
      <c r="R57" s="1"/>
      <c r="S57" s="1"/>
      <c r="T57" s="1"/>
      <c r="U57" s="1"/>
      <c r="V57" s="1"/>
      <c r="W57" s="1"/>
      <c r="X57" s="1"/>
      <c r="Y57" s="1"/>
      <c r="Z57" s="1"/>
      <c r="AA57" s="1"/>
    </row>
    <row r="58" spans="1:27" ht="15.75" customHeight="1">
      <c r="A58" s="1"/>
      <c r="B58" s="38"/>
      <c r="C58" s="10"/>
      <c r="D58" s="4"/>
      <c r="E58" s="10"/>
      <c r="F58" s="4"/>
      <c r="G58" s="4"/>
      <c r="H58" s="4"/>
      <c r="I58" s="4"/>
      <c r="J58" s="4"/>
      <c r="K58" s="4"/>
      <c r="L58" s="4"/>
      <c r="M58" s="4"/>
      <c r="N58" s="4"/>
      <c r="O58" s="4"/>
      <c r="P58" s="1"/>
      <c r="Q58" s="1"/>
      <c r="R58" s="1"/>
      <c r="S58" s="1"/>
      <c r="T58" s="1"/>
      <c r="U58" s="1"/>
      <c r="V58" s="1"/>
      <c r="W58" s="1"/>
      <c r="X58" s="1"/>
      <c r="Y58" s="1"/>
      <c r="Z58" s="1"/>
      <c r="AA58" s="1"/>
    </row>
    <row r="59" spans="1:27" ht="15.75" customHeight="1">
      <c r="A59" s="1"/>
      <c r="B59" s="38"/>
      <c r="C59" s="51"/>
      <c r="D59" s="1"/>
      <c r="E59" s="2"/>
      <c r="F59" s="1"/>
      <c r="G59" s="1"/>
      <c r="H59" s="1"/>
      <c r="I59" s="1"/>
      <c r="J59" s="1"/>
      <c r="K59" s="1"/>
      <c r="L59" s="1"/>
      <c r="M59" s="1"/>
      <c r="N59" s="1"/>
      <c r="O59" s="1"/>
      <c r="P59" s="1"/>
      <c r="Q59" s="1"/>
      <c r="R59" s="1"/>
      <c r="S59" s="1"/>
      <c r="T59" s="1"/>
      <c r="U59" s="1"/>
      <c r="V59" s="1"/>
      <c r="W59" s="1"/>
      <c r="X59" s="1"/>
      <c r="Y59" s="1"/>
      <c r="Z59" s="1"/>
      <c r="AA59" s="1"/>
    </row>
    <row r="60" spans="1:27" ht="15.75" customHeight="1">
      <c r="A60" s="1"/>
      <c r="B60" s="41" t="s">
        <v>51</v>
      </c>
      <c r="C60" s="42"/>
      <c r="D60" s="43"/>
      <c r="E60" s="42"/>
      <c r="F60" s="43"/>
      <c r="G60" s="1"/>
      <c r="H60" s="1"/>
      <c r="I60" s="1"/>
      <c r="J60" s="1"/>
      <c r="K60" s="1"/>
      <c r="L60" s="1"/>
      <c r="M60" s="1"/>
      <c r="N60" s="1"/>
      <c r="O60" s="1"/>
      <c r="P60" s="1"/>
      <c r="Q60" s="1"/>
      <c r="R60" s="1"/>
      <c r="S60" s="1"/>
      <c r="T60" s="1"/>
      <c r="U60" s="1"/>
      <c r="V60" s="1"/>
      <c r="W60" s="1"/>
      <c r="X60" s="1"/>
      <c r="Y60" s="1"/>
      <c r="Z60" s="1"/>
      <c r="AA60" s="1"/>
    </row>
    <row r="61" spans="1:27" ht="15.75" customHeight="1">
      <c r="A61" s="1"/>
      <c r="B61" s="41" t="s">
        <v>52</v>
      </c>
      <c r="C61" s="43" t="s">
        <v>53</v>
      </c>
      <c r="D61" s="43"/>
      <c r="E61" s="42"/>
      <c r="F61" s="43"/>
      <c r="G61" s="1"/>
      <c r="H61" s="1"/>
      <c r="I61" s="1"/>
      <c r="J61" s="1"/>
      <c r="K61" s="1"/>
      <c r="L61" s="1"/>
      <c r="M61" s="1"/>
      <c r="N61" s="1"/>
      <c r="O61" s="1"/>
      <c r="P61" s="1"/>
      <c r="Q61" s="1"/>
      <c r="R61" s="1"/>
      <c r="S61" s="1"/>
      <c r="T61" s="1"/>
      <c r="U61" s="1"/>
      <c r="V61" s="1"/>
      <c r="W61" s="1"/>
      <c r="X61" s="1"/>
      <c r="Y61" s="1"/>
      <c r="Z61" s="1"/>
      <c r="AA61" s="1"/>
    </row>
    <row r="62" spans="1:27" ht="15.75" customHeight="1">
      <c r="A62" s="1"/>
      <c r="B62" s="41" t="s">
        <v>54</v>
      </c>
      <c r="C62" s="43" t="s">
        <v>55</v>
      </c>
      <c r="D62" s="43"/>
      <c r="E62" s="42"/>
      <c r="F62" s="43"/>
      <c r="G62" s="1"/>
      <c r="H62" s="1"/>
      <c r="I62" s="1"/>
      <c r="J62" s="1"/>
      <c r="K62" s="1"/>
      <c r="L62" s="1"/>
      <c r="M62" s="1"/>
      <c r="N62" s="1"/>
      <c r="O62" s="1"/>
      <c r="P62" s="1"/>
      <c r="Q62" s="1"/>
      <c r="R62" s="1"/>
      <c r="S62" s="1"/>
      <c r="T62" s="1"/>
      <c r="U62" s="1"/>
      <c r="V62" s="1"/>
      <c r="W62" s="1"/>
      <c r="X62" s="1"/>
      <c r="Y62" s="1"/>
      <c r="Z62" s="1"/>
      <c r="AA62" s="1"/>
    </row>
    <row r="63" spans="1:27" ht="15.75" customHeight="1">
      <c r="A63" s="1"/>
      <c r="B63" s="41" t="s">
        <v>56</v>
      </c>
      <c r="C63" s="43" t="s">
        <v>57</v>
      </c>
      <c r="D63" s="43"/>
      <c r="E63" s="42"/>
      <c r="F63" s="43"/>
      <c r="G63" s="1"/>
      <c r="H63" s="1"/>
      <c r="I63" s="1"/>
      <c r="J63" s="1"/>
      <c r="K63" s="1"/>
      <c r="L63" s="1"/>
      <c r="M63" s="1"/>
      <c r="N63" s="1"/>
      <c r="O63" s="1"/>
      <c r="P63" s="1"/>
      <c r="Q63" s="1"/>
      <c r="R63" s="1"/>
      <c r="S63" s="1"/>
      <c r="T63" s="1"/>
      <c r="U63" s="1"/>
      <c r="V63" s="1"/>
      <c r="W63" s="1"/>
      <c r="X63" s="1"/>
      <c r="Y63" s="1"/>
      <c r="Z63" s="1"/>
      <c r="AA63" s="1"/>
    </row>
    <row r="64" spans="1:27" ht="15.75" customHeight="1">
      <c r="A64" s="1"/>
      <c r="B64" s="1"/>
      <c r="C64" s="1"/>
      <c r="D64" s="1"/>
      <c r="E64" s="2"/>
      <c r="F64" s="1"/>
      <c r="G64" s="1"/>
      <c r="H64" s="1"/>
      <c r="I64" s="1"/>
      <c r="J64" s="1"/>
      <c r="K64" s="1"/>
      <c r="L64" s="1"/>
      <c r="M64" s="1"/>
      <c r="N64" s="1"/>
      <c r="O64" s="1"/>
      <c r="P64" s="1"/>
      <c r="Q64" s="1"/>
      <c r="R64" s="1"/>
      <c r="S64" s="1"/>
      <c r="T64" s="1"/>
      <c r="U64" s="1"/>
      <c r="V64" s="1"/>
      <c r="W64" s="1"/>
      <c r="X64" s="1"/>
      <c r="Y64" s="1"/>
      <c r="Z64" s="1"/>
      <c r="AA64" s="1"/>
    </row>
    <row r="65" spans="1:27" ht="15.75" customHeight="1">
      <c r="A65" s="1"/>
      <c r="B65" s="1"/>
      <c r="C65" s="1"/>
      <c r="D65" s="1"/>
      <c r="E65" s="2"/>
      <c r="F65" s="1"/>
      <c r="G65" s="1"/>
      <c r="H65" s="1"/>
      <c r="I65" s="1"/>
      <c r="J65" s="1"/>
      <c r="K65" s="1"/>
      <c r="L65" s="1"/>
      <c r="M65" s="1"/>
      <c r="N65" s="1"/>
      <c r="O65" s="1"/>
      <c r="P65" s="1"/>
      <c r="Q65" s="1"/>
      <c r="R65" s="1"/>
      <c r="S65" s="1"/>
      <c r="T65" s="1"/>
      <c r="U65" s="1"/>
      <c r="V65" s="1"/>
      <c r="W65" s="1"/>
      <c r="X65" s="1"/>
      <c r="Y65" s="1"/>
      <c r="Z65" s="1"/>
      <c r="AA65" s="1"/>
    </row>
    <row r="66" spans="1:27" ht="15.75" customHeight="1">
      <c r="A66" s="1"/>
      <c r="B66" s="1"/>
      <c r="C66" s="1"/>
      <c r="D66" s="1"/>
      <c r="E66" s="2"/>
      <c r="F66" s="1"/>
      <c r="G66" s="1"/>
      <c r="H66" s="1"/>
      <c r="I66" s="1"/>
      <c r="J66" s="1"/>
      <c r="K66" s="1"/>
      <c r="L66" s="1"/>
      <c r="M66" s="1"/>
      <c r="N66" s="1"/>
      <c r="O66" s="1"/>
      <c r="P66" s="1"/>
      <c r="Q66" s="1"/>
      <c r="R66" s="1"/>
      <c r="S66" s="1"/>
      <c r="T66" s="1"/>
      <c r="U66" s="1"/>
      <c r="V66" s="1"/>
      <c r="W66" s="1"/>
      <c r="X66" s="1"/>
      <c r="Y66" s="1"/>
      <c r="Z66" s="1"/>
      <c r="AA66" s="1"/>
    </row>
    <row r="67" spans="1:27" ht="15.75" customHeight="1">
      <c r="A67" s="1"/>
      <c r="B67" s="1"/>
      <c r="C67" s="1"/>
      <c r="D67" s="1"/>
      <c r="E67" s="2"/>
      <c r="F67" s="1"/>
      <c r="G67" s="1"/>
      <c r="H67" s="1"/>
      <c r="I67" s="1"/>
      <c r="J67" s="1"/>
      <c r="K67" s="1"/>
      <c r="L67" s="1"/>
      <c r="M67" s="1"/>
      <c r="N67" s="1"/>
      <c r="O67" s="1"/>
      <c r="P67" s="1"/>
      <c r="Q67" s="1"/>
      <c r="R67" s="1"/>
      <c r="S67" s="1"/>
      <c r="T67" s="1"/>
      <c r="U67" s="1"/>
      <c r="V67" s="1"/>
      <c r="W67" s="1"/>
      <c r="X67" s="1"/>
      <c r="Y67" s="1"/>
      <c r="Z67" s="1"/>
      <c r="AA67" s="1"/>
    </row>
    <row r="68" spans="1:27" ht="15.75" customHeight="1">
      <c r="A68" s="1"/>
      <c r="B68" s="1"/>
      <c r="C68" s="1"/>
      <c r="D68" s="1"/>
      <c r="E68" s="2"/>
      <c r="F68" s="1"/>
      <c r="G68" s="1"/>
      <c r="H68" s="1"/>
      <c r="I68" s="1"/>
      <c r="J68" s="1"/>
      <c r="K68" s="1"/>
      <c r="L68" s="1"/>
      <c r="M68" s="1"/>
      <c r="N68" s="1"/>
      <c r="O68" s="1"/>
      <c r="P68" s="1"/>
      <c r="Q68" s="1"/>
      <c r="R68" s="1"/>
      <c r="S68" s="1"/>
      <c r="T68" s="1"/>
      <c r="U68" s="1"/>
      <c r="V68" s="1"/>
      <c r="W68" s="1"/>
      <c r="X68" s="1"/>
      <c r="Y68" s="1"/>
      <c r="Z68" s="1"/>
      <c r="AA68" s="1"/>
    </row>
    <row r="69" spans="1:27" ht="15.75" customHeight="1">
      <c r="A69" s="1"/>
      <c r="B69" s="1"/>
      <c r="C69" s="1"/>
      <c r="D69" s="1"/>
      <c r="E69" s="2"/>
      <c r="F69" s="1"/>
      <c r="G69" s="1"/>
      <c r="H69" s="1"/>
      <c r="I69" s="1"/>
      <c r="J69" s="1"/>
      <c r="K69" s="1"/>
      <c r="L69" s="1"/>
      <c r="M69" s="1"/>
      <c r="N69" s="1"/>
      <c r="O69" s="1"/>
      <c r="P69" s="1"/>
      <c r="Q69" s="1"/>
      <c r="R69" s="1"/>
      <c r="S69" s="1"/>
      <c r="T69" s="1"/>
      <c r="U69" s="1"/>
      <c r="V69" s="1"/>
      <c r="W69" s="1"/>
      <c r="X69" s="1"/>
      <c r="Y69" s="1"/>
      <c r="Z69" s="1"/>
      <c r="AA69" s="1"/>
    </row>
    <row r="70" spans="1:27" ht="15.75" customHeight="1">
      <c r="A70" s="1"/>
      <c r="B70" s="1"/>
      <c r="C70" s="1"/>
      <c r="D70" s="44" t="s">
        <v>32</v>
      </c>
      <c r="E70" s="2"/>
      <c r="F70" s="1"/>
      <c r="G70" s="1"/>
      <c r="H70" s="1"/>
      <c r="I70" s="1"/>
      <c r="J70" s="1"/>
      <c r="K70" s="1"/>
      <c r="L70" s="1"/>
      <c r="M70" s="1"/>
      <c r="N70" s="1"/>
      <c r="O70" s="1"/>
      <c r="P70" s="1"/>
      <c r="Q70" s="1"/>
      <c r="R70" s="1"/>
      <c r="S70" s="1"/>
      <c r="T70" s="1"/>
      <c r="U70" s="1"/>
      <c r="V70" s="1"/>
      <c r="W70" s="1"/>
      <c r="X70" s="1"/>
      <c r="Y70" s="1"/>
      <c r="Z70" s="1"/>
      <c r="AA70" s="1"/>
    </row>
    <row r="71" spans="1:27" ht="15.75" customHeight="1">
      <c r="A71" s="1"/>
      <c r="B71" s="1"/>
      <c r="C71" s="1"/>
      <c r="D71" s="45" t="s">
        <v>58</v>
      </c>
      <c r="E71" s="2"/>
      <c r="F71" s="1"/>
      <c r="G71" s="1"/>
      <c r="H71" s="1"/>
      <c r="I71" s="1"/>
      <c r="J71" s="1"/>
      <c r="K71" s="1"/>
      <c r="L71" s="1"/>
      <c r="M71" s="1"/>
      <c r="N71" s="1"/>
      <c r="O71" s="1"/>
      <c r="P71" s="1"/>
      <c r="Q71" s="1"/>
      <c r="R71" s="1"/>
      <c r="S71" s="1"/>
      <c r="T71" s="1"/>
      <c r="U71" s="1"/>
      <c r="V71" s="1"/>
      <c r="W71" s="1"/>
      <c r="X71" s="1"/>
      <c r="Y71" s="1"/>
      <c r="Z71" s="1"/>
      <c r="AA71" s="1"/>
    </row>
    <row r="72" spans="1:27" ht="15.75" customHeight="1">
      <c r="A72" s="1"/>
      <c r="B72" s="1"/>
      <c r="C72" s="1"/>
      <c r="D72" s="45" t="s">
        <v>59</v>
      </c>
      <c r="E72" s="2"/>
      <c r="F72" s="1"/>
      <c r="G72" s="1"/>
      <c r="H72" s="1"/>
      <c r="I72" s="1"/>
      <c r="J72" s="1"/>
      <c r="K72" s="1"/>
      <c r="L72" s="1"/>
      <c r="M72" s="1"/>
      <c r="N72" s="1"/>
      <c r="O72" s="1"/>
      <c r="P72" s="1"/>
      <c r="Q72" s="1"/>
      <c r="R72" s="1"/>
      <c r="S72" s="1"/>
      <c r="T72" s="1"/>
      <c r="U72" s="1"/>
      <c r="V72" s="1"/>
      <c r="W72" s="1"/>
      <c r="X72" s="1"/>
      <c r="Y72" s="1"/>
      <c r="Z72" s="1"/>
      <c r="AA72" s="1"/>
    </row>
    <row r="73" spans="1:27" ht="15.75" customHeight="1">
      <c r="A73" s="1"/>
      <c r="B73" s="1"/>
      <c r="C73" s="1"/>
      <c r="D73" s="45" t="s">
        <v>60</v>
      </c>
      <c r="E73" s="2"/>
      <c r="F73" s="1"/>
      <c r="G73" s="1"/>
      <c r="H73" s="1"/>
      <c r="I73" s="1"/>
      <c r="J73" s="1"/>
      <c r="K73" s="1"/>
      <c r="L73" s="1"/>
      <c r="M73" s="1"/>
      <c r="N73" s="1"/>
      <c r="O73" s="1"/>
      <c r="P73" s="1"/>
      <c r="Q73" s="1"/>
      <c r="R73" s="1"/>
      <c r="S73" s="1"/>
      <c r="T73" s="1"/>
      <c r="U73" s="1"/>
      <c r="V73" s="1"/>
      <c r="W73" s="1"/>
      <c r="X73" s="1"/>
      <c r="Y73" s="1"/>
      <c r="Z73" s="1"/>
      <c r="AA73" s="1"/>
    </row>
    <row r="74" spans="1:27" ht="15.75" customHeight="1">
      <c r="A74" s="1"/>
      <c r="B74" s="1"/>
      <c r="C74" s="1"/>
      <c r="D74" s="45" t="s">
        <v>61</v>
      </c>
      <c r="E74" s="2"/>
      <c r="F74" s="1"/>
      <c r="G74" s="1"/>
      <c r="H74" s="1"/>
      <c r="I74" s="1"/>
      <c r="J74" s="1"/>
      <c r="K74" s="1"/>
      <c r="L74" s="1"/>
      <c r="M74" s="1"/>
      <c r="N74" s="1"/>
      <c r="O74" s="1"/>
      <c r="P74" s="1"/>
      <c r="Q74" s="1"/>
      <c r="R74" s="1"/>
      <c r="S74" s="1"/>
      <c r="T74" s="1"/>
      <c r="U74" s="1"/>
      <c r="V74" s="1"/>
      <c r="W74" s="1"/>
      <c r="X74" s="1"/>
      <c r="Y74" s="1"/>
      <c r="Z74" s="1"/>
      <c r="AA74" s="1"/>
    </row>
    <row r="75" spans="1:27" ht="15.75" customHeight="1">
      <c r="A75" s="1"/>
      <c r="B75" s="1"/>
      <c r="C75" s="1"/>
      <c r="D75" s="45" t="s">
        <v>62</v>
      </c>
      <c r="E75" s="2"/>
      <c r="F75" s="1"/>
      <c r="G75" s="1"/>
      <c r="H75" s="1"/>
      <c r="I75" s="1"/>
      <c r="J75" s="1"/>
      <c r="K75" s="1"/>
      <c r="L75" s="1"/>
      <c r="M75" s="1"/>
      <c r="N75" s="1"/>
      <c r="O75" s="1"/>
      <c r="P75" s="1"/>
      <c r="Q75" s="1"/>
      <c r="R75" s="1"/>
      <c r="S75" s="1"/>
      <c r="T75" s="1"/>
      <c r="U75" s="1"/>
      <c r="V75" s="1"/>
      <c r="W75" s="1"/>
      <c r="X75" s="1"/>
      <c r="Y75" s="1"/>
      <c r="Z75" s="1"/>
      <c r="AA75" s="1"/>
    </row>
    <row r="76" spans="1:27" ht="15.75" customHeight="1">
      <c r="A76" s="1"/>
      <c r="B76" s="1"/>
      <c r="C76" s="1"/>
      <c r="D76" s="45" t="s">
        <v>63</v>
      </c>
      <c r="E76" s="2"/>
      <c r="F76" s="1"/>
      <c r="G76" s="1"/>
      <c r="H76" s="1"/>
      <c r="I76" s="1"/>
      <c r="J76" s="1"/>
      <c r="K76" s="1"/>
      <c r="L76" s="1"/>
      <c r="M76" s="1"/>
      <c r="N76" s="1"/>
      <c r="O76" s="1"/>
      <c r="P76" s="1"/>
      <c r="Q76" s="1"/>
      <c r="R76" s="1"/>
      <c r="S76" s="1"/>
      <c r="T76" s="1"/>
      <c r="U76" s="1"/>
      <c r="V76" s="1"/>
      <c r="W76" s="1"/>
      <c r="X76" s="1"/>
      <c r="Y76" s="1"/>
      <c r="Z76" s="1"/>
      <c r="AA76" s="1"/>
    </row>
    <row r="77" spans="1:27" ht="15.75" customHeight="1">
      <c r="A77" s="1"/>
      <c r="B77" s="1"/>
      <c r="C77" s="1"/>
      <c r="D77" s="45" t="s">
        <v>38</v>
      </c>
      <c r="E77" s="2"/>
      <c r="F77" s="1"/>
      <c r="G77" s="1"/>
      <c r="H77" s="1"/>
      <c r="I77" s="1"/>
      <c r="J77" s="1"/>
      <c r="K77" s="1"/>
      <c r="L77" s="1"/>
      <c r="M77" s="1"/>
      <c r="N77" s="1"/>
      <c r="O77" s="1"/>
      <c r="P77" s="1"/>
      <c r="Q77" s="1"/>
      <c r="R77" s="1"/>
      <c r="S77" s="1"/>
      <c r="T77" s="1"/>
      <c r="U77" s="1"/>
      <c r="V77" s="1"/>
      <c r="W77" s="1"/>
      <c r="X77" s="1"/>
      <c r="Y77" s="1"/>
      <c r="Z77" s="1"/>
      <c r="AA77" s="1"/>
    </row>
    <row r="78" spans="1:27" ht="15.75" customHeight="1">
      <c r="A78" s="1"/>
      <c r="B78" s="1"/>
      <c r="C78" s="1"/>
      <c r="D78" s="45" t="s">
        <v>64</v>
      </c>
      <c r="E78" s="2"/>
      <c r="F78" s="1"/>
      <c r="G78" s="1"/>
      <c r="H78" s="1"/>
      <c r="I78" s="1"/>
      <c r="J78" s="1"/>
      <c r="K78" s="1"/>
      <c r="L78" s="1"/>
      <c r="M78" s="1"/>
      <c r="N78" s="1"/>
      <c r="O78" s="1"/>
      <c r="P78" s="1"/>
      <c r="Q78" s="1"/>
      <c r="R78" s="1"/>
      <c r="S78" s="1"/>
      <c r="T78" s="1"/>
      <c r="U78" s="1"/>
      <c r="V78" s="1"/>
      <c r="W78" s="1"/>
      <c r="X78" s="1"/>
      <c r="Y78" s="1"/>
      <c r="Z78" s="1"/>
      <c r="AA78" s="1"/>
    </row>
    <row r="79" spans="1:27" ht="15.75" customHeight="1">
      <c r="A79" s="1"/>
      <c r="B79" s="1"/>
      <c r="C79" s="1"/>
      <c r="D79" s="45" t="s">
        <v>65</v>
      </c>
      <c r="E79" s="2"/>
      <c r="F79" s="1"/>
      <c r="G79" s="1"/>
      <c r="H79" s="1"/>
      <c r="I79" s="1"/>
      <c r="J79" s="1"/>
      <c r="K79" s="1"/>
      <c r="L79" s="1"/>
      <c r="M79" s="1"/>
      <c r="N79" s="1"/>
      <c r="O79" s="1"/>
      <c r="P79" s="1"/>
      <c r="Q79" s="1"/>
      <c r="R79" s="1"/>
      <c r="S79" s="1"/>
      <c r="T79" s="1"/>
      <c r="U79" s="1"/>
      <c r="V79" s="1"/>
      <c r="W79" s="1"/>
      <c r="X79" s="1"/>
      <c r="Y79" s="1"/>
      <c r="Z79" s="1"/>
      <c r="AA79" s="1"/>
    </row>
    <row r="80" spans="1:27" ht="15.75" customHeight="1">
      <c r="A80" s="1"/>
      <c r="B80" s="1"/>
      <c r="C80" s="1"/>
      <c r="D80" s="46" t="s">
        <v>66</v>
      </c>
      <c r="E80" s="2"/>
      <c r="F80" s="1"/>
      <c r="G80" s="1"/>
      <c r="H80" s="1"/>
      <c r="I80" s="1"/>
      <c r="J80" s="1"/>
      <c r="K80" s="1"/>
      <c r="L80" s="1"/>
      <c r="M80" s="1"/>
      <c r="N80" s="1"/>
      <c r="O80" s="1"/>
      <c r="P80" s="1"/>
      <c r="Q80" s="1"/>
      <c r="R80" s="1"/>
      <c r="S80" s="1"/>
      <c r="T80" s="1"/>
      <c r="U80" s="1"/>
      <c r="V80" s="1"/>
      <c r="W80" s="1"/>
      <c r="X80" s="1"/>
      <c r="Y80" s="1"/>
      <c r="Z80" s="1"/>
      <c r="AA80" s="1"/>
    </row>
    <row r="81" spans="1:27" ht="15.75" customHeight="1">
      <c r="A81" s="1"/>
      <c r="B81" s="1"/>
      <c r="C81" s="1"/>
      <c r="D81" s="1"/>
      <c r="E81" s="2"/>
      <c r="F81" s="1"/>
      <c r="G81" s="1"/>
      <c r="H81" s="1"/>
      <c r="I81" s="1"/>
      <c r="J81" s="1"/>
      <c r="K81" s="1"/>
      <c r="L81" s="1"/>
      <c r="M81" s="1"/>
      <c r="N81" s="1"/>
      <c r="O81" s="1"/>
      <c r="P81" s="1"/>
      <c r="Q81" s="1"/>
      <c r="R81" s="1"/>
      <c r="S81" s="1"/>
      <c r="T81" s="1"/>
      <c r="U81" s="1"/>
      <c r="V81" s="1"/>
      <c r="W81" s="1"/>
      <c r="X81" s="1"/>
      <c r="Y81" s="1"/>
      <c r="Z81" s="1"/>
      <c r="AA81" s="1"/>
    </row>
    <row r="82" spans="1:27" ht="15.75" customHeight="1">
      <c r="A82" s="1"/>
      <c r="B82" s="1"/>
      <c r="C82" s="1"/>
      <c r="D82" s="1"/>
      <c r="E82" s="2"/>
      <c r="F82" s="1"/>
      <c r="G82" s="1"/>
      <c r="H82" s="1"/>
      <c r="I82" s="1"/>
      <c r="J82" s="1"/>
      <c r="K82" s="1"/>
      <c r="L82" s="1"/>
      <c r="M82" s="1"/>
      <c r="N82" s="1"/>
      <c r="O82" s="1"/>
      <c r="P82" s="1"/>
      <c r="Q82" s="1"/>
      <c r="R82" s="1"/>
      <c r="S82" s="1"/>
      <c r="T82" s="1"/>
      <c r="U82" s="1"/>
      <c r="V82" s="1"/>
      <c r="W82" s="1"/>
      <c r="X82" s="1"/>
      <c r="Y82" s="1"/>
      <c r="Z82" s="1"/>
      <c r="AA82" s="1"/>
    </row>
    <row r="83" spans="1:27" ht="15.75" customHeight="1">
      <c r="A83" s="1"/>
      <c r="B83" s="1"/>
      <c r="C83" s="1"/>
      <c r="D83" s="1"/>
      <c r="E83" s="2"/>
      <c r="F83" s="1"/>
      <c r="G83" s="1"/>
      <c r="H83" s="1"/>
      <c r="I83" s="1"/>
      <c r="J83" s="1"/>
      <c r="K83" s="1"/>
      <c r="L83" s="1"/>
      <c r="M83" s="1"/>
      <c r="N83" s="1"/>
      <c r="O83" s="1"/>
      <c r="P83" s="1"/>
      <c r="Q83" s="1"/>
      <c r="R83" s="1"/>
      <c r="S83" s="1"/>
      <c r="T83" s="1"/>
      <c r="U83" s="1"/>
      <c r="V83" s="1"/>
      <c r="W83" s="1"/>
      <c r="X83" s="1"/>
      <c r="Y83" s="1"/>
      <c r="Z83" s="1"/>
      <c r="AA83" s="1"/>
    </row>
    <row r="84" spans="1:27" ht="15.75" customHeight="1">
      <c r="A84" s="1"/>
      <c r="B84" s="1"/>
      <c r="C84" s="1"/>
      <c r="D84" s="1"/>
      <c r="E84" s="2"/>
      <c r="F84" s="1"/>
      <c r="G84" s="1"/>
      <c r="H84" s="1"/>
      <c r="I84" s="1"/>
      <c r="J84" s="1"/>
      <c r="K84" s="1"/>
      <c r="L84" s="1"/>
      <c r="M84" s="1"/>
      <c r="N84" s="1"/>
      <c r="O84" s="1"/>
      <c r="P84" s="1"/>
      <c r="Q84" s="1"/>
      <c r="R84" s="1"/>
      <c r="S84" s="1"/>
      <c r="T84" s="1"/>
      <c r="U84" s="1"/>
      <c r="V84" s="1"/>
      <c r="W84" s="1"/>
      <c r="X84" s="1"/>
      <c r="Y84" s="1"/>
      <c r="Z84" s="1"/>
      <c r="AA84" s="1"/>
    </row>
    <row r="85" spans="1:27" ht="15.75" customHeight="1">
      <c r="A85" s="1"/>
      <c r="B85" s="1"/>
      <c r="C85" s="1"/>
      <c r="D85" s="1"/>
      <c r="E85" s="2"/>
      <c r="F85" s="1"/>
      <c r="G85" s="1"/>
      <c r="H85" s="1"/>
      <c r="I85" s="1"/>
      <c r="J85" s="1"/>
      <c r="K85" s="1"/>
      <c r="L85" s="1"/>
      <c r="M85" s="1"/>
      <c r="N85" s="1"/>
      <c r="O85" s="1"/>
      <c r="P85" s="1"/>
      <c r="Q85" s="1"/>
      <c r="R85" s="1"/>
      <c r="S85" s="1"/>
      <c r="T85" s="1"/>
      <c r="U85" s="1"/>
      <c r="V85" s="1"/>
      <c r="W85" s="1"/>
      <c r="X85" s="1"/>
      <c r="Y85" s="1"/>
      <c r="Z85" s="1"/>
      <c r="AA85" s="1"/>
    </row>
    <row r="86" spans="1:27" ht="15.75" customHeight="1">
      <c r="A86" s="1"/>
      <c r="B86" s="1"/>
      <c r="C86" s="1"/>
      <c r="D86" s="1"/>
      <c r="E86" s="2"/>
      <c r="F86" s="1"/>
      <c r="G86" s="1"/>
      <c r="H86" s="1"/>
      <c r="I86" s="1"/>
      <c r="J86" s="1"/>
      <c r="K86" s="1"/>
      <c r="L86" s="1"/>
      <c r="M86" s="1"/>
      <c r="N86" s="1"/>
      <c r="O86" s="1"/>
      <c r="P86" s="1"/>
      <c r="Q86" s="1"/>
      <c r="R86" s="1"/>
      <c r="S86" s="1"/>
      <c r="T86" s="1"/>
      <c r="U86" s="1"/>
      <c r="V86" s="1"/>
      <c r="W86" s="1"/>
      <c r="X86" s="1"/>
      <c r="Y86" s="1"/>
      <c r="Z86" s="1"/>
      <c r="AA86" s="1"/>
    </row>
    <row r="87" spans="1:27" ht="15.75" customHeight="1">
      <c r="A87" s="1"/>
      <c r="B87" s="1"/>
      <c r="C87" s="1"/>
      <c r="D87" s="1"/>
      <c r="E87" s="2"/>
      <c r="F87" s="1"/>
      <c r="G87" s="1"/>
      <c r="H87" s="1"/>
      <c r="I87" s="1"/>
      <c r="J87" s="1"/>
      <c r="K87" s="1"/>
      <c r="L87" s="1"/>
      <c r="M87" s="1"/>
      <c r="N87" s="1"/>
      <c r="O87" s="1"/>
      <c r="P87" s="1"/>
      <c r="Q87" s="1"/>
      <c r="R87" s="1"/>
      <c r="S87" s="1"/>
      <c r="T87" s="1"/>
      <c r="U87" s="1"/>
      <c r="V87" s="1"/>
      <c r="W87" s="1"/>
      <c r="X87" s="1"/>
      <c r="Y87" s="1"/>
      <c r="Z87" s="1"/>
      <c r="AA87" s="1"/>
    </row>
    <row r="88" spans="1:27" ht="15.75" customHeight="1">
      <c r="A88" s="1"/>
      <c r="B88" s="1"/>
      <c r="C88" s="1"/>
      <c r="D88" s="1"/>
      <c r="E88" s="2"/>
      <c r="F88" s="1"/>
      <c r="G88" s="1"/>
      <c r="H88" s="1"/>
      <c r="I88" s="1"/>
      <c r="J88" s="1"/>
      <c r="K88" s="1"/>
      <c r="L88" s="1"/>
      <c r="M88" s="1"/>
      <c r="N88" s="1"/>
      <c r="O88" s="1"/>
      <c r="P88" s="1"/>
      <c r="Q88" s="1"/>
      <c r="R88" s="1"/>
      <c r="S88" s="1"/>
      <c r="T88" s="1"/>
      <c r="U88" s="1"/>
      <c r="V88" s="1"/>
      <c r="W88" s="1"/>
      <c r="X88" s="1"/>
      <c r="Y88" s="1"/>
      <c r="Z88" s="1"/>
      <c r="AA88" s="1"/>
    </row>
    <row r="89" spans="1:27" ht="15.75" customHeight="1">
      <c r="A89" s="1"/>
      <c r="B89" s="1"/>
      <c r="C89" s="1"/>
      <c r="D89" s="1"/>
      <c r="E89" s="2"/>
      <c r="F89" s="1"/>
      <c r="G89" s="1"/>
      <c r="H89" s="1"/>
      <c r="I89" s="1"/>
      <c r="J89" s="1"/>
      <c r="K89" s="1"/>
      <c r="L89" s="1"/>
      <c r="M89" s="1"/>
      <c r="N89" s="1"/>
      <c r="O89" s="1"/>
      <c r="P89" s="1"/>
      <c r="Q89" s="1"/>
      <c r="R89" s="1"/>
      <c r="S89" s="1"/>
      <c r="T89" s="1"/>
      <c r="U89" s="1"/>
      <c r="V89" s="1"/>
      <c r="W89" s="1"/>
      <c r="X89" s="1"/>
      <c r="Y89" s="1"/>
      <c r="Z89" s="1"/>
      <c r="AA89" s="1"/>
    </row>
    <row r="90" spans="1:27" ht="15.75" customHeight="1">
      <c r="A90" s="1"/>
      <c r="B90" s="1"/>
      <c r="C90" s="1"/>
      <c r="D90" s="1"/>
      <c r="E90" s="2"/>
      <c r="F90" s="1"/>
      <c r="G90" s="1"/>
      <c r="H90" s="1"/>
      <c r="I90" s="1"/>
      <c r="J90" s="1"/>
      <c r="K90" s="1"/>
      <c r="L90" s="1"/>
      <c r="M90" s="1"/>
      <c r="N90" s="1"/>
      <c r="O90" s="1"/>
      <c r="P90" s="1"/>
      <c r="Q90" s="1"/>
      <c r="R90" s="1"/>
      <c r="S90" s="1"/>
      <c r="T90" s="1"/>
      <c r="U90" s="1"/>
      <c r="V90" s="1"/>
      <c r="W90" s="1"/>
      <c r="X90" s="1"/>
      <c r="Y90" s="1"/>
      <c r="Z90" s="1"/>
      <c r="AA90" s="1"/>
    </row>
    <row r="91" spans="1:27" ht="15.75" customHeight="1">
      <c r="A91" s="1"/>
      <c r="B91" s="1"/>
      <c r="C91" s="1"/>
      <c r="D91" s="1"/>
      <c r="E91" s="2"/>
      <c r="F91" s="1"/>
      <c r="G91" s="1"/>
      <c r="H91" s="1"/>
      <c r="I91" s="1"/>
      <c r="J91" s="1"/>
      <c r="K91" s="1"/>
      <c r="L91" s="1"/>
      <c r="M91" s="1"/>
      <c r="N91" s="1"/>
      <c r="O91" s="1"/>
      <c r="P91" s="1"/>
      <c r="Q91" s="1"/>
      <c r="R91" s="1"/>
      <c r="S91" s="1"/>
      <c r="T91" s="1"/>
      <c r="U91" s="1"/>
      <c r="V91" s="1"/>
      <c r="W91" s="1"/>
      <c r="X91" s="1"/>
      <c r="Y91" s="1"/>
      <c r="Z91" s="1"/>
      <c r="AA91" s="1"/>
    </row>
    <row r="92" spans="1:27" ht="15.75" customHeight="1">
      <c r="A92" s="1"/>
      <c r="B92" s="1"/>
      <c r="C92" s="1"/>
      <c r="D92" s="1"/>
      <c r="E92" s="2"/>
      <c r="F92" s="1"/>
      <c r="G92" s="1"/>
      <c r="H92" s="1"/>
      <c r="I92" s="1"/>
      <c r="J92" s="1"/>
      <c r="K92" s="1"/>
      <c r="L92" s="1"/>
      <c r="M92" s="1"/>
      <c r="N92" s="1"/>
      <c r="O92" s="1"/>
      <c r="P92" s="1"/>
      <c r="Q92" s="1"/>
      <c r="R92" s="1"/>
      <c r="S92" s="1"/>
      <c r="T92" s="1"/>
      <c r="U92" s="1"/>
      <c r="V92" s="1"/>
      <c r="W92" s="1"/>
      <c r="X92" s="1"/>
      <c r="Y92" s="1"/>
      <c r="Z92" s="1"/>
      <c r="AA92" s="1"/>
    </row>
    <row r="93" spans="1:27" ht="15.75" customHeight="1">
      <c r="A93" s="1"/>
      <c r="B93" s="1"/>
      <c r="C93" s="1"/>
      <c r="D93" s="1"/>
      <c r="E93" s="2"/>
      <c r="F93" s="1"/>
      <c r="G93" s="1"/>
      <c r="H93" s="1"/>
      <c r="I93" s="1"/>
      <c r="J93" s="1"/>
      <c r="K93" s="1"/>
      <c r="L93" s="1"/>
      <c r="M93" s="1"/>
      <c r="N93" s="1"/>
      <c r="O93" s="1"/>
      <c r="P93" s="1"/>
      <c r="Q93" s="1"/>
      <c r="R93" s="1"/>
      <c r="S93" s="1"/>
      <c r="T93" s="1"/>
      <c r="U93" s="1"/>
      <c r="V93" s="1"/>
      <c r="W93" s="1"/>
      <c r="X93" s="1"/>
      <c r="Y93" s="1"/>
      <c r="Z93" s="1"/>
      <c r="AA93" s="1"/>
    </row>
    <row r="94" spans="1:27" ht="15.75" customHeight="1">
      <c r="A94" s="1"/>
      <c r="B94" s="1"/>
      <c r="C94" s="1"/>
      <c r="D94" s="1"/>
      <c r="E94" s="2"/>
      <c r="F94" s="1"/>
      <c r="G94" s="1"/>
      <c r="H94" s="1"/>
      <c r="I94" s="1"/>
      <c r="J94" s="1"/>
      <c r="K94" s="1"/>
      <c r="L94" s="1"/>
      <c r="M94" s="1"/>
      <c r="N94" s="1"/>
      <c r="O94" s="1"/>
      <c r="P94" s="1"/>
      <c r="Q94" s="1"/>
      <c r="R94" s="1"/>
      <c r="S94" s="1"/>
      <c r="T94" s="1"/>
      <c r="U94" s="1"/>
      <c r="V94" s="1"/>
      <c r="W94" s="1"/>
      <c r="X94" s="1"/>
      <c r="Y94" s="1"/>
      <c r="Z94" s="1"/>
      <c r="AA94" s="1"/>
    </row>
    <row r="95" spans="1:27" ht="15.75" customHeight="1">
      <c r="A95" s="1"/>
      <c r="B95" s="1"/>
      <c r="C95" s="1"/>
      <c r="D95" s="1"/>
      <c r="E95" s="2"/>
      <c r="F95" s="1"/>
      <c r="G95" s="1"/>
      <c r="H95" s="1"/>
      <c r="I95" s="1"/>
      <c r="J95" s="1"/>
      <c r="K95" s="1"/>
      <c r="L95" s="1"/>
      <c r="M95" s="1"/>
      <c r="N95" s="1"/>
      <c r="O95" s="1"/>
      <c r="P95" s="1"/>
      <c r="Q95" s="1"/>
      <c r="R95" s="1"/>
      <c r="S95" s="1"/>
      <c r="T95" s="1"/>
      <c r="U95" s="1"/>
      <c r="V95" s="1"/>
      <c r="W95" s="1"/>
      <c r="X95" s="1"/>
      <c r="Y95" s="1"/>
      <c r="Z95" s="1"/>
      <c r="AA95" s="1"/>
    </row>
    <row r="96" spans="1:27" ht="15.75" customHeight="1">
      <c r="A96" s="1"/>
      <c r="B96" s="1"/>
      <c r="C96" s="1"/>
      <c r="D96" s="1"/>
      <c r="E96" s="2"/>
      <c r="F96" s="1"/>
      <c r="G96" s="1"/>
      <c r="H96" s="1"/>
      <c r="I96" s="1"/>
      <c r="J96" s="1"/>
      <c r="K96" s="1"/>
      <c r="L96" s="1"/>
      <c r="M96" s="1"/>
      <c r="N96" s="1"/>
      <c r="O96" s="1"/>
      <c r="P96" s="1"/>
      <c r="Q96" s="1"/>
      <c r="R96" s="1"/>
      <c r="S96" s="1"/>
      <c r="T96" s="1"/>
      <c r="U96" s="1"/>
      <c r="V96" s="1"/>
      <c r="W96" s="1"/>
      <c r="X96" s="1"/>
      <c r="Y96" s="1"/>
      <c r="Z96" s="1"/>
      <c r="AA96" s="1"/>
    </row>
    <row r="97" spans="1:27" ht="15.75" customHeight="1">
      <c r="A97" s="1"/>
      <c r="B97" s="1"/>
      <c r="C97" s="1"/>
      <c r="D97" s="1"/>
      <c r="E97" s="2"/>
      <c r="F97" s="1"/>
      <c r="G97" s="1"/>
      <c r="H97" s="1"/>
      <c r="I97" s="1"/>
      <c r="J97" s="1"/>
      <c r="K97" s="1"/>
      <c r="L97" s="1"/>
      <c r="M97" s="1"/>
      <c r="N97" s="1"/>
      <c r="O97" s="1"/>
      <c r="P97" s="1"/>
      <c r="Q97" s="1"/>
      <c r="R97" s="1"/>
      <c r="S97" s="1"/>
      <c r="T97" s="1"/>
      <c r="U97" s="1"/>
      <c r="V97" s="1"/>
      <c r="W97" s="1"/>
      <c r="X97" s="1"/>
      <c r="Y97" s="1"/>
      <c r="Z97" s="1"/>
      <c r="AA97" s="1"/>
    </row>
    <row r="98" spans="1:27" ht="15.75" customHeight="1">
      <c r="A98" s="1"/>
      <c r="B98" s="1"/>
      <c r="C98" s="1"/>
      <c r="D98" s="1"/>
      <c r="E98" s="2"/>
      <c r="F98" s="1"/>
      <c r="G98" s="1"/>
      <c r="H98" s="1"/>
      <c r="I98" s="1"/>
      <c r="J98" s="1"/>
      <c r="K98" s="1"/>
      <c r="L98" s="1"/>
      <c r="M98" s="1"/>
      <c r="N98" s="1"/>
      <c r="O98" s="1"/>
      <c r="P98" s="1"/>
      <c r="Q98" s="1"/>
      <c r="R98" s="1"/>
      <c r="S98" s="1"/>
      <c r="T98" s="1"/>
      <c r="U98" s="1"/>
      <c r="V98" s="1"/>
      <c r="W98" s="1"/>
      <c r="X98" s="1"/>
      <c r="Y98" s="1"/>
      <c r="Z98" s="1"/>
      <c r="AA98" s="1"/>
    </row>
    <row r="99" spans="1:27" ht="15.75" customHeight="1">
      <c r="A99" s="1"/>
      <c r="B99" s="1"/>
      <c r="C99" s="1"/>
      <c r="D99" s="1"/>
      <c r="E99" s="2"/>
      <c r="F99" s="1"/>
      <c r="G99" s="1"/>
      <c r="H99" s="1"/>
      <c r="I99" s="1"/>
      <c r="J99" s="1"/>
      <c r="K99" s="1"/>
      <c r="L99" s="1"/>
      <c r="M99" s="1"/>
      <c r="N99" s="1"/>
      <c r="O99" s="1"/>
      <c r="P99" s="1"/>
      <c r="Q99" s="1"/>
      <c r="R99" s="1"/>
      <c r="S99" s="1"/>
      <c r="T99" s="1"/>
      <c r="U99" s="1"/>
      <c r="V99" s="1"/>
      <c r="W99" s="1"/>
      <c r="X99" s="1"/>
      <c r="Y99" s="1"/>
      <c r="Z99" s="1"/>
      <c r="AA99" s="1"/>
    </row>
    <row r="100" spans="1:27" ht="15.75" customHeight="1">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row>
    <row r="101" spans="1:27" ht="15.75" customHeight="1">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row>
    <row r="102" spans="1:27" ht="15.75" customHeight="1">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row>
    <row r="103" spans="1:27" ht="15.75" customHeight="1">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row>
    <row r="104" spans="1:27" ht="15.75" customHeight="1">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row>
    <row r="105" spans="1:27" ht="15.75" customHeight="1">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row>
    <row r="106" spans="1:27" ht="15.75" customHeight="1">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row>
    <row r="107" spans="1:27" ht="15.75" customHeight="1">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row>
    <row r="108" spans="1:27" ht="15.75" customHeight="1">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row>
    <row r="109" spans="1:27" ht="15.75" customHeight="1">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row>
    <row r="110" spans="1:27" ht="15.75" customHeight="1">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row>
    <row r="111" spans="1:27" ht="15.75" customHeight="1">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row>
    <row r="112" spans="1:27" ht="15.75" customHeight="1">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row>
    <row r="113" spans="1:27" ht="15.75" customHeight="1">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row>
    <row r="114" spans="1:27" ht="15.75" customHeight="1">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row>
    <row r="115" spans="1:27" ht="15.75" customHeight="1">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row>
    <row r="116" spans="1:27" ht="15.75" customHeight="1">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row>
    <row r="117" spans="1:27" ht="15.75" customHeight="1">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row>
    <row r="118" spans="1:27" ht="15.75" customHeight="1">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row>
    <row r="119" spans="1:27" ht="15.75" customHeight="1">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row>
    <row r="120" spans="1:27" ht="15.75" customHeight="1">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row>
    <row r="121" spans="1:27" ht="15.75" customHeight="1">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row>
    <row r="122" spans="1:27" ht="15.75" customHeight="1">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row>
    <row r="123" spans="1:27" ht="15.75" customHeight="1">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row>
    <row r="124" spans="1:27" ht="15.75" customHeight="1">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row>
    <row r="125" spans="1:27" ht="15.75" customHeight="1">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row>
    <row r="126" spans="1:27" ht="15.75" customHeight="1">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row>
    <row r="127" spans="1:27" ht="15.75" customHeight="1">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row>
    <row r="128" spans="1:27" ht="15.75" customHeight="1">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row>
    <row r="129" spans="1:27" ht="15.75" customHeight="1">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row>
    <row r="130" spans="1:27" ht="15.75" customHeight="1">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row>
    <row r="131" spans="1:27" ht="15.75" customHeight="1">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row>
    <row r="132" spans="1:27" ht="15.75" customHeight="1">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row>
    <row r="133" spans="1:27" ht="15.75" customHeight="1">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row>
    <row r="134" spans="1:27" ht="15.75" customHeight="1">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row>
    <row r="135" spans="1:27" ht="15.75" customHeight="1">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row>
    <row r="136" spans="1:27" ht="15.75" customHeight="1">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row>
    <row r="137" spans="1:27" ht="15.75" customHeight="1">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row>
    <row r="138" spans="1:27" ht="15.75" customHeight="1">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row>
    <row r="139" spans="1:27" ht="15.75" customHeight="1">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row>
    <row r="140" spans="1:27" ht="15.75" customHeight="1">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row>
    <row r="141" spans="1:27" ht="15.75" customHeight="1">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row>
    <row r="142" spans="1:27" ht="15.75" customHeight="1">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row>
    <row r="143" spans="1:27" ht="15.75" customHeight="1">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row>
    <row r="144" spans="1:27" ht="15.75" customHeight="1">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row>
    <row r="145" spans="1:27" ht="15.75" customHeight="1">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row>
    <row r="146" spans="1:27" ht="15.75" customHeight="1">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row>
    <row r="147" spans="1:27" ht="15.75" customHeight="1">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row>
    <row r="148" spans="1:27" ht="15.75" customHeight="1">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row>
    <row r="149" spans="1:27" ht="15.75" customHeight="1">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row>
    <row r="150" spans="1:27" ht="15.75" customHeight="1">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row>
    <row r="151" spans="1:27" ht="15.75" customHeight="1">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row>
    <row r="152" spans="1:27" ht="15.75" customHeight="1">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row>
    <row r="153" spans="1:27" ht="15.75" customHeight="1">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row>
    <row r="154" spans="1:27" ht="15.75" customHeight="1">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row>
    <row r="155" spans="1:27" ht="15.75" customHeight="1">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row>
    <row r="156" spans="1:27" ht="15.75" customHeight="1">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row>
    <row r="157" spans="1:27" ht="15.75" customHeight="1">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row>
    <row r="158" spans="1:27" ht="15.75" customHeight="1">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row>
    <row r="159" spans="1:27" ht="15.75" customHeight="1">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row>
    <row r="160" spans="1:27" ht="15.75" customHeight="1">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row>
    <row r="161" spans="1:27" ht="15.75" customHeight="1">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row>
    <row r="162" spans="1:27" ht="15.75" customHeight="1">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row>
    <row r="163" spans="1:27" ht="15.75" customHeight="1">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row>
    <row r="164" spans="1:27" ht="15.75" customHeight="1">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row>
    <row r="165" spans="1:27" ht="15.75" customHeight="1">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row>
    <row r="166" spans="1:27" ht="15.75" customHeight="1">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row>
    <row r="167" spans="1:27" ht="15.75" customHeight="1">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row>
    <row r="168" spans="1:27" ht="15.75" customHeight="1">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row>
    <row r="169" spans="1:27" ht="15.75" customHeight="1">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row>
    <row r="170" spans="1:27" ht="15.75" customHeight="1">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row>
    <row r="171" spans="1:27" ht="15.75" customHeight="1">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row>
    <row r="172" spans="1:27" ht="15.75" customHeight="1">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row>
    <row r="173" spans="1:27" ht="15.75" customHeight="1">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row>
    <row r="174" spans="1:27" ht="15.75" customHeight="1">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row>
    <row r="175" spans="1:27" ht="15.75" customHeight="1">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row>
    <row r="176" spans="1:27" ht="15.75" customHeight="1">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row>
    <row r="177" spans="1:27" ht="15.75" customHeight="1">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row>
    <row r="178" spans="1:27" ht="15.75" customHeight="1">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row>
    <row r="179" spans="1:27" ht="15.75" customHeight="1">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row>
    <row r="180" spans="1:27" ht="15.75" customHeight="1">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row>
    <row r="181" spans="1:27" ht="15.75" customHeight="1">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row>
    <row r="182" spans="1:27" ht="15.75" customHeight="1">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row>
    <row r="183" spans="1:27" ht="15.75" customHeight="1">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row>
    <row r="184" spans="1:27" ht="15.75" customHeight="1">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row>
    <row r="185" spans="1:27" ht="15.75" customHeight="1">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row>
    <row r="186" spans="1:27" ht="15.75" customHeight="1">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row>
    <row r="187" spans="1:27" ht="15.75" customHeight="1">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row>
    <row r="188" spans="1:27" ht="15.75" customHeight="1">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row>
    <row r="189" spans="1:27" ht="15.75" customHeight="1">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row>
    <row r="190" spans="1:27" ht="15.75" customHeight="1">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row>
    <row r="191" spans="1:27" ht="15.75" customHeight="1">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row>
    <row r="192" spans="1:27" ht="15.75" customHeight="1">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row>
    <row r="193" spans="1:27" ht="15.75" customHeight="1">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row>
    <row r="194" spans="1:27" ht="15.75" customHeight="1">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row>
    <row r="195" spans="1:27" ht="15.75" customHeight="1">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row>
    <row r="196" spans="1:27" ht="15.75" customHeight="1">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row>
    <row r="197" spans="1:27" ht="15.75" customHeight="1">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row>
    <row r="198" spans="1:27" ht="15.75" customHeight="1">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row>
    <row r="199" spans="1:27" ht="15.75" customHeight="1">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row>
    <row r="200" spans="1:27" ht="15.75" customHeight="1">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row>
    <row r="201" spans="1:27" ht="15.75" customHeight="1">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row>
    <row r="202" spans="1:27" ht="15.75" customHeight="1">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row>
    <row r="203" spans="1:27" ht="15.75" customHeight="1">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row>
    <row r="204" spans="1:27" ht="15.75" customHeight="1">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row>
    <row r="205" spans="1:27" ht="15.75" customHeight="1">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row>
    <row r="206" spans="1:27" ht="15.75" customHeight="1">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row>
    <row r="207" spans="1:27" ht="15.75" customHeight="1">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row>
    <row r="208" spans="1:27" ht="15.75" customHeight="1">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row>
    <row r="209" spans="1:27" ht="15.75" customHeight="1">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row>
    <row r="210" spans="1:27" ht="15.75" customHeight="1">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row>
    <row r="211" spans="1:27" ht="15.75" customHeight="1">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row>
    <row r="212" spans="1:27" ht="15.75" customHeight="1">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row>
    <row r="213" spans="1:27" ht="15.75" customHeight="1">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row>
    <row r="214" spans="1:27" ht="15.75" customHeight="1">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row>
    <row r="215" spans="1:27" ht="15.75" customHeight="1">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row>
    <row r="216" spans="1:27" ht="15.75" customHeight="1">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row>
    <row r="217" spans="1:27" ht="15.75" customHeight="1">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row>
    <row r="218" spans="1:27" ht="15.75" customHeight="1">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row>
    <row r="219" spans="1:27" ht="15.75" customHeight="1">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row>
    <row r="220" spans="1:27" ht="15.75" customHeight="1">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row>
    <row r="221" spans="1:27" ht="15.75" customHeight="1">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row>
    <row r="222" spans="1:27" ht="15.75" customHeight="1">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row>
    <row r="223" spans="1:27" ht="15.75" customHeight="1">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row>
    <row r="224" spans="1:27" ht="15.75" customHeight="1">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row>
    <row r="225" spans="1:27" ht="15.75" customHeight="1">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row>
    <row r="226" spans="1:27" ht="15.75" customHeight="1">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row>
    <row r="227" spans="1:27" ht="15.75" customHeight="1">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row>
    <row r="228" spans="1:27" ht="15.75" customHeight="1">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row>
    <row r="229" spans="1:27" ht="15.75" customHeight="1">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row>
    <row r="230" spans="1:27" ht="15.75" customHeight="1">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row>
    <row r="231" spans="1:27" ht="15.75" customHeight="1">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row>
    <row r="232" spans="1:27" ht="15.75" customHeight="1">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row>
    <row r="233" spans="1:27" ht="15.75" customHeight="1">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row>
    <row r="234" spans="1:27" ht="15.75" customHeight="1">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row>
    <row r="235" spans="1:27" ht="15.75" customHeight="1">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row>
    <row r="236" spans="1:27" ht="15.75" customHeight="1">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row>
    <row r="237" spans="1:27" ht="15.75" customHeight="1">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row>
    <row r="238" spans="1:27" ht="15.75" customHeight="1">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row>
    <row r="239" spans="1:27" ht="15.75" customHeight="1">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row>
    <row r="240" spans="1:27" ht="15.75" customHeight="1">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row>
    <row r="241" spans="1:27" ht="15.75" customHeight="1">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row>
    <row r="242" spans="1:27" ht="15.75" customHeight="1">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row>
    <row r="243" spans="1:27" ht="15.75" customHeight="1">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row>
    <row r="244" spans="1:27" ht="15.75" customHeight="1">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row>
    <row r="245" spans="1:27" ht="15.75" customHeight="1">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row>
    <row r="246" spans="1:27" ht="15.75" customHeight="1">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row>
    <row r="247" spans="1:27" ht="15.75" customHeight="1">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row>
    <row r="248" spans="1:27" ht="15.75" customHeight="1">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row>
    <row r="249" spans="1:27" ht="15.75" customHeight="1">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row>
    <row r="250" spans="1:27" ht="15.75" customHeight="1">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row>
    <row r="251" spans="1:27" ht="15.75" customHeight="1">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row>
    <row r="252" spans="1:27" ht="15.75" customHeight="1">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row>
    <row r="253" spans="1:27" ht="15.75" customHeight="1">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row>
    <row r="254" spans="1:27" ht="15.75" customHeight="1">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row>
    <row r="255" spans="1:27" ht="15.75" customHeight="1">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row>
    <row r="256" spans="1:27" ht="15.75" customHeight="1">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row>
    <row r="257" spans="1:27" ht="15.75" customHeight="1">
      <c r="A257" s="3"/>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row>
    <row r="258" spans="1:27"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spans="1:27"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sheetData>
  <mergeCells count="58">
    <mergeCell ref="C31:D31"/>
    <mergeCell ref="C32:D32"/>
    <mergeCell ref="B1:AA1"/>
    <mergeCell ref="B3:C3"/>
    <mergeCell ref="D3:F3"/>
    <mergeCell ref="B4:C4"/>
    <mergeCell ref="B5:C5"/>
    <mergeCell ref="D5:F5"/>
    <mergeCell ref="T11:W11"/>
    <mergeCell ref="B6:C6"/>
    <mergeCell ref="D6:F6"/>
    <mergeCell ref="B7:C7"/>
    <mergeCell ref="D7:F7"/>
    <mergeCell ref="B8:C8"/>
    <mergeCell ref="D8:F8"/>
    <mergeCell ref="B11:B12"/>
    <mergeCell ref="C25:D25"/>
    <mergeCell ref="C26:D26"/>
    <mergeCell ref="C27:D27"/>
    <mergeCell ref="C28:D28"/>
    <mergeCell ref="C29:D29"/>
    <mergeCell ref="C20:D20"/>
    <mergeCell ref="C21:D21"/>
    <mergeCell ref="C22:D22"/>
    <mergeCell ref="C23:D23"/>
    <mergeCell ref="C24:D24"/>
    <mergeCell ref="C38:D38"/>
    <mergeCell ref="C39:D39"/>
    <mergeCell ref="C40:D40"/>
    <mergeCell ref="C41:D41"/>
    <mergeCell ref="P11:S11"/>
    <mergeCell ref="C13:D13"/>
    <mergeCell ref="C14:D14"/>
    <mergeCell ref="C15:D15"/>
    <mergeCell ref="F11:F12"/>
    <mergeCell ref="C11:D12"/>
    <mergeCell ref="E11:E12"/>
    <mergeCell ref="G11:K11"/>
    <mergeCell ref="C30:D30"/>
    <mergeCell ref="L11:O11"/>
    <mergeCell ref="C18:D18"/>
    <mergeCell ref="C19:D19"/>
    <mergeCell ref="E50:I56"/>
    <mergeCell ref="E57:I57"/>
    <mergeCell ref="C42:D42"/>
    <mergeCell ref="B43:F43"/>
    <mergeCell ref="B44:F44"/>
    <mergeCell ref="B48:D48"/>
    <mergeCell ref="E48:I48"/>
    <mergeCell ref="B49:D49"/>
    <mergeCell ref="E49:I49"/>
    <mergeCell ref="B50:D56"/>
    <mergeCell ref="B57:D57"/>
    <mergeCell ref="C33:D33"/>
    <mergeCell ref="C34:D34"/>
    <mergeCell ref="C35:D35"/>
    <mergeCell ref="C36:D36"/>
    <mergeCell ref="C37:D37"/>
  </mergeCells>
  <pageMargins left="0.31496062992125984" right="0.70866141732283472" top="0.74803149606299213" bottom="0.74803149606299213" header="0" footer="0"/>
  <pageSetup paperSize="5" scale="4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DDDA7-AB72-4BF6-AE08-D3A06BFB3312}">
  <dimension ref="B2:V18"/>
  <sheetViews>
    <sheetView topLeftCell="S21" workbookViewId="0">
      <selection activeCell="S21" sqref="S21"/>
    </sheetView>
  </sheetViews>
  <sheetFormatPr defaultRowHeight="14.45"/>
  <cols>
    <col min="21" max="21" width="14.85546875" customWidth="1"/>
  </cols>
  <sheetData>
    <row r="2" spans="2:22">
      <c r="B2" s="116" t="s">
        <v>67</v>
      </c>
      <c r="C2" s="116"/>
      <c r="D2" s="116"/>
      <c r="E2" s="116" t="s">
        <v>68</v>
      </c>
      <c r="F2" s="116"/>
      <c r="G2" s="116"/>
      <c r="H2" s="116" t="s">
        <v>69</v>
      </c>
      <c r="I2" s="116"/>
      <c r="J2" s="116"/>
      <c r="K2" s="116" t="s">
        <v>70</v>
      </c>
      <c r="L2" s="116"/>
      <c r="M2" s="116"/>
      <c r="N2" s="116" t="s">
        <v>71</v>
      </c>
      <c r="O2" s="116"/>
      <c r="P2" s="116"/>
      <c r="Q2" s="116" t="s">
        <v>72</v>
      </c>
      <c r="R2" s="116"/>
      <c r="S2" s="116"/>
      <c r="T2" s="116" t="s">
        <v>73</v>
      </c>
      <c r="U2" s="116"/>
      <c r="V2" s="116"/>
    </row>
    <row r="3" spans="2:22" ht="58.5" customHeight="1">
      <c r="B3" s="119" t="s">
        <v>74</v>
      </c>
      <c r="C3" s="120"/>
      <c r="D3" s="49"/>
      <c r="E3" s="119" t="s">
        <v>75</v>
      </c>
      <c r="F3" s="137"/>
      <c r="G3" s="50"/>
      <c r="H3" s="119" t="s">
        <v>76</v>
      </c>
      <c r="I3" s="120"/>
      <c r="J3" s="50"/>
      <c r="K3" s="119" t="s">
        <v>77</v>
      </c>
      <c r="L3" s="120"/>
      <c r="M3" s="50"/>
      <c r="N3" s="119" t="s">
        <v>78</v>
      </c>
      <c r="O3" s="120"/>
      <c r="P3" s="50"/>
      <c r="Q3" s="119" t="s">
        <v>79</v>
      </c>
      <c r="R3" s="120"/>
      <c r="S3" s="50"/>
      <c r="T3" s="119" t="s">
        <v>80</v>
      </c>
      <c r="U3" s="120"/>
      <c r="V3" s="50"/>
    </row>
    <row r="4" spans="2:22" ht="57" customHeight="1">
      <c r="B4" s="121" t="s">
        <v>81</v>
      </c>
      <c r="C4" s="122"/>
      <c r="D4" s="49"/>
      <c r="E4" s="119" t="s">
        <v>82</v>
      </c>
      <c r="F4" s="120"/>
      <c r="G4" s="50"/>
      <c r="H4" s="121" t="s">
        <v>83</v>
      </c>
      <c r="I4" s="122"/>
      <c r="J4" s="50"/>
      <c r="K4" s="121" t="s">
        <v>84</v>
      </c>
      <c r="L4" s="122"/>
      <c r="M4" s="50"/>
      <c r="N4" s="129"/>
      <c r="O4" s="122"/>
      <c r="P4" s="50"/>
      <c r="Q4" s="121" t="s">
        <v>85</v>
      </c>
      <c r="R4" s="122"/>
      <c r="S4" s="50"/>
      <c r="T4" s="121" t="s">
        <v>86</v>
      </c>
      <c r="U4" s="122"/>
      <c r="V4" s="50"/>
    </row>
    <row r="5" spans="2:22" ht="63.75" customHeight="1">
      <c r="B5" s="121" t="s">
        <v>87</v>
      </c>
      <c r="C5" s="122"/>
      <c r="D5" s="78"/>
      <c r="E5" s="121" t="s">
        <v>88</v>
      </c>
      <c r="F5" s="122"/>
      <c r="G5" s="50"/>
      <c r="H5" s="129"/>
      <c r="I5" s="122"/>
      <c r="J5" s="50"/>
      <c r="K5" s="129" t="s">
        <v>89</v>
      </c>
      <c r="L5" s="122"/>
      <c r="M5" s="50"/>
      <c r="N5" s="129"/>
      <c r="O5" s="122"/>
      <c r="P5" s="50"/>
      <c r="Q5" s="121" t="s">
        <v>90</v>
      </c>
      <c r="R5" s="122"/>
      <c r="S5" s="50"/>
      <c r="T5" s="121" t="s">
        <v>91</v>
      </c>
      <c r="U5" s="132"/>
      <c r="V5" s="50"/>
    </row>
    <row r="6" spans="2:22" ht="75" customHeight="1">
      <c r="B6" s="121" t="s">
        <v>92</v>
      </c>
      <c r="C6" s="122"/>
      <c r="D6" s="50"/>
      <c r="E6" s="129" t="s">
        <v>68</v>
      </c>
      <c r="F6" s="122"/>
      <c r="G6" s="50"/>
      <c r="H6" s="129"/>
      <c r="I6" s="122"/>
      <c r="J6" s="50"/>
      <c r="K6" s="129"/>
      <c r="L6" s="122"/>
      <c r="M6" s="50"/>
      <c r="N6" s="129"/>
      <c r="O6" s="122"/>
      <c r="P6" s="50"/>
      <c r="Q6" s="121" t="s">
        <v>93</v>
      </c>
      <c r="R6" s="122"/>
      <c r="S6" s="50"/>
      <c r="T6" s="121" t="s">
        <v>94</v>
      </c>
      <c r="U6" s="132"/>
      <c r="V6" s="50"/>
    </row>
    <row r="7" spans="2:22" ht="59.45" customHeight="1">
      <c r="B7" s="123"/>
      <c r="C7" s="124"/>
      <c r="D7" s="50"/>
      <c r="E7" s="121"/>
      <c r="F7" s="132"/>
      <c r="G7" s="50"/>
      <c r="H7" s="129"/>
      <c r="I7" s="122"/>
      <c r="J7" s="50"/>
      <c r="K7" s="129"/>
      <c r="L7" s="122"/>
      <c r="M7" s="50"/>
      <c r="N7" s="129"/>
      <c r="O7" s="122"/>
      <c r="P7" s="50"/>
      <c r="Q7" s="121" t="s">
        <v>95</v>
      </c>
      <c r="R7" s="122"/>
      <c r="S7" s="50"/>
      <c r="T7" s="121" t="s">
        <v>43</v>
      </c>
      <c r="U7" s="132"/>
      <c r="V7" s="50"/>
    </row>
    <row r="8" spans="2:22" ht="27.6" customHeight="1">
      <c r="B8" s="125"/>
      <c r="C8" s="126"/>
      <c r="D8" s="50"/>
      <c r="E8" s="129"/>
      <c r="F8" s="122"/>
      <c r="G8" s="50"/>
      <c r="H8" s="129"/>
      <c r="I8" s="122"/>
      <c r="J8" s="50"/>
      <c r="K8" s="129"/>
      <c r="L8" s="122"/>
      <c r="M8" s="50"/>
      <c r="N8" s="129"/>
      <c r="O8" s="122"/>
      <c r="P8" s="50"/>
      <c r="Q8" s="121" t="s">
        <v>96</v>
      </c>
      <c r="R8" s="122"/>
      <c r="S8" s="50"/>
      <c r="T8" s="121" t="s">
        <v>97</v>
      </c>
      <c r="U8" s="132"/>
      <c r="V8" s="50"/>
    </row>
    <row r="9" spans="2:22" ht="20.45" customHeight="1">
      <c r="B9" s="127"/>
      <c r="C9" s="128"/>
      <c r="D9" s="50"/>
      <c r="E9" s="130"/>
      <c r="F9" s="131"/>
      <c r="G9" s="50"/>
      <c r="H9" s="130"/>
      <c r="I9" s="131"/>
      <c r="J9" s="50"/>
      <c r="K9" s="130"/>
      <c r="L9" s="131"/>
      <c r="M9" s="50"/>
      <c r="N9" s="130"/>
      <c r="O9" s="131"/>
      <c r="P9" s="50"/>
      <c r="Q9" s="135"/>
      <c r="R9" s="136"/>
      <c r="S9" s="50"/>
      <c r="T9" s="133" t="s">
        <v>98</v>
      </c>
      <c r="U9" s="134"/>
      <c r="V9" s="50"/>
    </row>
    <row r="10" spans="2:22">
      <c r="B10" s="117" t="s">
        <v>99</v>
      </c>
      <c r="C10" s="118"/>
      <c r="D10" s="48">
        <f>SUM(D3:D8)</f>
        <v>0</v>
      </c>
      <c r="E10" s="117" t="s">
        <v>99</v>
      </c>
      <c r="F10" s="118"/>
      <c r="G10" s="47">
        <f>SUM(G3:G8)</f>
        <v>0</v>
      </c>
      <c r="H10" s="117" t="s">
        <v>99</v>
      </c>
      <c r="I10" s="118"/>
      <c r="J10" s="47">
        <f>SUM(J3:J8)</f>
        <v>0</v>
      </c>
      <c r="K10" s="117" t="s">
        <v>99</v>
      </c>
      <c r="L10" s="118"/>
      <c r="M10" s="47">
        <f>SUM(M3:M8)</f>
        <v>0</v>
      </c>
      <c r="N10" s="117" t="s">
        <v>99</v>
      </c>
      <c r="O10" s="118"/>
      <c r="P10" s="47">
        <f>SUM(P3:P8)</f>
        <v>0</v>
      </c>
      <c r="Q10" s="117" t="s">
        <v>99</v>
      </c>
      <c r="R10" s="118"/>
      <c r="S10" s="47">
        <f>SUM(S3:S8)</f>
        <v>0</v>
      </c>
      <c r="T10" s="117" t="s">
        <v>99</v>
      </c>
      <c r="U10" s="118"/>
      <c r="V10" s="47">
        <f>SUM(V3:V8)</f>
        <v>0</v>
      </c>
    </row>
    <row r="11" spans="2:22">
      <c r="B11" s="138" t="s">
        <v>100</v>
      </c>
      <c r="C11" s="116"/>
      <c r="D11" s="116"/>
      <c r="E11" s="116"/>
      <c r="F11" s="116"/>
      <c r="G11" s="116"/>
      <c r="H11" s="116"/>
      <c r="I11" s="116"/>
      <c r="J11" s="116"/>
      <c r="K11" s="116"/>
      <c r="L11" s="116"/>
      <c r="M11" s="116"/>
      <c r="N11" s="116"/>
      <c r="O11" s="116"/>
      <c r="P11" s="116"/>
      <c r="Q11" s="139">
        <f>SUM(D10+G10+J10+M10+P10+S10+V10)</f>
        <v>0</v>
      </c>
      <c r="R11" s="116"/>
      <c r="S11" s="116"/>
      <c r="T11" s="116"/>
      <c r="U11" s="116"/>
      <c r="V11" s="116"/>
    </row>
    <row r="14" spans="2:22">
      <c r="P14" t="s">
        <v>101</v>
      </c>
    </row>
    <row r="15" spans="2:22">
      <c r="P15" t="s">
        <v>102</v>
      </c>
    </row>
    <row r="16" spans="2:22">
      <c r="P16" t="s">
        <v>103</v>
      </c>
    </row>
    <row r="17" spans="16:16">
      <c r="P17" t="s">
        <v>104</v>
      </c>
    </row>
    <row r="18" spans="16:16">
      <c r="P18" t="s">
        <v>105</v>
      </c>
    </row>
  </sheetData>
  <mergeCells count="65">
    <mergeCell ref="K3:L3"/>
    <mergeCell ref="E3:F3"/>
    <mergeCell ref="B11:P11"/>
    <mergeCell ref="Q11:V11"/>
    <mergeCell ref="K10:L10"/>
    <mergeCell ref="E10:F10"/>
    <mergeCell ref="H10:I10"/>
    <mergeCell ref="N10:O10"/>
    <mergeCell ref="Q10:R10"/>
    <mergeCell ref="T10:U10"/>
    <mergeCell ref="T3:U3"/>
    <mergeCell ref="T4:U4"/>
    <mergeCell ref="T5:U5"/>
    <mergeCell ref="T6:U6"/>
    <mergeCell ref="T7:U7"/>
    <mergeCell ref="T8:U8"/>
    <mergeCell ref="T9:U9"/>
    <mergeCell ref="Q3:R3"/>
    <mergeCell ref="Q4:R4"/>
    <mergeCell ref="Q5:R5"/>
    <mergeCell ref="Q6:R6"/>
    <mergeCell ref="Q7:R7"/>
    <mergeCell ref="Q8:R8"/>
    <mergeCell ref="Q9:R9"/>
    <mergeCell ref="N3:O3"/>
    <mergeCell ref="N4:O4"/>
    <mergeCell ref="N5:O5"/>
    <mergeCell ref="N6:O6"/>
    <mergeCell ref="N7:O7"/>
    <mergeCell ref="N8:O8"/>
    <mergeCell ref="N9:O9"/>
    <mergeCell ref="E4:F4"/>
    <mergeCell ref="K4:L4"/>
    <mergeCell ref="K5:L5"/>
    <mergeCell ref="K6:L6"/>
    <mergeCell ref="K7:L7"/>
    <mergeCell ref="K8:L8"/>
    <mergeCell ref="K9:L9"/>
    <mergeCell ref="H8:I8"/>
    <mergeCell ref="H9:I9"/>
    <mergeCell ref="E5:F5"/>
    <mergeCell ref="E6:F6"/>
    <mergeCell ref="E7:F7"/>
    <mergeCell ref="E8:F8"/>
    <mergeCell ref="E9:F9"/>
    <mergeCell ref="H3:I3"/>
    <mergeCell ref="H4:I4"/>
    <mergeCell ref="H5:I5"/>
    <mergeCell ref="H6:I6"/>
    <mergeCell ref="H7:I7"/>
    <mergeCell ref="B10:C10"/>
    <mergeCell ref="B3:C3"/>
    <mergeCell ref="B5:C5"/>
    <mergeCell ref="B4:C4"/>
    <mergeCell ref="B6:C6"/>
    <mergeCell ref="B7:C7"/>
    <mergeCell ref="B8:C8"/>
    <mergeCell ref="B9:C9"/>
    <mergeCell ref="T2:V2"/>
    <mergeCell ref="B2:D2"/>
    <mergeCell ref="E2:G2"/>
    <mergeCell ref="H2:J2"/>
    <mergeCell ref="K2:M2"/>
    <mergeCell ref="N2:P2"/>
    <mergeCell ref="Q2:S2"/>
  </mergeCells>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47AAC-7D6B-469B-AAB6-38946BF77523}">
  <dimension ref="A1:AA1002"/>
  <sheetViews>
    <sheetView tabSelected="1" topLeftCell="A4" zoomScale="64" zoomScaleNormal="55" workbookViewId="0">
      <selection activeCell="Y32" sqref="Y32"/>
    </sheetView>
  </sheetViews>
  <sheetFormatPr defaultColWidth="14.42578125" defaultRowHeight="15" customHeight="1"/>
  <cols>
    <col min="1" max="1" width="3.140625" customWidth="1"/>
    <col min="2" max="2" width="10.28515625" customWidth="1"/>
    <col min="3" max="3" width="24.5703125" customWidth="1"/>
    <col min="4" max="4" width="50.42578125" customWidth="1"/>
    <col min="5" max="23" width="13.42578125" customWidth="1"/>
    <col min="24" max="27" width="14" customWidth="1"/>
  </cols>
  <sheetData>
    <row r="1" spans="1:27" ht="39.75" customHeight="1">
      <c r="A1" s="1"/>
      <c r="B1" s="113" t="s">
        <v>0</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row>
    <row r="2" spans="1:27" ht="19.5" customHeight="1">
      <c r="A2" s="1"/>
      <c r="B2" s="1"/>
      <c r="C2" s="1"/>
      <c r="D2" s="1"/>
      <c r="E2" s="2"/>
      <c r="F2" s="1"/>
      <c r="G2" s="1"/>
      <c r="H2" s="1"/>
      <c r="I2" s="1"/>
      <c r="J2" s="1"/>
      <c r="K2" s="1"/>
      <c r="L2" s="1"/>
      <c r="M2" s="1"/>
      <c r="N2" s="1"/>
      <c r="O2" s="1"/>
      <c r="P2" s="1"/>
      <c r="Q2" s="1"/>
      <c r="R2" s="1"/>
      <c r="S2" s="1"/>
      <c r="T2" s="1"/>
      <c r="U2" s="1"/>
      <c r="V2" s="1"/>
      <c r="W2" s="1"/>
      <c r="X2" s="1"/>
      <c r="Y2" s="1"/>
      <c r="Z2" s="1"/>
      <c r="AA2" s="3"/>
    </row>
    <row r="3" spans="1:27" ht="25.5" customHeight="1">
      <c r="A3" s="1"/>
      <c r="B3" s="114" t="s">
        <v>1</v>
      </c>
      <c r="C3" s="167"/>
      <c r="D3" s="115" t="s">
        <v>2</v>
      </c>
      <c r="E3" s="167"/>
      <c r="F3" s="167"/>
      <c r="G3" s="1"/>
      <c r="H3" s="1"/>
      <c r="I3" s="1"/>
      <c r="J3" s="1"/>
      <c r="K3" s="1"/>
      <c r="L3" s="1"/>
      <c r="M3" s="1"/>
      <c r="N3" s="1"/>
      <c r="O3" s="1"/>
      <c r="P3" s="1"/>
      <c r="Q3" s="1"/>
      <c r="R3" s="1"/>
      <c r="S3" s="1"/>
      <c r="T3" s="1"/>
      <c r="U3" s="1"/>
      <c r="V3" s="1"/>
      <c r="W3" s="1"/>
      <c r="X3" s="1"/>
      <c r="Y3" s="1"/>
      <c r="Z3" s="1"/>
      <c r="AA3" s="3"/>
    </row>
    <row r="4" spans="1:27" ht="25.5" customHeight="1">
      <c r="A4" s="1"/>
      <c r="B4" s="114" t="s">
        <v>3</v>
      </c>
      <c r="C4" s="167"/>
      <c r="D4" s="4" t="s">
        <v>4</v>
      </c>
      <c r="G4" s="1"/>
      <c r="H4" s="1"/>
      <c r="I4" s="1"/>
      <c r="J4" s="1"/>
      <c r="K4" s="1"/>
      <c r="L4" s="1"/>
      <c r="M4" s="1"/>
      <c r="N4" s="1"/>
      <c r="O4" s="1"/>
      <c r="P4" s="1"/>
      <c r="Q4" s="1"/>
      <c r="R4" s="1"/>
      <c r="S4" s="1"/>
      <c r="T4" s="1"/>
      <c r="U4" s="1"/>
      <c r="V4" s="1"/>
      <c r="W4" s="1"/>
      <c r="X4" s="1"/>
      <c r="Y4" s="1"/>
      <c r="Z4" s="1"/>
      <c r="AA4" s="3"/>
    </row>
    <row r="5" spans="1:27" ht="25.5" customHeight="1">
      <c r="A5" s="1"/>
      <c r="B5" s="114" t="s">
        <v>5</v>
      </c>
      <c r="C5" s="167"/>
      <c r="D5" s="115" t="s">
        <v>6</v>
      </c>
      <c r="E5" s="167"/>
      <c r="F5" s="167"/>
      <c r="G5" s="1"/>
      <c r="H5" s="1"/>
      <c r="I5" s="1"/>
      <c r="J5" s="1"/>
      <c r="K5" s="1"/>
      <c r="L5" s="1"/>
      <c r="M5" s="1"/>
      <c r="N5" s="1"/>
      <c r="O5" s="1"/>
      <c r="P5" s="1"/>
      <c r="Q5" s="1"/>
      <c r="R5" s="1"/>
      <c r="S5" s="1"/>
      <c r="T5" s="1"/>
      <c r="U5" s="1"/>
      <c r="V5" s="1"/>
      <c r="W5" s="1"/>
      <c r="X5" s="1"/>
      <c r="Y5" s="1"/>
      <c r="Z5" s="1"/>
      <c r="AA5" s="3"/>
    </row>
    <row r="6" spans="1:27" ht="25.5" customHeight="1">
      <c r="A6" s="1"/>
      <c r="B6" s="114" t="s">
        <v>7</v>
      </c>
      <c r="C6" s="167"/>
      <c r="D6" s="115" t="str">
        <f>"+6282174389543"</f>
        <v>+6282174389543</v>
      </c>
      <c r="E6" s="167"/>
      <c r="F6" s="167"/>
      <c r="G6" s="1"/>
      <c r="H6" s="1"/>
      <c r="I6" s="1"/>
      <c r="J6" s="1"/>
      <c r="K6" s="1"/>
      <c r="L6" s="1"/>
      <c r="M6" s="1"/>
      <c r="N6" s="1"/>
      <c r="O6" s="1"/>
      <c r="P6" s="1"/>
      <c r="Q6" s="1"/>
      <c r="R6" s="1"/>
      <c r="S6" s="1"/>
      <c r="T6" s="1"/>
      <c r="U6" s="1"/>
      <c r="V6" s="1"/>
      <c r="W6" s="1"/>
      <c r="X6" s="1"/>
      <c r="Y6" s="1"/>
      <c r="Z6" s="1"/>
      <c r="AA6" s="3"/>
    </row>
    <row r="7" spans="1:27" ht="25.5" customHeight="1">
      <c r="A7" s="1"/>
      <c r="B7" s="114" t="s">
        <v>8</v>
      </c>
      <c r="C7" s="167"/>
      <c r="D7" s="115" t="s">
        <v>9</v>
      </c>
      <c r="E7" s="167"/>
      <c r="F7" s="167"/>
      <c r="G7" s="1"/>
      <c r="H7" s="1"/>
      <c r="I7" s="1"/>
      <c r="J7" s="1"/>
      <c r="K7" s="1"/>
      <c r="L7" s="1"/>
      <c r="M7" s="1"/>
      <c r="N7" s="1"/>
      <c r="O7" s="1"/>
      <c r="P7" s="1"/>
      <c r="Q7" s="1"/>
      <c r="R7" s="1"/>
      <c r="S7" s="1"/>
      <c r="T7" s="1"/>
      <c r="U7" s="1"/>
      <c r="V7" s="1"/>
      <c r="W7" s="1"/>
      <c r="X7" s="1"/>
      <c r="Y7" s="1"/>
      <c r="Z7" s="1"/>
      <c r="AA7" s="3"/>
    </row>
    <row r="8" spans="1:27" ht="25.5" customHeight="1">
      <c r="A8" s="1"/>
      <c r="B8" s="114" t="s">
        <v>10</v>
      </c>
      <c r="C8" s="167"/>
      <c r="D8" s="115" t="str">
        <f>"+62811348113"</f>
        <v>+62811348113</v>
      </c>
      <c r="E8" s="167"/>
      <c r="F8" s="167"/>
      <c r="G8" s="1"/>
      <c r="H8" s="1"/>
      <c r="I8" s="1"/>
      <c r="J8" s="1"/>
      <c r="K8" s="1"/>
      <c r="L8" s="1"/>
      <c r="M8" s="1"/>
      <c r="N8" s="1"/>
      <c r="O8" s="1"/>
      <c r="P8" s="1"/>
      <c r="Q8" s="1"/>
      <c r="R8" s="1"/>
      <c r="S8" s="1"/>
      <c r="T8" s="1"/>
      <c r="U8" s="1"/>
      <c r="V8" s="1"/>
      <c r="W8" s="1"/>
      <c r="X8" s="1"/>
      <c r="Y8" s="1"/>
      <c r="Z8" s="1"/>
      <c r="AA8" s="3"/>
    </row>
    <row r="9" spans="1:27" ht="19.5" customHeight="1">
      <c r="A9" s="1"/>
      <c r="B9" s="5"/>
      <c r="C9" s="5"/>
      <c r="D9" s="4"/>
      <c r="E9" s="4"/>
      <c r="F9" s="4"/>
      <c r="G9" s="1"/>
      <c r="H9" s="1"/>
      <c r="I9" s="1"/>
      <c r="J9" s="1"/>
      <c r="K9" s="1"/>
      <c r="L9" s="1"/>
      <c r="M9" s="1"/>
      <c r="N9" s="1"/>
      <c r="O9" s="1"/>
      <c r="P9" s="1"/>
      <c r="Q9" s="1"/>
      <c r="R9" s="1"/>
      <c r="S9" s="1"/>
      <c r="T9" s="1"/>
      <c r="U9" s="1"/>
      <c r="V9" s="1"/>
      <c r="W9" s="1"/>
      <c r="X9" s="1"/>
      <c r="Y9" s="1"/>
      <c r="Z9" s="1"/>
      <c r="AA9" s="3"/>
    </row>
    <row r="10" spans="1:27" ht="15.6">
      <c r="A10" s="1"/>
      <c r="B10" s="1"/>
      <c r="C10" s="1"/>
      <c r="D10" s="1"/>
      <c r="E10" s="6" t="s">
        <v>11</v>
      </c>
      <c r="F10" s="1"/>
      <c r="G10" s="1" t="s">
        <v>12</v>
      </c>
      <c r="H10" s="1"/>
      <c r="I10" s="1"/>
      <c r="J10" s="1"/>
      <c r="K10" s="1"/>
      <c r="L10" s="1"/>
      <c r="M10" s="1"/>
      <c r="N10" s="1"/>
      <c r="O10" s="1"/>
      <c r="P10" s="1"/>
      <c r="Q10" s="1"/>
      <c r="R10" s="1"/>
      <c r="S10" s="1"/>
      <c r="T10" s="1"/>
      <c r="U10" s="1"/>
      <c r="V10" s="1"/>
      <c r="W10" s="1"/>
      <c r="X10" s="1"/>
      <c r="Y10" s="1"/>
      <c r="Z10" s="1"/>
      <c r="AA10" s="3"/>
    </row>
    <row r="11" spans="1:27" ht="24.75" customHeight="1">
      <c r="A11" s="1"/>
      <c r="B11" s="109" t="s">
        <v>13</v>
      </c>
      <c r="C11" s="110" t="s">
        <v>14</v>
      </c>
      <c r="D11" s="168"/>
      <c r="E11" s="111" t="s">
        <v>15</v>
      </c>
      <c r="F11" s="109" t="s">
        <v>16</v>
      </c>
      <c r="G11" s="106" t="s">
        <v>17</v>
      </c>
      <c r="H11" s="169"/>
      <c r="I11" s="169"/>
      <c r="J11" s="169"/>
      <c r="K11" s="170"/>
      <c r="L11" s="106" t="s">
        <v>18</v>
      </c>
      <c r="M11" s="169"/>
      <c r="N11" s="169"/>
      <c r="O11" s="170"/>
      <c r="P11" s="106" t="s">
        <v>19</v>
      </c>
      <c r="Q11" s="169"/>
      <c r="R11" s="169"/>
      <c r="S11" s="170"/>
      <c r="T11" s="106" t="s">
        <v>20</v>
      </c>
      <c r="U11" s="169"/>
      <c r="V11" s="169"/>
      <c r="W11" s="170"/>
      <c r="X11" s="52"/>
    </row>
    <row r="12" spans="1:27" ht="24.75" customHeight="1">
      <c r="A12" s="1"/>
      <c r="B12" s="171"/>
      <c r="C12" s="172"/>
      <c r="D12" s="173"/>
      <c r="E12" s="171"/>
      <c r="F12" s="171"/>
      <c r="G12" s="7" t="s">
        <v>21</v>
      </c>
      <c r="H12" s="7" t="s">
        <v>22</v>
      </c>
      <c r="I12" s="7" t="s">
        <v>23</v>
      </c>
      <c r="J12" s="7" t="s">
        <v>24</v>
      </c>
      <c r="K12" s="7" t="s">
        <v>25</v>
      </c>
      <c r="L12" s="7" t="s">
        <v>21</v>
      </c>
      <c r="M12" s="7" t="s">
        <v>22</v>
      </c>
      <c r="N12" s="7" t="s">
        <v>23</v>
      </c>
      <c r="O12" s="7" t="s">
        <v>24</v>
      </c>
      <c r="P12" s="7" t="s">
        <v>21</v>
      </c>
      <c r="Q12" s="7" t="s">
        <v>22</v>
      </c>
      <c r="R12" s="7" t="s">
        <v>23</v>
      </c>
      <c r="S12" s="7" t="s">
        <v>24</v>
      </c>
      <c r="T12" s="7" t="s">
        <v>21</v>
      </c>
      <c r="U12" s="7" t="s">
        <v>22</v>
      </c>
      <c r="V12" s="7" t="s">
        <v>23</v>
      </c>
      <c r="W12" s="8" t="s">
        <v>24</v>
      </c>
      <c r="X12" s="9"/>
      <c r="Y12" s="10"/>
      <c r="Z12" s="10"/>
      <c r="AA12" s="10"/>
    </row>
    <row r="13" spans="1:27" ht="33" customHeight="1">
      <c r="A13" s="1"/>
      <c r="B13" s="15">
        <v>1</v>
      </c>
      <c r="C13" s="140" t="s">
        <v>106</v>
      </c>
      <c r="D13" s="141"/>
      <c r="E13" s="16">
        <v>8</v>
      </c>
      <c r="F13" s="17">
        <v>0.08</v>
      </c>
      <c r="G13" s="17">
        <f>F13/E13</f>
        <v>0.01</v>
      </c>
      <c r="H13" s="17"/>
      <c r="I13" s="17"/>
      <c r="J13" s="17">
        <f t="shared" ref="J13:J18" si="0">F13/E13</f>
        <v>0.01</v>
      </c>
      <c r="K13" s="17"/>
      <c r="L13" s="17">
        <f>F13/E13</f>
        <v>0.01</v>
      </c>
      <c r="M13" s="17"/>
      <c r="N13" s="17"/>
      <c r="O13" s="17">
        <f>F13/E13</f>
        <v>0.01</v>
      </c>
      <c r="P13" s="17">
        <f>F13/E13</f>
        <v>0.01</v>
      </c>
      <c r="Q13" s="17"/>
      <c r="R13" s="17"/>
      <c r="S13" s="17">
        <f>F13/E13</f>
        <v>0.01</v>
      </c>
      <c r="T13" s="17">
        <f>F13/E13</f>
        <v>0.01</v>
      </c>
      <c r="U13" s="17"/>
      <c r="V13" s="17"/>
      <c r="W13" s="17">
        <f>F13/E13</f>
        <v>0.01</v>
      </c>
      <c r="X13" s="18"/>
      <c r="Y13" s="19"/>
      <c r="Z13" s="19"/>
      <c r="AA13" s="19"/>
    </row>
    <row r="14" spans="1:27" ht="33" customHeight="1">
      <c r="A14" s="1"/>
      <c r="B14" s="20">
        <v>2</v>
      </c>
      <c r="C14" s="142" t="s">
        <v>27</v>
      </c>
      <c r="D14" s="143"/>
      <c r="E14" s="16">
        <v>3</v>
      </c>
      <c r="F14" s="17">
        <v>0.03</v>
      </c>
      <c r="G14" s="17"/>
      <c r="H14" s="17">
        <f>F14/E14</f>
        <v>0.01</v>
      </c>
      <c r="I14" s="17"/>
      <c r="J14" s="17">
        <f>2*(F14/E14)</f>
        <v>0.02</v>
      </c>
      <c r="K14" s="17"/>
      <c r="L14" s="17"/>
      <c r="M14" s="17"/>
      <c r="N14" s="17"/>
      <c r="O14" s="17"/>
      <c r="P14" s="17"/>
      <c r="Q14" s="17"/>
      <c r="R14" s="17"/>
      <c r="S14" s="17"/>
      <c r="T14" s="17"/>
      <c r="U14" s="17"/>
      <c r="V14" s="17"/>
      <c r="W14" s="17"/>
      <c r="X14" s="18"/>
      <c r="Y14" s="19"/>
      <c r="Z14" s="19"/>
      <c r="AA14" s="19"/>
    </row>
    <row r="15" spans="1:27" ht="33" customHeight="1">
      <c r="A15" s="23"/>
      <c r="B15" s="15">
        <v>3</v>
      </c>
      <c r="C15" s="151" t="s">
        <v>107</v>
      </c>
      <c r="D15" s="145"/>
      <c r="E15" s="16">
        <v>5</v>
      </c>
      <c r="F15" s="17">
        <v>0.02</v>
      </c>
      <c r="G15" s="17">
        <f>F15/E15</f>
        <v>4.0000000000000001E-3</v>
      </c>
      <c r="H15" s="17">
        <f>F15/E15</f>
        <v>4.0000000000000001E-3</v>
      </c>
      <c r="I15" s="17">
        <f>F15/E15</f>
        <v>4.0000000000000001E-3</v>
      </c>
      <c r="J15" s="17">
        <f>F15/E15</f>
        <v>4.0000000000000001E-3</v>
      </c>
      <c r="K15" s="17">
        <f>F15/E15</f>
        <v>4.0000000000000001E-3</v>
      </c>
      <c r="L15" s="17"/>
      <c r="M15" s="17"/>
      <c r="N15" s="17"/>
      <c r="O15" s="17"/>
      <c r="P15" s="17"/>
      <c r="Q15" s="17"/>
      <c r="R15" s="17"/>
      <c r="S15" s="17"/>
      <c r="T15" s="17"/>
      <c r="U15" s="17"/>
      <c r="V15" s="17"/>
      <c r="W15" s="17"/>
      <c r="X15" s="18"/>
      <c r="Y15" s="19"/>
      <c r="Z15" s="19"/>
      <c r="AA15" s="19"/>
    </row>
    <row r="16" spans="1:27" ht="33" customHeight="1">
      <c r="A16" s="23"/>
      <c r="B16" s="20">
        <v>4</v>
      </c>
      <c r="C16" s="144" t="s">
        <v>108</v>
      </c>
      <c r="D16" s="145"/>
      <c r="E16" s="16">
        <v>5</v>
      </c>
      <c r="F16" s="17">
        <v>0.02</v>
      </c>
      <c r="G16" s="17">
        <f>F16/E16</f>
        <v>4.0000000000000001E-3</v>
      </c>
      <c r="H16" s="17">
        <f>F16/E16</f>
        <v>4.0000000000000001E-3</v>
      </c>
      <c r="I16" s="17">
        <f>F16/E16</f>
        <v>4.0000000000000001E-3</v>
      </c>
      <c r="J16" s="17">
        <f t="shared" si="0"/>
        <v>4.0000000000000001E-3</v>
      </c>
      <c r="K16" s="17">
        <f>F16/E16</f>
        <v>4.0000000000000001E-3</v>
      </c>
      <c r="L16" s="17"/>
      <c r="M16" s="17"/>
      <c r="N16" s="17"/>
      <c r="O16" s="17"/>
      <c r="P16" s="17"/>
      <c r="Q16" s="17"/>
      <c r="R16" s="17"/>
      <c r="S16" s="17"/>
      <c r="T16" s="17"/>
      <c r="U16" s="17"/>
      <c r="V16" s="17"/>
      <c r="W16" s="17"/>
      <c r="X16" s="18"/>
      <c r="Y16" s="19"/>
      <c r="Z16" s="19"/>
      <c r="AA16" s="19"/>
    </row>
    <row r="17" spans="1:27" ht="33" customHeight="1">
      <c r="A17" s="23"/>
      <c r="B17" s="15">
        <v>5</v>
      </c>
      <c r="C17" s="144" t="s">
        <v>109</v>
      </c>
      <c r="D17" s="145"/>
      <c r="E17" s="16">
        <v>3</v>
      </c>
      <c r="F17" s="17">
        <v>0.02</v>
      </c>
      <c r="G17" s="17"/>
      <c r="H17" s="17"/>
      <c r="I17" s="17">
        <f>F17/E17</f>
        <v>6.6666666666666671E-3</v>
      </c>
      <c r="J17" s="17">
        <f t="shared" si="0"/>
        <v>6.6666666666666671E-3</v>
      </c>
      <c r="K17" s="17">
        <f>F17/E17</f>
        <v>6.6666666666666671E-3</v>
      </c>
      <c r="L17" s="17"/>
      <c r="M17" s="17"/>
      <c r="N17" s="17"/>
      <c r="O17" s="17"/>
      <c r="P17" s="17"/>
      <c r="Q17" s="17"/>
      <c r="R17" s="17"/>
      <c r="S17" s="17"/>
      <c r="T17" s="17"/>
      <c r="U17" s="17"/>
      <c r="V17" s="17"/>
      <c r="W17" s="17"/>
      <c r="X17" s="18"/>
      <c r="Y17" s="19"/>
      <c r="Z17" s="19"/>
      <c r="AA17" s="19"/>
    </row>
    <row r="18" spans="1:27" ht="33" customHeight="1">
      <c r="A18" s="23"/>
      <c r="B18" s="20">
        <v>6</v>
      </c>
      <c r="C18" s="144" t="s">
        <v>110</v>
      </c>
      <c r="D18" s="145"/>
      <c r="E18" s="16">
        <v>2</v>
      </c>
      <c r="F18" s="17">
        <v>0.02</v>
      </c>
      <c r="G18" s="17"/>
      <c r="H18" s="17"/>
      <c r="I18" s="17"/>
      <c r="J18" s="17">
        <f t="shared" si="0"/>
        <v>0.01</v>
      </c>
      <c r="K18" s="17">
        <f>F18/E18</f>
        <v>0.01</v>
      </c>
      <c r="L18" s="17"/>
      <c r="M18" s="17"/>
      <c r="N18" s="17"/>
      <c r="O18" s="17"/>
      <c r="P18" s="17"/>
      <c r="Q18" s="17"/>
      <c r="R18" s="17"/>
      <c r="S18" s="17"/>
      <c r="T18" s="17"/>
      <c r="U18" s="17"/>
      <c r="V18" s="17"/>
      <c r="W18" s="17"/>
      <c r="X18" s="18"/>
      <c r="Y18" s="19"/>
      <c r="Z18" s="19"/>
      <c r="AA18" s="19"/>
    </row>
    <row r="19" spans="1:27" ht="33" customHeight="1">
      <c r="A19" s="23"/>
      <c r="B19" s="15">
        <v>7</v>
      </c>
      <c r="C19" s="146" t="s">
        <v>111</v>
      </c>
      <c r="D19" s="143"/>
      <c r="E19" s="16">
        <v>6</v>
      </c>
      <c r="F19" s="17">
        <v>0.03</v>
      </c>
      <c r="G19" s="17"/>
      <c r="H19" s="17"/>
      <c r="I19" s="17"/>
      <c r="J19" s="17"/>
      <c r="K19" s="17">
        <f>(F19/E19)*3</f>
        <v>1.4999999999999999E-2</v>
      </c>
      <c r="L19" s="17">
        <f>(F19/E19)*3</f>
        <v>1.4999999999999999E-2</v>
      </c>
      <c r="M19" s="17"/>
      <c r="N19" s="17"/>
      <c r="O19" s="17"/>
      <c r="P19" s="17"/>
      <c r="Q19" s="17"/>
      <c r="R19" s="17"/>
      <c r="S19" s="17"/>
      <c r="T19" s="17"/>
      <c r="U19" s="17"/>
      <c r="V19" s="17"/>
      <c r="W19" s="17"/>
      <c r="X19" s="18"/>
      <c r="Y19" s="19"/>
      <c r="Z19" s="19"/>
      <c r="AA19" s="19"/>
    </row>
    <row r="20" spans="1:27" ht="33" customHeight="1">
      <c r="A20" s="23"/>
      <c r="B20" s="20">
        <v>8</v>
      </c>
      <c r="C20" s="146" t="s">
        <v>112</v>
      </c>
      <c r="D20" s="143"/>
      <c r="E20" s="16">
        <v>8</v>
      </c>
      <c r="F20" s="17">
        <v>0.08</v>
      </c>
      <c r="G20" s="17"/>
      <c r="H20" s="17"/>
      <c r="I20" s="17"/>
      <c r="J20" s="17"/>
      <c r="K20" s="17"/>
      <c r="L20" s="17">
        <f>(F20/E20)*4</f>
        <v>0.04</v>
      </c>
      <c r="M20" s="17">
        <f>(F20/E20)*4</f>
        <v>0.04</v>
      </c>
      <c r="N20" s="17"/>
      <c r="O20" s="17"/>
      <c r="P20" s="17"/>
      <c r="Q20" s="17"/>
      <c r="R20" s="17"/>
      <c r="S20" s="17"/>
      <c r="T20" s="17"/>
      <c r="U20" s="17"/>
      <c r="V20" s="17"/>
      <c r="W20" s="17"/>
      <c r="X20" s="18"/>
      <c r="Y20" s="19"/>
      <c r="Z20" s="19"/>
      <c r="AA20" s="19"/>
    </row>
    <row r="21" spans="1:27" ht="33" customHeight="1">
      <c r="A21" s="23"/>
      <c r="B21" s="15">
        <v>9</v>
      </c>
      <c r="C21" s="146" t="s">
        <v>113</v>
      </c>
      <c r="D21" s="143"/>
      <c r="E21" s="16">
        <v>8</v>
      </c>
      <c r="F21" s="17">
        <v>0.08</v>
      </c>
      <c r="G21" s="17"/>
      <c r="H21" s="17"/>
      <c r="I21" s="17"/>
      <c r="J21" s="17"/>
      <c r="K21" s="17"/>
      <c r="L21" s="17"/>
      <c r="M21" s="17">
        <f>(F21/E21)*4</f>
        <v>0.04</v>
      </c>
      <c r="N21" s="17">
        <f>(F21/E21)*4</f>
        <v>0.04</v>
      </c>
      <c r="O21" s="17"/>
      <c r="P21" s="17"/>
      <c r="Q21" s="17"/>
      <c r="R21" s="17"/>
      <c r="S21" s="17"/>
      <c r="T21" s="17"/>
      <c r="U21" s="17"/>
      <c r="V21" s="17"/>
      <c r="W21" s="17"/>
      <c r="X21" s="18"/>
      <c r="Y21" s="19"/>
      <c r="Z21" s="19"/>
      <c r="AA21" s="19"/>
    </row>
    <row r="22" spans="1:27" ht="33" customHeight="1">
      <c r="A22" s="1"/>
      <c r="B22" s="27">
        <v>10</v>
      </c>
      <c r="C22" s="146" t="s">
        <v>114</v>
      </c>
      <c r="D22" s="143"/>
      <c r="E22" s="16">
        <v>5</v>
      </c>
      <c r="F22" s="17">
        <v>7.0000000000000007E-2</v>
      </c>
      <c r="G22" s="17"/>
      <c r="H22" s="17"/>
      <c r="I22" s="17"/>
      <c r="J22" s="17"/>
      <c r="K22" s="17"/>
      <c r="L22" s="17"/>
      <c r="M22" s="17">
        <f>(F22/E22)</f>
        <v>1.4000000000000002E-2</v>
      </c>
      <c r="N22" s="17">
        <f>(F22/E22)</f>
        <v>1.4000000000000002E-2</v>
      </c>
      <c r="O22" s="17">
        <f>(F22/E22)*2</f>
        <v>2.8000000000000004E-2</v>
      </c>
      <c r="P22" s="17">
        <f>(F22/E22)</f>
        <v>1.4000000000000002E-2</v>
      </c>
      <c r="Q22" s="17"/>
      <c r="R22" s="17"/>
      <c r="S22" s="17"/>
      <c r="T22" s="17"/>
      <c r="U22" s="17"/>
      <c r="V22" s="17"/>
      <c r="W22" s="17"/>
      <c r="X22" s="18"/>
      <c r="Y22" s="19"/>
      <c r="Z22" s="19"/>
      <c r="AA22" s="19"/>
    </row>
    <row r="23" spans="1:27" ht="33" customHeight="1">
      <c r="A23" s="23"/>
      <c r="B23" s="28">
        <v>11</v>
      </c>
      <c r="C23" s="146" t="s">
        <v>115</v>
      </c>
      <c r="D23" s="143"/>
      <c r="E23" s="16">
        <v>8</v>
      </c>
      <c r="F23" s="17">
        <v>7.0000000000000007E-2</v>
      </c>
      <c r="G23" s="17"/>
      <c r="H23" s="17"/>
      <c r="I23" s="17"/>
      <c r="J23" s="17"/>
      <c r="K23" s="17"/>
      <c r="L23" s="17"/>
      <c r="M23" s="17">
        <f>(F23/E23)*2</f>
        <v>1.7500000000000002E-2</v>
      </c>
      <c r="N23" s="17">
        <f>(F23/E23)*2</f>
        <v>1.7500000000000002E-2</v>
      </c>
      <c r="O23" s="17">
        <f>(F23/E23)*2</f>
        <v>1.7500000000000002E-2</v>
      </c>
      <c r="P23" s="17">
        <f>(F23/E23)*2</f>
        <v>1.7500000000000002E-2</v>
      </c>
      <c r="Q23" s="17"/>
      <c r="R23" s="17"/>
      <c r="S23" s="17"/>
      <c r="T23" s="17"/>
      <c r="U23" s="17"/>
      <c r="V23" s="17"/>
      <c r="W23" s="17"/>
      <c r="X23" s="18"/>
      <c r="Y23" s="19"/>
      <c r="Z23" s="19"/>
      <c r="AA23" s="19"/>
    </row>
    <row r="24" spans="1:27" ht="33" customHeight="1">
      <c r="A24" s="23"/>
      <c r="B24" s="27">
        <v>12</v>
      </c>
      <c r="C24" s="146" t="s">
        <v>116</v>
      </c>
      <c r="D24" s="143"/>
      <c r="E24" s="16">
        <v>8</v>
      </c>
      <c r="F24" s="17">
        <v>7.0000000000000007E-2</v>
      </c>
      <c r="G24" s="17"/>
      <c r="H24" s="17"/>
      <c r="I24" s="17"/>
      <c r="J24" s="17"/>
      <c r="K24" s="17"/>
      <c r="L24" s="17"/>
      <c r="M24" s="17"/>
      <c r="N24" s="17">
        <f>(F24/E24)*4</f>
        <v>3.5000000000000003E-2</v>
      </c>
      <c r="O24" s="17">
        <f>(F24/E24)*4</f>
        <v>3.5000000000000003E-2</v>
      </c>
      <c r="P24" s="17"/>
      <c r="Q24" s="17"/>
      <c r="R24" s="17"/>
      <c r="S24" s="17"/>
      <c r="T24" s="17"/>
      <c r="U24" s="17"/>
      <c r="V24" s="17"/>
      <c r="W24" s="17"/>
      <c r="X24" s="18"/>
      <c r="Y24" s="19"/>
      <c r="Z24" s="19"/>
      <c r="AA24" s="19"/>
    </row>
    <row r="25" spans="1:27" ht="33" customHeight="1">
      <c r="A25" s="23"/>
      <c r="B25" s="28">
        <v>13</v>
      </c>
      <c r="C25" s="146" t="s">
        <v>117</v>
      </c>
      <c r="D25" s="143"/>
      <c r="E25" s="16">
        <v>12</v>
      </c>
      <c r="F25" s="17">
        <v>0.08</v>
      </c>
      <c r="G25" s="17"/>
      <c r="H25" s="17"/>
      <c r="I25" s="17"/>
      <c r="J25" s="17"/>
      <c r="K25" s="17"/>
      <c r="L25" s="17"/>
      <c r="M25" s="17"/>
      <c r="N25" s="17"/>
      <c r="O25" s="17">
        <f>(F25/E25)*1</f>
        <v>6.6666666666666671E-3</v>
      </c>
      <c r="P25" s="17">
        <f>(F25/E25)*5</f>
        <v>3.3333333333333333E-2</v>
      </c>
      <c r="Q25" s="17">
        <f>(F25/E25)*5</f>
        <v>3.3333333333333333E-2</v>
      </c>
      <c r="R25" s="17">
        <f>(F25/E25)*1</f>
        <v>6.6666666666666671E-3</v>
      </c>
      <c r="S25" s="17"/>
      <c r="T25" s="17"/>
      <c r="U25" s="17"/>
      <c r="V25" s="17"/>
      <c r="W25" s="17"/>
      <c r="X25" s="18"/>
      <c r="Y25" s="19"/>
      <c r="Z25" s="19"/>
      <c r="AA25" s="19"/>
    </row>
    <row r="26" spans="1:27" ht="33" customHeight="1">
      <c r="A26" s="1"/>
      <c r="B26" s="27">
        <v>14</v>
      </c>
      <c r="C26" s="146" t="s">
        <v>118</v>
      </c>
      <c r="D26" s="143"/>
      <c r="E26" s="16">
        <v>8</v>
      </c>
      <c r="F26" s="17">
        <v>7.0000000000000007E-2</v>
      </c>
      <c r="G26" s="17"/>
      <c r="H26" s="17"/>
      <c r="I26" s="17"/>
      <c r="J26" s="17"/>
      <c r="K26" s="17"/>
      <c r="L26" s="17"/>
      <c r="M26" s="17"/>
      <c r="N26" s="17"/>
      <c r="O26" s="17"/>
      <c r="P26" s="17"/>
      <c r="Q26" s="17">
        <f>(F26/E26)*1</f>
        <v>8.7500000000000008E-3</v>
      </c>
      <c r="R26" s="17">
        <f>(F26/E26)*5</f>
        <v>4.3750000000000004E-2</v>
      </c>
      <c r="S26" s="17">
        <f>(F26/E26)*2</f>
        <v>1.7500000000000002E-2</v>
      </c>
      <c r="T26" s="17"/>
      <c r="U26" s="17"/>
      <c r="V26" s="17"/>
      <c r="W26" s="17"/>
      <c r="X26" s="18"/>
      <c r="Y26" s="19"/>
      <c r="Z26" s="19"/>
      <c r="AA26" s="19"/>
    </row>
    <row r="27" spans="1:27" ht="33" customHeight="1">
      <c r="A27" s="23"/>
      <c r="B27" s="28">
        <v>15</v>
      </c>
      <c r="C27" s="147" t="s">
        <v>119</v>
      </c>
      <c r="D27" s="148"/>
      <c r="E27" s="16">
        <v>8</v>
      </c>
      <c r="F27" s="17">
        <v>7.0000000000000007E-2</v>
      </c>
      <c r="G27" s="17"/>
      <c r="H27" s="17"/>
      <c r="I27" s="17"/>
      <c r="J27" s="17"/>
      <c r="K27" s="17"/>
      <c r="L27" s="17"/>
      <c r="M27" s="17"/>
      <c r="N27" s="17"/>
      <c r="O27" s="17"/>
      <c r="P27" s="17"/>
      <c r="Q27" s="17"/>
      <c r="R27" s="17"/>
      <c r="S27" s="17">
        <f>(F27/E27)*4</f>
        <v>3.5000000000000003E-2</v>
      </c>
      <c r="T27" s="17">
        <f>(F27/E27)*4</f>
        <v>3.5000000000000003E-2</v>
      </c>
      <c r="U27" s="17"/>
      <c r="V27" s="17"/>
      <c r="W27" s="17"/>
      <c r="X27" s="18"/>
      <c r="Y27" s="19"/>
      <c r="Z27" s="19"/>
      <c r="AA27" s="19"/>
    </row>
    <row r="28" spans="1:27" ht="33" customHeight="1">
      <c r="A28" s="23"/>
      <c r="B28" s="27">
        <v>16</v>
      </c>
      <c r="C28" s="149" t="s">
        <v>120</v>
      </c>
      <c r="D28" s="150"/>
      <c r="E28" s="16">
        <v>8</v>
      </c>
      <c r="F28" s="17">
        <v>7.0000000000000007E-2</v>
      </c>
      <c r="G28" s="17"/>
      <c r="H28" s="17"/>
      <c r="I28" s="17"/>
      <c r="J28" s="17"/>
      <c r="K28" s="17"/>
      <c r="L28" s="17"/>
      <c r="M28" s="17"/>
      <c r="N28" s="17"/>
      <c r="O28" s="17"/>
      <c r="P28" s="17"/>
      <c r="Q28" s="17"/>
      <c r="R28" s="17"/>
      <c r="S28" s="17">
        <f>(F28/E28)*4</f>
        <v>3.5000000000000003E-2</v>
      </c>
      <c r="T28" s="17">
        <f>(F28/E28)*4</f>
        <v>3.5000000000000003E-2</v>
      </c>
      <c r="U28" s="17"/>
      <c r="V28" s="17"/>
      <c r="W28" s="17"/>
      <c r="X28" s="18"/>
      <c r="Y28" s="19"/>
      <c r="Z28" s="19"/>
      <c r="AA28" s="19"/>
    </row>
    <row r="29" spans="1:27" ht="33" customHeight="1">
      <c r="A29" s="1"/>
      <c r="B29" s="15">
        <v>17</v>
      </c>
      <c r="C29" s="146" t="s">
        <v>121</v>
      </c>
      <c r="D29" s="143"/>
      <c r="E29" s="16">
        <v>3</v>
      </c>
      <c r="F29" s="17">
        <v>0.02</v>
      </c>
      <c r="G29" s="17"/>
      <c r="H29" s="17"/>
      <c r="I29" s="17"/>
      <c r="J29" s="17"/>
      <c r="K29" s="17"/>
      <c r="L29" s="17"/>
      <c r="M29" s="17"/>
      <c r="N29" s="17"/>
      <c r="O29" s="17"/>
      <c r="P29" s="17"/>
      <c r="Q29" s="17">
        <f>(F29/E29)</f>
        <v>6.6666666666666671E-3</v>
      </c>
      <c r="R29" s="17">
        <f>(F29/E29)</f>
        <v>6.6666666666666671E-3</v>
      </c>
      <c r="S29" s="17">
        <f>(F29/E29)</f>
        <v>6.6666666666666671E-3</v>
      </c>
      <c r="T29" s="17"/>
      <c r="U29" s="17"/>
      <c r="V29" s="17"/>
      <c r="W29" s="17"/>
      <c r="X29" s="18"/>
      <c r="Y29" s="19"/>
      <c r="Z29" s="19"/>
      <c r="AA29" s="19"/>
    </row>
    <row r="30" spans="1:27" ht="33" customHeight="1">
      <c r="A30" s="23"/>
      <c r="B30" s="27">
        <v>18</v>
      </c>
      <c r="C30" s="146" t="s">
        <v>122</v>
      </c>
      <c r="D30" s="143"/>
      <c r="E30" s="16">
        <v>5</v>
      </c>
      <c r="F30" s="17">
        <v>0.04</v>
      </c>
      <c r="G30" s="17"/>
      <c r="H30" s="17"/>
      <c r="I30" s="17"/>
      <c r="J30" s="17"/>
      <c r="K30" s="17"/>
      <c r="L30" s="17"/>
      <c r="M30" s="17"/>
      <c r="N30" s="17"/>
      <c r="O30" s="17"/>
      <c r="P30" s="17"/>
      <c r="Q30" s="17">
        <f>(F30/E30)</f>
        <v>8.0000000000000002E-3</v>
      </c>
      <c r="R30" s="17">
        <f>(F30/E30)</f>
        <v>8.0000000000000002E-3</v>
      </c>
      <c r="S30" s="17">
        <f>(F30/E30)</f>
        <v>8.0000000000000002E-3</v>
      </c>
      <c r="T30" s="17">
        <f>(F30/E30)</f>
        <v>8.0000000000000002E-3</v>
      </c>
      <c r="U30" s="17">
        <f>(F30/E30)</f>
        <v>8.0000000000000002E-3</v>
      </c>
      <c r="V30" s="17"/>
      <c r="W30" s="17"/>
      <c r="X30" s="18"/>
      <c r="Y30" s="19"/>
      <c r="Z30" s="19"/>
      <c r="AA30" s="19"/>
    </row>
    <row r="31" spans="1:27" ht="26.25" customHeight="1">
      <c r="A31" s="1"/>
      <c r="B31" s="15">
        <v>19</v>
      </c>
      <c r="C31" s="146" t="s">
        <v>123</v>
      </c>
      <c r="D31" s="143"/>
      <c r="E31" s="16">
        <v>3</v>
      </c>
      <c r="F31" s="17">
        <v>0.03</v>
      </c>
      <c r="G31" s="17"/>
      <c r="H31" s="17"/>
      <c r="I31" s="17"/>
      <c r="J31" s="17"/>
      <c r="K31" s="17"/>
      <c r="L31" s="17"/>
      <c r="M31" s="17"/>
      <c r="N31" s="17"/>
      <c r="O31" s="17"/>
      <c r="P31" s="17"/>
      <c r="Q31" s="17"/>
      <c r="R31" s="17"/>
      <c r="S31" s="17"/>
      <c r="T31" s="17"/>
      <c r="U31" s="17">
        <f>(F31/E31)</f>
        <v>0.01</v>
      </c>
      <c r="V31" s="17">
        <f>(F31/E31)</f>
        <v>0.01</v>
      </c>
      <c r="W31" s="17">
        <f>(F31/E31)</f>
        <v>0.01</v>
      </c>
      <c r="X31" s="29"/>
      <c r="Y31" s="2"/>
      <c r="Z31" s="2"/>
      <c r="AA31" s="2"/>
    </row>
    <row r="32" spans="1:27" ht="27.6" customHeight="1">
      <c r="A32" s="1"/>
      <c r="B32" s="15">
        <v>20</v>
      </c>
      <c r="C32" s="146" t="s">
        <v>124</v>
      </c>
      <c r="D32" s="143"/>
      <c r="E32" s="16">
        <v>4</v>
      </c>
      <c r="F32" s="17">
        <v>0.03</v>
      </c>
      <c r="G32" s="17"/>
      <c r="H32" s="17"/>
      <c r="I32" s="17"/>
      <c r="J32" s="17"/>
      <c r="K32" s="17"/>
      <c r="L32" s="17"/>
      <c r="M32" s="17"/>
      <c r="N32" s="17"/>
      <c r="O32" s="17"/>
      <c r="P32" s="17"/>
      <c r="Q32" s="17"/>
      <c r="R32" s="17"/>
      <c r="S32" s="17"/>
      <c r="T32" s="17">
        <f>F32/E32</f>
        <v>7.4999999999999997E-3</v>
      </c>
      <c r="U32" s="17">
        <f>F32/E32</f>
        <v>7.4999999999999997E-3</v>
      </c>
      <c r="V32" s="17">
        <f>(F32/E32)*2</f>
        <v>1.4999999999999999E-2</v>
      </c>
      <c r="W32" s="17"/>
      <c r="X32" s="29"/>
      <c r="Y32" s="2"/>
      <c r="Z32" s="2"/>
      <c r="AA32" s="2"/>
    </row>
    <row r="33" spans="1:27" ht="15.75" hidden="1" customHeight="1">
      <c r="A33" s="1"/>
      <c r="B33" s="27">
        <v>20</v>
      </c>
      <c r="C33" s="167"/>
      <c r="D33" s="167"/>
      <c r="E33" s="16"/>
      <c r="F33" s="17"/>
      <c r="G33" s="17"/>
      <c r="H33" s="17"/>
      <c r="I33" s="17"/>
      <c r="J33" s="17"/>
      <c r="K33" s="17"/>
      <c r="L33" s="17"/>
      <c r="M33" s="17"/>
      <c r="N33" s="17"/>
      <c r="O33" s="17"/>
      <c r="P33" s="17"/>
      <c r="Q33" s="17"/>
      <c r="R33" s="17"/>
      <c r="S33" s="17"/>
      <c r="T33" s="17"/>
      <c r="U33" s="17"/>
      <c r="V33" s="17"/>
      <c r="W33" s="17"/>
      <c r="X33" s="29"/>
      <c r="Y33" s="2"/>
      <c r="Z33" s="2"/>
      <c r="AA33" s="2"/>
    </row>
    <row r="34" spans="1:27" ht="15.75" hidden="1" customHeight="1">
      <c r="A34" s="1"/>
      <c r="B34" s="15">
        <v>21</v>
      </c>
      <c r="C34" s="176"/>
      <c r="D34" s="170"/>
      <c r="E34" s="16"/>
      <c r="F34" s="17"/>
      <c r="G34" s="17"/>
      <c r="H34" s="17"/>
      <c r="I34" s="17"/>
      <c r="J34" s="17"/>
      <c r="K34" s="17"/>
      <c r="L34" s="17"/>
      <c r="M34" s="17"/>
      <c r="N34" s="17"/>
      <c r="O34" s="17"/>
      <c r="P34" s="17"/>
      <c r="Q34" s="17"/>
      <c r="R34" s="17"/>
      <c r="S34" s="17"/>
      <c r="T34" s="17"/>
      <c r="U34" s="17"/>
      <c r="V34" s="17"/>
      <c r="W34" s="17"/>
      <c r="X34" s="29"/>
      <c r="Y34" s="2"/>
      <c r="Z34" s="2"/>
      <c r="AA34" s="2"/>
    </row>
    <row r="35" spans="1:27" ht="15.75" hidden="1" customHeight="1">
      <c r="A35" s="1"/>
      <c r="B35" s="27">
        <v>22</v>
      </c>
      <c r="C35" s="176"/>
      <c r="D35" s="170"/>
      <c r="E35" s="16"/>
      <c r="F35" s="17"/>
      <c r="G35" s="17"/>
      <c r="H35" s="17"/>
      <c r="I35" s="17"/>
      <c r="J35" s="17"/>
      <c r="K35" s="17"/>
      <c r="L35" s="17"/>
      <c r="M35" s="17"/>
      <c r="N35" s="17"/>
      <c r="O35" s="17"/>
      <c r="P35" s="17"/>
      <c r="Q35" s="17"/>
      <c r="R35" s="17"/>
      <c r="S35" s="17"/>
      <c r="T35" s="17"/>
      <c r="U35" s="17"/>
      <c r="V35" s="17"/>
      <c r="W35" s="17"/>
      <c r="X35" s="29"/>
      <c r="Y35" s="2"/>
      <c r="Z35" s="2"/>
      <c r="AA35" s="2"/>
    </row>
    <row r="36" spans="1:27" ht="15.75" hidden="1" customHeight="1">
      <c r="A36" s="1"/>
      <c r="B36" s="15">
        <v>23</v>
      </c>
      <c r="C36" s="97"/>
      <c r="D36" s="170"/>
      <c r="E36" s="16"/>
      <c r="F36" s="17"/>
      <c r="G36" s="17"/>
      <c r="H36" s="17"/>
      <c r="I36" s="17"/>
      <c r="J36" s="17"/>
      <c r="K36" s="17"/>
      <c r="L36" s="17"/>
      <c r="M36" s="17"/>
      <c r="N36" s="17"/>
      <c r="O36" s="17"/>
      <c r="P36" s="17"/>
      <c r="Q36" s="17"/>
      <c r="R36" s="17"/>
      <c r="S36" s="17"/>
      <c r="T36" s="17"/>
      <c r="U36" s="17"/>
      <c r="V36" s="17"/>
      <c r="W36" s="17"/>
      <c r="X36" s="29"/>
      <c r="Y36" s="2"/>
      <c r="Z36" s="2"/>
      <c r="AA36" s="2"/>
    </row>
    <row r="37" spans="1:27" ht="15.75" hidden="1" customHeight="1">
      <c r="A37" s="1"/>
      <c r="B37" s="27">
        <v>24</v>
      </c>
      <c r="C37" s="97"/>
      <c r="D37" s="170"/>
      <c r="E37" s="16"/>
      <c r="F37" s="17"/>
      <c r="G37" s="17"/>
      <c r="H37" s="17"/>
      <c r="I37" s="17"/>
      <c r="J37" s="17"/>
      <c r="K37" s="17"/>
      <c r="L37" s="17"/>
      <c r="M37" s="17"/>
      <c r="N37" s="17"/>
      <c r="O37" s="17"/>
      <c r="P37" s="17"/>
      <c r="Q37" s="17"/>
      <c r="R37" s="17"/>
      <c r="S37" s="17"/>
      <c r="T37" s="17"/>
      <c r="U37" s="17"/>
      <c r="V37" s="17"/>
      <c r="W37" s="17"/>
      <c r="X37" s="29"/>
      <c r="Y37" s="2"/>
      <c r="Z37" s="2"/>
      <c r="AA37" s="2"/>
    </row>
    <row r="38" spans="1:27" ht="15.75" hidden="1" customHeight="1">
      <c r="A38" s="1"/>
      <c r="B38" s="15">
        <v>25</v>
      </c>
      <c r="C38" s="97"/>
      <c r="D38" s="170"/>
      <c r="E38" s="16"/>
      <c r="F38" s="17"/>
      <c r="G38" s="17"/>
      <c r="H38" s="17"/>
      <c r="I38" s="17"/>
      <c r="J38" s="17"/>
      <c r="K38" s="17"/>
      <c r="L38" s="17"/>
      <c r="M38" s="17"/>
      <c r="N38" s="17"/>
      <c r="O38" s="17"/>
      <c r="P38" s="17"/>
      <c r="Q38" s="17"/>
      <c r="R38" s="17"/>
      <c r="S38" s="17"/>
      <c r="T38" s="17"/>
      <c r="U38" s="17"/>
      <c r="V38" s="17"/>
      <c r="W38" s="17"/>
      <c r="X38" s="29"/>
      <c r="Y38" s="2"/>
      <c r="Z38" s="2"/>
      <c r="AA38" s="2"/>
    </row>
    <row r="39" spans="1:27" ht="15.75" hidden="1" customHeight="1">
      <c r="A39" s="1"/>
      <c r="B39" s="27">
        <v>26</v>
      </c>
      <c r="C39" s="97"/>
      <c r="D39" s="170"/>
      <c r="E39" s="16"/>
      <c r="F39" s="17"/>
      <c r="G39" s="17"/>
      <c r="H39" s="17"/>
      <c r="I39" s="17"/>
      <c r="J39" s="17"/>
      <c r="K39" s="17"/>
      <c r="L39" s="17"/>
      <c r="M39" s="17"/>
      <c r="N39" s="17"/>
      <c r="O39" s="17"/>
      <c r="P39" s="17"/>
      <c r="Q39" s="17"/>
      <c r="R39" s="17"/>
      <c r="S39" s="17"/>
      <c r="T39" s="17"/>
      <c r="U39" s="17"/>
      <c r="V39" s="17"/>
      <c r="W39" s="17"/>
      <c r="X39" s="29"/>
      <c r="Y39" s="2"/>
      <c r="Z39" s="2"/>
      <c r="AA39" s="2"/>
    </row>
    <row r="40" spans="1:27" ht="32.25" hidden="1" customHeight="1">
      <c r="A40" s="1"/>
      <c r="B40" s="15">
        <v>27</v>
      </c>
      <c r="C40" s="97"/>
      <c r="D40" s="170"/>
      <c r="E40" s="16"/>
      <c r="F40" s="17"/>
      <c r="G40" s="17"/>
      <c r="H40" s="17"/>
      <c r="I40" s="17"/>
      <c r="J40" s="17"/>
      <c r="K40" s="17"/>
      <c r="L40" s="17"/>
      <c r="M40" s="17"/>
      <c r="N40" s="17"/>
      <c r="O40" s="17"/>
      <c r="P40" s="17"/>
      <c r="Q40" s="17"/>
      <c r="R40" s="17"/>
      <c r="S40" s="17"/>
      <c r="T40" s="17"/>
      <c r="U40" s="17"/>
      <c r="V40" s="17"/>
      <c r="W40" s="17"/>
      <c r="X40" s="29"/>
      <c r="Y40" s="2"/>
      <c r="Z40" s="2"/>
    </row>
    <row r="41" spans="1:27" ht="35.25" hidden="1" customHeight="1">
      <c r="A41" s="23"/>
      <c r="B41" s="27">
        <v>28</v>
      </c>
      <c r="C41" s="97"/>
      <c r="D41" s="170"/>
      <c r="E41" s="16"/>
      <c r="F41" s="17"/>
      <c r="G41" s="17"/>
      <c r="H41" s="17"/>
      <c r="I41" s="17"/>
      <c r="J41" s="17"/>
      <c r="K41" s="17"/>
      <c r="L41" s="17"/>
      <c r="M41" s="17"/>
      <c r="N41" s="17"/>
      <c r="O41" s="17"/>
      <c r="P41" s="17"/>
      <c r="Q41" s="17"/>
      <c r="R41" s="17"/>
      <c r="S41" s="17"/>
      <c r="T41" s="17"/>
      <c r="U41" s="17"/>
      <c r="V41" s="17"/>
      <c r="W41" s="17"/>
      <c r="X41" s="29"/>
      <c r="Y41" s="2"/>
      <c r="Z41" s="2"/>
    </row>
    <row r="42" spans="1:27" ht="24.75" customHeight="1">
      <c r="A42" s="1"/>
      <c r="B42" s="15"/>
      <c r="C42" s="97"/>
      <c r="D42" s="170"/>
      <c r="E42" s="30">
        <f>SUM(E13:E41)</f>
        <v>120</v>
      </c>
      <c r="F42" s="21">
        <f>SUM(F13:F41)</f>
        <v>1.0000000000000002</v>
      </c>
      <c r="G42" s="31"/>
      <c r="H42" s="31"/>
      <c r="I42" s="31"/>
      <c r="J42" s="31"/>
      <c r="K42" s="31"/>
      <c r="L42" s="31"/>
      <c r="M42" s="31"/>
      <c r="N42" s="31"/>
      <c r="O42" s="31"/>
      <c r="P42" s="31"/>
      <c r="Q42" s="31"/>
      <c r="R42" s="31"/>
      <c r="S42" s="31"/>
      <c r="T42" s="53"/>
      <c r="U42" s="53"/>
      <c r="V42" s="53"/>
      <c r="W42" s="54"/>
      <c r="X42" s="33"/>
      <c r="Y42" s="23"/>
      <c r="Z42" s="23"/>
      <c r="AA42" s="23"/>
    </row>
    <row r="43" spans="1:27" ht="24.75" customHeight="1">
      <c r="A43" s="23"/>
      <c r="B43" s="100" t="s">
        <v>45</v>
      </c>
      <c r="C43" s="169"/>
      <c r="D43" s="169"/>
      <c r="E43" s="169"/>
      <c r="F43" s="170"/>
      <c r="G43" s="17">
        <f t="shared" ref="G43:W43" si="1">SUM(G13:G32)</f>
        <v>1.8000000000000002E-2</v>
      </c>
      <c r="H43" s="17">
        <f t="shared" si="1"/>
        <v>1.8000000000000002E-2</v>
      </c>
      <c r="I43" s="17">
        <f t="shared" si="1"/>
        <v>1.4666666666666668E-2</v>
      </c>
      <c r="J43" s="17">
        <f t="shared" si="1"/>
        <v>5.4666666666666676E-2</v>
      </c>
      <c r="K43" s="17">
        <f t="shared" si="1"/>
        <v>3.966666666666667E-2</v>
      </c>
      <c r="L43" s="17">
        <f t="shared" si="1"/>
        <v>6.5000000000000002E-2</v>
      </c>
      <c r="M43" s="17">
        <f t="shared" si="1"/>
        <v>0.1115</v>
      </c>
      <c r="N43" s="17">
        <f t="shared" si="1"/>
        <v>0.10650000000000001</v>
      </c>
      <c r="O43" s="17">
        <f t="shared" si="1"/>
        <v>9.7166666666666679E-2</v>
      </c>
      <c r="P43" s="17">
        <f t="shared" si="1"/>
        <v>7.4833333333333335E-2</v>
      </c>
      <c r="Q43" s="17">
        <f t="shared" si="1"/>
        <v>5.6750000000000002E-2</v>
      </c>
      <c r="R43" s="17">
        <f t="shared" si="1"/>
        <v>6.508333333333334E-2</v>
      </c>
      <c r="S43" s="17">
        <f t="shared" si="1"/>
        <v>0.11216666666666666</v>
      </c>
      <c r="T43" s="17">
        <f t="shared" si="1"/>
        <v>9.5500000000000029E-2</v>
      </c>
      <c r="U43" s="17">
        <f t="shared" si="1"/>
        <v>2.5500000000000002E-2</v>
      </c>
      <c r="V43" s="17">
        <f>SUM(V13:V32)</f>
        <v>2.5000000000000001E-2</v>
      </c>
      <c r="W43" s="17">
        <f>SUM(W13:W32)</f>
        <v>0.02</v>
      </c>
      <c r="X43" s="18"/>
      <c r="Y43" s="19"/>
      <c r="Z43" s="19"/>
      <c r="AA43" s="19"/>
    </row>
    <row r="44" spans="1:27" ht="15.75" customHeight="1">
      <c r="A44" s="1"/>
      <c r="B44" s="100" t="s">
        <v>46</v>
      </c>
      <c r="C44" s="169"/>
      <c r="D44" s="169"/>
      <c r="E44" s="169"/>
      <c r="F44" s="170"/>
      <c r="G44" s="34">
        <f>G43</f>
        <v>1.8000000000000002E-2</v>
      </c>
      <c r="H44" s="34">
        <f t="shared" ref="H44:W44" si="2">G44+H43</f>
        <v>3.6000000000000004E-2</v>
      </c>
      <c r="I44" s="34">
        <f t="shared" ref="I44:N44" si="3">H44+I43</f>
        <v>5.0666666666666672E-2</v>
      </c>
      <c r="J44" s="34">
        <f t="shared" si="3"/>
        <v>0.10533333333333335</v>
      </c>
      <c r="K44" s="34">
        <f t="shared" si="3"/>
        <v>0.14500000000000002</v>
      </c>
      <c r="L44" s="34">
        <f t="shared" si="3"/>
        <v>0.21000000000000002</v>
      </c>
      <c r="M44" s="34">
        <f t="shared" si="3"/>
        <v>0.32150000000000001</v>
      </c>
      <c r="N44" s="34">
        <f t="shared" si="3"/>
        <v>0.42800000000000005</v>
      </c>
      <c r="O44" s="34">
        <f t="shared" si="2"/>
        <v>0.52516666666666678</v>
      </c>
      <c r="P44" s="34">
        <f t="shared" si="2"/>
        <v>0.60000000000000009</v>
      </c>
      <c r="Q44" s="34">
        <f t="shared" si="2"/>
        <v>0.65675000000000006</v>
      </c>
      <c r="R44" s="34">
        <f t="shared" si="2"/>
        <v>0.72183333333333344</v>
      </c>
      <c r="S44" s="34">
        <f t="shared" si="2"/>
        <v>0.83400000000000007</v>
      </c>
      <c r="T44" s="34">
        <f t="shared" si="2"/>
        <v>0.9295000000000001</v>
      </c>
      <c r="U44" s="34">
        <f t="shared" si="2"/>
        <v>0.95500000000000007</v>
      </c>
      <c r="V44" s="34">
        <f t="shared" si="2"/>
        <v>0.98000000000000009</v>
      </c>
      <c r="W44" s="35">
        <f t="shared" si="2"/>
        <v>1</v>
      </c>
      <c r="X44" s="36"/>
      <c r="Y44" s="37"/>
      <c r="Z44" s="37"/>
      <c r="AA44" s="37"/>
    </row>
    <row r="45" spans="1:27" ht="15.75" customHeight="1">
      <c r="A45" s="1"/>
      <c r="B45" s="38"/>
      <c r="C45" s="1"/>
      <c r="D45" s="1"/>
      <c r="E45" s="2"/>
      <c r="F45" s="1"/>
      <c r="G45" s="1"/>
      <c r="H45" s="1"/>
      <c r="I45" s="1"/>
      <c r="J45" s="1"/>
      <c r="K45" s="1"/>
      <c r="L45" s="1"/>
      <c r="M45" s="1"/>
      <c r="N45" s="1"/>
      <c r="O45" s="1"/>
      <c r="P45" s="1"/>
      <c r="Q45" s="1"/>
      <c r="R45" s="1"/>
      <c r="S45" s="1"/>
      <c r="T45" s="1"/>
      <c r="U45" s="1"/>
      <c r="V45" s="1"/>
      <c r="W45" s="1"/>
      <c r="X45" s="14"/>
      <c r="Y45" s="1"/>
      <c r="Z45" s="1"/>
      <c r="AA45" s="1"/>
    </row>
    <row r="46" spans="1:27" ht="15.75" customHeight="1">
      <c r="A46" s="1"/>
      <c r="B46" s="38"/>
      <c r="C46" s="1"/>
      <c r="D46" s="1"/>
      <c r="E46" s="2"/>
      <c r="F46" s="39"/>
      <c r="G46" s="40"/>
      <c r="H46" s="1"/>
      <c r="I46" s="1"/>
      <c r="J46" s="1"/>
      <c r="K46" s="1"/>
      <c r="L46" s="1"/>
      <c r="M46" s="1"/>
      <c r="N46" s="1"/>
      <c r="O46" s="1"/>
      <c r="P46" s="1"/>
      <c r="Q46" s="1"/>
      <c r="R46" s="1"/>
      <c r="S46" s="1"/>
      <c r="T46" s="1"/>
      <c r="U46" s="1"/>
      <c r="V46" s="1"/>
      <c r="W46" s="1"/>
      <c r="X46" s="1"/>
      <c r="Y46" s="1"/>
      <c r="Z46" s="1"/>
      <c r="AA46" s="1"/>
    </row>
    <row r="47" spans="1:27" ht="15.75" customHeight="1">
      <c r="A47" s="1"/>
      <c r="B47" s="38"/>
      <c r="C47" s="1"/>
      <c r="D47" s="1"/>
      <c r="E47" s="2"/>
      <c r="F47" s="1"/>
      <c r="G47" s="1"/>
      <c r="H47" s="1"/>
      <c r="I47" s="1"/>
      <c r="J47" s="1"/>
      <c r="K47" s="1"/>
      <c r="L47" s="1"/>
      <c r="M47" s="1"/>
      <c r="N47" s="1"/>
      <c r="O47" s="1"/>
      <c r="P47" s="1"/>
      <c r="Q47" s="1"/>
      <c r="R47" s="1"/>
      <c r="S47" s="1"/>
      <c r="T47" s="1"/>
      <c r="U47" s="1"/>
      <c r="V47" s="1"/>
      <c r="W47" s="1"/>
      <c r="X47" s="1"/>
      <c r="Y47" s="1"/>
      <c r="Z47" s="1"/>
      <c r="AA47" s="1"/>
    </row>
    <row r="48" spans="1:27" ht="15.75" customHeight="1">
      <c r="A48" s="1"/>
      <c r="B48" s="101" t="s">
        <v>47</v>
      </c>
      <c r="C48" s="179"/>
      <c r="D48" s="180"/>
      <c r="E48" s="101" t="s">
        <v>48</v>
      </c>
      <c r="F48" s="179"/>
      <c r="G48" s="179"/>
      <c r="H48" s="179"/>
      <c r="I48" s="180"/>
      <c r="J48" s="1"/>
      <c r="K48" s="1"/>
      <c r="L48" s="1"/>
      <c r="M48" s="1"/>
      <c r="N48" s="1"/>
      <c r="O48" s="1"/>
      <c r="P48" s="1"/>
      <c r="Q48" s="1"/>
      <c r="R48" s="1"/>
      <c r="S48" s="1"/>
      <c r="T48" s="1"/>
      <c r="U48" s="1"/>
      <c r="V48" s="1"/>
      <c r="W48" s="1"/>
      <c r="X48" s="1"/>
      <c r="Y48" s="1"/>
      <c r="Z48" s="1"/>
      <c r="AA48" s="1"/>
    </row>
    <row r="49" spans="1:27" ht="15.75" customHeight="1">
      <c r="A49" s="1"/>
      <c r="B49" s="102" t="s">
        <v>49</v>
      </c>
      <c r="C49" s="179"/>
      <c r="D49" s="180"/>
      <c r="E49" s="102" t="s">
        <v>50</v>
      </c>
      <c r="F49" s="179"/>
      <c r="G49" s="179"/>
      <c r="H49" s="179"/>
      <c r="I49" s="180"/>
      <c r="J49" s="1"/>
      <c r="K49" s="1"/>
      <c r="L49" s="1"/>
      <c r="M49" s="1"/>
      <c r="N49" s="1"/>
      <c r="O49" s="1"/>
      <c r="P49" s="1"/>
      <c r="Q49" s="1"/>
      <c r="R49" s="1"/>
      <c r="S49" s="1"/>
      <c r="T49" s="1"/>
      <c r="U49" s="1"/>
      <c r="V49" s="1"/>
      <c r="W49" s="1"/>
      <c r="X49" s="1"/>
      <c r="Y49" s="1"/>
      <c r="Z49" s="1"/>
      <c r="AA49" s="1"/>
    </row>
    <row r="50" spans="1:27" ht="15.75" customHeight="1">
      <c r="A50" s="1"/>
      <c r="B50" s="103"/>
      <c r="C50" s="181"/>
      <c r="D50" s="182"/>
      <c r="E50" s="98"/>
      <c r="F50" s="181"/>
      <c r="G50" s="181"/>
      <c r="H50" s="181"/>
      <c r="I50" s="182"/>
      <c r="J50" s="1"/>
      <c r="K50" s="1"/>
      <c r="L50" s="1"/>
      <c r="M50" s="1"/>
      <c r="N50" s="1"/>
      <c r="O50" s="1"/>
      <c r="P50" s="1"/>
      <c r="Q50" s="1"/>
      <c r="R50" s="1"/>
      <c r="S50" s="1"/>
      <c r="T50" s="1"/>
      <c r="U50" s="1"/>
      <c r="V50" s="1"/>
      <c r="W50" s="1"/>
      <c r="X50" s="1"/>
      <c r="Y50" s="1"/>
      <c r="Z50" s="1"/>
      <c r="AA50" s="1"/>
    </row>
    <row r="51" spans="1:27" ht="15.75" customHeight="1">
      <c r="A51" s="1"/>
      <c r="B51" s="183"/>
      <c r="C51" s="167"/>
      <c r="D51" s="184"/>
      <c r="E51" s="183"/>
      <c r="F51" s="167"/>
      <c r="G51" s="167"/>
      <c r="H51" s="167"/>
      <c r="I51" s="184"/>
      <c r="J51" s="1"/>
      <c r="K51" s="1"/>
      <c r="L51" s="1"/>
      <c r="M51" s="1"/>
      <c r="N51" s="1"/>
      <c r="O51" s="1"/>
      <c r="P51" s="1"/>
      <c r="Q51" s="1"/>
      <c r="R51" s="1"/>
      <c r="S51" s="1"/>
      <c r="T51" s="1"/>
      <c r="U51" s="1"/>
      <c r="V51" s="1"/>
      <c r="W51" s="1"/>
      <c r="X51" s="1"/>
      <c r="Y51" s="1"/>
      <c r="Z51" s="1"/>
      <c r="AA51" s="1"/>
    </row>
    <row r="52" spans="1:27" ht="15.75" customHeight="1">
      <c r="A52" s="1"/>
      <c r="B52" s="183"/>
      <c r="C52" s="167"/>
      <c r="D52" s="184"/>
      <c r="E52" s="183"/>
      <c r="F52" s="167"/>
      <c r="G52" s="167"/>
      <c r="H52" s="167"/>
      <c r="I52" s="184"/>
      <c r="J52" s="1"/>
      <c r="K52" s="1"/>
      <c r="L52" s="1"/>
      <c r="M52" s="1"/>
      <c r="N52" s="1"/>
      <c r="O52" s="1"/>
      <c r="P52" s="1"/>
      <c r="Q52" s="1"/>
      <c r="R52" s="1"/>
      <c r="S52" s="1"/>
      <c r="T52" s="1"/>
      <c r="U52" s="1"/>
      <c r="V52" s="1"/>
      <c r="W52" s="1"/>
      <c r="X52" s="1"/>
      <c r="Y52" s="1"/>
      <c r="Z52" s="1"/>
      <c r="AA52" s="1"/>
    </row>
    <row r="53" spans="1:27" ht="15.75" customHeight="1">
      <c r="A53" s="1"/>
      <c r="B53" s="183"/>
      <c r="C53" s="167"/>
      <c r="D53" s="184"/>
      <c r="E53" s="183"/>
      <c r="F53" s="167"/>
      <c r="G53" s="167"/>
      <c r="H53" s="167"/>
      <c r="I53" s="184"/>
      <c r="J53" s="1"/>
      <c r="K53" s="1"/>
      <c r="L53" s="1"/>
      <c r="M53" s="1"/>
      <c r="N53" s="1"/>
      <c r="O53" s="1"/>
      <c r="P53" s="1"/>
      <c r="Q53" s="1"/>
      <c r="R53" s="1"/>
      <c r="S53" s="1"/>
      <c r="T53" s="1"/>
      <c r="U53" s="1"/>
      <c r="V53" s="1"/>
      <c r="W53" s="1"/>
      <c r="X53" s="1"/>
      <c r="Y53" s="1"/>
      <c r="Z53" s="1"/>
      <c r="AA53" s="1"/>
    </row>
    <row r="54" spans="1:27" ht="15.75" customHeight="1">
      <c r="A54" s="1"/>
      <c r="B54" s="183"/>
      <c r="C54" s="167"/>
      <c r="D54" s="184"/>
      <c r="E54" s="183"/>
      <c r="F54" s="167"/>
      <c r="G54" s="167"/>
      <c r="H54" s="167"/>
      <c r="I54" s="184"/>
      <c r="J54" s="1"/>
      <c r="K54" s="1"/>
      <c r="L54" s="1"/>
      <c r="M54" s="1"/>
      <c r="N54" s="1"/>
      <c r="O54" s="1"/>
      <c r="P54" s="1"/>
      <c r="Q54" s="1"/>
      <c r="R54" s="1"/>
      <c r="S54" s="1"/>
      <c r="T54" s="1"/>
      <c r="U54" s="1"/>
      <c r="V54" s="1"/>
      <c r="W54" s="1"/>
      <c r="X54" s="1"/>
      <c r="Y54" s="1"/>
      <c r="Z54" s="1"/>
      <c r="AA54" s="1"/>
    </row>
    <row r="55" spans="1:27" ht="15.75" customHeight="1">
      <c r="A55" s="1"/>
      <c r="B55" s="183"/>
      <c r="C55" s="167"/>
      <c r="D55" s="184"/>
      <c r="E55" s="183"/>
      <c r="F55" s="167"/>
      <c r="G55" s="167"/>
      <c r="H55" s="167"/>
      <c r="I55" s="184"/>
      <c r="J55" s="1"/>
      <c r="K55" s="1"/>
      <c r="L55" s="1"/>
      <c r="M55" s="1"/>
      <c r="N55" s="1"/>
      <c r="O55" s="1"/>
      <c r="P55" s="1"/>
      <c r="Q55" s="1"/>
      <c r="R55" s="1"/>
      <c r="S55" s="1"/>
      <c r="T55" s="1"/>
      <c r="U55" s="1"/>
      <c r="V55" s="1"/>
      <c r="W55" s="1"/>
      <c r="X55" s="1"/>
      <c r="Y55" s="1"/>
      <c r="Z55" s="1"/>
      <c r="AA55" s="1"/>
    </row>
    <row r="56" spans="1:27" ht="15.75" customHeight="1">
      <c r="A56" s="1"/>
      <c r="B56" s="185"/>
      <c r="C56" s="186"/>
      <c r="D56" s="187"/>
      <c r="E56" s="185"/>
      <c r="F56" s="186"/>
      <c r="G56" s="186"/>
      <c r="H56" s="186"/>
      <c r="I56" s="187"/>
      <c r="J56" s="1"/>
      <c r="K56" s="1"/>
      <c r="L56" s="1"/>
      <c r="M56" s="1"/>
      <c r="N56" s="1"/>
      <c r="O56" s="1"/>
      <c r="P56" s="1"/>
      <c r="Q56" s="1"/>
      <c r="R56" s="1"/>
      <c r="S56" s="1"/>
      <c r="T56" s="1"/>
      <c r="U56" s="1"/>
      <c r="V56" s="1"/>
      <c r="W56" s="1"/>
      <c r="X56" s="1"/>
      <c r="Y56" s="1"/>
      <c r="Z56" s="1"/>
      <c r="AA56" s="1"/>
    </row>
    <row r="57" spans="1:27" ht="15.75" customHeight="1">
      <c r="A57" s="1"/>
      <c r="B57" s="104" t="s">
        <v>9</v>
      </c>
      <c r="C57" s="105"/>
      <c r="D57" s="105"/>
      <c r="E57" s="99" t="s">
        <v>6</v>
      </c>
      <c r="F57" s="179"/>
      <c r="G57" s="179"/>
      <c r="H57" s="179"/>
      <c r="I57" s="180"/>
      <c r="J57" s="1"/>
      <c r="K57" s="1"/>
      <c r="L57" s="1"/>
      <c r="M57" s="1"/>
      <c r="N57" s="1"/>
      <c r="O57" s="1"/>
      <c r="P57" s="1"/>
      <c r="Q57" s="1"/>
      <c r="R57" s="1"/>
      <c r="S57" s="1"/>
      <c r="T57" s="1"/>
      <c r="U57" s="1"/>
      <c r="V57" s="1"/>
      <c r="W57" s="1"/>
      <c r="X57" s="1"/>
      <c r="Y57" s="1"/>
      <c r="Z57" s="1"/>
      <c r="AA57" s="1"/>
    </row>
    <row r="58" spans="1:27" ht="15.75" customHeight="1">
      <c r="A58" s="1"/>
      <c r="B58" s="38"/>
      <c r="C58" s="10"/>
      <c r="D58" s="4"/>
      <c r="E58" s="10"/>
      <c r="F58" s="4"/>
      <c r="G58" s="4"/>
      <c r="H58" s="4"/>
      <c r="I58" s="4"/>
      <c r="J58" s="4"/>
      <c r="K58" s="4"/>
      <c r="L58" s="4"/>
      <c r="M58" s="4"/>
      <c r="N58" s="4"/>
      <c r="O58" s="4"/>
      <c r="P58" s="1"/>
      <c r="Q58" s="1"/>
      <c r="R58" s="1"/>
      <c r="S58" s="1"/>
      <c r="T58" s="1"/>
      <c r="U58" s="1"/>
      <c r="V58" s="1"/>
      <c r="W58" s="1"/>
      <c r="X58" s="1"/>
      <c r="Y58" s="1"/>
      <c r="Z58" s="1"/>
      <c r="AA58" s="1"/>
    </row>
    <row r="59" spans="1:27" ht="15.75" customHeight="1">
      <c r="A59" s="1"/>
      <c r="B59" s="38"/>
      <c r="C59" s="51"/>
      <c r="D59" s="1"/>
      <c r="E59" s="2"/>
      <c r="F59" s="1"/>
      <c r="G59" s="1"/>
      <c r="H59" s="1"/>
      <c r="I59" s="1"/>
      <c r="J59" s="1"/>
      <c r="K59" s="1"/>
      <c r="L59" s="1"/>
      <c r="M59" s="1"/>
      <c r="N59" s="1"/>
      <c r="O59" s="1"/>
      <c r="P59" s="1"/>
      <c r="Q59" s="1"/>
      <c r="R59" s="1"/>
      <c r="S59" s="1"/>
      <c r="T59" s="1"/>
      <c r="U59" s="1"/>
      <c r="V59" s="1"/>
      <c r="W59" s="1"/>
      <c r="X59" s="1"/>
      <c r="Y59" s="1"/>
      <c r="Z59" s="1"/>
      <c r="AA59" s="1"/>
    </row>
    <row r="60" spans="1:27" ht="15.75" customHeight="1">
      <c r="A60" s="1"/>
      <c r="B60" s="41" t="s">
        <v>51</v>
      </c>
      <c r="C60" s="42"/>
      <c r="D60" s="43"/>
      <c r="E60" s="42"/>
      <c r="F60" s="43"/>
      <c r="G60" s="1"/>
      <c r="H60" s="1"/>
      <c r="I60" s="1"/>
      <c r="J60" s="1"/>
      <c r="K60" s="1"/>
      <c r="L60" s="1"/>
      <c r="M60" s="1"/>
      <c r="N60" s="1"/>
      <c r="O60" s="1"/>
      <c r="P60" s="1"/>
      <c r="Q60" s="1"/>
      <c r="R60" s="1"/>
      <c r="S60" s="1"/>
      <c r="T60" s="1"/>
      <c r="U60" s="1"/>
      <c r="V60" s="1"/>
      <c r="W60" s="1"/>
      <c r="X60" s="1"/>
      <c r="Y60" s="1"/>
      <c r="Z60" s="1"/>
      <c r="AA60" s="1"/>
    </row>
    <row r="61" spans="1:27" ht="15.75" customHeight="1">
      <c r="A61" s="1"/>
      <c r="B61" s="41" t="s">
        <v>52</v>
      </c>
      <c r="C61" s="43" t="s">
        <v>53</v>
      </c>
      <c r="D61" s="43"/>
      <c r="E61" s="42"/>
      <c r="F61" s="43"/>
      <c r="G61" s="1"/>
      <c r="H61" s="1"/>
      <c r="I61" s="1"/>
      <c r="J61" s="1"/>
      <c r="K61" s="1"/>
      <c r="L61" s="1"/>
      <c r="M61" s="1"/>
      <c r="N61" s="1"/>
      <c r="O61" s="1"/>
      <c r="P61" s="1"/>
      <c r="Q61" s="1"/>
      <c r="R61" s="1"/>
      <c r="S61" s="1"/>
      <c r="T61" s="1"/>
      <c r="U61" s="1"/>
      <c r="V61" s="1"/>
      <c r="W61" s="1"/>
      <c r="X61" s="1"/>
      <c r="Y61" s="1"/>
      <c r="Z61" s="1"/>
      <c r="AA61" s="1"/>
    </row>
    <row r="62" spans="1:27" ht="15.75" customHeight="1">
      <c r="A62" s="1"/>
      <c r="B62" s="41" t="s">
        <v>54</v>
      </c>
      <c r="C62" s="43" t="s">
        <v>55</v>
      </c>
      <c r="D62" s="43"/>
      <c r="E62" s="42"/>
      <c r="F62" s="43"/>
      <c r="G62" s="1"/>
      <c r="H62" s="1"/>
      <c r="I62" s="1"/>
      <c r="J62" s="1"/>
      <c r="K62" s="1"/>
      <c r="L62" s="1"/>
      <c r="M62" s="1"/>
      <c r="N62" s="1"/>
      <c r="O62" s="1"/>
      <c r="P62" s="1"/>
      <c r="Q62" s="1"/>
      <c r="R62" s="1"/>
      <c r="S62" s="1"/>
      <c r="T62" s="1"/>
      <c r="U62" s="1"/>
      <c r="V62" s="1"/>
      <c r="W62" s="1"/>
      <c r="X62" s="1"/>
      <c r="Y62" s="1"/>
      <c r="Z62" s="1"/>
      <c r="AA62" s="1"/>
    </row>
    <row r="63" spans="1:27" ht="15.75" customHeight="1">
      <c r="A63" s="1"/>
      <c r="B63" s="41" t="s">
        <v>56</v>
      </c>
      <c r="C63" s="43" t="s">
        <v>57</v>
      </c>
      <c r="D63" s="43"/>
      <c r="E63" s="42"/>
      <c r="F63" s="43"/>
      <c r="G63" s="1"/>
      <c r="H63" s="1"/>
      <c r="I63" s="1"/>
      <c r="J63" s="1"/>
      <c r="K63" s="1"/>
      <c r="L63" s="1"/>
      <c r="M63" s="1"/>
      <c r="N63" s="1"/>
      <c r="O63" s="1"/>
      <c r="P63" s="1"/>
      <c r="Q63" s="1"/>
      <c r="R63" s="1"/>
      <c r="S63" s="1"/>
      <c r="T63" s="1"/>
      <c r="U63" s="1"/>
      <c r="V63" s="1"/>
      <c r="W63" s="1"/>
      <c r="X63" s="1"/>
      <c r="Y63" s="1"/>
      <c r="Z63" s="1"/>
      <c r="AA63" s="1"/>
    </row>
    <row r="64" spans="1:27" ht="15.75" customHeight="1">
      <c r="A64" s="1"/>
      <c r="B64" s="1"/>
      <c r="C64" s="1"/>
      <c r="D64" s="1"/>
      <c r="E64" s="2"/>
      <c r="F64" s="1"/>
      <c r="G64" s="1"/>
      <c r="H64" s="1"/>
      <c r="I64" s="1"/>
      <c r="J64" s="1"/>
      <c r="K64" s="1"/>
      <c r="L64" s="1"/>
      <c r="M64" s="1"/>
      <c r="N64" s="1"/>
      <c r="O64" s="1"/>
      <c r="P64" s="1"/>
      <c r="Q64" s="1"/>
      <c r="R64" s="1"/>
      <c r="S64" s="1"/>
      <c r="T64" s="1"/>
      <c r="U64" s="1"/>
      <c r="V64" s="1"/>
      <c r="W64" s="1"/>
      <c r="X64" s="1"/>
      <c r="Y64" s="1"/>
      <c r="Z64" s="1"/>
      <c r="AA64" s="1"/>
    </row>
    <row r="65" spans="1:27" ht="15.75" customHeight="1">
      <c r="A65" s="1"/>
      <c r="B65" s="1"/>
      <c r="C65" s="1"/>
      <c r="D65" s="1"/>
      <c r="E65" s="2"/>
      <c r="F65" s="1"/>
      <c r="G65" s="1"/>
      <c r="H65" s="1"/>
      <c r="I65" s="1"/>
      <c r="J65" s="1"/>
      <c r="K65" s="1"/>
      <c r="L65" s="1"/>
      <c r="M65" s="1"/>
      <c r="N65" s="1"/>
      <c r="O65" s="1"/>
      <c r="P65" s="1"/>
      <c r="Q65" s="1"/>
      <c r="R65" s="1"/>
      <c r="S65" s="1"/>
      <c r="T65" s="1"/>
      <c r="U65" s="1"/>
      <c r="V65" s="1"/>
      <c r="W65" s="1"/>
      <c r="X65" s="1"/>
      <c r="Y65" s="1"/>
      <c r="Z65" s="1"/>
      <c r="AA65" s="1"/>
    </row>
    <row r="66" spans="1:27" ht="15.75" customHeight="1">
      <c r="A66" s="1"/>
      <c r="B66" s="1"/>
      <c r="C66" s="1"/>
      <c r="D66" s="1"/>
      <c r="E66" s="2"/>
      <c r="F66" s="1"/>
      <c r="G66" s="1"/>
      <c r="H66" s="1"/>
      <c r="I66" s="1"/>
      <c r="J66" s="1"/>
      <c r="K66" s="1"/>
      <c r="L66" s="1"/>
      <c r="M66" s="1"/>
      <c r="N66" s="1"/>
      <c r="O66" s="1"/>
      <c r="P66" s="1"/>
      <c r="Q66" s="1"/>
      <c r="R66" s="1"/>
      <c r="S66" s="1"/>
      <c r="T66" s="1"/>
      <c r="U66" s="1"/>
      <c r="V66" s="1"/>
      <c r="W66" s="1"/>
      <c r="X66" s="1"/>
      <c r="Y66" s="1"/>
      <c r="Z66" s="1"/>
      <c r="AA66" s="1"/>
    </row>
    <row r="67" spans="1:27" ht="15.75" customHeight="1">
      <c r="A67" s="1"/>
      <c r="B67" s="1"/>
      <c r="C67" s="1"/>
      <c r="D67" s="1"/>
      <c r="E67" s="2"/>
      <c r="F67" s="1"/>
      <c r="G67" s="1"/>
      <c r="H67" s="1"/>
      <c r="I67" s="1"/>
      <c r="J67" s="1"/>
      <c r="K67" s="1"/>
      <c r="L67" s="1"/>
      <c r="M67" s="1"/>
      <c r="N67" s="1"/>
      <c r="O67" s="1"/>
      <c r="P67" s="1"/>
      <c r="Q67" s="1"/>
      <c r="R67" s="1"/>
      <c r="S67" s="1"/>
      <c r="T67" s="1"/>
      <c r="U67" s="1"/>
      <c r="V67" s="1"/>
      <c r="W67" s="1"/>
      <c r="X67" s="1"/>
      <c r="Y67" s="1"/>
      <c r="Z67" s="1"/>
      <c r="AA67" s="1"/>
    </row>
    <row r="68" spans="1:27" ht="15.75" customHeight="1">
      <c r="A68" s="1"/>
      <c r="B68" s="1"/>
      <c r="C68" s="1"/>
      <c r="D68" s="1"/>
      <c r="E68" s="2"/>
      <c r="F68" s="1"/>
      <c r="G68" s="1"/>
      <c r="H68" s="1"/>
      <c r="I68" s="1"/>
      <c r="J68" s="1"/>
      <c r="K68" s="1"/>
      <c r="L68" s="1"/>
      <c r="M68" s="1"/>
      <c r="N68" s="1"/>
      <c r="O68" s="1"/>
      <c r="P68" s="1"/>
      <c r="Q68" s="1"/>
      <c r="R68" s="1"/>
      <c r="S68" s="1"/>
      <c r="T68" s="1"/>
      <c r="U68" s="1"/>
      <c r="V68" s="1"/>
      <c r="W68" s="1"/>
      <c r="X68" s="1"/>
      <c r="Y68" s="1"/>
      <c r="Z68" s="1"/>
      <c r="AA68" s="1"/>
    </row>
    <row r="69" spans="1:27" ht="15.75" customHeight="1">
      <c r="A69" s="1"/>
      <c r="B69" s="1"/>
      <c r="C69" s="1"/>
      <c r="D69" s="1"/>
      <c r="E69" s="2"/>
      <c r="F69" s="1"/>
      <c r="G69" s="1"/>
      <c r="H69" s="1"/>
      <c r="I69" s="1"/>
      <c r="J69" s="1"/>
      <c r="K69" s="1"/>
      <c r="L69" s="1"/>
      <c r="M69" s="1"/>
      <c r="N69" s="1"/>
      <c r="O69" s="1"/>
      <c r="P69" s="1"/>
      <c r="Q69" s="1"/>
      <c r="R69" s="1"/>
      <c r="S69" s="1"/>
      <c r="T69" s="1"/>
      <c r="U69" s="1"/>
      <c r="V69" s="1"/>
      <c r="W69" s="1"/>
      <c r="X69" s="1"/>
      <c r="Y69" s="1"/>
      <c r="Z69" s="1"/>
      <c r="AA69" s="1"/>
    </row>
    <row r="70" spans="1:27" ht="15.75" customHeight="1">
      <c r="A70" s="1"/>
      <c r="B70" s="1"/>
      <c r="C70" s="1"/>
      <c r="D70" s="44" t="s">
        <v>32</v>
      </c>
      <c r="E70" s="2"/>
      <c r="F70" s="1"/>
      <c r="G70" s="1"/>
      <c r="H70" s="1"/>
      <c r="I70" s="1"/>
      <c r="J70" s="1"/>
      <c r="K70" s="1"/>
      <c r="L70" s="1"/>
      <c r="M70" s="1"/>
      <c r="N70" s="1"/>
      <c r="O70" s="1"/>
      <c r="P70" s="1"/>
      <c r="Q70" s="1"/>
      <c r="R70" s="1"/>
      <c r="S70" s="1"/>
      <c r="T70" s="1"/>
      <c r="U70" s="1"/>
      <c r="V70" s="1"/>
      <c r="W70" s="1"/>
      <c r="X70" s="1"/>
      <c r="Y70" s="1"/>
      <c r="Z70" s="1"/>
      <c r="AA70" s="1"/>
    </row>
    <row r="71" spans="1:27" ht="15.75" customHeight="1">
      <c r="A71" s="1"/>
      <c r="B71" s="1"/>
      <c r="C71" s="1"/>
      <c r="D71" s="45" t="s">
        <v>58</v>
      </c>
      <c r="E71" s="2"/>
      <c r="F71" s="1"/>
      <c r="G71" s="1"/>
      <c r="H71" s="1"/>
      <c r="I71" s="1"/>
      <c r="J71" s="1"/>
      <c r="K71" s="1"/>
      <c r="L71" s="1"/>
      <c r="M71" s="1"/>
      <c r="N71" s="1"/>
      <c r="O71" s="1"/>
      <c r="P71" s="1"/>
      <c r="Q71" s="1"/>
      <c r="R71" s="1"/>
      <c r="S71" s="1"/>
      <c r="T71" s="1"/>
      <c r="U71" s="1"/>
      <c r="V71" s="1"/>
      <c r="W71" s="1"/>
      <c r="X71" s="1"/>
      <c r="Y71" s="1"/>
      <c r="Z71" s="1"/>
      <c r="AA71" s="1"/>
    </row>
    <row r="72" spans="1:27" ht="15.75" customHeight="1">
      <c r="A72" s="1"/>
      <c r="B72" s="1"/>
      <c r="C72" s="1"/>
      <c r="D72" s="45" t="s">
        <v>59</v>
      </c>
      <c r="E72" s="2"/>
      <c r="F72" s="1"/>
      <c r="G72" s="1"/>
      <c r="H72" s="1"/>
      <c r="I72" s="1"/>
      <c r="J72" s="1"/>
      <c r="K72" s="1"/>
      <c r="L72" s="1"/>
      <c r="M72" s="1"/>
      <c r="N72" s="1"/>
      <c r="O72" s="1"/>
      <c r="P72" s="1"/>
      <c r="Q72" s="1"/>
      <c r="R72" s="1"/>
      <c r="S72" s="1"/>
      <c r="T72" s="1"/>
      <c r="U72" s="1"/>
      <c r="V72" s="1"/>
      <c r="W72" s="1"/>
      <c r="X72" s="1"/>
      <c r="Y72" s="1"/>
      <c r="Z72" s="1"/>
      <c r="AA72" s="1"/>
    </row>
    <row r="73" spans="1:27" ht="15.75" customHeight="1">
      <c r="A73" s="1"/>
      <c r="B73" s="1"/>
      <c r="C73" s="1"/>
      <c r="D73" s="45" t="s">
        <v>60</v>
      </c>
      <c r="E73" s="2"/>
      <c r="F73" s="1"/>
      <c r="G73" s="1"/>
      <c r="H73" s="1"/>
      <c r="I73" s="1"/>
      <c r="J73" s="1"/>
      <c r="K73" s="1"/>
      <c r="L73" s="1"/>
      <c r="M73" s="1"/>
      <c r="N73" s="1"/>
      <c r="O73" s="1"/>
      <c r="P73" s="1"/>
      <c r="Q73" s="1"/>
      <c r="R73" s="1"/>
      <c r="S73" s="1"/>
      <c r="T73" s="1"/>
      <c r="U73" s="1"/>
      <c r="V73" s="1"/>
      <c r="W73" s="1"/>
      <c r="X73" s="1"/>
      <c r="Y73" s="1"/>
      <c r="Z73" s="1"/>
      <c r="AA73" s="1"/>
    </row>
    <row r="74" spans="1:27" ht="15.75" customHeight="1">
      <c r="A74" s="1"/>
      <c r="B74" s="1"/>
      <c r="C74" s="1"/>
      <c r="D74" s="45" t="s">
        <v>61</v>
      </c>
      <c r="E74" s="2"/>
      <c r="F74" s="1"/>
      <c r="G74" s="1"/>
      <c r="H74" s="1"/>
      <c r="I74" s="1"/>
      <c r="J74" s="1"/>
      <c r="K74" s="1"/>
      <c r="L74" s="1"/>
      <c r="M74" s="1"/>
      <c r="N74" s="1"/>
      <c r="O74" s="1"/>
      <c r="P74" s="1"/>
      <c r="Q74" s="1"/>
      <c r="R74" s="1"/>
      <c r="S74" s="1"/>
      <c r="T74" s="1"/>
      <c r="U74" s="1"/>
      <c r="V74" s="1"/>
      <c r="W74" s="1"/>
      <c r="X74" s="1"/>
      <c r="Y74" s="1"/>
      <c r="Z74" s="1"/>
      <c r="AA74" s="1"/>
    </row>
    <row r="75" spans="1:27" ht="15.75" customHeight="1">
      <c r="A75" s="1"/>
      <c r="B75" s="1"/>
      <c r="C75" s="1"/>
      <c r="D75" s="45" t="s">
        <v>62</v>
      </c>
      <c r="E75" s="2"/>
      <c r="F75" s="1"/>
      <c r="G75" s="1"/>
      <c r="H75" s="1"/>
      <c r="I75" s="1"/>
      <c r="J75" s="1"/>
      <c r="K75" s="1"/>
      <c r="L75" s="1"/>
      <c r="M75" s="1"/>
      <c r="N75" s="1"/>
      <c r="O75" s="1"/>
      <c r="P75" s="1"/>
      <c r="Q75" s="1"/>
      <c r="R75" s="1"/>
      <c r="S75" s="1"/>
      <c r="T75" s="1"/>
      <c r="U75" s="1"/>
      <c r="V75" s="1"/>
      <c r="W75" s="1"/>
      <c r="X75" s="1"/>
      <c r="Y75" s="1"/>
      <c r="Z75" s="1"/>
      <c r="AA75" s="1"/>
    </row>
    <row r="76" spans="1:27" ht="15.75" customHeight="1">
      <c r="A76" s="1"/>
      <c r="B76" s="1"/>
      <c r="C76" s="1"/>
      <c r="D76" s="45" t="s">
        <v>63</v>
      </c>
      <c r="E76" s="2"/>
      <c r="F76" s="1"/>
      <c r="G76" s="1"/>
      <c r="H76" s="1"/>
      <c r="I76" s="1"/>
      <c r="J76" s="1"/>
      <c r="K76" s="1"/>
      <c r="L76" s="1"/>
      <c r="M76" s="1"/>
      <c r="N76" s="1"/>
      <c r="O76" s="1"/>
      <c r="P76" s="1"/>
      <c r="Q76" s="1"/>
      <c r="R76" s="1"/>
      <c r="S76" s="1"/>
      <c r="T76" s="1"/>
      <c r="U76" s="1"/>
      <c r="V76" s="1"/>
      <c r="W76" s="1"/>
      <c r="X76" s="1"/>
      <c r="Y76" s="1"/>
      <c r="Z76" s="1"/>
      <c r="AA76" s="1"/>
    </row>
    <row r="77" spans="1:27" ht="15.75" customHeight="1">
      <c r="A77" s="1"/>
      <c r="B77" s="1"/>
      <c r="C77" s="1"/>
      <c r="D77" s="45" t="s">
        <v>38</v>
      </c>
      <c r="E77" s="2"/>
      <c r="F77" s="1"/>
      <c r="G77" s="1"/>
      <c r="H77" s="1"/>
      <c r="I77" s="1"/>
      <c r="J77" s="1"/>
      <c r="K77" s="1"/>
      <c r="L77" s="1"/>
      <c r="M77" s="1"/>
      <c r="N77" s="1"/>
      <c r="O77" s="1"/>
      <c r="P77" s="1"/>
      <c r="Q77" s="1"/>
      <c r="R77" s="1"/>
      <c r="S77" s="1"/>
      <c r="T77" s="1"/>
      <c r="U77" s="1"/>
      <c r="V77" s="1"/>
      <c r="W77" s="1"/>
      <c r="X77" s="1"/>
      <c r="Y77" s="1"/>
      <c r="Z77" s="1"/>
      <c r="AA77" s="1"/>
    </row>
    <row r="78" spans="1:27" ht="15.75" customHeight="1">
      <c r="A78" s="1"/>
      <c r="B78" s="1"/>
      <c r="C78" s="1"/>
      <c r="D78" s="45" t="s">
        <v>64</v>
      </c>
      <c r="E78" s="2"/>
      <c r="F78" s="1"/>
      <c r="G78" s="1"/>
      <c r="H78" s="1"/>
      <c r="I78" s="1"/>
      <c r="J78" s="1"/>
      <c r="K78" s="1"/>
      <c r="L78" s="1"/>
      <c r="M78" s="1"/>
      <c r="N78" s="1"/>
      <c r="O78" s="1"/>
      <c r="P78" s="1"/>
      <c r="Q78" s="1"/>
      <c r="R78" s="1"/>
      <c r="S78" s="1"/>
      <c r="T78" s="1"/>
      <c r="U78" s="1"/>
      <c r="V78" s="1"/>
      <c r="W78" s="1"/>
      <c r="X78" s="1"/>
      <c r="Y78" s="1"/>
      <c r="Z78" s="1"/>
      <c r="AA78" s="1"/>
    </row>
    <row r="79" spans="1:27" ht="15.75" customHeight="1">
      <c r="A79" s="1"/>
      <c r="B79" s="1"/>
      <c r="C79" s="1"/>
      <c r="D79" s="45" t="s">
        <v>65</v>
      </c>
      <c r="E79" s="2"/>
      <c r="F79" s="1"/>
      <c r="G79" s="1"/>
      <c r="H79" s="1"/>
      <c r="I79" s="1"/>
      <c r="J79" s="1"/>
      <c r="K79" s="1"/>
      <c r="L79" s="1"/>
      <c r="M79" s="1"/>
      <c r="N79" s="1"/>
      <c r="O79" s="1"/>
      <c r="P79" s="1"/>
      <c r="Q79" s="1"/>
      <c r="R79" s="1"/>
      <c r="S79" s="1"/>
      <c r="T79" s="1"/>
      <c r="U79" s="1"/>
      <c r="V79" s="1"/>
      <c r="W79" s="1"/>
      <c r="X79" s="1"/>
      <c r="Y79" s="1"/>
      <c r="Z79" s="1"/>
      <c r="AA79" s="1"/>
    </row>
    <row r="80" spans="1:27" ht="15.75" customHeight="1">
      <c r="A80" s="1"/>
      <c r="B80" s="1"/>
      <c r="C80" s="1"/>
      <c r="D80" s="46" t="s">
        <v>66</v>
      </c>
      <c r="E80" s="2"/>
      <c r="F80" s="1"/>
      <c r="G80" s="1"/>
      <c r="H80" s="1"/>
      <c r="I80" s="1"/>
      <c r="J80" s="1"/>
      <c r="K80" s="1"/>
      <c r="L80" s="1"/>
      <c r="M80" s="1"/>
      <c r="N80" s="1"/>
      <c r="O80" s="1"/>
      <c r="P80" s="1"/>
      <c r="Q80" s="1"/>
      <c r="R80" s="1"/>
      <c r="S80" s="1"/>
      <c r="T80" s="1"/>
      <c r="U80" s="1"/>
      <c r="V80" s="1"/>
      <c r="W80" s="1"/>
      <c r="X80" s="1"/>
      <c r="Y80" s="1"/>
      <c r="Z80" s="1"/>
      <c r="AA80" s="1"/>
    </row>
    <row r="81" spans="1:27" ht="15.75" customHeight="1">
      <c r="A81" s="1"/>
      <c r="B81" s="1"/>
      <c r="C81" s="1"/>
      <c r="D81" s="1"/>
      <c r="E81" s="2"/>
      <c r="F81" s="1"/>
      <c r="G81" s="1"/>
      <c r="H81" s="1"/>
      <c r="I81" s="1"/>
      <c r="J81" s="1"/>
      <c r="K81" s="1"/>
      <c r="L81" s="1"/>
      <c r="M81" s="1"/>
      <c r="N81" s="1"/>
      <c r="O81" s="1"/>
      <c r="P81" s="1"/>
      <c r="Q81" s="1"/>
      <c r="R81" s="1"/>
      <c r="S81" s="1"/>
      <c r="T81" s="1"/>
      <c r="U81" s="1"/>
      <c r="V81" s="1"/>
      <c r="W81" s="1"/>
      <c r="X81" s="1"/>
      <c r="Y81" s="1"/>
      <c r="Z81" s="1"/>
      <c r="AA81" s="1"/>
    </row>
    <row r="82" spans="1:27" ht="15.75" customHeight="1">
      <c r="A82" s="1"/>
      <c r="B82" s="1"/>
      <c r="C82" s="1"/>
      <c r="D82" s="1"/>
      <c r="E82" s="2"/>
      <c r="F82" s="1"/>
      <c r="G82" s="1"/>
      <c r="H82" s="1"/>
      <c r="I82" s="1"/>
      <c r="J82" s="1"/>
      <c r="K82" s="1"/>
      <c r="L82" s="1"/>
      <c r="M82" s="1"/>
      <c r="N82" s="1"/>
      <c r="O82" s="1"/>
      <c r="P82" s="1"/>
      <c r="Q82" s="1"/>
      <c r="R82" s="1"/>
      <c r="S82" s="1"/>
      <c r="T82" s="1"/>
      <c r="U82" s="1"/>
      <c r="V82" s="1"/>
      <c r="W82" s="1"/>
      <c r="X82" s="1"/>
      <c r="Y82" s="1"/>
      <c r="Z82" s="1"/>
      <c r="AA82" s="1"/>
    </row>
    <row r="83" spans="1:27" ht="15.75" customHeight="1">
      <c r="A83" s="1"/>
      <c r="B83" s="1"/>
      <c r="C83" s="1"/>
      <c r="D83" s="1"/>
      <c r="E83" s="2"/>
      <c r="F83" s="1"/>
      <c r="G83" s="1"/>
      <c r="H83" s="1"/>
      <c r="I83" s="1"/>
      <c r="J83" s="1"/>
      <c r="K83" s="1"/>
      <c r="L83" s="1"/>
      <c r="M83" s="1"/>
      <c r="N83" s="1"/>
      <c r="O83" s="1"/>
      <c r="P83" s="1"/>
      <c r="Q83" s="1"/>
      <c r="R83" s="1"/>
      <c r="S83" s="1"/>
      <c r="T83" s="1"/>
      <c r="U83" s="1"/>
      <c r="V83" s="1"/>
      <c r="W83" s="1"/>
      <c r="X83" s="1"/>
      <c r="Y83" s="1"/>
      <c r="Z83" s="1"/>
      <c r="AA83" s="1"/>
    </row>
    <row r="84" spans="1:27" ht="15.75" customHeight="1">
      <c r="A84" s="1"/>
      <c r="B84" s="1"/>
      <c r="C84" s="1"/>
      <c r="D84" s="1"/>
      <c r="E84" s="2"/>
      <c r="F84" s="1"/>
      <c r="G84" s="1"/>
      <c r="H84" s="1"/>
      <c r="I84" s="1"/>
      <c r="J84" s="1"/>
      <c r="K84" s="1"/>
      <c r="L84" s="1"/>
      <c r="M84" s="1"/>
      <c r="N84" s="1"/>
      <c r="O84" s="1"/>
      <c r="P84" s="1"/>
      <c r="Q84" s="1"/>
      <c r="R84" s="1"/>
      <c r="S84" s="1"/>
      <c r="T84" s="1"/>
      <c r="U84" s="1"/>
      <c r="V84" s="1"/>
      <c r="W84" s="1"/>
      <c r="X84" s="1"/>
      <c r="Y84" s="1"/>
      <c r="Z84" s="1"/>
      <c r="AA84" s="1"/>
    </row>
    <row r="85" spans="1:27" ht="15.75" customHeight="1">
      <c r="A85" s="1"/>
      <c r="B85" s="1"/>
      <c r="C85" s="1"/>
      <c r="D85" s="1"/>
      <c r="E85" s="2"/>
      <c r="F85" s="1"/>
      <c r="G85" s="1"/>
      <c r="H85" s="1"/>
      <c r="I85" s="1"/>
      <c r="J85" s="1"/>
      <c r="K85" s="1"/>
      <c r="L85" s="1"/>
      <c r="M85" s="1"/>
      <c r="N85" s="1"/>
      <c r="O85" s="1"/>
      <c r="P85" s="1"/>
      <c r="Q85" s="1"/>
      <c r="R85" s="1"/>
      <c r="S85" s="1"/>
      <c r="T85" s="1"/>
      <c r="U85" s="1"/>
      <c r="V85" s="1"/>
      <c r="W85" s="1"/>
      <c r="X85" s="1"/>
      <c r="Y85" s="1"/>
      <c r="Z85" s="1"/>
      <c r="AA85" s="1"/>
    </row>
    <row r="86" spans="1:27" ht="15.75" customHeight="1">
      <c r="A86" s="1"/>
      <c r="B86" s="1"/>
      <c r="C86" s="1"/>
      <c r="D86" s="1"/>
      <c r="E86" s="2"/>
      <c r="F86" s="1"/>
      <c r="G86" s="1"/>
      <c r="H86" s="1"/>
      <c r="I86" s="1"/>
      <c r="J86" s="1"/>
      <c r="K86" s="1"/>
      <c r="L86" s="1"/>
      <c r="M86" s="1"/>
      <c r="N86" s="1"/>
      <c r="O86" s="1"/>
      <c r="P86" s="1"/>
      <c r="Q86" s="1"/>
      <c r="R86" s="1"/>
      <c r="S86" s="1"/>
      <c r="T86" s="1"/>
      <c r="U86" s="1"/>
      <c r="V86" s="1"/>
      <c r="W86" s="1"/>
      <c r="X86" s="1"/>
      <c r="Y86" s="1"/>
      <c r="Z86" s="1"/>
      <c r="AA86" s="1"/>
    </row>
    <row r="87" spans="1:27" ht="15.75" customHeight="1">
      <c r="A87" s="1"/>
      <c r="B87" s="1"/>
      <c r="C87" s="1"/>
      <c r="D87" s="1"/>
      <c r="E87" s="2"/>
      <c r="F87" s="1"/>
      <c r="G87" s="1"/>
      <c r="H87" s="1"/>
      <c r="I87" s="1"/>
      <c r="J87" s="1"/>
      <c r="K87" s="1"/>
      <c r="L87" s="1"/>
      <c r="M87" s="1"/>
      <c r="N87" s="1"/>
      <c r="O87" s="1"/>
      <c r="P87" s="1"/>
      <c r="Q87" s="1"/>
      <c r="R87" s="1"/>
      <c r="S87" s="1"/>
      <c r="T87" s="1"/>
      <c r="U87" s="1"/>
      <c r="V87" s="1"/>
      <c r="W87" s="1"/>
      <c r="X87" s="1"/>
      <c r="Y87" s="1"/>
      <c r="Z87" s="1"/>
      <c r="AA87" s="1"/>
    </row>
    <row r="88" spans="1:27" ht="15.75" customHeight="1">
      <c r="A88" s="1"/>
      <c r="B88" s="1"/>
      <c r="C88" s="1"/>
      <c r="D88" s="1"/>
      <c r="E88" s="2"/>
      <c r="F88" s="1"/>
      <c r="G88" s="1"/>
      <c r="H88" s="1"/>
      <c r="I88" s="1"/>
      <c r="J88" s="1"/>
      <c r="K88" s="1"/>
      <c r="L88" s="1"/>
      <c r="M88" s="1"/>
      <c r="N88" s="1"/>
      <c r="O88" s="1"/>
      <c r="P88" s="1"/>
      <c r="Q88" s="1"/>
      <c r="R88" s="1"/>
      <c r="S88" s="1"/>
      <c r="T88" s="1"/>
      <c r="U88" s="1"/>
      <c r="V88" s="1"/>
      <c r="W88" s="1"/>
      <c r="X88" s="1"/>
      <c r="Y88" s="1"/>
      <c r="Z88" s="1"/>
      <c r="AA88" s="1"/>
    </row>
    <row r="89" spans="1:27" ht="15.75" customHeight="1">
      <c r="A89" s="1"/>
      <c r="B89" s="1"/>
      <c r="C89" s="1"/>
      <c r="D89" s="1"/>
      <c r="E89" s="2"/>
      <c r="F89" s="1"/>
      <c r="G89" s="1"/>
      <c r="H89" s="1"/>
      <c r="I89" s="1"/>
      <c r="J89" s="1"/>
      <c r="K89" s="1"/>
      <c r="L89" s="1"/>
      <c r="M89" s="1"/>
      <c r="N89" s="1"/>
      <c r="O89" s="1"/>
      <c r="P89" s="1"/>
      <c r="Q89" s="1"/>
      <c r="R89" s="1"/>
      <c r="S89" s="1"/>
      <c r="T89" s="1"/>
      <c r="U89" s="1"/>
      <c r="V89" s="1"/>
      <c r="W89" s="1"/>
      <c r="X89" s="1"/>
      <c r="Y89" s="1"/>
      <c r="Z89" s="1"/>
      <c r="AA89" s="1"/>
    </row>
    <row r="90" spans="1:27" ht="15.75" customHeight="1">
      <c r="A90" s="1"/>
      <c r="B90" s="1"/>
      <c r="C90" s="1"/>
      <c r="D90" s="1"/>
      <c r="E90" s="2"/>
      <c r="F90" s="1"/>
      <c r="G90" s="1"/>
      <c r="H90" s="1"/>
      <c r="I90" s="1"/>
      <c r="J90" s="1"/>
      <c r="K90" s="1"/>
      <c r="L90" s="1"/>
      <c r="M90" s="1"/>
      <c r="N90" s="1"/>
      <c r="O90" s="1"/>
      <c r="P90" s="1"/>
      <c r="Q90" s="1"/>
      <c r="R90" s="1"/>
      <c r="S90" s="1"/>
      <c r="T90" s="1"/>
      <c r="U90" s="1"/>
      <c r="V90" s="1"/>
      <c r="W90" s="1"/>
      <c r="X90" s="1"/>
      <c r="Y90" s="1"/>
      <c r="Z90" s="1"/>
      <c r="AA90" s="1"/>
    </row>
    <row r="91" spans="1:27" ht="15.75" customHeight="1">
      <c r="A91" s="1"/>
      <c r="B91" s="1"/>
      <c r="C91" s="1"/>
      <c r="D91" s="1"/>
      <c r="E91" s="2"/>
      <c r="F91" s="1"/>
      <c r="G91" s="1"/>
      <c r="H91" s="1"/>
      <c r="I91" s="1"/>
      <c r="J91" s="1"/>
      <c r="K91" s="1"/>
      <c r="L91" s="1"/>
      <c r="M91" s="1"/>
      <c r="N91" s="1"/>
      <c r="O91" s="1"/>
      <c r="P91" s="1"/>
      <c r="Q91" s="1"/>
      <c r="R91" s="1"/>
      <c r="S91" s="1"/>
      <c r="T91" s="1"/>
      <c r="U91" s="1"/>
      <c r="V91" s="1"/>
      <c r="W91" s="1"/>
      <c r="X91" s="1"/>
      <c r="Y91" s="1"/>
      <c r="Z91" s="1"/>
      <c r="AA91" s="1"/>
    </row>
    <row r="92" spans="1:27" ht="15.75" customHeight="1">
      <c r="A92" s="1"/>
      <c r="B92" s="1"/>
      <c r="C92" s="1"/>
      <c r="D92" s="1"/>
      <c r="E92" s="2"/>
      <c r="F92" s="1"/>
      <c r="G92" s="1"/>
      <c r="H92" s="1"/>
      <c r="I92" s="1"/>
      <c r="J92" s="1"/>
      <c r="K92" s="1"/>
      <c r="L92" s="1"/>
      <c r="M92" s="1"/>
      <c r="N92" s="1"/>
      <c r="O92" s="1"/>
      <c r="P92" s="1"/>
      <c r="Q92" s="1"/>
      <c r="R92" s="1"/>
      <c r="S92" s="1"/>
      <c r="T92" s="1"/>
      <c r="U92" s="1"/>
      <c r="V92" s="1"/>
      <c r="W92" s="1"/>
      <c r="X92" s="1"/>
      <c r="Y92" s="1"/>
      <c r="Z92" s="1"/>
      <c r="AA92" s="1"/>
    </row>
    <row r="93" spans="1:27" ht="15.75" customHeight="1">
      <c r="A93" s="1"/>
      <c r="B93" s="1"/>
      <c r="C93" s="1"/>
      <c r="D93" s="1"/>
      <c r="E93" s="2"/>
      <c r="F93" s="1"/>
      <c r="G93" s="1"/>
      <c r="H93" s="1"/>
      <c r="I93" s="1"/>
      <c r="J93" s="1"/>
      <c r="K93" s="1"/>
      <c r="L93" s="1"/>
      <c r="M93" s="1"/>
      <c r="N93" s="1"/>
      <c r="O93" s="1"/>
      <c r="P93" s="1"/>
      <c r="Q93" s="1"/>
      <c r="R93" s="1"/>
      <c r="S93" s="1"/>
      <c r="T93" s="1"/>
      <c r="U93" s="1"/>
      <c r="V93" s="1"/>
      <c r="W93" s="1"/>
      <c r="X93" s="1"/>
      <c r="Y93" s="1"/>
      <c r="Z93" s="1"/>
      <c r="AA93" s="1"/>
    </row>
    <row r="94" spans="1:27" ht="15.75" customHeight="1">
      <c r="A94" s="1"/>
      <c r="B94" s="1"/>
      <c r="C94" s="1"/>
      <c r="D94" s="1"/>
      <c r="E94" s="2"/>
      <c r="F94" s="1"/>
      <c r="G94" s="1"/>
      <c r="H94" s="1"/>
      <c r="I94" s="1"/>
      <c r="J94" s="1"/>
      <c r="K94" s="1"/>
      <c r="L94" s="1"/>
      <c r="M94" s="1"/>
      <c r="N94" s="1"/>
      <c r="O94" s="1"/>
      <c r="P94" s="1"/>
      <c r="Q94" s="1"/>
      <c r="R94" s="1"/>
      <c r="S94" s="1"/>
      <c r="T94" s="1"/>
      <c r="U94" s="1"/>
      <c r="V94" s="1"/>
      <c r="W94" s="1"/>
      <c r="X94" s="1"/>
      <c r="Y94" s="1"/>
      <c r="Z94" s="1"/>
      <c r="AA94" s="1"/>
    </row>
    <row r="95" spans="1:27" ht="15.75" customHeight="1">
      <c r="A95" s="1"/>
      <c r="B95" s="1"/>
      <c r="C95" s="1"/>
      <c r="D95" s="1"/>
      <c r="E95" s="2"/>
      <c r="F95" s="1"/>
      <c r="G95" s="1"/>
      <c r="H95" s="1"/>
      <c r="I95" s="1"/>
      <c r="J95" s="1"/>
      <c r="K95" s="1"/>
      <c r="L95" s="1"/>
      <c r="M95" s="1"/>
      <c r="N95" s="1"/>
      <c r="O95" s="1"/>
      <c r="P95" s="1"/>
      <c r="Q95" s="1"/>
      <c r="R95" s="1"/>
      <c r="S95" s="1"/>
      <c r="T95" s="1"/>
      <c r="U95" s="1"/>
      <c r="V95" s="1"/>
      <c r="W95" s="1"/>
      <c r="X95" s="1"/>
      <c r="Y95" s="1"/>
      <c r="Z95" s="1"/>
      <c r="AA95" s="1"/>
    </row>
    <row r="96" spans="1:27" ht="15.75" customHeight="1">
      <c r="A96" s="1"/>
      <c r="B96" s="1"/>
      <c r="C96" s="1"/>
      <c r="D96" s="1"/>
      <c r="E96" s="2"/>
      <c r="F96" s="1"/>
      <c r="G96" s="1"/>
      <c r="H96" s="1"/>
      <c r="I96" s="1"/>
      <c r="J96" s="1"/>
      <c r="K96" s="1"/>
      <c r="L96" s="1"/>
      <c r="M96" s="1"/>
      <c r="N96" s="1"/>
      <c r="O96" s="1"/>
      <c r="P96" s="1"/>
      <c r="Q96" s="1"/>
      <c r="R96" s="1"/>
      <c r="S96" s="1"/>
      <c r="T96" s="1"/>
      <c r="U96" s="1"/>
      <c r="V96" s="1"/>
      <c r="W96" s="1"/>
      <c r="X96" s="1"/>
      <c r="Y96" s="1"/>
      <c r="Z96" s="1"/>
      <c r="AA96" s="1"/>
    </row>
    <row r="97" spans="1:27" ht="15.75" customHeight="1">
      <c r="A97" s="1"/>
      <c r="B97" s="1"/>
      <c r="C97" s="1"/>
      <c r="D97" s="1"/>
      <c r="E97" s="2"/>
      <c r="F97" s="1"/>
      <c r="G97" s="1"/>
      <c r="H97" s="1"/>
      <c r="I97" s="1"/>
      <c r="J97" s="1"/>
      <c r="K97" s="1"/>
      <c r="L97" s="1"/>
      <c r="M97" s="1"/>
      <c r="N97" s="1"/>
      <c r="O97" s="1"/>
      <c r="P97" s="1"/>
      <c r="Q97" s="1"/>
      <c r="R97" s="1"/>
      <c r="S97" s="1"/>
      <c r="T97" s="1"/>
      <c r="U97" s="1"/>
      <c r="V97" s="1"/>
      <c r="W97" s="1"/>
      <c r="X97" s="1"/>
      <c r="Y97" s="1"/>
      <c r="Z97" s="1"/>
      <c r="AA97" s="1"/>
    </row>
    <row r="98" spans="1:27" ht="15.75" customHeight="1">
      <c r="A98" s="1"/>
      <c r="B98" s="1"/>
      <c r="C98" s="1"/>
      <c r="D98" s="1"/>
      <c r="E98" s="2"/>
      <c r="F98" s="1"/>
      <c r="G98" s="1"/>
      <c r="H98" s="1"/>
      <c r="I98" s="1"/>
      <c r="J98" s="1"/>
      <c r="K98" s="1"/>
      <c r="L98" s="1"/>
      <c r="M98" s="1"/>
      <c r="N98" s="1"/>
      <c r="O98" s="1"/>
      <c r="P98" s="1"/>
      <c r="Q98" s="1"/>
      <c r="R98" s="1"/>
      <c r="S98" s="1"/>
      <c r="T98" s="1"/>
      <c r="U98" s="1"/>
      <c r="V98" s="1"/>
      <c r="W98" s="1"/>
      <c r="X98" s="1"/>
      <c r="Y98" s="1"/>
      <c r="Z98" s="1"/>
      <c r="AA98" s="1"/>
    </row>
    <row r="99" spans="1:27" ht="15.75" customHeight="1">
      <c r="A99" s="1"/>
      <c r="B99" s="1"/>
      <c r="C99" s="1"/>
      <c r="D99" s="1"/>
      <c r="E99" s="2"/>
      <c r="F99" s="1"/>
      <c r="G99" s="1"/>
      <c r="H99" s="1"/>
      <c r="I99" s="1"/>
      <c r="J99" s="1"/>
      <c r="K99" s="1"/>
      <c r="L99" s="1"/>
      <c r="M99" s="1"/>
      <c r="N99" s="1"/>
      <c r="O99" s="1"/>
      <c r="P99" s="1"/>
      <c r="Q99" s="1"/>
      <c r="R99" s="1"/>
      <c r="S99" s="1"/>
      <c r="T99" s="1"/>
      <c r="U99" s="1"/>
      <c r="V99" s="1"/>
      <c r="W99" s="1"/>
      <c r="X99" s="1"/>
      <c r="Y99" s="1"/>
      <c r="Z99" s="1"/>
      <c r="AA99" s="1"/>
    </row>
    <row r="100" spans="1:27" ht="15.75" customHeight="1">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row>
    <row r="101" spans="1:27" ht="15.75" customHeight="1">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row>
    <row r="102" spans="1:27" ht="15.75" customHeight="1">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row>
    <row r="103" spans="1:27" ht="15.75" customHeight="1">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row>
    <row r="104" spans="1:27" ht="15.75" customHeight="1">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row>
    <row r="105" spans="1:27" ht="15.75" customHeight="1">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row>
    <row r="106" spans="1:27" ht="15.75" customHeight="1">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row>
    <row r="107" spans="1:27" ht="15.75" customHeight="1">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row>
    <row r="108" spans="1:27" ht="15.75" customHeight="1">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row>
    <row r="109" spans="1:27" ht="15.75" customHeight="1">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row>
    <row r="110" spans="1:27" ht="15.75" customHeight="1">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row>
    <row r="111" spans="1:27" ht="15.75" customHeight="1">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row>
    <row r="112" spans="1:27" ht="15.75" customHeight="1">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row>
    <row r="113" spans="1:27" ht="15.75" customHeight="1">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row>
    <row r="114" spans="1:27" ht="15.75" customHeight="1">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row>
    <row r="115" spans="1:27" ht="15.75" customHeight="1">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row>
    <row r="116" spans="1:27" ht="15.75" customHeight="1">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row>
    <row r="117" spans="1:27" ht="15.75" customHeight="1">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row>
    <row r="118" spans="1:27" ht="15.75" customHeight="1">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row>
    <row r="119" spans="1:27" ht="15.75" customHeight="1">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row>
    <row r="120" spans="1:27" ht="15.75" customHeight="1">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row>
    <row r="121" spans="1:27" ht="15.75" customHeight="1">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row>
    <row r="122" spans="1:27" ht="15.75" customHeight="1">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row>
    <row r="123" spans="1:27" ht="15.75" customHeight="1">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row>
    <row r="124" spans="1:27" ht="15.75" customHeight="1">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row>
    <row r="125" spans="1:27" ht="15.75" customHeight="1">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row>
    <row r="126" spans="1:27" ht="15.75" customHeight="1">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row>
    <row r="127" spans="1:27" ht="15.75" customHeight="1">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row>
    <row r="128" spans="1:27" ht="15.75" customHeight="1">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row>
    <row r="129" spans="1:27" ht="15.75" customHeight="1">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row>
    <row r="130" spans="1:27" ht="15.75" customHeight="1">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row>
    <row r="131" spans="1:27" ht="15.75" customHeight="1">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row>
    <row r="132" spans="1:27" ht="15.75" customHeight="1">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row>
    <row r="133" spans="1:27" ht="15.75" customHeight="1">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row>
    <row r="134" spans="1:27" ht="15.75" customHeight="1">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row>
    <row r="135" spans="1:27" ht="15.75" customHeight="1">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row>
    <row r="136" spans="1:27" ht="15.75" customHeight="1">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row>
    <row r="137" spans="1:27" ht="15.75" customHeight="1">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row>
    <row r="138" spans="1:27" ht="15.75" customHeight="1">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row>
    <row r="139" spans="1:27" ht="15.75" customHeight="1">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row>
    <row r="140" spans="1:27" ht="15.75" customHeight="1">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row>
    <row r="141" spans="1:27" ht="15.75" customHeight="1">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row>
    <row r="142" spans="1:27" ht="15.75" customHeight="1">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row>
    <row r="143" spans="1:27" ht="15.75" customHeight="1">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row>
    <row r="144" spans="1:27" ht="15.75" customHeight="1">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row>
    <row r="145" spans="1:27" ht="15.75" customHeight="1">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row>
    <row r="146" spans="1:27" ht="15.75" customHeight="1">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row>
    <row r="147" spans="1:27" ht="15.75" customHeight="1">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row>
    <row r="148" spans="1:27" ht="15.75" customHeight="1">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row>
    <row r="149" spans="1:27" ht="15.75" customHeight="1">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row>
    <row r="150" spans="1:27" ht="15.75" customHeight="1">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row>
    <row r="151" spans="1:27" ht="15.75" customHeight="1">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row>
    <row r="152" spans="1:27" ht="15.75" customHeight="1">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row>
    <row r="153" spans="1:27" ht="15.75" customHeight="1">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row>
    <row r="154" spans="1:27" ht="15.75" customHeight="1">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row>
    <row r="155" spans="1:27" ht="15.75" customHeight="1">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row>
    <row r="156" spans="1:27" ht="15.75" customHeight="1">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row>
    <row r="157" spans="1:27" ht="15.75" customHeight="1">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row>
    <row r="158" spans="1:27" ht="15.75" customHeight="1">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row>
    <row r="159" spans="1:27" ht="15.75" customHeight="1">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row>
    <row r="160" spans="1:27" ht="15.75" customHeight="1">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row>
    <row r="161" spans="1:27" ht="15.75" customHeight="1">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row>
    <row r="162" spans="1:27" ht="15.75" customHeight="1">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row>
    <row r="163" spans="1:27" ht="15.75" customHeight="1">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row>
    <row r="164" spans="1:27" ht="15.75" customHeight="1">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row>
    <row r="165" spans="1:27" ht="15.75" customHeight="1">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row>
    <row r="166" spans="1:27" ht="15.75" customHeight="1">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row>
    <row r="167" spans="1:27" ht="15.75" customHeight="1">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row>
    <row r="168" spans="1:27" ht="15.75" customHeight="1">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row>
    <row r="169" spans="1:27" ht="15.75" customHeight="1">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row>
    <row r="170" spans="1:27" ht="15.75" customHeight="1">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row>
    <row r="171" spans="1:27" ht="15.75" customHeight="1">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row>
    <row r="172" spans="1:27" ht="15.75" customHeight="1">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row>
    <row r="173" spans="1:27" ht="15.75" customHeight="1">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row>
    <row r="174" spans="1:27" ht="15.75" customHeight="1">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row>
    <row r="175" spans="1:27" ht="15.75" customHeight="1">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row>
    <row r="176" spans="1:27" ht="15.75" customHeight="1">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row>
    <row r="177" spans="1:27" ht="15.75" customHeight="1">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row>
    <row r="178" spans="1:27" ht="15.75" customHeight="1">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row>
    <row r="179" spans="1:27" ht="15.75" customHeight="1">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row>
    <row r="180" spans="1:27" ht="15.75" customHeight="1">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row>
    <row r="181" spans="1:27" ht="15.75" customHeight="1">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row>
    <row r="182" spans="1:27" ht="15.75" customHeight="1">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row>
    <row r="183" spans="1:27" ht="15.75" customHeight="1">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row>
    <row r="184" spans="1:27" ht="15.75" customHeight="1">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row>
    <row r="185" spans="1:27" ht="15.75" customHeight="1">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row>
    <row r="186" spans="1:27" ht="15.75" customHeight="1">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row>
    <row r="187" spans="1:27" ht="15.75" customHeight="1">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row>
    <row r="188" spans="1:27" ht="15.75" customHeight="1">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row>
    <row r="189" spans="1:27" ht="15.75" customHeight="1">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row>
    <row r="190" spans="1:27" ht="15.75" customHeight="1">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row>
    <row r="191" spans="1:27" ht="15.75" customHeight="1">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row>
    <row r="192" spans="1:27" ht="15.75" customHeight="1">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row>
    <row r="193" spans="1:27" ht="15.75" customHeight="1">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row>
    <row r="194" spans="1:27" ht="15.75" customHeight="1">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row>
    <row r="195" spans="1:27" ht="15.75" customHeight="1">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row>
    <row r="196" spans="1:27" ht="15.75" customHeight="1">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row>
    <row r="197" spans="1:27" ht="15.75" customHeight="1">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row>
    <row r="198" spans="1:27" ht="15.75" customHeight="1">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row>
    <row r="199" spans="1:27" ht="15.75" customHeight="1">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row>
    <row r="200" spans="1:27" ht="15.75" customHeight="1">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row>
    <row r="201" spans="1:27" ht="15.75" customHeight="1">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row>
    <row r="202" spans="1:27" ht="15.75" customHeight="1">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row>
    <row r="203" spans="1:27" ht="15.75" customHeight="1">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row>
    <row r="204" spans="1:27" ht="15.75" customHeight="1">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row>
    <row r="205" spans="1:27" ht="15.75" customHeight="1">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row>
    <row r="206" spans="1:27" ht="15.75" customHeight="1">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row>
    <row r="207" spans="1:27" ht="15.75" customHeight="1">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row>
    <row r="208" spans="1:27" ht="15.75" customHeight="1">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row>
    <row r="209" spans="1:27" ht="15.75" customHeight="1">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row>
    <row r="210" spans="1:27" ht="15.75" customHeight="1">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row>
    <row r="211" spans="1:27" ht="15.75" customHeight="1">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row>
    <row r="212" spans="1:27" ht="15.75" customHeight="1">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row>
    <row r="213" spans="1:27" ht="15.75" customHeight="1">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row>
    <row r="214" spans="1:27" ht="15.75" customHeight="1">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row>
    <row r="215" spans="1:27" ht="15.75" customHeight="1">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row>
    <row r="216" spans="1:27" ht="15.75" customHeight="1">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row>
    <row r="217" spans="1:27" ht="15.75" customHeight="1">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row>
    <row r="218" spans="1:27" ht="15.75" customHeight="1">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row>
    <row r="219" spans="1:27" ht="15.75" customHeight="1">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row>
    <row r="220" spans="1:27" ht="15.75" customHeight="1">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row>
    <row r="221" spans="1:27" ht="15.75" customHeight="1">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row>
    <row r="222" spans="1:27" ht="15.75" customHeight="1">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row>
    <row r="223" spans="1:27" ht="15.75" customHeight="1">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row>
    <row r="224" spans="1:27" ht="15.75" customHeight="1">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row>
    <row r="225" spans="1:27" ht="15.75" customHeight="1">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row>
    <row r="226" spans="1:27" ht="15.75" customHeight="1">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row>
    <row r="227" spans="1:27" ht="15.75" customHeight="1">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row>
    <row r="228" spans="1:27" ht="15.75" customHeight="1">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row>
    <row r="229" spans="1:27" ht="15.75" customHeight="1">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row>
    <row r="230" spans="1:27" ht="15.75" customHeight="1">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row>
    <row r="231" spans="1:27" ht="15.75" customHeight="1">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row>
    <row r="232" spans="1:27" ht="15.75" customHeight="1">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row>
    <row r="233" spans="1:27" ht="15.75" customHeight="1">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row>
    <row r="234" spans="1:27" ht="15.75" customHeight="1">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row>
    <row r="235" spans="1:27" ht="15.75" customHeight="1">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row>
    <row r="236" spans="1:27" ht="15.75" customHeight="1">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row>
    <row r="237" spans="1:27" ht="15.75" customHeight="1">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row>
    <row r="238" spans="1:27" ht="15.75" customHeight="1">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row>
    <row r="239" spans="1:27" ht="15.75" customHeight="1">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row>
    <row r="240" spans="1:27" ht="15.75" customHeight="1">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row>
    <row r="241" spans="1:27" ht="15.75" customHeight="1">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row>
    <row r="242" spans="1:27" ht="15.75" customHeight="1">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row>
    <row r="243" spans="1:27" ht="15.75" customHeight="1">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row>
    <row r="244" spans="1:27" ht="15.75" customHeight="1">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row>
    <row r="245" spans="1:27" ht="15.75" customHeight="1">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row>
    <row r="246" spans="1:27" ht="15.75" customHeight="1">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row>
    <row r="247" spans="1:27" ht="15.75" customHeight="1">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row>
    <row r="248" spans="1:27" ht="15.75" customHeight="1">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row>
    <row r="249" spans="1:27" ht="15.75" customHeight="1">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row>
    <row r="250" spans="1:27" ht="15.75" customHeight="1">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row>
    <row r="251" spans="1:27" ht="15.75" customHeight="1">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row>
    <row r="252" spans="1:27" ht="15.75" customHeight="1">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row>
    <row r="253" spans="1:27" ht="15.75" customHeight="1">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row>
    <row r="254" spans="1:27" ht="15.75" customHeight="1">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row>
    <row r="255" spans="1:27" ht="15.75" customHeight="1">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row>
    <row r="256" spans="1:27" ht="15.75" customHeight="1">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row>
    <row r="257" spans="1:27" ht="15.75" customHeight="1">
      <c r="A257" s="3"/>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row>
    <row r="258" spans="1:27"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spans="1:27"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sheetData>
  <mergeCells count="60">
    <mergeCell ref="B50:D56"/>
    <mergeCell ref="E50:I56"/>
    <mergeCell ref="B57:D57"/>
    <mergeCell ref="E57:I57"/>
    <mergeCell ref="C15:D15"/>
    <mergeCell ref="C16:D16"/>
    <mergeCell ref="C17:D17"/>
    <mergeCell ref="B43:F43"/>
    <mergeCell ref="B44:F44"/>
    <mergeCell ref="B48:D48"/>
    <mergeCell ref="E48:I48"/>
    <mergeCell ref="B49:D49"/>
    <mergeCell ref="E49:I49"/>
    <mergeCell ref="C37:D37"/>
    <mergeCell ref="C38:D38"/>
    <mergeCell ref="C39:D39"/>
    <mergeCell ref="C40:D40"/>
    <mergeCell ref="C41:D41"/>
    <mergeCell ref="C42:D42"/>
    <mergeCell ref="C31:D31"/>
    <mergeCell ref="C32:D32"/>
    <mergeCell ref="C33:D33"/>
    <mergeCell ref="C34:D34"/>
    <mergeCell ref="C35:D35"/>
    <mergeCell ref="C36:D36"/>
    <mergeCell ref="C30:D30"/>
    <mergeCell ref="C19:D19"/>
    <mergeCell ref="C20:D20"/>
    <mergeCell ref="C21:D21"/>
    <mergeCell ref="C22:D22"/>
    <mergeCell ref="C23:D23"/>
    <mergeCell ref="C24:D24"/>
    <mergeCell ref="C25:D25"/>
    <mergeCell ref="C26:D26"/>
    <mergeCell ref="C27:D27"/>
    <mergeCell ref="C28:D28"/>
    <mergeCell ref="C29:D29"/>
    <mergeCell ref="P11:S11"/>
    <mergeCell ref="T11:W11"/>
    <mergeCell ref="C13:D13"/>
    <mergeCell ref="C14:D14"/>
    <mergeCell ref="C18:D18"/>
    <mergeCell ref="L11:O11"/>
    <mergeCell ref="B11:B12"/>
    <mergeCell ref="C11:D12"/>
    <mergeCell ref="E11:E12"/>
    <mergeCell ref="F11:F12"/>
    <mergeCell ref="G11:K11"/>
    <mergeCell ref="B6:C6"/>
    <mergeCell ref="D6:F6"/>
    <mergeCell ref="B7:C7"/>
    <mergeCell ref="D7:F7"/>
    <mergeCell ref="B8:C8"/>
    <mergeCell ref="D8:F8"/>
    <mergeCell ref="B1:AA1"/>
    <mergeCell ref="B3:C3"/>
    <mergeCell ref="D3:F3"/>
    <mergeCell ref="B4:C4"/>
    <mergeCell ref="B5:C5"/>
    <mergeCell ref="D5:F5"/>
  </mergeCells>
  <pageMargins left="0.31496062992125984" right="0.70866141732283472" top="0.74803149606299213" bottom="0.74803149606299213" header="0" footer="0"/>
  <pageSetup paperSize="5" scale="4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D3400-7C95-4F49-B2F8-51837A945327}">
  <dimension ref="A1:AA1002"/>
  <sheetViews>
    <sheetView topLeftCell="A14" zoomScale="55" zoomScaleNormal="55" workbookViewId="0">
      <selection activeCell="C29" sqref="C29:D29"/>
    </sheetView>
  </sheetViews>
  <sheetFormatPr defaultColWidth="14.42578125" defaultRowHeight="15" customHeight="1"/>
  <cols>
    <col min="1" max="1" width="3.140625" customWidth="1"/>
    <col min="2" max="2" width="10.28515625" customWidth="1"/>
    <col min="3" max="3" width="24.5703125" customWidth="1"/>
    <col min="4" max="4" width="50.42578125" customWidth="1"/>
    <col min="5" max="23" width="13.42578125" customWidth="1"/>
    <col min="24" max="27" width="14" customWidth="1"/>
  </cols>
  <sheetData>
    <row r="1" spans="1:27" ht="39.75" customHeight="1">
      <c r="A1" s="1"/>
      <c r="B1" s="113" t="s">
        <v>0</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row>
    <row r="2" spans="1:27" ht="19.5" customHeight="1">
      <c r="A2" s="1"/>
      <c r="B2" s="1"/>
      <c r="C2" s="1"/>
      <c r="D2" s="1"/>
      <c r="E2" s="2"/>
      <c r="F2" s="1"/>
      <c r="G2" s="1"/>
      <c r="H2" s="1"/>
      <c r="I2" s="1"/>
      <c r="J2" s="1"/>
      <c r="K2" s="1"/>
      <c r="L2" s="1"/>
      <c r="M2" s="1"/>
      <c r="N2" s="1"/>
      <c r="O2" s="1"/>
      <c r="P2" s="1"/>
      <c r="Q2" s="1"/>
      <c r="R2" s="1"/>
      <c r="S2" s="1"/>
      <c r="T2" s="1"/>
      <c r="U2" s="1"/>
      <c r="V2" s="1"/>
      <c r="W2" s="1"/>
      <c r="X2" s="1"/>
      <c r="Y2" s="1"/>
      <c r="Z2" s="1"/>
      <c r="AA2" s="3"/>
    </row>
    <row r="3" spans="1:27" ht="25.5" customHeight="1">
      <c r="A3" s="1"/>
      <c r="B3" s="114" t="s">
        <v>1</v>
      </c>
      <c r="C3" s="167"/>
      <c r="D3" s="115" t="s">
        <v>2</v>
      </c>
      <c r="E3" s="167"/>
      <c r="F3" s="167"/>
      <c r="G3" s="1"/>
      <c r="H3" s="1"/>
      <c r="I3" s="1"/>
      <c r="J3" s="1"/>
      <c r="K3" s="1"/>
      <c r="L3" s="1"/>
      <c r="M3" s="1"/>
      <c r="N3" s="1"/>
      <c r="O3" s="1"/>
      <c r="P3" s="1"/>
      <c r="Q3" s="1"/>
      <c r="R3" s="1"/>
      <c r="S3" s="1"/>
      <c r="T3" s="1"/>
      <c r="U3" s="1"/>
      <c r="V3" s="1"/>
      <c r="W3" s="1"/>
      <c r="X3" s="1"/>
      <c r="Y3" s="1"/>
      <c r="Z3" s="1"/>
      <c r="AA3" s="3"/>
    </row>
    <row r="4" spans="1:27" ht="25.5" customHeight="1">
      <c r="A4" s="1"/>
      <c r="B4" s="114" t="s">
        <v>3</v>
      </c>
      <c r="C4" s="167"/>
      <c r="D4" s="4" t="s">
        <v>4</v>
      </c>
      <c r="G4" s="1"/>
      <c r="H4" s="1"/>
      <c r="I4" s="1"/>
      <c r="J4" s="1"/>
      <c r="K4" s="1"/>
      <c r="L4" s="1"/>
      <c r="M4" s="1"/>
      <c r="N4" s="1"/>
      <c r="O4" s="1"/>
      <c r="P4" s="1"/>
      <c r="Q4" s="1"/>
      <c r="R4" s="1"/>
      <c r="S4" s="1"/>
      <c r="T4" s="1"/>
      <c r="U4" s="1"/>
      <c r="V4" s="1"/>
      <c r="W4" s="1"/>
      <c r="X4" s="1"/>
      <c r="Y4" s="1"/>
      <c r="Z4" s="1"/>
      <c r="AA4" s="3"/>
    </row>
    <row r="5" spans="1:27" ht="25.5" customHeight="1">
      <c r="A5" s="1"/>
      <c r="B5" s="114" t="s">
        <v>5</v>
      </c>
      <c r="C5" s="167"/>
      <c r="D5" s="115" t="s">
        <v>6</v>
      </c>
      <c r="E5" s="167"/>
      <c r="F5" s="167"/>
      <c r="G5" s="1"/>
      <c r="H5" s="1"/>
      <c r="I5" s="1"/>
      <c r="J5" s="1"/>
      <c r="K5" s="1"/>
      <c r="L5" s="1"/>
      <c r="M5" s="1"/>
      <c r="N5" s="1"/>
      <c r="O5" s="1"/>
      <c r="P5" s="1"/>
      <c r="Q5" s="1"/>
      <c r="R5" s="1"/>
      <c r="S5" s="1"/>
      <c r="T5" s="1"/>
      <c r="U5" s="1"/>
      <c r="V5" s="1"/>
      <c r="W5" s="1"/>
      <c r="X5" s="1"/>
      <c r="Y5" s="1"/>
      <c r="Z5" s="1"/>
      <c r="AA5" s="3"/>
    </row>
    <row r="6" spans="1:27" ht="25.5" customHeight="1">
      <c r="A6" s="1"/>
      <c r="B6" s="114" t="s">
        <v>7</v>
      </c>
      <c r="C6" s="167"/>
      <c r="D6" s="115" t="str">
        <f>"+6282174389543"</f>
        <v>+6282174389543</v>
      </c>
      <c r="E6" s="167"/>
      <c r="F6" s="167"/>
      <c r="G6" s="1"/>
      <c r="H6" s="1"/>
      <c r="I6" s="1"/>
      <c r="J6" s="1"/>
      <c r="K6" s="1"/>
      <c r="L6" s="1"/>
      <c r="M6" s="1"/>
      <c r="N6" s="1"/>
      <c r="O6" s="1"/>
      <c r="P6" s="1"/>
      <c r="Q6" s="1"/>
      <c r="R6" s="1"/>
      <c r="S6" s="1"/>
      <c r="T6" s="1"/>
      <c r="U6" s="1"/>
      <c r="V6" s="1"/>
      <c r="W6" s="1"/>
      <c r="X6" s="1"/>
      <c r="Y6" s="1"/>
      <c r="Z6" s="1"/>
      <c r="AA6" s="3"/>
    </row>
    <row r="7" spans="1:27" ht="25.5" customHeight="1">
      <c r="A7" s="1"/>
      <c r="B7" s="114" t="s">
        <v>8</v>
      </c>
      <c r="C7" s="167"/>
      <c r="D7" s="115" t="s">
        <v>9</v>
      </c>
      <c r="E7" s="167"/>
      <c r="F7" s="167"/>
      <c r="G7" s="1"/>
      <c r="H7" s="1"/>
      <c r="I7" s="1"/>
      <c r="J7" s="1"/>
      <c r="K7" s="1"/>
      <c r="L7" s="1"/>
      <c r="M7" s="1"/>
      <c r="N7" s="1"/>
      <c r="O7" s="1"/>
      <c r="P7" s="1"/>
      <c r="Q7" s="1"/>
      <c r="R7" s="1"/>
      <c r="S7" s="1"/>
      <c r="T7" s="1"/>
      <c r="U7" s="1"/>
      <c r="V7" s="1"/>
      <c r="W7" s="1"/>
      <c r="X7" s="1"/>
      <c r="Y7" s="1"/>
      <c r="Z7" s="1"/>
      <c r="AA7" s="3"/>
    </row>
    <row r="8" spans="1:27" ht="25.5" customHeight="1">
      <c r="A8" s="1"/>
      <c r="B8" s="114" t="s">
        <v>10</v>
      </c>
      <c r="C8" s="167"/>
      <c r="D8" s="115" t="str">
        <f>"+62811348113"</f>
        <v>+62811348113</v>
      </c>
      <c r="E8" s="167"/>
      <c r="F8" s="167"/>
      <c r="G8" s="1"/>
      <c r="H8" s="1"/>
      <c r="I8" s="1"/>
      <c r="J8" s="1"/>
      <c r="K8" s="1"/>
      <c r="L8" s="1"/>
      <c r="M8" s="1"/>
      <c r="N8" s="1"/>
      <c r="O8" s="1"/>
      <c r="P8" s="1"/>
      <c r="Q8" s="1"/>
      <c r="R8" s="1"/>
      <c r="S8" s="1"/>
      <c r="T8" s="1"/>
      <c r="U8" s="1"/>
      <c r="V8" s="1"/>
      <c r="W8" s="1"/>
      <c r="X8" s="1"/>
      <c r="Y8" s="1"/>
      <c r="Z8" s="1"/>
      <c r="AA8" s="3"/>
    </row>
    <row r="9" spans="1:27" ht="19.5" customHeight="1">
      <c r="A9" s="1"/>
      <c r="B9" s="5"/>
      <c r="C9" s="5"/>
      <c r="D9" s="4"/>
      <c r="E9" s="4"/>
      <c r="F9" s="4"/>
      <c r="G9" s="1"/>
      <c r="H9" s="1"/>
      <c r="I9" s="1"/>
      <c r="J9" s="1"/>
      <c r="K9" s="1"/>
      <c r="L9" s="1"/>
      <c r="M9" s="1"/>
      <c r="N9" s="1"/>
      <c r="O9" s="1"/>
      <c r="P9" s="1"/>
      <c r="Q9" s="1"/>
      <c r="R9" s="1"/>
      <c r="S9" s="1"/>
      <c r="T9" s="1"/>
      <c r="U9" s="1"/>
      <c r="V9" s="1"/>
      <c r="W9" s="1"/>
      <c r="X9" s="1"/>
      <c r="Y9" s="1"/>
      <c r="Z9" s="1"/>
      <c r="AA9" s="3"/>
    </row>
    <row r="10" spans="1:27" ht="15.6">
      <c r="A10" s="1"/>
      <c r="B10" s="1"/>
      <c r="C10" s="1"/>
      <c r="D10" s="1"/>
      <c r="E10" s="6" t="s">
        <v>11</v>
      </c>
      <c r="F10" s="1"/>
      <c r="G10" s="1" t="s">
        <v>12</v>
      </c>
      <c r="H10" s="1"/>
      <c r="I10" s="1"/>
      <c r="J10" s="1"/>
      <c r="K10" s="1"/>
      <c r="L10" s="1"/>
      <c r="M10" s="1"/>
      <c r="N10" s="1"/>
      <c r="O10" s="1"/>
      <c r="P10" s="1"/>
      <c r="Q10" s="1"/>
      <c r="R10" s="1"/>
      <c r="S10" s="1"/>
      <c r="T10" s="1"/>
      <c r="U10" s="1"/>
      <c r="V10" s="1"/>
      <c r="W10" s="1"/>
      <c r="X10" s="1"/>
      <c r="Y10" s="1"/>
      <c r="Z10" s="1"/>
      <c r="AA10" s="3"/>
    </row>
    <row r="11" spans="1:27" ht="24.75" customHeight="1">
      <c r="A11" s="1"/>
      <c r="B11" s="109" t="s">
        <v>13</v>
      </c>
      <c r="C11" s="110" t="s">
        <v>14</v>
      </c>
      <c r="D11" s="168"/>
      <c r="E11" s="111" t="s">
        <v>15</v>
      </c>
      <c r="F11" s="109" t="s">
        <v>16</v>
      </c>
      <c r="G11" s="106" t="s">
        <v>17</v>
      </c>
      <c r="H11" s="169"/>
      <c r="I11" s="169"/>
      <c r="J11" s="169"/>
      <c r="K11" s="170"/>
      <c r="L11" s="106" t="s">
        <v>18</v>
      </c>
      <c r="M11" s="169"/>
      <c r="N11" s="169"/>
      <c r="O11" s="170"/>
      <c r="P11" s="106" t="s">
        <v>19</v>
      </c>
      <c r="Q11" s="169"/>
      <c r="R11" s="169"/>
      <c r="S11" s="170"/>
      <c r="T11" s="106" t="s">
        <v>20</v>
      </c>
      <c r="U11" s="169"/>
      <c r="V11" s="169"/>
      <c r="W11" s="170"/>
      <c r="X11" s="52"/>
    </row>
    <row r="12" spans="1:27" ht="24.75" customHeight="1">
      <c r="A12" s="1"/>
      <c r="B12" s="171"/>
      <c r="C12" s="172"/>
      <c r="D12" s="173"/>
      <c r="E12" s="171"/>
      <c r="F12" s="171"/>
      <c r="G12" s="7" t="s">
        <v>21</v>
      </c>
      <c r="H12" s="7" t="s">
        <v>22</v>
      </c>
      <c r="I12" s="7" t="s">
        <v>23</v>
      </c>
      <c r="J12" s="7" t="s">
        <v>24</v>
      </c>
      <c r="K12" s="7" t="s">
        <v>25</v>
      </c>
      <c r="L12" s="7" t="s">
        <v>21</v>
      </c>
      <c r="M12" s="7" t="s">
        <v>22</v>
      </c>
      <c r="N12" s="7" t="s">
        <v>23</v>
      </c>
      <c r="O12" s="7" t="s">
        <v>24</v>
      </c>
      <c r="P12" s="7" t="s">
        <v>21</v>
      </c>
      <c r="Q12" s="7" t="s">
        <v>22</v>
      </c>
      <c r="R12" s="7" t="s">
        <v>23</v>
      </c>
      <c r="S12" s="7" t="s">
        <v>24</v>
      </c>
      <c r="T12" s="7" t="s">
        <v>21</v>
      </c>
      <c r="U12" s="7" t="s">
        <v>22</v>
      </c>
      <c r="V12" s="7" t="s">
        <v>23</v>
      </c>
      <c r="W12" s="8" t="s">
        <v>24</v>
      </c>
      <c r="X12" s="9"/>
      <c r="Y12" s="10"/>
      <c r="Z12" s="10"/>
      <c r="AA12" s="10"/>
    </row>
    <row r="13" spans="1:27" ht="33" customHeight="1">
      <c r="A13" s="1"/>
      <c r="B13" s="15">
        <v>1</v>
      </c>
      <c r="C13" s="140" t="s">
        <v>106</v>
      </c>
      <c r="D13" s="141"/>
      <c r="E13" s="16">
        <v>8</v>
      </c>
      <c r="F13" s="17">
        <v>0.08</v>
      </c>
      <c r="G13" s="89" t="s">
        <v>125</v>
      </c>
      <c r="H13" s="17"/>
      <c r="I13" s="17"/>
      <c r="J13" s="90" t="s">
        <v>126</v>
      </c>
      <c r="K13" s="17"/>
      <c r="L13" s="90" t="s">
        <v>127</v>
      </c>
      <c r="M13" s="17"/>
      <c r="N13" s="17"/>
      <c r="O13" s="17">
        <f>F13/E13</f>
        <v>0.01</v>
      </c>
      <c r="P13" s="17">
        <f>F13/E13</f>
        <v>0.01</v>
      </c>
      <c r="Q13" s="17"/>
      <c r="R13" s="17"/>
      <c r="S13" s="17">
        <f>F13/E13</f>
        <v>0.01</v>
      </c>
      <c r="T13" s="17">
        <f>F13/E13</f>
        <v>0.01</v>
      </c>
      <c r="U13" s="17"/>
      <c r="V13" s="17"/>
      <c r="W13" s="17">
        <f>F13/E13</f>
        <v>0.01</v>
      </c>
      <c r="X13" s="18"/>
      <c r="Y13" s="19"/>
      <c r="Z13" s="19"/>
      <c r="AA13" s="19"/>
    </row>
    <row r="14" spans="1:27" ht="33" customHeight="1">
      <c r="A14" s="1"/>
      <c r="B14" s="20">
        <v>2</v>
      </c>
      <c r="C14" s="142" t="s">
        <v>27</v>
      </c>
      <c r="D14" s="143"/>
      <c r="E14" s="16">
        <v>3</v>
      </c>
      <c r="F14" s="17">
        <v>0.03</v>
      </c>
      <c r="G14" s="17"/>
      <c r="H14" s="89">
        <f>F14/E14</f>
        <v>0.01</v>
      </c>
      <c r="I14" s="17"/>
      <c r="J14" s="17">
        <f>2*(F14/E14)</f>
        <v>0.02</v>
      </c>
      <c r="K14" s="17"/>
      <c r="L14" s="17"/>
      <c r="M14" s="17"/>
      <c r="N14" s="17"/>
      <c r="O14" s="17"/>
      <c r="P14" s="17"/>
      <c r="Q14" s="17"/>
      <c r="R14" s="17"/>
      <c r="S14" s="17"/>
      <c r="T14" s="17"/>
      <c r="U14" s="17"/>
      <c r="V14" s="17"/>
      <c r="W14" s="17"/>
      <c r="X14" s="18"/>
      <c r="Y14" s="19"/>
      <c r="Z14" s="19"/>
      <c r="AA14" s="19"/>
    </row>
    <row r="15" spans="1:27" ht="33" customHeight="1">
      <c r="A15" s="23"/>
      <c r="B15" s="15">
        <v>3</v>
      </c>
      <c r="C15" s="151" t="s">
        <v>107</v>
      </c>
      <c r="D15" s="145"/>
      <c r="E15" s="16">
        <v>5</v>
      </c>
      <c r="F15" s="17">
        <v>0.02</v>
      </c>
      <c r="G15" s="72" t="s">
        <v>128</v>
      </c>
      <c r="H15" s="72" t="s">
        <v>129</v>
      </c>
      <c r="I15" s="72" t="s">
        <v>130</v>
      </c>
      <c r="J15" s="72" t="s">
        <v>131</v>
      </c>
      <c r="K15" s="17"/>
      <c r="L15" s="17"/>
      <c r="M15" s="17"/>
      <c r="N15" s="17"/>
      <c r="O15" s="17"/>
      <c r="P15" s="17"/>
      <c r="Q15" s="17"/>
      <c r="R15" s="17"/>
      <c r="S15" s="17"/>
      <c r="T15" s="17"/>
      <c r="U15" s="17"/>
      <c r="V15" s="17"/>
      <c r="W15" s="17"/>
      <c r="X15" s="18"/>
      <c r="Y15" s="19"/>
      <c r="Z15" s="19"/>
      <c r="AA15" s="19"/>
    </row>
    <row r="16" spans="1:27" ht="33" customHeight="1">
      <c r="A16" s="23"/>
      <c r="B16" s="20">
        <v>4</v>
      </c>
      <c r="C16" s="144" t="s">
        <v>108</v>
      </c>
      <c r="D16" s="145"/>
      <c r="E16" s="16">
        <v>5</v>
      </c>
      <c r="F16" s="17">
        <v>0.02</v>
      </c>
      <c r="G16" s="17">
        <f>F16/E16</f>
        <v>4.0000000000000001E-3</v>
      </c>
      <c r="H16" s="17">
        <f>F16/E16</f>
        <v>4.0000000000000001E-3</v>
      </c>
      <c r="I16" s="17">
        <f>F16/E16</f>
        <v>4.0000000000000001E-3</v>
      </c>
      <c r="J16" s="17">
        <f t="shared" ref="J16:J18" si="0">F16/E16</f>
        <v>4.0000000000000001E-3</v>
      </c>
      <c r="K16" s="17">
        <f>F16/E16</f>
        <v>4.0000000000000001E-3</v>
      </c>
      <c r="L16" s="17"/>
      <c r="M16" s="17"/>
      <c r="N16" s="17"/>
      <c r="O16" s="17"/>
      <c r="P16" s="17"/>
      <c r="Q16" s="17"/>
      <c r="R16" s="17"/>
      <c r="S16" s="17"/>
      <c r="T16" s="17"/>
      <c r="U16" s="17"/>
      <c r="V16" s="17"/>
      <c r="W16" s="17"/>
      <c r="X16" s="18"/>
      <c r="Y16" s="19"/>
      <c r="Z16" s="19"/>
      <c r="AA16" s="19"/>
    </row>
    <row r="17" spans="1:27" ht="33" customHeight="1">
      <c r="A17" s="23"/>
      <c r="B17" s="15">
        <v>5</v>
      </c>
      <c r="C17" s="144" t="s">
        <v>109</v>
      </c>
      <c r="D17" s="145"/>
      <c r="E17" s="16">
        <v>3</v>
      </c>
      <c r="F17" s="17">
        <v>0.02</v>
      </c>
      <c r="G17" s="17"/>
      <c r="H17" s="17"/>
      <c r="I17" s="17">
        <f>F17/E17</f>
        <v>6.6666666666666671E-3</v>
      </c>
      <c r="J17" s="17">
        <f t="shared" si="0"/>
        <v>6.6666666666666671E-3</v>
      </c>
      <c r="K17" s="17">
        <f>F17/E17</f>
        <v>6.6666666666666671E-3</v>
      </c>
      <c r="L17" s="17"/>
      <c r="M17" s="17"/>
      <c r="N17" s="17"/>
      <c r="O17" s="17"/>
      <c r="P17" s="17"/>
      <c r="Q17" s="17"/>
      <c r="R17" s="17"/>
      <c r="S17" s="17"/>
      <c r="T17" s="17"/>
      <c r="U17" s="17"/>
      <c r="V17" s="17"/>
      <c r="W17" s="17"/>
      <c r="X17" s="18"/>
      <c r="Y17" s="19"/>
      <c r="Z17" s="19"/>
      <c r="AA17" s="19"/>
    </row>
    <row r="18" spans="1:27" ht="33" customHeight="1">
      <c r="A18" s="23"/>
      <c r="B18" s="20">
        <v>6</v>
      </c>
      <c r="C18" s="144" t="s">
        <v>110</v>
      </c>
      <c r="D18" s="145"/>
      <c r="E18" s="16">
        <v>2</v>
      </c>
      <c r="F18" s="17">
        <v>0.02</v>
      </c>
      <c r="G18" s="17"/>
      <c r="H18" s="17"/>
      <c r="I18" s="17"/>
      <c r="J18" s="17">
        <f t="shared" si="0"/>
        <v>0.01</v>
      </c>
      <c r="K18" s="17">
        <f>F18/E18</f>
        <v>0.01</v>
      </c>
      <c r="L18" s="17"/>
      <c r="M18" s="17"/>
      <c r="N18" s="17"/>
      <c r="O18" s="17"/>
      <c r="P18" s="17"/>
      <c r="Q18" s="17"/>
      <c r="R18" s="17"/>
      <c r="S18" s="17"/>
      <c r="T18" s="17"/>
      <c r="U18" s="17"/>
      <c r="V18" s="17"/>
      <c r="W18" s="17"/>
      <c r="X18" s="18"/>
      <c r="Y18" s="19"/>
      <c r="Z18" s="19"/>
      <c r="AA18" s="19"/>
    </row>
    <row r="19" spans="1:27" ht="33" customHeight="1">
      <c r="A19" s="23"/>
      <c r="B19" s="15">
        <v>7</v>
      </c>
      <c r="C19" s="146" t="s">
        <v>111</v>
      </c>
      <c r="D19" s="143"/>
      <c r="E19" s="16">
        <v>6</v>
      </c>
      <c r="F19" s="17">
        <v>0.03</v>
      </c>
      <c r="G19" s="17"/>
      <c r="H19" s="17"/>
      <c r="I19" s="17"/>
      <c r="J19" s="17"/>
      <c r="K19" s="17">
        <f>(F19/E19)*3</f>
        <v>1.4999999999999999E-2</v>
      </c>
      <c r="L19" s="17">
        <f>(F19/E19)*3</f>
        <v>1.4999999999999999E-2</v>
      </c>
      <c r="M19" s="17"/>
      <c r="N19" s="17"/>
      <c r="O19" s="17"/>
      <c r="P19" s="17"/>
      <c r="Q19" s="17"/>
      <c r="R19" s="17"/>
      <c r="S19" s="17"/>
      <c r="T19" s="17"/>
      <c r="U19" s="17"/>
      <c r="V19" s="17"/>
      <c r="W19" s="17"/>
      <c r="X19" s="18"/>
      <c r="Y19" s="19"/>
      <c r="Z19" s="19"/>
      <c r="AA19" s="19"/>
    </row>
    <row r="20" spans="1:27" ht="33" customHeight="1">
      <c r="A20" s="23"/>
      <c r="B20" s="20">
        <v>8</v>
      </c>
      <c r="C20" s="146" t="s">
        <v>112</v>
      </c>
      <c r="D20" s="143"/>
      <c r="E20" s="16">
        <v>8</v>
      </c>
      <c r="F20" s="17">
        <v>0.08</v>
      </c>
      <c r="G20" s="17"/>
      <c r="H20" s="17"/>
      <c r="I20" s="17"/>
      <c r="J20" s="17"/>
      <c r="K20" s="17"/>
      <c r="L20" s="71" t="s">
        <v>132</v>
      </c>
      <c r="M20" s="70" t="s">
        <v>133</v>
      </c>
      <c r="N20" s="17"/>
      <c r="O20" s="17"/>
      <c r="P20" s="17"/>
      <c r="Q20" s="17"/>
      <c r="R20" s="17"/>
      <c r="S20" s="17"/>
      <c r="T20" s="17"/>
      <c r="U20" s="17"/>
      <c r="V20" s="17"/>
      <c r="W20" s="17"/>
      <c r="X20" s="18"/>
      <c r="Y20" s="19"/>
      <c r="Z20" s="19"/>
      <c r="AA20" s="19"/>
    </row>
    <row r="21" spans="1:27" ht="33" customHeight="1">
      <c r="A21" s="23"/>
      <c r="B21" s="15">
        <v>9</v>
      </c>
      <c r="C21" s="146" t="s">
        <v>113</v>
      </c>
      <c r="D21" s="143"/>
      <c r="E21" s="16">
        <v>8</v>
      </c>
      <c r="F21" s="17">
        <v>0.08</v>
      </c>
      <c r="G21" s="17"/>
      <c r="H21" s="17"/>
      <c r="I21" s="17"/>
      <c r="J21" s="17"/>
      <c r="K21" s="17"/>
      <c r="L21" s="72" t="s">
        <v>134</v>
      </c>
      <c r="M21" s="72" t="s">
        <v>135</v>
      </c>
      <c r="O21" s="17"/>
      <c r="P21" s="17"/>
      <c r="Q21" s="17"/>
      <c r="R21" s="17"/>
      <c r="S21" s="17"/>
      <c r="T21" s="17"/>
      <c r="U21" s="17"/>
      <c r="V21" s="17"/>
      <c r="W21" s="17"/>
      <c r="X21" s="18"/>
      <c r="Y21" s="19"/>
      <c r="Z21" s="19"/>
      <c r="AA21" s="19"/>
    </row>
    <row r="22" spans="1:27" ht="33" customHeight="1">
      <c r="A22" s="1"/>
      <c r="B22" s="27">
        <v>10</v>
      </c>
      <c r="C22" s="146" t="s">
        <v>114</v>
      </c>
      <c r="D22" s="143"/>
      <c r="E22" s="16">
        <v>5</v>
      </c>
      <c r="F22" s="17">
        <v>7.0000000000000007E-2</v>
      </c>
      <c r="G22" s="17"/>
      <c r="H22" s="17"/>
      <c r="I22" s="17"/>
      <c r="J22" s="17"/>
      <c r="K22" s="17"/>
      <c r="L22" s="17"/>
      <c r="M22" s="72" t="s">
        <v>136</v>
      </c>
      <c r="N22" s="72" t="s">
        <v>137</v>
      </c>
      <c r="O22" s="17">
        <f>(F22/E22)*2</f>
        <v>2.8000000000000004E-2</v>
      </c>
      <c r="P22" s="17">
        <f>(F22/E22)</f>
        <v>1.4000000000000002E-2</v>
      </c>
      <c r="Q22" s="17"/>
      <c r="R22" s="17"/>
      <c r="S22" s="17"/>
      <c r="T22" s="17"/>
      <c r="U22" s="17"/>
      <c r="V22" s="17"/>
      <c r="W22" s="17"/>
      <c r="X22" s="18"/>
      <c r="Y22" s="19"/>
      <c r="Z22" s="19"/>
      <c r="AA22" s="19"/>
    </row>
    <row r="23" spans="1:27" ht="33" customHeight="1">
      <c r="A23" s="23"/>
      <c r="B23" s="28">
        <v>11</v>
      </c>
      <c r="C23" s="146" t="s">
        <v>115</v>
      </c>
      <c r="D23" s="143"/>
      <c r="E23" s="16">
        <v>8</v>
      </c>
      <c r="F23" s="17">
        <v>7.0000000000000007E-2</v>
      </c>
      <c r="G23" s="17"/>
      <c r="H23" s="17"/>
      <c r="I23" s="17"/>
      <c r="J23" s="17"/>
      <c r="K23" s="17"/>
      <c r="L23" s="17"/>
      <c r="M23" s="72" t="s">
        <v>138</v>
      </c>
      <c r="N23" s="72" t="s">
        <v>139</v>
      </c>
      <c r="O23" s="17">
        <f>(F23/E23)*2</f>
        <v>1.7500000000000002E-2</v>
      </c>
      <c r="P23" s="17">
        <f>(F23/E23)*2</f>
        <v>1.7500000000000002E-2</v>
      </c>
      <c r="Q23" s="17"/>
      <c r="R23" s="17"/>
      <c r="S23" s="17"/>
      <c r="T23" s="17"/>
      <c r="U23" s="17"/>
      <c r="V23" s="17"/>
      <c r="W23" s="17"/>
      <c r="X23" s="18"/>
      <c r="Y23" s="19"/>
      <c r="Z23" s="19"/>
      <c r="AA23" s="19"/>
    </row>
    <row r="24" spans="1:27" ht="33" customHeight="1">
      <c r="A24" s="23"/>
      <c r="B24" s="27">
        <v>12</v>
      </c>
      <c r="C24" s="146" t="s">
        <v>116</v>
      </c>
      <c r="D24" s="143"/>
      <c r="E24" s="16">
        <v>8</v>
      </c>
      <c r="F24" s="17">
        <v>7.0000000000000007E-2</v>
      </c>
      <c r="G24" s="17"/>
      <c r="H24" s="17"/>
      <c r="I24" s="17"/>
      <c r="J24" s="17"/>
      <c r="K24" s="17"/>
      <c r="L24" s="17"/>
      <c r="M24" s="17"/>
      <c r="N24" s="71" t="s">
        <v>140</v>
      </c>
      <c r="O24" s="71" t="s">
        <v>141</v>
      </c>
      <c r="P24" s="91"/>
      <c r="Q24" s="17"/>
      <c r="R24" s="17"/>
      <c r="S24" s="17"/>
      <c r="T24" s="17"/>
      <c r="U24" s="17"/>
      <c r="V24" s="17"/>
      <c r="W24" s="17"/>
      <c r="X24" s="18"/>
      <c r="Y24" s="19"/>
      <c r="Z24" s="19"/>
      <c r="AA24" s="19"/>
    </row>
    <row r="25" spans="1:27" ht="33" customHeight="1">
      <c r="A25" s="23"/>
      <c r="B25" s="28">
        <v>13</v>
      </c>
      <c r="C25" s="146" t="s">
        <v>117</v>
      </c>
      <c r="D25" s="143"/>
      <c r="E25" s="16">
        <v>12</v>
      </c>
      <c r="F25" s="17">
        <v>0.08</v>
      </c>
      <c r="G25" s="17"/>
      <c r="H25" s="17"/>
      <c r="I25" s="17"/>
      <c r="J25" s="17"/>
      <c r="K25" s="17"/>
      <c r="L25" s="17"/>
      <c r="M25" s="17"/>
      <c r="N25" s="17"/>
      <c r="O25" s="17">
        <f>(F25/E25)*1</f>
        <v>6.6666666666666671E-3</v>
      </c>
      <c r="P25" s="72" t="s">
        <v>142</v>
      </c>
      <c r="Q25" s="72" t="s">
        <v>143</v>
      </c>
      <c r="R25" s="17">
        <f>(F25/E25)*1</f>
        <v>6.6666666666666671E-3</v>
      </c>
      <c r="S25" s="17"/>
      <c r="T25" s="17"/>
      <c r="U25" s="17"/>
      <c r="V25" s="17"/>
      <c r="W25" s="17"/>
      <c r="X25" s="18"/>
      <c r="Y25" s="19"/>
      <c r="Z25" s="19"/>
      <c r="AA25" s="19"/>
    </row>
    <row r="26" spans="1:27" ht="33" customHeight="1">
      <c r="A26" s="1"/>
      <c r="B26" s="27">
        <v>14</v>
      </c>
      <c r="C26" s="152" t="s">
        <v>118</v>
      </c>
      <c r="D26" s="153"/>
      <c r="E26" s="16">
        <v>8</v>
      </c>
      <c r="F26" s="17">
        <v>7.0000000000000007E-2</v>
      </c>
      <c r="G26" s="17"/>
      <c r="H26" s="17"/>
      <c r="I26" s="17"/>
      <c r="J26" s="17"/>
      <c r="K26" s="17"/>
      <c r="L26" s="17"/>
      <c r="M26" s="17"/>
      <c r="N26" s="17"/>
      <c r="O26" s="17"/>
      <c r="P26" s="17"/>
      <c r="Q26" s="72" t="s">
        <v>144</v>
      </c>
      <c r="R26" s="72" t="s">
        <v>145</v>
      </c>
      <c r="S26" s="72" t="s">
        <v>146</v>
      </c>
      <c r="T26" s="17"/>
      <c r="U26" s="17"/>
      <c r="V26" s="17"/>
      <c r="W26" s="17"/>
      <c r="X26" s="18"/>
      <c r="Y26" s="19"/>
      <c r="Z26" s="19"/>
      <c r="AA26" s="19"/>
    </row>
    <row r="27" spans="1:27" ht="33" customHeight="1">
      <c r="A27" s="23"/>
      <c r="B27" s="28">
        <v>15</v>
      </c>
      <c r="C27" s="147" t="s">
        <v>119</v>
      </c>
      <c r="D27" s="148"/>
      <c r="E27" s="16">
        <v>8</v>
      </c>
      <c r="F27" s="17">
        <v>7.0000000000000007E-2</v>
      </c>
      <c r="G27" s="17"/>
      <c r="H27" s="17"/>
      <c r="I27" s="17"/>
      <c r="J27" s="17"/>
      <c r="K27" s="17"/>
      <c r="L27" s="17"/>
      <c r="M27" s="17"/>
      <c r="N27" s="17"/>
      <c r="O27" s="17"/>
      <c r="P27" s="17"/>
      <c r="Q27" s="17"/>
      <c r="S27" s="72" t="s">
        <v>147</v>
      </c>
      <c r="T27" s="74" t="s">
        <v>148</v>
      </c>
      <c r="U27" s="17"/>
      <c r="V27" s="17"/>
      <c r="X27" s="18"/>
      <c r="Y27" s="19"/>
      <c r="Z27" s="19"/>
      <c r="AA27" s="19"/>
    </row>
    <row r="28" spans="1:27" ht="33" customHeight="1">
      <c r="A28" s="23"/>
      <c r="B28" s="27">
        <v>16</v>
      </c>
      <c r="C28" s="149" t="s">
        <v>120</v>
      </c>
      <c r="D28" s="150"/>
      <c r="E28" s="16">
        <v>8</v>
      </c>
      <c r="F28" s="17">
        <v>7.0000000000000007E-2</v>
      </c>
      <c r="G28" s="17"/>
      <c r="H28" s="17"/>
      <c r="I28" s="17"/>
      <c r="J28" s="17"/>
      <c r="K28" s="17"/>
      <c r="L28" s="17"/>
      <c r="M28" s="17"/>
      <c r="N28" s="17"/>
      <c r="O28" s="17"/>
      <c r="P28" s="17"/>
      <c r="Q28" s="17"/>
      <c r="R28" s="17"/>
      <c r="S28" s="72" t="s">
        <v>149</v>
      </c>
      <c r="T28" s="72" t="s">
        <v>150</v>
      </c>
      <c r="U28" s="17"/>
      <c r="V28" s="17"/>
      <c r="W28" s="17"/>
      <c r="X28" s="18"/>
      <c r="Y28" s="19"/>
      <c r="Z28" s="19"/>
      <c r="AA28" s="19"/>
    </row>
    <row r="29" spans="1:27" ht="33" customHeight="1">
      <c r="A29" s="1"/>
      <c r="B29" s="15">
        <v>17</v>
      </c>
      <c r="C29" s="146" t="s">
        <v>121</v>
      </c>
      <c r="D29" s="143"/>
      <c r="E29" s="16">
        <v>3</v>
      </c>
      <c r="F29" s="17">
        <v>0.02</v>
      </c>
      <c r="G29" s="17"/>
      <c r="H29" s="17"/>
      <c r="I29" s="17"/>
      <c r="J29" s="17"/>
      <c r="K29" s="17"/>
      <c r="L29" s="17"/>
      <c r="M29" s="17"/>
      <c r="N29" s="17"/>
      <c r="O29" s="17"/>
      <c r="P29" s="17"/>
      <c r="Q29" s="17">
        <f>(F29/E29)</f>
        <v>6.6666666666666671E-3</v>
      </c>
      <c r="R29" s="17">
        <f>(F29/E29)</f>
        <v>6.6666666666666671E-3</v>
      </c>
      <c r="S29" s="17">
        <f>(F29/E29)</f>
        <v>6.6666666666666671E-3</v>
      </c>
      <c r="T29" s="17"/>
      <c r="U29" s="17"/>
      <c r="V29" s="17"/>
      <c r="W29" s="17"/>
      <c r="X29" s="18"/>
      <c r="Y29" s="19"/>
      <c r="Z29" s="19"/>
      <c r="AA29" s="19"/>
    </row>
    <row r="30" spans="1:27" ht="33" customHeight="1">
      <c r="A30" s="23"/>
      <c r="B30" s="27">
        <v>18</v>
      </c>
      <c r="C30" s="146" t="s">
        <v>122</v>
      </c>
      <c r="D30" s="143"/>
      <c r="E30" s="16">
        <v>5</v>
      </c>
      <c r="F30" s="17">
        <v>0.04</v>
      </c>
      <c r="G30" s="17"/>
      <c r="H30" s="17"/>
      <c r="I30" s="17"/>
      <c r="J30" s="17"/>
      <c r="K30" s="17"/>
      <c r="L30" s="17"/>
      <c r="M30" s="17"/>
      <c r="N30" s="17"/>
      <c r="O30" s="17"/>
      <c r="P30" s="17"/>
      <c r="Q30" s="17">
        <f>(F30/E30)</f>
        <v>8.0000000000000002E-3</v>
      </c>
      <c r="R30" s="17">
        <f>(F30/E30)</f>
        <v>8.0000000000000002E-3</v>
      </c>
      <c r="S30" s="17">
        <f>(F30/E30)</f>
        <v>8.0000000000000002E-3</v>
      </c>
      <c r="T30" s="17">
        <f>(F30/E30)</f>
        <v>8.0000000000000002E-3</v>
      </c>
      <c r="U30" s="17">
        <f>(F30/E30)</f>
        <v>8.0000000000000002E-3</v>
      </c>
      <c r="V30" s="17"/>
      <c r="W30" s="17"/>
      <c r="X30" s="18"/>
      <c r="Y30" s="19"/>
      <c r="Z30" s="19"/>
      <c r="AA30" s="19"/>
    </row>
    <row r="31" spans="1:27" ht="26.25" customHeight="1">
      <c r="A31" s="1"/>
      <c r="B31" s="15">
        <v>19</v>
      </c>
      <c r="C31" s="146" t="s">
        <v>123</v>
      </c>
      <c r="D31" s="143"/>
      <c r="E31" s="16">
        <v>3</v>
      </c>
      <c r="F31" s="17">
        <v>0.03</v>
      </c>
      <c r="G31" s="17"/>
      <c r="H31" s="17"/>
      <c r="I31" s="17"/>
      <c r="J31" s="17"/>
      <c r="K31" s="17"/>
      <c r="L31" s="17"/>
      <c r="M31" s="17"/>
      <c r="N31" s="17"/>
      <c r="O31" s="17"/>
      <c r="P31" s="17"/>
      <c r="Q31" s="17"/>
      <c r="R31" s="17"/>
      <c r="S31" s="17"/>
      <c r="T31" s="17"/>
      <c r="U31" s="17">
        <f>(F31/E31)</f>
        <v>0.01</v>
      </c>
      <c r="V31" s="17">
        <f>(F31/E31)</f>
        <v>0.01</v>
      </c>
      <c r="W31" s="17">
        <f>(F31/E31)</f>
        <v>0.01</v>
      </c>
      <c r="X31" s="29"/>
      <c r="Y31" s="2"/>
      <c r="Z31" s="2"/>
      <c r="AA31" s="2"/>
    </row>
    <row r="32" spans="1:27" ht="27.6" customHeight="1">
      <c r="A32" s="1"/>
      <c r="B32" s="15">
        <v>20</v>
      </c>
      <c r="C32" s="146" t="s">
        <v>124</v>
      </c>
      <c r="D32" s="143"/>
      <c r="E32" s="16">
        <v>4</v>
      </c>
      <c r="F32" s="17">
        <v>0.03</v>
      </c>
      <c r="G32" s="17"/>
      <c r="H32" s="17"/>
      <c r="I32" s="17"/>
      <c r="J32" s="17"/>
      <c r="K32" s="17"/>
      <c r="L32" s="17"/>
      <c r="M32" s="17"/>
      <c r="N32" s="17"/>
      <c r="O32" s="17"/>
      <c r="P32" s="17"/>
      <c r="Q32" s="17"/>
      <c r="R32" s="17"/>
      <c r="S32" s="17"/>
      <c r="T32" s="17">
        <f>F32/E32</f>
        <v>7.4999999999999997E-3</v>
      </c>
      <c r="U32" s="17">
        <f>F32/E32</f>
        <v>7.4999999999999997E-3</v>
      </c>
      <c r="V32" s="17">
        <f>(F32/E32)*2</f>
        <v>1.4999999999999999E-2</v>
      </c>
      <c r="W32" s="17"/>
      <c r="X32" s="29"/>
      <c r="Y32" s="2"/>
      <c r="Z32" s="2"/>
      <c r="AA32" s="2"/>
    </row>
    <row r="33" spans="1:27" ht="15.75" hidden="1" customHeight="1">
      <c r="A33" s="1"/>
      <c r="B33" s="27">
        <v>20</v>
      </c>
      <c r="C33" s="167"/>
      <c r="D33" s="167"/>
      <c r="E33" s="16"/>
      <c r="F33" s="17"/>
      <c r="G33" s="17"/>
      <c r="H33" s="17"/>
      <c r="I33" s="17"/>
      <c r="J33" s="17"/>
      <c r="K33" s="17"/>
      <c r="L33" s="17"/>
      <c r="M33" s="17"/>
      <c r="N33" s="17"/>
      <c r="O33" s="17"/>
      <c r="P33" s="17"/>
      <c r="Q33" s="17"/>
      <c r="R33" s="17"/>
      <c r="S33" s="17"/>
      <c r="T33" s="17"/>
      <c r="U33" s="17"/>
      <c r="V33" s="17"/>
      <c r="W33" s="17"/>
      <c r="X33" s="29"/>
      <c r="Y33" s="2"/>
      <c r="Z33" s="2"/>
      <c r="AA33" s="2"/>
    </row>
    <row r="34" spans="1:27" ht="15.75" hidden="1" customHeight="1">
      <c r="A34" s="1"/>
      <c r="B34" s="15">
        <v>21</v>
      </c>
      <c r="C34" s="176"/>
      <c r="D34" s="170"/>
      <c r="E34" s="16"/>
      <c r="F34" s="17"/>
      <c r="G34" s="17"/>
      <c r="H34" s="17"/>
      <c r="I34" s="17"/>
      <c r="J34" s="17"/>
      <c r="K34" s="17"/>
      <c r="L34" s="17"/>
      <c r="M34" s="17"/>
      <c r="N34" s="17"/>
      <c r="O34" s="17"/>
      <c r="P34" s="17"/>
      <c r="Q34" s="17"/>
      <c r="R34" s="17"/>
      <c r="S34" s="17"/>
      <c r="T34" s="17"/>
      <c r="U34" s="17"/>
      <c r="V34" s="17"/>
      <c r="W34" s="17"/>
      <c r="X34" s="29"/>
      <c r="Y34" s="2"/>
      <c r="Z34" s="2"/>
      <c r="AA34" s="2"/>
    </row>
    <row r="35" spans="1:27" ht="15.75" hidden="1" customHeight="1">
      <c r="A35" s="1"/>
      <c r="B35" s="27">
        <v>22</v>
      </c>
      <c r="C35" s="176"/>
      <c r="D35" s="170"/>
      <c r="E35" s="16"/>
      <c r="F35" s="17"/>
      <c r="G35" s="17"/>
      <c r="H35" s="17"/>
      <c r="I35" s="17"/>
      <c r="J35" s="17"/>
      <c r="K35" s="17"/>
      <c r="L35" s="17"/>
      <c r="M35" s="17"/>
      <c r="N35" s="17"/>
      <c r="O35" s="17"/>
      <c r="P35" s="17"/>
      <c r="Q35" s="17"/>
      <c r="R35" s="17"/>
      <c r="S35" s="17"/>
      <c r="T35" s="17"/>
      <c r="U35" s="17"/>
      <c r="V35" s="17"/>
      <c r="W35" s="17"/>
      <c r="X35" s="29"/>
      <c r="Y35" s="2"/>
      <c r="Z35" s="2"/>
      <c r="AA35" s="2"/>
    </row>
    <row r="36" spans="1:27" ht="15.75" hidden="1" customHeight="1">
      <c r="A36" s="1"/>
      <c r="B36" s="15">
        <v>23</v>
      </c>
      <c r="C36" s="97"/>
      <c r="D36" s="170"/>
      <c r="E36" s="16"/>
      <c r="F36" s="17"/>
      <c r="G36" s="17"/>
      <c r="H36" s="17"/>
      <c r="I36" s="17"/>
      <c r="J36" s="17"/>
      <c r="K36" s="17"/>
      <c r="L36" s="17"/>
      <c r="M36" s="17"/>
      <c r="N36" s="17"/>
      <c r="O36" s="17"/>
      <c r="P36" s="17"/>
      <c r="Q36" s="17"/>
      <c r="R36" s="17"/>
      <c r="S36" s="17"/>
      <c r="T36" s="17"/>
      <c r="U36" s="17"/>
      <c r="V36" s="17"/>
      <c r="W36" s="17"/>
      <c r="X36" s="29"/>
      <c r="Y36" s="2"/>
      <c r="Z36" s="2"/>
      <c r="AA36" s="2"/>
    </row>
    <row r="37" spans="1:27" ht="15.75" hidden="1" customHeight="1">
      <c r="A37" s="1"/>
      <c r="B37" s="27">
        <v>24</v>
      </c>
      <c r="C37" s="97"/>
      <c r="D37" s="170"/>
      <c r="E37" s="16"/>
      <c r="F37" s="17"/>
      <c r="G37" s="17"/>
      <c r="H37" s="17"/>
      <c r="I37" s="17"/>
      <c r="J37" s="17"/>
      <c r="K37" s="17"/>
      <c r="L37" s="17"/>
      <c r="M37" s="17"/>
      <c r="N37" s="17"/>
      <c r="O37" s="17"/>
      <c r="P37" s="17"/>
      <c r="Q37" s="17"/>
      <c r="R37" s="17"/>
      <c r="S37" s="17"/>
      <c r="T37" s="17"/>
      <c r="U37" s="17"/>
      <c r="V37" s="17"/>
      <c r="W37" s="17"/>
      <c r="X37" s="29"/>
      <c r="Y37" s="2"/>
      <c r="Z37" s="2"/>
      <c r="AA37" s="2"/>
    </row>
    <row r="38" spans="1:27" ht="15.75" hidden="1" customHeight="1">
      <c r="A38" s="1"/>
      <c r="B38" s="15">
        <v>25</v>
      </c>
      <c r="C38" s="97"/>
      <c r="D38" s="170"/>
      <c r="E38" s="16"/>
      <c r="F38" s="17"/>
      <c r="G38" s="17"/>
      <c r="H38" s="17"/>
      <c r="I38" s="17"/>
      <c r="J38" s="17"/>
      <c r="K38" s="17"/>
      <c r="L38" s="17"/>
      <c r="M38" s="17"/>
      <c r="N38" s="17"/>
      <c r="O38" s="17"/>
      <c r="P38" s="17"/>
      <c r="Q38" s="17"/>
      <c r="R38" s="17"/>
      <c r="S38" s="17"/>
      <c r="T38" s="17"/>
      <c r="U38" s="17"/>
      <c r="V38" s="17"/>
      <c r="W38" s="17"/>
      <c r="X38" s="29"/>
      <c r="Y38" s="2"/>
      <c r="Z38" s="2"/>
      <c r="AA38" s="2"/>
    </row>
    <row r="39" spans="1:27" ht="15.75" hidden="1" customHeight="1">
      <c r="A39" s="1"/>
      <c r="B39" s="27">
        <v>26</v>
      </c>
      <c r="C39" s="97"/>
      <c r="D39" s="170"/>
      <c r="E39" s="16"/>
      <c r="F39" s="17"/>
      <c r="G39" s="17"/>
      <c r="H39" s="17"/>
      <c r="I39" s="17"/>
      <c r="J39" s="17"/>
      <c r="K39" s="17"/>
      <c r="L39" s="17"/>
      <c r="M39" s="17"/>
      <c r="N39" s="17"/>
      <c r="O39" s="17"/>
      <c r="P39" s="17"/>
      <c r="Q39" s="17"/>
      <c r="R39" s="17"/>
      <c r="S39" s="17"/>
      <c r="T39" s="17"/>
      <c r="U39" s="17"/>
      <c r="V39" s="17"/>
      <c r="W39" s="17"/>
      <c r="X39" s="29"/>
      <c r="Y39" s="2"/>
      <c r="Z39" s="2"/>
      <c r="AA39" s="2"/>
    </row>
    <row r="40" spans="1:27" ht="32.25" hidden="1" customHeight="1">
      <c r="A40" s="1"/>
      <c r="B40" s="15">
        <v>27</v>
      </c>
      <c r="C40" s="97"/>
      <c r="D40" s="170"/>
      <c r="E40" s="16"/>
      <c r="F40" s="17"/>
      <c r="G40" s="17"/>
      <c r="H40" s="17"/>
      <c r="I40" s="17"/>
      <c r="J40" s="17"/>
      <c r="K40" s="17"/>
      <c r="L40" s="17"/>
      <c r="M40" s="17"/>
      <c r="N40" s="17"/>
      <c r="O40" s="17"/>
      <c r="P40" s="17"/>
      <c r="Q40" s="17"/>
      <c r="R40" s="17"/>
      <c r="S40" s="17"/>
      <c r="T40" s="17"/>
      <c r="U40" s="17"/>
      <c r="V40" s="17"/>
      <c r="W40" s="17"/>
      <c r="X40" s="29"/>
      <c r="Y40" s="2"/>
      <c r="Z40" s="2"/>
    </row>
    <row r="41" spans="1:27" ht="35.25" hidden="1" customHeight="1">
      <c r="A41" s="23"/>
      <c r="B41" s="27">
        <v>28</v>
      </c>
      <c r="C41" s="97"/>
      <c r="D41" s="170"/>
      <c r="E41" s="16"/>
      <c r="F41" s="17"/>
      <c r="G41" s="17"/>
      <c r="H41" s="17"/>
      <c r="I41" s="17"/>
      <c r="J41" s="17"/>
      <c r="K41" s="17"/>
      <c r="L41" s="17"/>
      <c r="M41" s="17"/>
      <c r="N41" s="17"/>
      <c r="O41" s="17"/>
      <c r="P41" s="17"/>
      <c r="Q41" s="17"/>
      <c r="R41" s="17"/>
      <c r="S41" s="17"/>
      <c r="T41" s="17"/>
      <c r="U41" s="17"/>
      <c r="V41" s="17"/>
      <c r="W41" s="17"/>
      <c r="X41" s="29"/>
      <c r="Y41" s="2"/>
      <c r="Z41" s="2"/>
    </row>
    <row r="42" spans="1:27" ht="24.75" customHeight="1">
      <c r="A42" s="1"/>
      <c r="B42" s="15"/>
      <c r="C42" s="97"/>
      <c r="D42" s="170"/>
      <c r="E42" s="30">
        <f>SUM(E13:E41)</f>
        <v>120</v>
      </c>
      <c r="F42" s="21">
        <f>SUM(F13:F41)</f>
        <v>1.0000000000000002</v>
      </c>
      <c r="G42" s="31"/>
      <c r="H42" s="31"/>
      <c r="I42" s="31"/>
      <c r="J42" s="31"/>
      <c r="K42" s="31"/>
      <c r="L42" s="31"/>
      <c r="M42" s="31"/>
      <c r="N42" s="31"/>
      <c r="O42" s="31"/>
      <c r="P42" s="31"/>
      <c r="Q42" s="31"/>
      <c r="R42" s="31"/>
      <c r="S42" s="31"/>
      <c r="T42" s="53"/>
      <c r="U42" s="53"/>
      <c r="V42" s="53"/>
      <c r="W42" s="54"/>
      <c r="X42" s="33"/>
      <c r="Y42" s="23"/>
      <c r="Z42" s="23"/>
      <c r="AA42" s="23"/>
    </row>
    <row r="43" spans="1:27" ht="24.75" customHeight="1">
      <c r="A43" s="23"/>
      <c r="B43" s="100" t="s">
        <v>45</v>
      </c>
      <c r="C43" s="169"/>
      <c r="D43" s="169"/>
      <c r="E43" s="169"/>
      <c r="F43" s="170"/>
      <c r="G43" s="17">
        <f t="shared" ref="G43:W43" si="1">SUM(G13:G32)</f>
        <v>4.0000000000000001E-3</v>
      </c>
      <c r="H43" s="17">
        <f t="shared" si="1"/>
        <v>1.4E-2</v>
      </c>
      <c r="I43" s="17">
        <f t="shared" si="1"/>
        <v>1.0666666666666668E-2</v>
      </c>
      <c r="J43" s="17">
        <f t="shared" si="1"/>
        <v>4.066666666666667E-2</v>
      </c>
      <c r="K43" s="17">
        <f t="shared" si="1"/>
        <v>3.5666666666666666E-2</v>
      </c>
      <c r="L43" s="17">
        <f t="shared" si="1"/>
        <v>1.4999999999999999E-2</v>
      </c>
      <c r="M43" s="17">
        <f t="shared" si="1"/>
        <v>0</v>
      </c>
      <c r="N43" s="17">
        <f t="shared" si="1"/>
        <v>0</v>
      </c>
      <c r="O43" s="17">
        <f t="shared" si="1"/>
        <v>6.2166666666666676E-2</v>
      </c>
      <c r="P43" s="17">
        <f t="shared" si="1"/>
        <v>4.1500000000000002E-2</v>
      </c>
      <c r="Q43" s="17">
        <f t="shared" si="1"/>
        <v>1.4666666666666668E-2</v>
      </c>
      <c r="R43" s="17">
        <f t="shared" si="1"/>
        <v>2.1333333333333336E-2</v>
      </c>
      <c r="S43" s="17">
        <f t="shared" si="1"/>
        <v>2.4666666666666667E-2</v>
      </c>
      <c r="T43" s="17">
        <f t="shared" si="1"/>
        <v>2.5500000000000002E-2</v>
      </c>
      <c r="U43" s="17">
        <f t="shared" si="1"/>
        <v>2.5500000000000002E-2</v>
      </c>
      <c r="V43" s="17">
        <f t="shared" si="1"/>
        <v>2.5000000000000001E-2</v>
      </c>
      <c r="W43" s="17">
        <f t="shared" si="1"/>
        <v>0.02</v>
      </c>
      <c r="X43" s="18"/>
      <c r="Y43" s="19"/>
      <c r="Z43" s="19"/>
      <c r="AA43" s="19"/>
    </row>
    <row r="44" spans="1:27" ht="15.75" customHeight="1">
      <c r="A44" s="1"/>
      <c r="B44" s="100" t="s">
        <v>46</v>
      </c>
      <c r="C44" s="169"/>
      <c r="D44" s="169"/>
      <c r="E44" s="169"/>
      <c r="F44" s="170"/>
      <c r="G44" s="34">
        <f>G43</f>
        <v>4.0000000000000001E-3</v>
      </c>
      <c r="H44" s="34">
        <f t="shared" ref="H44:W44" si="2">G44+H43</f>
        <v>1.8000000000000002E-2</v>
      </c>
      <c r="I44" s="34">
        <f t="shared" si="2"/>
        <v>2.866666666666667E-2</v>
      </c>
      <c r="J44" s="34">
        <f t="shared" si="2"/>
        <v>6.9333333333333344E-2</v>
      </c>
      <c r="K44" s="34">
        <f t="shared" si="2"/>
        <v>0.10500000000000001</v>
      </c>
      <c r="L44" s="34">
        <f t="shared" si="2"/>
        <v>0.12000000000000001</v>
      </c>
      <c r="M44" s="34">
        <f t="shared" si="2"/>
        <v>0.12000000000000001</v>
      </c>
      <c r="N44" s="34">
        <f t="shared" si="2"/>
        <v>0.12000000000000001</v>
      </c>
      <c r="O44" s="34">
        <f t="shared" si="2"/>
        <v>0.1821666666666667</v>
      </c>
      <c r="P44" s="34">
        <f t="shared" si="2"/>
        <v>0.22366666666666671</v>
      </c>
      <c r="Q44" s="34">
        <f t="shared" si="2"/>
        <v>0.23833333333333337</v>
      </c>
      <c r="R44" s="34">
        <f t="shared" si="2"/>
        <v>0.25966666666666671</v>
      </c>
      <c r="S44" s="34">
        <f t="shared" si="2"/>
        <v>0.28433333333333338</v>
      </c>
      <c r="T44" s="34">
        <f t="shared" si="2"/>
        <v>0.3098333333333334</v>
      </c>
      <c r="U44" s="34">
        <f t="shared" si="2"/>
        <v>0.33533333333333343</v>
      </c>
      <c r="V44" s="34">
        <f t="shared" si="2"/>
        <v>0.36033333333333345</v>
      </c>
      <c r="W44" s="35">
        <f t="shared" si="2"/>
        <v>0.38033333333333347</v>
      </c>
      <c r="X44" s="36"/>
      <c r="Y44" s="37"/>
      <c r="Z44" s="37"/>
      <c r="AA44" s="37"/>
    </row>
    <row r="45" spans="1:27" ht="15.75" customHeight="1">
      <c r="A45" s="1"/>
      <c r="B45" s="38"/>
      <c r="C45" s="1"/>
      <c r="D45" s="1"/>
      <c r="E45" s="2"/>
      <c r="F45" s="1"/>
      <c r="G45" s="1"/>
      <c r="H45" s="1"/>
      <c r="I45" s="1"/>
      <c r="J45" s="1"/>
      <c r="K45" s="1"/>
      <c r="L45" s="1"/>
      <c r="M45" s="1"/>
      <c r="N45" s="1"/>
      <c r="O45" s="1"/>
      <c r="P45" s="1"/>
      <c r="Q45" s="1"/>
      <c r="R45" s="1"/>
      <c r="S45" s="1"/>
      <c r="T45" s="1"/>
      <c r="U45" s="1"/>
      <c r="V45" s="1"/>
      <c r="W45" s="1"/>
      <c r="X45" s="14"/>
      <c r="Y45" s="1"/>
      <c r="Z45" s="1"/>
      <c r="AA45" s="1"/>
    </row>
    <row r="46" spans="1:27" ht="15.75" customHeight="1">
      <c r="A46" s="1"/>
      <c r="B46" s="38"/>
      <c r="C46" s="1"/>
      <c r="D46" s="1"/>
      <c r="E46" s="2"/>
      <c r="F46" s="39"/>
      <c r="G46" s="40"/>
      <c r="H46" s="1"/>
      <c r="I46" s="1"/>
      <c r="J46" s="1"/>
      <c r="K46" s="1"/>
      <c r="L46" s="1"/>
      <c r="M46" s="1"/>
      <c r="N46" s="1"/>
      <c r="O46" s="1"/>
      <c r="P46" s="1"/>
      <c r="Q46" s="1"/>
      <c r="R46" s="1"/>
      <c r="S46" s="1"/>
      <c r="T46" s="1"/>
      <c r="U46" s="1"/>
      <c r="V46" s="1"/>
      <c r="W46" s="1"/>
      <c r="X46" s="1"/>
      <c r="Y46" s="1"/>
      <c r="Z46" s="1"/>
      <c r="AA46" s="1"/>
    </row>
    <row r="47" spans="1:27" ht="15.75" customHeight="1">
      <c r="A47" s="1"/>
      <c r="B47" s="38"/>
      <c r="C47" s="1"/>
      <c r="D47" s="1"/>
      <c r="E47" s="2"/>
      <c r="F47" s="1"/>
      <c r="G47" s="1"/>
      <c r="H47" s="1"/>
      <c r="I47" s="1"/>
      <c r="J47" s="1"/>
      <c r="K47" s="1"/>
      <c r="L47" s="1"/>
      <c r="M47" s="1"/>
      <c r="N47" s="1"/>
      <c r="O47" s="1"/>
      <c r="P47" s="1"/>
      <c r="Q47" s="1"/>
      <c r="R47" s="1"/>
      <c r="S47" s="1"/>
      <c r="T47" s="1"/>
      <c r="U47" s="1"/>
      <c r="V47" s="1"/>
      <c r="W47" s="1"/>
      <c r="X47" s="1"/>
      <c r="Y47" s="1"/>
      <c r="Z47" s="1"/>
      <c r="AA47" s="1"/>
    </row>
    <row r="48" spans="1:27" ht="15.75" customHeight="1">
      <c r="A48" s="1"/>
      <c r="B48" s="101" t="s">
        <v>47</v>
      </c>
      <c r="C48" s="179"/>
      <c r="D48" s="180"/>
      <c r="E48" s="101" t="s">
        <v>48</v>
      </c>
      <c r="F48" s="179"/>
      <c r="G48" s="179"/>
      <c r="H48" s="179"/>
      <c r="I48" s="180"/>
      <c r="J48" s="1"/>
      <c r="K48" s="1"/>
      <c r="L48" s="1"/>
      <c r="M48" s="1"/>
      <c r="N48" s="1"/>
      <c r="O48" s="1"/>
      <c r="P48" s="1"/>
      <c r="Q48" s="1"/>
      <c r="R48" s="1"/>
      <c r="S48" s="1"/>
      <c r="T48" s="1"/>
      <c r="U48" s="1"/>
      <c r="V48" s="1"/>
      <c r="W48" s="1"/>
      <c r="X48" s="1"/>
      <c r="Y48" s="1"/>
      <c r="Z48" s="1"/>
      <c r="AA48" s="1"/>
    </row>
    <row r="49" spans="1:27" ht="15.75" customHeight="1">
      <c r="A49" s="1"/>
      <c r="B49" s="102" t="s">
        <v>49</v>
      </c>
      <c r="C49" s="179"/>
      <c r="D49" s="180"/>
      <c r="E49" s="102" t="s">
        <v>50</v>
      </c>
      <c r="F49" s="179"/>
      <c r="G49" s="179"/>
      <c r="H49" s="179"/>
      <c r="I49" s="180"/>
      <c r="J49" s="1"/>
      <c r="K49" s="1"/>
      <c r="L49" s="1"/>
      <c r="M49" s="1"/>
      <c r="N49" s="1"/>
      <c r="O49" s="1"/>
      <c r="P49" s="1"/>
      <c r="Q49" s="1"/>
      <c r="R49" s="1"/>
      <c r="S49" s="1"/>
      <c r="T49" s="1"/>
      <c r="U49" s="1"/>
      <c r="V49" s="1"/>
      <c r="W49" s="1"/>
      <c r="X49" s="1"/>
      <c r="Y49" s="1"/>
      <c r="Z49" s="1"/>
      <c r="AA49" s="1"/>
    </row>
    <row r="50" spans="1:27" ht="15.75" customHeight="1">
      <c r="A50" s="1"/>
      <c r="B50" s="103"/>
      <c r="C50" s="181"/>
      <c r="D50" s="182"/>
      <c r="E50" s="98"/>
      <c r="F50" s="181"/>
      <c r="G50" s="181"/>
      <c r="H50" s="181"/>
      <c r="I50" s="182"/>
      <c r="J50" s="1"/>
      <c r="K50" s="1"/>
      <c r="L50" s="1"/>
      <c r="M50" s="1"/>
      <c r="N50" s="1"/>
      <c r="O50" s="1"/>
      <c r="P50" s="1"/>
      <c r="Q50" s="1"/>
      <c r="R50" s="1"/>
      <c r="S50" s="1"/>
      <c r="T50" s="1"/>
      <c r="U50" s="1"/>
      <c r="V50" s="1"/>
      <c r="W50" s="1"/>
      <c r="X50" s="1"/>
      <c r="Y50" s="1"/>
      <c r="Z50" s="1"/>
      <c r="AA50" s="1"/>
    </row>
    <row r="51" spans="1:27" ht="15.75" customHeight="1">
      <c r="A51" s="1"/>
      <c r="B51" s="183"/>
      <c r="C51" s="167"/>
      <c r="D51" s="184"/>
      <c r="E51" s="183"/>
      <c r="F51" s="167"/>
      <c r="G51" s="167"/>
      <c r="H51" s="167"/>
      <c r="I51" s="184"/>
      <c r="J51" s="1"/>
      <c r="K51" s="1"/>
      <c r="L51" s="1"/>
      <c r="M51" s="1"/>
      <c r="N51" s="1"/>
      <c r="O51" s="1"/>
      <c r="P51" s="1"/>
      <c r="Q51" s="1"/>
      <c r="R51" s="1"/>
      <c r="S51" s="1"/>
      <c r="T51" s="1"/>
      <c r="U51" s="1"/>
      <c r="V51" s="1"/>
      <c r="W51" s="1"/>
      <c r="X51" s="1"/>
      <c r="Y51" s="1"/>
      <c r="Z51" s="1"/>
      <c r="AA51" s="1"/>
    </row>
    <row r="52" spans="1:27" ht="15.75" customHeight="1">
      <c r="A52" s="1"/>
      <c r="B52" s="183"/>
      <c r="C52" s="167"/>
      <c r="D52" s="184"/>
      <c r="E52" s="183"/>
      <c r="F52" s="167"/>
      <c r="G52" s="167"/>
      <c r="H52" s="167"/>
      <c r="I52" s="184"/>
      <c r="J52" s="1"/>
      <c r="K52" s="1"/>
      <c r="L52" s="1"/>
      <c r="M52" s="1"/>
      <c r="N52" s="1"/>
      <c r="O52" s="1"/>
      <c r="P52" s="1"/>
      <c r="Q52" s="1"/>
      <c r="R52" s="1"/>
      <c r="S52" s="1"/>
      <c r="T52" s="1"/>
      <c r="U52" s="1"/>
      <c r="V52" s="1"/>
      <c r="W52" s="1"/>
      <c r="X52" s="1"/>
      <c r="Y52" s="1"/>
      <c r="Z52" s="1"/>
      <c r="AA52" s="1"/>
    </row>
    <row r="53" spans="1:27" ht="15.75" customHeight="1">
      <c r="A53" s="1"/>
      <c r="B53" s="183"/>
      <c r="C53" s="167"/>
      <c r="D53" s="184"/>
      <c r="E53" s="183"/>
      <c r="F53" s="167"/>
      <c r="G53" s="167"/>
      <c r="H53" s="167"/>
      <c r="I53" s="184"/>
      <c r="J53" s="1"/>
      <c r="K53" s="1"/>
      <c r="L53" s="1"/>
      <c r="M53" s="1"/>
      <c r="N53" s="1"/>
      <c r="O53" s="1"/>
      <c r="P53" s="1"/>
      <c r="Q53" s="1"/>
      <c r="R53" s="1"/>
      <c r="S53" s="1"/>
      <c r="T53" s="1"/>
      <c r="U53" s="1"/>
      <c r="V53" s="1"/>
      <c r="W53" s="1"/>
      <c r="X53" s="1"/>
      <c r="Y53" s="1"/>
      <c r="Z53" s="1"/>
      <c r="AA53" s="1"/>
    </row>
    <row r="54" spans="1:27" ht="15.75" customHeight="1">
      <c r="A54" s="1"/>
      <c r="B54" s="183"/>
      <c r="C54" s="167"/>
      <c r="D54" s="184"/>
      <c r="E54" s="183"/>
      <c r="F54" s="167"/>
      <c r="G54" s="167"/>
      <c r="H54" s="167"/>
      <c r="I54" s="184"/>
      <c r="J54" s="1"/>
      <c r="K54" s="1"/>
      <c r="L54" s="1"/>
      <c r="M54" s="1"/>
      <c r="N54" s="1"/>
      <c r="O54" s="1"/>
      <c r="P54" s="1"/>
      <c r="Q54" s="1"/>
      <c r="R54" s="1"/>
      <c r="S54" s="1"/>
      <c r="T54" s="1"/>
      <c r="U54" s="1"/>
      <c r="V54" s="1"/>
      <c r="W54" s="1"/>
      <c r="X54" s="1"/>
      <c r="Y54" s="1"/>
      <c r="Z54" s="1"/>
      <c r="AA54" s="1"/>
    </row>
    <row r="55" spans="1:27" ht="15.75" customHeight="1">
      <c r="A55" s="1"/>
      <c r="B55" s="183"/>
      <c r="C55" s="167"/>
      <c r="D55" s="184"/>
      <c r="E55" s="183"/>
      <c r="F55" s="167"/>
      <c r="G55" s="167"/>
      <c r="H55" s="167"/>
      <c r="I55" s="184"/>
      <c r="J55" s="1"/>
      <c r="K55" s="1"/>
      <c r="L55" s="1"/>
      <c r="M55" s="1"/>
      <c r="N55" s="1"/>
      <c r="O55" s="1"/>
      <c r="P55" s="1"/>
      <c r="Q55" s="1"/>
      <c r="R55" s="1"/>
      <c r="S55" s="1"/>
      <c r="T55" s="1"/>
      <c r="U55" s="1"/>
      <c r="V55" s="1"/>
      <c r="W55" s="1"/>
      <c r="X55" s="1"/>
      <c r="Y55" s="1"/>
      <c r="Z55" s="1"/>
      <c r="AA55" s="1"/>
    </row>
    <row r="56" spans="1:27" ht="15.75" customHeight="1">
      <c r="A56" s="1"/>
      <c r="B56" s="185"/>
      <c r="C56" s="186"/>
      <c r="D56" s="187"/>
      <c r="E56" s="185"/>
      <c r="F56" s="186"/>
      <c r="G56" s="186"/>
      <c r="H56" s="186"/>
      <c r="I56" s="187"/>
      <c r="J56" s="1"/>
      <c r="K56" s="1"/>
      <c r="L56" s="1"/>
      <c r="M56" s="1"/>
      <c r="N56" s="1"/>
      <c r="O56" s="1"/>
      <c r="P56" s="1"/>
      <c r="Q56" s="1"/>
      <c r="R56" s="1"/>
      <c r="S56" s="1"/>
      <c r="T56" s="1"/>
      <c r="U56" s="1"/>
      <c r="V56" s="1"/>
      <c r="W56" s="1"/>
      <c r="X56" s="1"/>
      <c r="Y56" s="1"/>
      <c r="Z56" s="1"/>
      <c r="AA56" s="1"/>
    </row>
    <row r="57" spans="1:27" ht="15.75" customHeight="1">
      <c r="A57" s="1"/>
      <c r="B57" s="104" t="s">
        <v>9</v>
      </c>
      <c r="C57" s="105"/>
      <c r="D57" s="105"/>
      <c r="E57" s="99" t="s">
        <v>6</v>
      </c>
      <c r="F57" s="179"/>
      <c r="G57" s="179"/>
      <c r="H57" s="179"/>
      <c r="I57" s="180"/>
      <c r="J57" s="1"/>
      <c r="K57" s="1"/>
      <c r="L57" s="1"/>
      <c r="M57" s="1"/>
      <c r="N57" s="1"/>
      <c r="O57" s="1"/>
      <c r="P57" s="1"/>
      <c r="Q57" s="1"/>
      <c r="R57" s="1"/>
      <c r="S57" s="1"/>
      <c r="T57" s="1"/>
      <c r="U57" s="1"/>
      <c r="V57" s="1"/>
      <c r="W57" s="1"/>
      <c r="X57" s="1"/>
      <c r="Y57" s="1"/>
      <c r="Z57" s="1"/>
      <c r="AA57" s="1"/>
    </row>
    <row r="58" spans="1:27" ht="15.75" customHeight="1">
      <c r="A58" s="1"/>
      <c r="B58" s="38"/>
      <c r="C58" s="10"/>
      <c r="D58" s="4"/>
      <c r="E58" s="10"/>
      <c r="F58" s="4"/>
      <c r="G58" s="4"/>
      <c r="H58" s="4"/>
      <c r="I58" s="4"/>
      <c r="J58" s="4"/>
      <c r="K58" s="4"/>
      <c r="L58" s="4"/>
      <c r="M58" s="4"/>
      <c r="N58" s="4"/>
      <c r="O58" s="4"/>
      <c r="P58" s="1"/>
      <c r="Q58" s="1"/>
      <c r="R58" s="1"/>
      <c r="S58" s="1"/>
      <c r="T58" s="1"/>
      <c r="U58" s="1"/>
      <c r="V58" s="1"/>
      <c r="W58" s="1"/>
      <c r="X58" s="1"/>
      <c r="Y58" s="1"/>
      <c r="Z58" s="1"/>
      <c r="AA58" s="1"/>
    </row>
    <row r="59" spans="1:27" ht="15.75" customHeight="1">
      <c r="A59" s="1"/>
      <c r="B59" s="38"/>
      <c r="C59" s="51"/>
      <c r="D59" s="1"/>
      <c r="E59" s="2"/>
      <c r="F59" s="1"/>
      <c r="G59" s="1"/>
      <c r="H59" s="1"/>
      <c r="I59" s="1"/>
      <c r="J59" s="1"/>
      <c r="K59" s="1"/>
      <c r="L59" s="1"/>
      <c r="M59" s="1"/>
      <c r="N59" s="1"/>
      <c r="O59" s="1"/>
      <c r="P59" s="1"/>
      <c r="Q59" s="1"/>
      <c r="R59" s="1"/>
      <c r="S59" s="1"/>
      <c r="T59" s="1"/>
      <c r="U59" s="1"/>
      <c r="V59" s="1"/>
      <c r="W59" s="1"/>
      <c r="X59" s="1"/>
      <c r="Y59" s="1"/>
      <c r="Z59" s="1"/>
      <c r="AA59" s="1"/>
    </row>
    <row r="60" spans="1:27" ht="15.75" customHeight="1">
      <c r="A60" s="1"/>
      <c r="B60" s="41" t="s">
        <v>51</v>
      </c>
      <c r="C60" s="42"/>
      <c r="D60" s="43"/>
      <c r="E60" s="42"/>
      <c r="F60" s="43"/>
      <c r="G60" s="1"/>
      <c r="H60" s="1"/>
      <c r="I60" s="1"/>
      <c r="J60" s="1"/>
      <c r="K60" s="1"/>
      <c r="L60" s="1"/>
      <c r="M60" s="1"/>
      <c r="N60" s="1"/>
      <c r="O60" s="1"/>
      <c r="P60" s="1"/>
      <c r="Q60" s="1"/>
      <c r="R60" s="1"/>
      <c r="S60" s="1"/>
      <c r="T60" s="1"/>
      <c r="U60" s="1"/>
      <c r="V60" s="1"/>
      <c r="W60" s="1"/>
      <c r="X60" s="1"/>
      <c r="Y60" s="1"/>
      <c r="Z60" s="1"/>
      <c r="AA60" s="1"/>
    </row>
    <row r="61" spans="1:27" ht="15.75" customHeight="1">
      <c r="A61" s="1"/>
      <c r="B61" s="41" t="s">
        <v>52</v>
      </c>
      <c r="C61" s="43" t="s">
        <v>53</v>
      </c>
      <c r="D61" s="43"/>
      <c r="E61" s="42"/>
      <c r="F61" s="43"/>
      <c r="G61" s="1"/>
      <c r="H61" s="1"/>
      <c r="I61" s="1"/>
      <c r="J61" s="1"/>
      <c r="K61" s="1"/>
      <c r="L61" s="1"/>
      <c r="M61" s="1"/>
      <c r="N61" s="1"/>
      <c r="O61" s="1"/>
      <c r="P61" s="1"/>
      <c r="Q61" s="1"/>
      <c r="R61" s="1"/>
      <c r="S61" s="1"/>
      <c r="T61" s="1"/>
      <c r="U61" s="1"/>
      <c r="V61" s="1"/>
      <c r="W61" s="1"/>
      <c r="X61" s="1"/>
      <c r="Y61" s="1"/>
      <c r="Z61" s="1"/>
      <c r="AA61" s="1"/>
    </row>
    <row r="62" spans="1:27" ht="15.75" customHeight="1">
      <c r="A62" s="1"/>
      <c r="B62" s="41" t="s">
        <v>54</v>
      </c>
      <c r="C62" s="43" t="s">
        <v>55</v>
      </c>
      <c r="D62" s="43"/>
      <c r="E62" s="42"/>
      <c r="F62" s="43"/>
      <c r="G62" s="1"/>
      <c r="H62" s="1"/>
      <c r="I62" s="1"/>
      <c r="J62" s="1"/>
      <c r="K62" s="1"/>
      <c r="L62" s="1"/>
      <c r="M62" s="1"/>
      <c r="N62" s="1"/>
      <c r="O62" s="1"/>
      <c r="P62" s="1"/>
      <c r="Q62" s="1"/>
      <c r="R62" s="1"/>
      <c r="S62" s="1"/>
      <c r="T62" s="1"/>
      <c r="U62" s="1"/>
      <c r="V62" s="1"/>
      <c r="W62" s="1"/>
      <c r="X62" s="1"/>
      <c r="Y62" s="1"/>
      <c r="Z62" s="1"/>
      <c r="AA62" s="1"/>
    </row>
    <row r="63" spans="1:27" ht="15.75" customHeight="1">
      <c r="A63" s="1"/>
      <c r="B63" s="41" t="s">
        <v>56</v>
      </c>
      <c r="C63" s="43" t="s">
        <v>57</v>
      </c>
      <c r="D63" s="43"/>
      <c r="E63" s="42"/>
      <c r="F63" s="43"/>
      <c r="G63" s="1"/>
      <c r="H63" s="1"/>
      <c r="I63" s="1"/>
      <c r="J63" s="1"/>
      <c r="K63" s="1"/>
      <c r="L63" s="1"/>
      <c r="M63" s="1"/>
      <c r="N63" s="1"/>
      <c r="O63" s="1"/>
      <c r="P63" s="1"/>
      <c r="Q63" s="1"/>
      <c r="R63" s="1"/>
      <c r="S63" s="1"/>
      <c r="T63" s="1"/>
      <c r="U63" s="1"/>
      <c r="V63" s="1"/>
      <c r="W63" s="1"/>
      <c r="X63" s="1"/>
      <c r="Y63" s="1"/>
      <c r="Z63" s="1"/>
      <c r="AA63" s="1"/>
    </row>
    <row r="64" spans="1:27" ht="15.75" customHeight="1">
      <c r="A64" s="1"/>
      <c r="B64" s="1"/>
      <c r="C64" s="1"/>
      <c r="D64" s="1"/>
      <c r="E64" s="2"/>
      <c r="F64" s="1"/>
      <c r="G64" s="1"/>
      <c r="H64" s="1"/>
      <c r="I64" s="1"/>
      <c r="J64" s="1"/>
      <c r="K64" s="1"/>
      <c r="L64" s="1"/>
      <c r="M64" s="1"/>
      <c r="N64" s="1"/>
      <c r="O64" s="1"/>
      <c r="P64" s="1"/>
      <c r="Q64" s="1"/>
      <c r="R64" s="1"/>
      <c r="S64" s="1"/>
      <c r="T64" s="1"/>
      <c r="U64" s="1"/>
      <c r="V64" s="1"/>
      <c r="W64" s="1"/>
      <c r="X64" s="1"/>
      <c r="Y64" s="1"/>
      <c r="Z64" s="1"/>
      <c r="AA64" s="1"/>
    </row>
    <row r="65" spans="1:27" ht="15.75" customHeight="1">
      <c r="A65" s="1"/>
      <c r="B65" s="1"/>
      <c r="C65" s="1"/>
      <c r="D65" s="1"/>
      <c r="E65" s="2"/>
      <c r="F65" s="1"/>
      <c r="G65" s="1"/>
      <c r="H65" s="1"/>
      <c r="I65" s="1"/>
      <c r="J65" s="1"/>
      <c r="K65" s="1"/>
      <c r="L65" s="1"/>
      <c r="M65" s="1"/>
      <c r="N65" s="1"/>
      <c r="O65" s="1"/>
      <c r="P65" s="1"/>
      <c r="Q65" s="1"/>
      <c r="R65" s="1"/>
      <c r="S65" s="1"/>
      <c r="T65" s="1"/>
      <c r="U65" s="1"/>
      <c r="V65" s="1"/>
      <c r="W65" s="1"/>
      <c r="X65" s="1"/>
      <c r="Y65" s="1"/>
      <c r="Z65" s="1"/>
      <c r="AA65" s="1"/>
    </row>
    <row r="66" spans="1:27" ht="15.75" customHeight="1">
      <c r="A66" s="1"/>
      <c r="B66" s="1"/>
      <c r="C66" s="1"/>
      <c r="D66" s="1"/>
      <c r="E66" s="2"/>
      <c r="F66" s="1"/>
      <c r="G66" s="1"/>
      <c r="H66" s="1"/>
      <c r="I66" s="1"/>
      <c r="J66" s="1"/>
      <c r="K66" s="1"/>
      <c r="L66" s="1"/>
      <c r="M66" s="1"/>
      <c r="N66" s="1"/>
      <c r="O66" s="1"/>
      <c r="P66" s="1"/>
      <c r="Q66" s="1"/>
      <c r="R66" s="1"/>
      <c r="S66" s="1"/>
      <c r="T66" s="1"/>
      <c r="U66" s="1"/>
      <c r="V66" s="1"/>
      <c r="W66" s="1"/>
      <c r="X66" s="1"/>
      <c r="Y66" s="1"/>
      <c r="Z66" s="1"/>
      <c r="AA66" s="1"/>
    </row>
    <row r="67" spans="1:27" ht="15.75" customHeight="1">
      <c r="A67" s="1"/>
      <c r="B67" s="1"/>
      <c r="C67" s="1"/>
      <c r="D67" s="1"/>
      <c r="E67" s="2"/>
      <c r="F67" s="1"/>
      <c r="G67" s="1"/>
      <c r="H67" s="1"/>
      <c r="I67" s="1"/>
      <c r="J67" s="1"/>
      <c r="K67" s="1"/>
      <c r="L67" s="1"/>
      <c r="M67" s="1"/>
      <c r="N67" s="1"/>
      <c r="O67" s="1"/>
      <c r="P67" s="1"/>
      <c r="Q67" s="1"/>
      <c r="R67" s="1"/>
      <c r="S67" s="1"/>
      <c r="T67" s="1"/>
      <c r="U67" s="1"/>
      <c r="V67" s="1"/>
      <c r="W67" s="1"/>
      <c r="X67" s="1"/>
      <c r="Y67" s="1"/>
      <c r="Z67" s="1"/>
      <c r="AA67" s="1"/>
    </row>
    <row r="68" spans="1:27" ht="15.75" customHeight="1">
      <c r="A68" s="1"/>
      <c r="B68" s="1"/>
      <c r="C68" s="1"/>
      <c r="D68" s="1"/>
      <c r="E68" s="2"/>
      <c r="F68" s="1"/>
      <c r="G68" s="1"/>
      <c r="H68" s="1"/>
      <c r="I68" s="1"/>
      <c r="J68" s="1"/>
      <c r="K68" s="1"/>
      <c r="L68" s="1"/>
      <c r="M68" s="1"/>
      <c r="N68" s="1"/>
      <c r="O68" s="1"/>
      <c r="P68" s="1"/>
      <c r="Q68" s="1"/>
      <c r="R68" s="1"/>
      <c r="S68" s="1"/>
      <c r="T68" s="1"/>
      <c r="U68" s="1"/>
      <c r="V68" s="1"/>
      <c r="W68" s="1"/>
      <c r="X68" s="1"/>
      <c r="Y68" s="1"/>
      <c r="Z68" s="1"/>
      <c r="AA68" s="1"/>
    </row>
    <row r="69" spans="1:27" ht="15.75" customHeight="1">
      <c r="A69" s="1"/>
      <c r="B69" s="1"/>
      <c r="C69" s="1"/>
      <c r="D69" s="1"/>
      <c r="E69" s="2"/>
      <c r="F69" s="1"/>
      <c r="G69" s="1"/>
      <c r="H69" s="1"/>
      <c r="I69" s="1"/>
      <c r="J69" s="1"/>
      <c r="K69" s="1"/>
      <c r="L69" s="1"/>
      <c r="M69" s="1"/>
      <c r="N69" s="1"/>
      <c r="O69" s="1"/>
      <c r="P69" s="1"/>
      <c r="Q69" s="1"/>
      <c r="R69" s="1"/>
      <c r="S69" s="1"/>
      <c r="T69" s="1"/>
      <c r="U69" s="1"/>
      <c r="V69" s="1"/>
      <c r="W69" s="1"/>
      <c r="X69" s="1"/>
      <c r="Y69" s="1"/>
      <c r="Z69" s="1"/>
      <c r="AA69" s="1"/>
    </row>
    <row r="70" spans="1:27" ht="15.75" customHeight="1">
      <c r="A70" s="1"/>
      <c r="B70" s="1"/>
      <c r="C70" s="1"/>
      <c r="D70" s="44" t="s">
        <v>32</v>
      </c>
      <c r="E70" s="2"/>
      <c r="F70" s="1"/>
      <c r="G70" s="1"/>
      <c r="H70" s="1"/>
      <c r="I70" s="1"/>
      <c r="J70" s="1"/>
      <c r="K70" s="1"/>
      <c r="L70" s="1"/>
      <c r="M70" s="1"/>
      <c r="N70" s="1"/>
      <c r="O70" s="1"/>
      <c r="P70" s="1"/>
      <c r="Q70" s="1"/>
      <c r="R70" s="1"/>
      <c r="S70" s="1"/>
      <c r="T70" s="1"/>
      <c r="U70" s="1"/>
      <c r="V70" s="1"/>
      <c r="W70" s="1"/>
      <c r="X70" s="1"/>
      <c r="Y70" s="1"/>
      <c r="Z70" s="1"/>
      <c r="AA70" s="1"/>
    </row>
    <row r="71" spans="1:27" ht="15.75" customHeight="1">
      <c r="A71" s="1"/>
      <c r="B71" s="1"/>
      <c r="C71" s="1"/>
      <c r="D71" s="45" t="s">
        <v>58</v>
      </c>
      <c r="E71" s="2"/>
      <c r="F71" s="1"/>
      <c r="G71" s="1"/>
      <c r="H71" s="1"/>
      <c r="I71" s="1"/>
      <c r="J71" s="1"/>
      <c r="K71" s="1"/>
      <c r="L71" s="1"/>
      <c r="M71" s="1"/>
      <c r="N71" s="1"/>
      <c r="O71" s="1"/>
      <c r="P71" s="1"/>
      <c r="Q71" s="1"/>
      <c r="R71" s="1"/>
      <c r="S71" s="1"/>
      <c r="T71" s="1"/>
      <c r="U71" s="1"/>
      <c r="V71" s="1"/>
      <c r="W71" s="1"/>
      <c r="X71" s="1"/>
      <c r="Y71" s="1"/>
      <c r="Z71" s="1"/>
      <c r="AA71" s="1"/>
    </row>
    <row r="72" spans="1:27" ht="15.75" customHeight="1">
      <c r="A72" s="1"/>
      <c r="B72" s="1"/>
      <c r="C72" s="1"/>
      <c r="D72" s="45" t="s">
        <v>59</v>
      </c>
      <c r="E72" s="2"/>
      <c r="F72" s="1"/>
      <c r="G72" s="1"/>
      <c r="H72" s="1"/>
      <c r="I72" s="1"/>
      <c r="J72" s="1"/>
      <c r="K72" s="1"/>
      <c r="L72" s="1"/>
      <c r="M72" s="1"/>
      <c r="N72" s="1"/>
      <c r="O72" s="1"/>
      <c r="P72" s="1"/>
      <c r="Q72" s="1"/>
      <c r="R72" s="1"/>
      <c r="S72" s="1"/>
      <c r="T72" s="1"/>
      <c r="U72" s="1"/>
      <c r="V72" s="1"/>
      <c r="W72" s="1"/>
      <c r="X72" s="1"/>
      <c r="Y72" s="1"/>
      <c r="Z72" s="1"/>
      <c r="AA72" s="1"/>
    </row>
    <row r="73" spans="1:27" ht="15.75" customHeight="1">
      <c r="A73" s="1"/>
      <c r="B73" s="1"/>
      <c r="C73" s="1"/>
      <c r="D73" s="45" t="s">
        <v>60</v>
      </c>
      <c r="E73" s="2"/>
      <c r="F73" s="1"/>
      <c r="G73" s="1"/>
      <c r="H73" s="1"/>
      <c r="I73" s="1"/>
      <c r="J73" s="1"/>
      <c r="K73" s="1"/>
      <c r="L73" s="1"/>
      <c r="M73" s="1"/>
      <c r="N73" s="1"/>
      <c r="O73" s="1"/>
      <c r="P73" s="1"/>
      <c r="Q73" s="1"/>
      <c r="R73" s="1"/>
      <c r="S73" s="1"/>
      <c r="T73" s="1"/>
      <c r="U73" s="1"/>
      <c r="V73" s="1"/>
      <c r="W73" s="1"/>
      <c r="X73" s="1"/>
      <c r="Y73" s="1"/>
      <c r="Z73" s="1"/>
      <c r="AA73" s="1"/>
    </row>
    <row r="74" spans="1:27" ht="15.75" customHeight="1">
      <c r="A74" s="1"/>
      <c r="B74" s="1"/>
      <c r="C74" s="1"/>
      <c r="D74" s="45" t="s">
        <v>61</v>
      </c>
      <c r="E74" s="2"/>
      <c r="F74" s="1"/>
      <c r="G74" s="1"/>
      <c r="H74" s="1"/>
      <c r="I74" s="1"/>
      <c r="J74" s="1"/>
      <c r="K74" s="1"/>
      <c r="L74" s="1"/>
      <c r="M74" s="1"/>
      <c r="N74" s="1"/>
      <c r="O74" s="1"/>
      <c r="P74" s="1"/>
      <c r="Q74" s="1"/>
      <c r="R74" s="1"/>
      <c r="S74" s="1"/>
      <c r="T74" s="1"/>
      <c r="U74" s="1"/>
      <c r="V74" s="1"/>
      <c r="W74" s="1"/>
      <c r="X74" s="1"/>
      <c r="Y74" s="1"/>
      <c r="Z74" s="1"/>
      <c r="AA74" s="1"/>
    </row>
    <row r="75" spans="1:27" ht="15.75" customHeight="1">
      <c r="A75" s="1"/>
      <c r="B75" s="1"/>
      <c r="C75" s="1"/>
      <c r="D75" s="45" t="s">
        <v>62</v>
      </c>
      <c r="E75" s="2"/>
      <c r="F75" s="1"/>
      <c r="G75" s="1"/>
      <c r="H75" s="1"/>
      <c r="I75" s="1"/>
      <c r="J75" s="1"/>
      <c r="K75" s="1"/>
      <c r="L75" s="1"/>
      <c r="M75" s="1"/>
      <c r="N75" s="1"/>
      <c r="O75" s="1"/>
      <c r="P75" s="1"/>
      <c r="Q75" s="1"/>
      <c r="R75" s="1"/>
      <c r="S75" s="1"/>
      <c r="T75" s="1"/>
      <c r="U75" s="1"/>
      <c r="V75" s="1"/>
      <c r="W75" s="1"/>
      <c r="X75" s="1"/>
      <c r="Y75" s="1"/>
      <c r="Z75" s="1"/>
      <c r="AA75" s="1"/>
    </row>
    <row r="76" spans="1:27" ht="15.75" customHeight="1">
      <c r="A76" s="1"/>
      <c r="B76" s="1"/>
      <c r="C76" s="1"/>
      <c r="D76" s="45" t="s">
        <v>63</v>
      </c>
      <c r="E76" s="2"/>
      <c r="F76" s="1"/>
      <c r="G76" s="1"/>
      <c r="H76" s="1"/>
      <c r="I76" s="1"/>
      <c r="J76" s="1"/>
      <c r="K76" s="1"/>
      <c r="L76" s="1"/>
      <c r="M76" s="1"/>
      <c r="N76" s="1"/>
      <c r="O76" s="1"/>
      <c r="P76" s="1"/>
      <c r="Q76" s="1"/>
      <c r="R76" s="1"/>
      <c r="S76" s="1"/>
      <c r="T76" s="1"/>
      <c r="U76" s="1"/>
      <c r="V76" s="1"/>
      <c r="W76" s="1"/>
      <c r="X76" s="1"/>
      <c r="Y76" s="1"/>
      <c r="Z76" s="1"/>
      <c r="AA76" s="1"/>
    </row>
    <row r="77" spans="1:27" ht="15.75" customHeight="1">
      <c r="A77" s="1"/>
      <c r="B77" s="1"/>
      <c r="C77" s="1"/>
      <c r="D77" s="45" t="s">
        <v>38</v>
      </c>
      <c r="E77" s="2"/>
      <c r="F77" s="1"/>
      <c r="G77" s="1"/>
      <c r="H77" s="1"/>
      <c r="I77" s="1"/>
      <c r="J77" s="1"/>
      <c r="K77" s="1"/>
      <c r="L77" s="1"/>
      <c r="M77" s="1"/>
      <c r="N77" s="1"/>
      <c r="O77" s="1"/>
      <c r="P77" s="1"/>
      <c r="Q77" s="1"/>
      <c r="R77" s="1"/>
      <c r="S77" s="1"/>
      <c r="T77" s="1"/>
      <c r="U77" s="1"/>
      <c r="V77" s="1"/>
      <c r="W77" s="1"/>
      <c r="X77" s="1"/>
      <c r="Y77" s="1"/>
      <c r="Z77" s="1"/>
      <c r="AA77" s="1"/>
    </row>
    <row r="78" spans="1:27" ht="15.75" customHeight="1">
      <c r="A78" s="1"/>
      <c r="B78" s="1"/>
      <c r="C78" s="1"/>
      <c r="D78" s="45" t="s">
        <v>64</v>
      </c>
      <c r="E78" s="2"/>
      <c r="F78" s="1"/>
      <c r="G78" s="1"/>
      <c r="H78" s="1"/>
      <c r="I78" s="1"/>
      <c r="J78" s="1"/>
      <c r="K78" s="1"/>
      <c r="L78" s="1"/>
      <c r="M78" s="1"/>
      <c r="N78" s="1"/>
      <c r="O78" s="1"/>
      <c r="P78" s="1"/>
      <c r="Q78" s="1"/>
      <c r="R78" s="1"/>
      <c r="S78" s="1"/>
      <c r="T78" s="1"/>
      <c r="U78" s="1"/>
      <c r="V78" s="1"/>
      <c r="W78" s="1"/>
      <c r="X78" s="1"/>
      <c r="Y78" s="1"/>
      <c r="Z78" s="1"/>
      <c r="AA78" s="1"/>
    </row>
    <row r="79" spans="1:27" ht="15.75" customHeight="1">
      <c r="A79" s="1"/>
      <c r="B79" s="1"/>
      <c r="C79" s="1"/>
      <c r="D79" s="45" t="s">
        <v>65</v>
      </c>
      <c r="E79" s="2"/>
      <c r="F79" s="1"/>
      <c r="G79" s="1"/>
      <c r="H79" s="1"/>
      <c r="I79" s="1"/>
      <c r="J79" s="1"/>
      <c r="K79" s="1"/>
      <c r="L79" s="1"/>
      <c r="M79" s="1"/>
      <c r="N79" s="1"/>
      <c r="O79" s="1"/>
      <c r="P79" s="1"/>
      <c r="Q79" s="1"/>
      <c r="R79" s="1"/>
      <c r="S79" s="1"/>
      <c r="T79" s="1"/>
      <c r="U79" s="1"/>
      <c r="V79" s="1"/>
      <c r="W79" s="1"/>
      <c r="X79" s="1"/>
      <c r="Y79" s="1"/>
      <c r="Z79" s="1"/>
      <c r="AA79" s="1"/>
    </row>
    <row r="80" spans="1:27" ht="15.75" customHeight="1">
      <c r="A80" s="1"/>
      <c r="B80" s="1"/>
      <c r="C80" s="1"/>
      <c r="D80" s="46" t="s">
        <v>66</v>
      </c>
      <c r="E80" s="2"/>
      <c r="F80" s="1"/>
      <c r="G80" s="1"/>
      <c r="H80" s="1"/>
      <c r="I80" s="1"/>
      <c r="J80" s="1"/>
      <c r="K80" s="1"/>
      <c r="L80" s="1"/>
      <c r="M80" s="1"/>
      <c r="N80" s="1"/>
      <c r="O80" s="1"/>
      <c r="P80" s="1"/>
      <c r="Q80" s="1"/>
      <c r="R80" s="1"/>
      <c r="S80" s="1"/>
      <c r="T80" s="1"/>
      <c r="U80" s="1"/>
      <c r="V80" s="1"/>
      <c r="W80" s="1"/>
      <c r="X80" s="1"/>
      <c r="Y80" s="1"/>
      <c r="Z80" s="1"/>
      <c r="AA80" s="1"/>
    </row>
    <row r="81" spans="1:27" ht="15.75" customHeight="1">
      <c r="A81" s="1"/>
      <c r="B81" s="1"/>
      <c r="C81" s="1"/>
      <c r="D81" s="1"/>
      <c r="E81" s="2"/>
      <c r="F81" s="1"/>
      <c r="G81" s="1"/>
      <c r="H81" s="1"/>
      <c r="I81" s="1"/>
      <c r="J81" s="1"/>
      <c r="K81" s="1"/>
      <c r="L81" s="1"/>
      <c r="M81" s="1"/>
      <c r="N81" s="1"/>
      <c r="O81" s="1"/>
      <c r="P81" s="1"/>
      <c r="Q81" s="1"/>
      <c r="R81" s="1"/>
      <c r="S81" s="1"/>
      <c r="T81" s="1"/>
      <c r="U81" s="1"/>
      <c r="V81" s="1"/>
      <c r="W81" s="1"/>
      <c r="X81" s="1"/>
      <c r="Y81" s="1"/>
      <c r="Z81" s="1"/>
      <c r="AA81" s="1"/>
    </row>
    <row r="82" spans="1:27" ht="15.75" customHeight="1">
      <c r="A82" s="1"/>
      <c r="B82" s="1"/>
      <c r="C82" s="1"/>
      <c r="D82" s="1"/>
      <c r="E82" s="2"/>
      <c r="F82" s="1"/>
      <c r="G82" s="1"/>
      <c r="H82" s="1"/>
      <c r="I82" s="1"/>
      <c r="J82" s="1"/>
      <c r="K82" s="1"/>
      <c r="L82" s="1"/>
      <c r="M82" s="1"/>
      <c r="N82" s="1"/>
      <c r="O82" s="1"/>
      <c r="P82" s="1"/>
      <c r="Q82" s="1"/>
      <c r="R82" s="1"/>
      <c r="S82" s="1"/>
      <c r="T82" s="1"/>
      <c r="U82" s="1"/>
      <c r="V82" s="1"/>
      <c r="W82" s="1"/>
      <c r="X82" s="1"/>
      <c r="Y82" s="1"/>
      <c r="Z82" s="1"/>
      <c r="AA82" s="1"/>
    </row>
    <row r="83" spans="1:27" ht="15.75" customHeight="1">
      <c r="A83" s="1"/>
      <c r="B83" s="1"/>
      <c r="C83" s="1"/>
      <c r="D83" s="1"/>
      <c r="E83" s="2"/>
      <c r="F83" s="1"/>
      <c r="G83" s="1"/>
      <c r="H83" s="1"/>
      <c r="I83" s="1"/>
      <c r="J83" s="1"/>
      <c r="K83" s="1"/>
      <c r="L83" s="1"/>
      <c r="M83" s="1"/>
      <c r="N83" s="1"/>
      <c r="O83" s="1"/>
      <c r="P83" s="1"/>
      <c r="Q83" s="1"/>
      <c r="R83" s="1"/>
      <c r="S83" s="1"/>
      <c r="T83" s="1"/>
      <c r="U83" s="1"/>
      <c r="V83" s="1"/>
      <c r="W83" s="1"/>
      <c r="X83" s="1"/>
      <c r="Y83" s="1"/>
      <c r="Z83" s="1"/>
      <c r="AA83" s="1"/>
    </row>
    <row r="84" spans="1:27" ht="15.75" customHeight="1">
      <c r="A84" s="1"/>
      <c r="B84" s="1"/>
      <c r="C84" s="1"/>
      <c r="D84" s="1"/>
      <c r="E84" s="2"/>
      <c r="F84" s="1"/>
      <c r="G84" s="1"/>
      <c r="H84" s="1"/>
      <c r="I84" s="1"/>
      <c r="J84" s="1"/>
      <c r="K84" s="1"/>
      <c r="L84" s="1"/>
      <c r="M84" s="1"/>
      <c r="N84" s="1"/>
      <c r="O84" s="1"/>
      <c r="P84" s="1"/>
      <c r="Q84" s="1"/>
      <c r="R84" s="1"/>
      <c r="S84" s="1"/>
      <c r="T84" s="1"/>
      <c r="U84" s="1"/>
      <c r="V84" s="1"/>
      <c r="W84" s="1"/>
      <c r="X84" s="1"/>
      <c r="Y84" s="1"/>
      <c r="Z84" s="1"/>
      <c r="AA84" s="1"/>
    </row>
    <row r="85" spans="1:27" ht="15.75" customHeight="1">
      <c r="A85" s="1"/>
      <c r="B85" s="1"/>
      <c r="C85" s="1"/>
      <c r="D85" s="1"/>
      <c r="E85" s="2"/>
      <c r="F85" s="1"/>
      <c r="G85" s="1"/>
      <c r="H85" s="1"/>
      <c r="I85" s="1"/>
      <c r="J85" s="1"/>
      <c r="K85" s="1"/>
      <c r="L85" s="1"/>
      <c r="M85" s="1"/>
      <c r="N85" s="1"/>
      <c r="O85" s="1"/>
      <c r="P85" s="1"/>
      <c r="Q85" s="1"/>
      <c r="R85" s="1"/>
      <c r="S85" s="1"/>
      <c r="T85" s="1"/>
      <c r="U85" s="1"/>
      <c r="V85" s="1"/>
      <c r="W85" s="1"/>
      <c r="X85" s="1"/>
      <c r="Y85" s="1"/>
      <c r="Z85" s="1"/>
      <c r="AA85" s="1"/>
    </row>
    <row r="86" spans="1:27" ht="15.75" customHeight="1">
      <c r="A86" s="1"/>
      <c r="B86" s="1"/>
      <c r="C86" s="1"/>
      <c r="D86" s="1"/>
      <c r="E86" s="2"/>
      <c r="F86" s="1"/>
      <c r="G86" s="1"/>
      <c r="H86" s="1"/>
      <c r="I86" s="1"/>
      <c r="J86" s="1"/>
      <c r="K86" s="1"/>
      <c r="L86" s="1"/>
      <c r="M86" s="1"/>
      <c r="N86" s="1"/>
      <c r="O86" s="1"/>
      <c r="P86" s="1"/>
      <c r="Q86" s="1"/>
      <c r="R86" s="1"/>
      <c r="S86" s="1"/>
      <c r="T86" s="1"/>
      <c r="U86" s="1"/>
      <c r="V86" s="1"/>
      <c r="W86" s="1"/>
      <c r="X86" s="1"/>
      <c r="Y86" s="1"/>
      <c r="Z86" s="1"/>
      <c r="AA86" s="1"/>
    </row>
    <row r="87" spans="1:27" ht="15.75" customHeight="1">
      <c r="A87" s="1"/>
      <c r="B87" s="1"/>
      <c r="C87" s="1"/>
      <c r="D87" s="1"/>
      <c r="E87" s="2"/>
      <c r="F87" s="1"/>
      <c r="G87" s="1"/>
      <c r="H87" s="1"/>
      <c r="I87" s="1"/>
      <c r="J87" s="1"/>
      <c r="K87" s="1"/>
      <c r="L87" s="1"/>
      <c r="M87" s="1"/>
      <c r="N87" s="1"/>
      <c r="O87" s="1"/>
      <c r="P87" s="1"/>
      <c r="Q87" s="1"/>
      <c r="R87" s="1"/>
      <c r="S87" s="1"/>
      <c r="T87" s="1"/>
      <c r="U87" s="1"/>
      <c r="V87" s="1"/>
      <c r="W87" s="1"/>
      <c r="X87" s="1"/>
      <c r="Y87" s="1"/>
      <c r="Z87" s="1"/>
      <c r="AA87" s="1"/>
    </row>
    <row r="88" spans="1:27" ht="15.75" customHeight="1">
      <c r="A88" s="1"/>
      <c r="B88" s="1"/>
      <c r="C88" s="1"/>
      <c r="D88" s="1"/>
      <c r="E88" s="2"/>
      <c r="F88" s="1"/>
      <c r="G88" s="1"/>
      <c r="H88" s="1"/>
      <c r="I88" s="1"/>
      <c r="J88" s="1"/>
      <c r="K88" s="1"/>
      <c r="L88" s="1"/>
      <c r="M88" s="1"/>
      <c r="N88" s="1"/>
      <c r="O88" s="1"/>
      <c r="P88" s="1"/>
      <c r="Q88" s="1"/>
      <c r="R88" s="1"/>
      <c r="S88" s="1"/>
      <c r="T88" s="1"/>
      <c r="U88" s="1"/>
      <c r="V88" s="1"/>
      <c r="W88" s="1"/>
      <c r="X88" s="1"/>
      <c r="Y88" s="1"/>
      <c r="Z88" s="1"/>
      <c r="AA88" s="1"/>
    </row>
    <row r="89" spans="1:27" ht="15.75" customHeight="1">
      <c r="A89" s="1"/>
      <c r="B89" s="1"/>
      <c r="C89" s="1"/>
      <c r="D89" s="1"/>
      <c r="E89" s="2"/>
      <c r="F89" s="1"/>
      <c r="G89" s="1"/>
      <c r="H89" s="1"/>
      <c r="I89" s="1"/>
      <c r="J89" s="1"/>
      <c r="K89" s="1"/>
      <c r="L89" s="1"/>
      <c r="M89" s="1"/>
      <c r="N89" s="1"/>
      <c r="O89" s="1"/>
      <c r="P89" s="1"/>
      <c r="Q89" s="1"/>
      <c r="R89" s="1"/>
      <c r="S89" s="1"/>
      <c r="T89" s="1"/>
      <c r="U89" s="1"/>
      <c r="V89" s="1"/>
      <c r="W89" s="1"/>
      <c r="X89" s="1"/>
      <c r="Y89" s="1"/>
      <c r="Z89" s="1"/>
      <c r="AA89" s="1"/>
    </row>
    <row r="90" spans="1:27" ht="15.75" customHeight="1">
      <c r="A90" s="1"/>
      <c r="B90" s="1"/>
      <c r="C90" s="1"/>
      <c r="D90" s="1"/>
      <c r="E90" s="2"/>
      <c r="F90" s="1"/>
      <c r="G90" s="1"/>
      <c r="H90" s="1"/>
      <c r="I90" s="1"/>
      <c r="J90" s="1"/>
      <c r="K90" s="1"/>
      <c r="L90" s="1"/>
      <c r="M90" s="1"/>
      <c r="N90" s="1"/>
      <c r="O90" s="1"/>
      <c r="P90" s="1"/>
      <c r="Q90" s="1"/>
      <c r="R90" s="1"/>
      <c r="S90" s="1"/>
      <c r="T90" s="1"/>
      <c r="U90" s="1"/>
      <c r="V90" s="1"/>
      <c r="W90" s="1"/>
      <c r="X90" s="1"/>
      <c r="Y90" s="1"/>
      <c r="Z90" s="1"/>
      <c r="AA90" s="1"/>
    </row>
    <row r="91" spans="1:27" ht="15.75" customHeight="1">
      <c r="A91" s="1"/>
      <c r="B91" s="1"/>
      <c r="C91" s="1"/>
      <c r="D91" s="1"/>
      <c r="E91" s="2"/>
      <c r="F91" s="1"/>
      <c r="G91" s="1"/>
      <c r="H91" s="1"/>
      <c r="I91" s="1"/>
      <c r="J91" s="1"/>
      <c r="K91" s="1"/>
      <c r="L91" s="1"/>
      <c r="M91" s="1"/>
      <c r="N91" s="1"/>
      <c r="O91" s="1"/>
      <c r="P91" s="1"/>
      <c r="Q91" s="1"/>
      <c r="R91" s="1"/>
      <c r="S91" s="1"/>
      <c r="T91" s="1"/>
      <c r="U91" s="1"/>
      <c r="V91" s="1"/>
      <c r="W91" s="1"/>
      <c r="X91" s="1"/>
      <c r="Y91" s="1"/>
      <c r="Z91" s="1"/>
      <c r="AA91" s="1"/>
    </row>
    <row r="92" spans="1:27" ht="15.75" customHeight="1">
      <c r="A92" s="1"/>
      <c r="B92" s="1"/>
      <c r="C92" s="1"/>
      <c r="D92" s="1"/>
      <c r="E92" s="2"/>
      <c r="F92" s="1"/>
      <c r="G92" s="1"/>
      <c r="H92" s="1"/>
      <c r="I92" s="1"/>
      <c r="J92" s="1"/>
      <c r="K92" s="1"/>
      <c r="L92" s="1"/>
      <c r="M92" s="1"/>
      <c r="N92" s="1"/>
      <c r="O92" s="1"/>
      <c r="P92" s="1"/>
      <c r="Q92" s="1"/>
      <c r="R92" s="1"/>
      <c r="S92" s="1"/>
      <c r="T92" s="1"/>
      <c r="U92" s="1"/>
      <c r="V92" s="1"/>
      <c r="W92" s="1"/>
      <c r="X92" s="1"/>
      <c r="Y92" s="1"/>
      <c r="Z92" s="1"/>
      <c r="AA92" s="1"/>
    </row>
    <row r="93" spans="1:27" ht="15.75" customHeight="1">
      <c r="A93" s="1"/>
      <c r="B93" s="1"/>
      <c r="C93" s="1"/>
      <c r="D93" s="1"/>
      <c r="E93" s="2"/>
      <c r="F93" s="1"/>
      <c r="G93" s="1"/>
      <c r="H93" s="1"/>
      <c r="I93" s="1"/>
      <c r="J93" s="1"/>
      <c r="K93" s="1"/>
      <c r="L93" s="1"/>
      <c r="M93" s="1"/>
      <c r="N93" s="1"/>
      <c r="O93" s="1"/>
      <c r="P93" s="1"/>
      <c r="Q93" s="1"/>
      <c r="R93" s="1"/>
      <c r="S93" s="1"/>
      <c r="T93" s="1"/>
      <c r="U93" s="1"/>
      <c r="V93" s="1"/>
      <c r="W93" s="1"/>
      <c r="X93" s="1"/>
      <c r="Y93" s="1"/>
      <c r="Z93" s="1"/>
      <c r="AA93" s="1"/>
    </row>
    <row r="94" spans="1:27" ht="15.75" customHeight="1">
      <c r="A94" s="1"/>
      <c r="B94" s="1"/>
      <c r="C94" s="1"/>
      <c r="D94" s="1"/>
      <c r="E94" s="2"/>
      <c r="F94" s="1"/>
      <c r="G94" s="1"/>
      <c r="H94" s="1"/>
      <c r="I94" s="1"/>
      <c r="J94" s="1"/>
      <c r="K94" s="1"/>
      <c r="L94" s="1"/>
      <c r="M94" s="1"/>
      <c r="N94" s="1"/>
      <c r="O94" s="1"/>
      <c r="P94" s="1"/>
      <c r="Q94" s="1"/>
      <c r="R94" s="1"/>
      <c r="S94" s="1"/>
      <c r="T94" s="1"/>
      <c r="U94" s="1"/>
      <c r="V94" s="1"/>
      <c r="W94" s="1"/>
      <c r="X94" s="1"/>
      <c r="Y94" s="1"/>
      <c r="Z94" s="1"/>
      <c r="AA94" s="1"/>
    </row>
    <row r="95" spans="1:27" ht="15.75" customHeight="1">
      <c r="A95" s="1"/>
      <c r="B95" s="1"/>
      <c r="C95" s="1"/>
      <c r="D95" s="1"/>
      <c r="E95" s="2"/>
      <c r="F95" s="1"/>
      <c r="G95" s="1"/>
      <c r="H95" s="1"/>
      <c r="I95" s="1"/>
      <c r="J95" s="1"/>
      <c r="K95" s="1"/>
      <c r="L95" s="1"/>
      <c r="M95" s="1"/>
      <c r="N95" s="1"/>
      <c r="O95" s="1"/>
      <c r="P95" s="1"/>
      <c r="Q95" s="1"/>
      <c r="R95" s="1"/>
      <c r="S95" s="1"/>
      <c r="T95" s="1"/>
      <c r="U95" s="1"/>
      <c r="V95" s="1"/>
      <c r="W95" s="1"/>
      <c r="X95" s="1"/>
      <c r="Y95" s="1"/>
      <c r="Z95" s="1"/>
      <c r="AA95" s="1"/>
    </row>
    <row r="96" spans="1:27" ht="15.75" customHeight="1">
      <c r="A96" s="1"/>
      <c r="B96" s="1"/>
      <c r="C96" s="1"/>
      <c r="D96" s="1"/>
      <c r="E96" s="2"/>
      <c r="F96" s="1"/>
      <c r="G96" s="1"/>
      <c r="H96" s="1"/>
      <c r="I96" s="1"/>
      <c r="J96" s="1"/>
      <c r="K96" s="1"/>
      <c r="L96" s="1"/>
      <c r="M96" s="1"/>
      <c r="N96" s="1"/>
      <c r="O96" s="1"/>
      <c r="P96" s="1"/>
      <c r="Q96" s="1"/>
      <c r="R96" s="1"/>
      <c r="S96" s="1"/>
      <c r="T96" s="1"/>
      <c r="U96" s="1"/>
      <c r="V96" s="1"/>
      <c r="W96" s="1"/>
      <c r="X96" s="1"/>
      <c r="Y96" s="1"/>
      <c r="Z96" s="1"/>
      <c r="AA96" s="1"/>
    </row>
    <row r="97" spans="1:27" ht="15.75" customHeight="1">
      <c r="A97" s="1"/>
      <c r="B97" s="1"/>
      <c r="C97" s="1"/>
      <c r="D97" s="1"/>
      <c r="E97" s="2"/>
      <c r="F97" s="1"/>
      <c r="G97" s="1"/>
      <c r="H97" s="1"/>
      <c r="I97" s="1"/>
      <c r="J97" s="1"/>
      <c r="K97" s="1"/>
      <c r="L97" s="1"/>
      <c r="M97" s="1"/>
      <c r="N97" s="1"/>
      <c r="O97" s="1"/>
      <c r="P97" s="1"/>
      <c r="Q97" s="1"/>
      <c r="R97" s="1"/>
      <c r="S97" s="1"/>
      <c r="T97" s="1"/>
      <c r="U97" s="1"/>
      <c r="V97" s="1"/>
      <c r="W97" s="1"/>
      <c r="X97" s="1"/>
      <c r="Y97" s="1"/>
      <c r="Z97" s="1"/>
      <c r="AA97" s="1"/>
    </row>
    <row r="98" spans="1:27" ht="15.75" customHeight="1">
      <c r="A98" s="1"/>
      <c r="B98" s="1"/>
      <c r="C98" s="1"/>
      <c r="D98" s="1"/>
      <c r="E98" s="2"/>
      <c r="F98" s="1"/>
      <c r="G98" s="1"/>
      <c r="H98" s="1"/>
      <c r="I98" s="1"/>
      <c r="J98" s="1"/>
      <c r="K98" s="1"/>
      <c r="L98" s="1"/>
      <c r="M98" s="1"/>
      <c r="N98" s="1"/>
      <c r="O98" s="1"/>
      <c r="P98" s="1"/>
      <c r="Q98" s="1"/>
      <c r="R98" s="1"/>
      <c r="S98" s="1"/>
      <c r="T98" s="1"/>
      <c r="U98" s="1"/>
      <c r="V98" s="1"/>
      <c r="W98" s="1"/>
      <c r="X98" s="1"/>
      <c r="Y98" s="1"/>
      <c r="Z98" s="1"/>
      <c r="AA98" s="1"/>
    </row>
    <row r="99" spans="1:27" ht="15.75" customHeight="1">
      <c r="A99" s="1"/>
      <c r="B99" s="1"/>
      <c r="C99" s="1"/>
      <c r="D99" s="1"/>
      <c r="E99" s="2"/>
      <c r="F99" s="1"/>
      <c r="G99" s="1"/>
      <c r="H99" s="1"/>
      <c r="I99" s="1"/>
      <c r="J99" s="1"/>
      <c r="K99" s="1"/>
      <c r="L99" s="1"/>
      <c r="M99" s="1"/>
      <c r="N99" s="1"/>
      <c r="O99" s="1"/>
      <c r="P99" s="1"/>
      <c r="Q99" s="1"/>
      <c r="R99" s="1"/>
      <c r="S99" s="1"/>
      <c r="T99" s="1"/>
      <c r="U99" s="1"/>
      <c r="V99" s="1"/>
      <c r="W99" s="1"/>
      <c r="X99" s="1"/>
      <c r="Y99" s="1"/>
      <c r="Z99" s="1"/>
      <c r="AA99" s="1"/>
    </row>
    <row r="100" spans="1:27" ht="15.75" customHeight="1">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row>
    <row r="101" spans="1:27" ht="15.75" customHeight="1">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row>
    <row r="102" spans="1:27" ht="15.75" customHeight="1">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row>
    <row r="103" spans="1:27" ht="15.75" customHeight="1">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row>
    <row r="104" spans="1:27" ht="15.75" customHeight="1">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row>
    <row r="105" spans="1:27" ht="15.75" customHeight="1">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row>
    <row r="106" spans="1:27" ht="15.75" customHeight="1">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row>
    <row r="107" spans="1:27" ht="15.75" customHeight="1">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row>
    <row r="108" spans="1:27" ht="15.75" customHeight="1">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row>
    <row r="109" spans="1:27" ht="15.75" customHeight="1">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row>
    <row r="110" spans="1:27" ht="15.75" customHeight="1">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row>
    <row r="111" spans="1:27" ht="15.75" customHeight="1">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row>
    <row r="112" spans="1:27" ht="15.75" customHeight="1">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row>
    <row r="113" spans="1:27" ht="15.75" customHeight="1">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row>
    <row r="114" spans="1:27" ht="15.75" customHeight="1">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row>
    <row r="115" spans="1:27" ht="15.75" customHeight="1">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row>
    <row r="116" spans="1:27" ht="15.75" customHeight="1">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row>
    <row r="117" spans="1:27" ht="15.75" customHeight="1">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row>
    <row r="118" spans="1:27" ht="15.75" customHeight="1">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row>
    <row r="119" spans="1:27" ht="15.75" customHeight="1">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row>
    <row r="120" spans="1:27" ht="15.75" customHeight="1">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row>
    <row r="121" spans="1:27" ht="15.75" customHeight="1">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row>
    <row r="122" spans="1:27" ht="15.75" customHeight="1">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row>
    <row r="123" spans="1:27" ht="15.75" customHeight="1">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row>
    <row r="124" spans="1:27" ht="15.75" customHeight="1">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row>
    <row r="125" spans="1:27" ht="15.75" customHeight="1">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row>
    <row r="126" spans="1:27" ht="15.75" customHeight="1">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row>
    <row r="127" spans="1:27" ht="15.75" customHeight="1">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row>
    <row r="128" spans="1:27" ht="15.75" customHeight="1">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row>
    <row r="129" spans="1:27" ht="15.75" customHeight="1">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row>
    <row r="130" spans="1:27" ht="15.75" customHeight="1">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row>
    <row r="131" spans="1:27" ht="15.75" customHeight="1">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row>
    <row r="132" spans="1:27" ht="15.75" customHeight="1">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row>
    <row r="133" spans="1:27" ht="15.75" customHeight="1">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row>
    <row r="134" spans="1:27" ht="15.75" customHeight="1">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row>
    <row r="135" spans="1:27" ht="15.75" customHeight="1">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row>
    <row r="136" spans="1:27" ht="15.75" customHeight="1">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row>
    <row r="137" spans="1:27" ht="15.75" customHeight="1">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row>
    <row r="138" spans="1:27" ht="15.75" customHeight="1">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row>
    <row r="139" spans="1:27" ht="15.75" customHeight="1">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row>
    <row r="140" spans="1:27" ht="15.75" customHeight="1">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row>
    <row r="141" spans="1:27" ht="15.75" customHeight="1">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row>
    <row r="142" spans="1:27" ht="15.75" customHeight="1">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row>
    <row r="143" spans="1:27" ht="15.75" customHeight="1">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row>
    <row r="144" spans="1:27" ht="15.75" customHeight="1">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row>
    <row r="145" spans="1:27" ht="15.75" customHeight="1">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row>
    <row r="146" spans="1:27" ht="15.75" customHeight="1">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row>
    <row r="147" spans="1:27" ht="15.75" customHeight="1">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row>
    <row r="148" spans="1:27" ht="15.75" customHeight="1">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row>
    <row r="149" spans="1:27" ht="15.75" customHeight="1">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row>
    <row r="150" spans="1:27" ht="15.75" customHeight="1">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row>
    <row r="151" spans="1:27" ht="15.75" customHeight="1">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row>
    <row r="152" spans="1:27" ht="15.75" customHeight="1">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row>
    <row r="153" spans="1:27" ht="15.75" customHeight="1">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row>
    <row r="154" spans="1:27" ht="15.75" customHeight="1">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row>
    <row r="155" spans="1:27" ht="15.75" customHeight="1">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row>
    <row r="156" spans="1:27" ht="15.75" customHeight="1">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row>
    <row r="157" spans="1:27" ht="15.75" customHeight="1">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row>
    <row r="158" spans="1:27" ht="15.75" customHeight="1">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row>
    <row r="159" spans="1:27" ht="15.75" customHeight="1">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row>
    <row r="160" spans="1:27" ht="15.75" customHeight="1">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row>
    <row r="161" spans="1:27" ht="15.75" customHeight="1">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row>
    <row r="162" spans="1:27" ht="15.75" customHeight="1">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row>
    <row r="163" spans="1:27" ht="15.75" customHeight="1">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row>
    <row r="164" spans="1:27" ht="15.75" customHeight="1">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row>
    <row r="165" spans="1:27" ht="15.75" customHeight="1">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row>
    <row r="166" spans="1:27" ht="15.75" customHeight="1">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row>
    <row r="167" spans="1:27" ht="15.75" customHeight="1">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row>
    <row r="168" spans="1:27" ht="15.75" customHeight="1">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row>
    <row r="169" spans="1:27" ht="15.75" customHeight="1">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row>
    <row r="170" spans="1:27" ht="15.75" customHeight="1">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row>
    <row r="171" spans="1:27" ht="15.75" customHeight="1">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row>
    <row r="172" spans="1:27" ht="15.75" customHeight="1">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row>
    <row r="173" spans="1:27" ht="15.75" customHeight="1">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row>
    <row r="174" spans="1:27" ht="15.75" customHeight="1">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row>
    <row r="175" spans="1:27" ht="15.75" customHeight="1">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row>
    <row r="176" spans="1:27" ht="15.75" customHeight="1">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row>
    <row r="177" spans="1:27" ht="15.75" customHeight="1">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row>
    <row r="178" spans="1:27" ht="15.75" customHeight="1">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row>
    <row r="179" spans="1:27" ht="15.75" customHeight="1">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row>
    <row r="180" spans="1:27" ht="15.75" customHeight="1">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row>
    <row r="181" spans="1:27" ht="15.75" customHeight="1">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row>
    <row r="182" spans="1:27" ht="15.75" customHeight="1">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row>
    <row r="183" spans="1:27" ht="15.75" customHeight="1">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row>
    <row r="184" spans="1:27" ht="15.75" customHeight="1">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row>
    <row r="185" spans="1:27" ht="15.75" customHeight="1">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row>
    <row r="186" spans="1:27" ht="15.75" customHeight="1">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row>
    <row r="187" spans="1:27" ht="15.75" customHeight="1">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row>
    <row r="188" spans="1:27" ht="15.75" customHeight="1">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row>
    <row r="189" spans="1:27" ht="15.75" customHeight="1">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row>
    <row r="190" spans="1:27" ht="15.75" customHeight="1">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row>
    <row r="191" spans="1:27" ht="15.75" customHeight="1">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row>
    <row r="192" spans="1:27" ht="15.75" customHeight="1">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row>
    <row r="193" spans="1:27" ht="15.75" customHeight="1">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row>
    <row r="194" spans="1:27" ht="15.75" customHeight="1">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row>
    <row r="195" spans="1:27" ht="15.75" customHeight="1">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row>
    <row r="196" spans="1:27" ht="15.75" customHeight="1">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row>
    <row r="197" spans="1:27" ht="15.75" customHeight="1">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row>
    <row r="198" spans="1:27" ht="15.75" customHeight="1">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row>
    <row r="199" spans="1:27" ht="15.75" customHeight="1">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row>
    <row r="200" spans="1:27" ht="15.75" customHeight="1">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row>
    <row r="201" spans="1:27" ht="15.75" customHeight="1">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row>
    <row r="202" spans="1:27" ht="15.75" customHeight="1">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row>
    <row r="203" spans="1:27" ht="15.75" customHeight="1">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row>
    <row r="204" spans="1:27" ht="15.75" customHeight="1">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row>
    <row r="205" spans="1:27" ht="15.75" customHeight="1">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row>
    <row r="206" spans="1:27" ht="15.75" customHeight="1">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row>
    <row r="207" spans="1:27" ht="15.75" customHeight="1">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row>
    <row r="208" spans="1:27" ht="15.75" customHeight="1">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row>
    <row r="209" spans="1:27" ht="15.75" customHeight="1">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row>
    <row r="210" spans="1:27" ht="15.75" customHeight="1">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row>
    <row r="211" spans="1:27" ht="15.75" customHeight="1">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row>
    <row r="212" spans="1:27" ht="15.75" customHeight="1">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row>
    <row r="213" spans="1:27" ht="15.75" customHeight="1">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row>
    <row r="214" spans="1:27" ht="15.75" customHeight="1">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row>
    <row r="215" spans="1:27" ht="15.75" customHeight="1">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row>
    <row r="216" spans="1:27" ht="15.75" customHeight="1">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row>
    <row r="217" spans="1:27" ht="15.75" customHeight="1">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row>
    <row r="218" spans="1:27" ht="15.75" customHeight="1">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row>
    <row r="219" spans="1:27" ht="15.75" customHeight="1">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row>
    <row r="220" spans="1:27" ht="15.75" customHeight="1">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row>
    <row r="221" spans="1:27" ht="15.75" customHeight="1">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row>
    <row r="222" spans="1:27" ht="15.75" customHeight="1">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row>
    <row r="223" spans="1:27" ht="15.75" customHeight="1">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row>
    <row r="224" spans="1:27" ht="15.75" customHeight="1">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row>
    <row r="225" spans="1:27" ht="15.75" customHeight="1">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row>
    <row r="226" spans="1:27" ht="15.75" customHeight="1">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row>
    <row r="227" spans="1:27" ht="15.75" customHeight="1">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row>
    <row r="228" spans="1:27" ht="15.75" customHeight="1">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row>
    <row r="229" spans="1:27" ht="15.75" customHeight="1">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row>
    <row r="230" spans="1:27" ht="15.75" customHeight="1">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row>
    <row r="231" spans="1:27" ht="15.75" customHeight="1">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row>
    <row r="232" spans="1:27" ht="15.75" customHeight="1">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row>
    <row r="233" spans="1:27" ht="15.75" customHeight="1">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row>
    <row r="234" spans="1:27" ht="15.75" customHeight="1">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row>
    <row r="235" spans="1:27" ht="15.75" customHeight="1">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row>
    <row r="236" spans="1:27" ht="15.75" customHeight="1">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row>
    <row r="237" spans="1:27" ht="15.75" customHeight="1">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row>
    <row r="238" spans="1:27" ht="15.75" customHeight="1">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row>
    <row r="239" spans="1:27" ht="15.75" customHeight="1">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row>
    <row r="240" spans="1:27" ht="15.75" customHeight="1">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row>
    <row r="241" spans="1:27" ht="15.75" customHeight="1">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row>
    <row r="242" spans="1:27" ht="15.75" customHeight="1">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row>
    <row r="243" spans="1:27" ht="15.75" customHeight="1">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row>
    <row r="244" spans="1:27" ht="15.75" customHeight="1">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row>
    <row r="245" spans="1:27" ht="15.75" customHeight="1">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row>
    <row r="246" spans="1:27" ht="15.75" customHeight="1">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row>
    <row r="247" spans="1:27" ht="15.75" customHeight="1">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row>
    <row r="248" spans="1:27" ht="15.75" customHeight="1">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row>
    <row r="249" spans="1:27" ht="15.75" customHeight="1">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row>
    <row r="250" spans="1:27" ht="15.75" customHeight="1">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row>
    <row r="251" spans="1:27" ht="15.75" customHeight="1">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row>
    <row r="252" spans="1:27" ht="15.75" customHeight="1">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row>
    <row r="253" spans="1:27" ht="15.75" customHeight="1">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row>
    <row r="254" spans="1:27" ht="15.75" customHeight="1">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row>
    <row r="255" spans="1:27" ht="15.75" customHeight="1">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row>
    <row r="256" spans="1:27" ht="15.75" customHeight="1">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row>
    <row r="257" spans="1:27" ht="15.75" customHeight="1">
      <c r="A257" s="3"/>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row>
    <row r="258" spans="1:27"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spans="1:27"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sheetData>
  <mergeCells count="60">
    <mergeCell ref="B1:AA1"/>
    <mergeCell ref="B3:C3"/>
    <mergeCell ref="D3:F3"/>
    <mergeCell ref="B4:C4"/>
    <mergeCell ref="B5:C5"/>
    <mergeCell ref="D5:F5"/>
    <mergeCell ref="B6:C6"/>
    <mergeCell ref="D6:F6"/>
    <mergeCell ref="B7:C7"/>
    <mergeCell ref="D7:F7"/>
    <mergeCell ref="B8:C8"/>
    <mergeCell ref="D8:F8"/>
    <mergeCell ref="C16:D16"/>
    <mergeCell ref="B11:B12"/>
    <mergeCell ref="C11:D12"/>
    <mergeCell ref="E11:E12"/>
    <mergeCell ref="F11:F12"/>
    <mergeCell ref="P11:S11"/>
    <mergeCell ref="T11:W11"/>
    <mergeCell ref="C13:D13"/>
    <mergeCell ref="C14:D14"/>
    <mergeCell ref="C15:D15"/>
    <mergeCell ref="G11:K11"/>
    <mergeCell ref="L11:O11"/>
    <mergeCell ref="C28:D28"/>
    <mergeCell ref="C17:D17"/>
    <mergeCell ref="C18:D18"/>
    <mergeCell ref="C19:D19"/>
    <mergeCell ref="C20:D20"/>
    <mergeCell ref="C21:D21"/>
    <mergeCell ref="C22:D22"/>
    <mergeCell ref="C23:D23"/>
    <mergeCell ref="C24:D24"/>
    <mergeCell ref="C25:D25"/>
    <mergeCell ref="C26:D26"/>
    <mergeCell ref="C27:D27"/>
    <mergeCell ref="C40:D40"/>
    <mergeCell ref="C29:D29"/>
    <mergeCell ref="C30:D30"/>
    <mergeCell ref="C31:D31"/>
    <mergeCell ref="C32:D32"/>
    <mergeCell ref="C33:D33"/>
    <mergeCell ref="C34:D34"/>
    <mergeCell ref="C35:D35"/>
    <mergeCell ref="C36:D36"/>
    <mergeCell ref="C37:D37"/>
    <mergeCell ref="C38:D38"/>
    <mergeCell ref="C39:D39"/>
    <mergeCell ref="C41:D41"/>
    <mergeCell ref="C42:D42"/>
    <mergeCell ref="B43:F43"/>
    <mergeCell ref="B44:F44"/>
    <mergeCell ref="B48:D48"/>
    <mergeCell ref="E48:I48"/>
    <mergeCell ref="B49:D49"/>
    <mergeCell ref="E49:I49"/>
    <mergeCell ref="B50:D56"/>
    <mergeCell ref="E50:I56"/>
    <mergeCell ref="B57:D57"/>
    <mergeCell ref="E57:I57"/>
  </mergeCells>
  <pageMargins left="0.31496062992125984" right="0.70866141732283472" top="0.74803149606299213" bottom="0.74803149606299213" header="0" footer="0"/>
  <pageSetup paperSize="5" scale="4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10"/>
  <sheetViews>
    <sheetView topLeftCell="A22" workbookViewId="0">
      <selection activeCell="D20" sqref="D20"/>
    </sheetView>
  </sheetViews>
  <sheetFormatPr defaultColWidth="14.42578125" defaultRowHeight="15" customHeight="1"/>
  <cols>
    <col min="2" max="2" width="4.5703125" customWidth="1"/>
    <col min="4" max="4" width="34.85546875" customWidth="1"/>
    <col min="5" max="5" width="17" customWidth="1"/>
    <col min="6" max="6" width="35.7109375" customWidth="1"/>
    <col min="7" max="8" width="17" customWidth="1"/>
  </cols>
  <sheetData>
    <row r="1" spans="1:28" ht="15" customHeight="1">
      <c r="A1" s="155" t="s">
        <v>151</v>
      </c>
      <c r="B1" s="155" t="s">
        <v>152</v>
      </c>
      <c r="C1" s="155" t="s">
        <v>153</v>
      </c>
      <c r="D1" s="155" t="s">
        <v>154</v>
      </c>
      <c r="E1" s="155" t="s">
        <v>155</v>
      </c>
      <c r="F1" s="156" t="s">
        <v>156</v>
      </c>
      <c r="G1" s="156" t="s">
        <v>157</v>
      </c>
      <c r="H1" s="156"/>
      <c r="I1" s="156" t="s">
        <v>158</v>
      </c>
      <c r="J1" s="73"/>
      <c r="K1" s="73"/>
      <c r="L1" s="154" t="s">
        <v>159</v>
      </c>
      <c r="M1" s="154"/>
      <c r="N1" s="73"/>
      <c r="O1" s="73"/>
      <c r="P1" s="73"/>
      <c r="Q1" s="73"/>
      <c r="R1" s="73"/>
      <c r="S1" s="73"/>
      <c r="T1" s="73"/>
      <c r="U1" s="73"/>
      <c r="V1" s="73"/>
      <c r="W1" s="73"/>
      <c r="X1" s="73"/>
      <c r="Y1" s="73"/>
      <c r="Z1" s="73"/>
      <c r="AA1" s="73"/>
      <c r="AB1" s="73"/>
    </row>
    <row r="2" spans="1:28" ht="14.45">
      <c r="A2" s="155"/>
      <c r="B2" s="155"/>
      <c r="C2" s="155"/>
      <c r="D2" s="155"/>
      <c r="E2" s="155"/>
      <c r="F2" s="156"/>
      <c r="G2" s="79" t="s">
        <v>160</v>
      </c>
      <c r="H2" s="79" t="s">
        <v>161</v>
      </c>
      <c r="I2" s="156"/>
      <c r="J2" s="73"/>
      <c r="K2" s="73"/>
      <c r="L2" s="73" t="s">
        <v>162</v>
      </c>
      <c r="M2" s="73" t="s">
        <v>163</v>
      </c>
      <c r="N2" s="73"/>
      <c r="O2" s="73"/>
      <c r="P2" s="73"/>
      <c r="Q2" s="73"/>
      <c r="R2" s="73"/>
      <c r="S2" s="73"/>
      <c r="T2" s="73"/>
      <c r="U2" s="73"/>
      <c r="V2" s="73"/>
      <c r="W2" s="73"/>
      <c r="X2" s="73"/>
      <c r="Y2" s="73"/>
      <c r="Z2" s="73"/>
      <c r="AA2" s="73"/>
      <c r="AB2" s="73"/>
    </row>
    <row r="3" spans="1:28" ht="14.45">
      <c r="A3" s="159" t="s">
        <v>17</v>
      </c>
      <c r="B3" s="80">
        <v>1</v>
      </c>
      <c r="C3" s="81">
        <v>44567</v>
      </c>
      <c r="D3" s="80" t="s">
        <v>162</v>
      </c>
      <c r="E3" s="80" t="s">
        <v>164</v>
      </c>
      <c r="F3" s="55" t="s">
        <v>165</v>
      </c>
      <c r="G3" s="80" t="s">
        <v>166</v>
      </c>
      <c r="H3" s="80">
        <v>2</v>
      </c>
      <c r="I3" s="80">
        <v>2</v>
      </c>
      <c r="J3" s="73"/>
      <c r="K3" s="73"/>
      <c r="L3" s="73"/>
      <c r="M3" s="73"/>
      <c r="N3" s="73"/>
      <c r="O3" s="73"/>
      <c r="P3" s="73"/>
      <c r="Q3" s="73"/>
      <c r="R3" s="73"/>
      <c r="S3" s="73"/>
      <c r="T3" s="73"/>
      <c r="U3" s="73"/>
      <c r="V3" s="73"/>
      <c r="W3" s="73"/>
      <c r="X3" s="73"/>
      <c r="Y3" s="73"/>
      <c r="Z3" s="73"/>
      <c r="AA3" s="73"/>
      <c r="AB3" s="73"/>
    </row>
    <row r="4" spans="1:28" ht="14.45">
      <c r="A4" s="160"/>
      <c r="B4" s="80">
        <f>B3+1</f>
        <v>2</v>
      </c>
      <c r="C4" s="82">
        <v>44687</v>
      </c>
      <c r="D4" s="83" t="s">
        <v>162</v>
      </c>
      <c r="E4" s="84" t="s">
        <v>167</v>
      </c>
      <c r="F4" s="56" t="s">
        <v>168</v>
      </c>
      <c r="G4" s="83" t="s">
        <v>166</v>
      </c>
      <c r="H4" s="83">
        <v>2</v>
      </c>
      <c r="I4" s="80">
        <f>I3+H4</f>
        <v>4</v>
      </c>
      <c r="J4" s="73"/>
      <c r="K4" s="73"/>
      <c r="L4" s="73"/>
      <c r="M4" s="73"/>
      <c r="N4" s="73"/>
      <c r="O4" s="73"/>
      <c r="P4" s="73"/>
      <c r="Q4" s="73"/>
      <c r="R4" s="73"/>
      <c r="S4" s="73"/>
      <c r="T4" s="73"/>
      <c r="U4" s="73"/>
      <c r="V4" s="73"/>
      <c r="W4" s="73"/>
      <c r="X4" s="73"/>
      <c r="Y4" s="73"/>
      <c r="Z4" s="73"/>
      <c r="AA4" s="73"/>
      <c r="AB4" s="73"/>
    </row>
    <row r="5" spans="1:28" ht="23.45" customHeight="1">
      <c r="A5" s="160"/>
      <c r="B5" s="85">
        <f t="shared" ref="B5:B9" si="0">B4+1</f>
        <v>3</v>
      </c>
      <c r="C5" s="57" t="s">
        <v>169</v>
      </c>
      <c r="D5" s="58" t="s">
        <v>162</v>
      </c>
      <c r="E5" s="62" t="s">
        <v>170</v>
      </c>
      <c r="F5" s="60" t="s">
        <v>171</v>
      </c>
      <c r="G5" s="59">
        <v>1.47</v>
      </c>
      <c r="H5" s="86">
        <v>1</v>
      </c>
      <c r="I5" s="61">
        <f>I4+H5</f>
        <v>5</v>
      </c>
      <c r="L5" s="73"/>
      <c r="M5" s="73"/>
      <c r="N5" s="73"/>
      <c r="O5" s="73"/>
      <c r="P5" s="73"/>
      <c r="Q5" s="73"/>
      <c r="R5" s="73"/>
      <c r="S5" s="73"/>
      <c r="T5" s="73"/>
      <c r="U5" s="73"/>
      <c r="V5" s="73"/>
      <c r="W5" s="73"/>
      <c r="X5" s="73"/>
      <c r="Y5" s="73"/>
      <c r="Z5" s="73"/>
      <c r="AA5" s="73"/>
      <c r="AB5" s="73"/>
    </row>
    <row r="6" spans="1:28" ht="14.45">
      <c r="A6" s="160"/>
      <c r="B6" s="85">
        <f t="shared" si="0"/>
        <v>4</v>
      </c>
      <c r="C6" s="86" t="s">
        <v>172</v>
      </c>
      <c r="D6" s="58" t="s">
        <v>163</v>
      </c>
      <c r="E6" s="62" t="s">
        <v>173</v>
      </c>
      <c r="F6" s="60" t="s">
        <v>174</v>
      </c>
      <c r="G6" s="59">
        <v>3</v>
      </c>
      <c r="H6" s="86">
        <v>3</v>
      </c>
      <c r="I6" s="61">
        <f>I5+H6</f>
        <v>8</v>
      </c>
      <c r="L6" s="73"/>
      <c r="M6" s="73"/>
      <c r="N6" s="73"/>
      <c r="O6" s="73"/>
      <c r="P6" s="73"/>
      <c r="Q6" s="73"/>
      <c r="R6" s="73"/>
      <c r="S6" s="73"/>
      <c r="T6" s="73"/>
      <c r="U6" s="73"/>
      <c r="V6" s="73"/>
      <c r="W6" s="73"/>
      <c r="X6" s="73"/>
      <c r="Y6" s="73"/>
      <c r="Z6" s="73"/>
      <c r="AA6" s="73"/>
      <c r="AB6" s="73"/>
    </row>
    <row r="7" spans="1:28" ht="14.45">
      <c r="A7" s="160"/>
      <c r="B7" s="85">
        <f t="shared" si="0"/>
        <v>5</v>
      </c>
      <c r="C7" s="86" t="s">
        <v>175</v>
      </c>
      <c r="D7" s="58" t="s">
        <v>162</v>
      </c>
      <c r="E7" s="62" t="s">
        <v>170</v>
      </c>
      <c r="F7" s="60" t="s">
        <v>176</v>
      </c>
      <c r="G7" s="59">
        <v>2.4700000000000002</v>
      </c>
      <c r="H7" s="86">
        <v>2</v>
      </c>
      <c r="I7" s="61">
        <f>I6+H7</f>
        <v>10</v>
      </c>
      <c r="L7" s="73"/>
      <c r="M7" s="73"/>
      <c r="N7" s="73"/>
      <c r="O7" s="73"/>
      <c r="P7" s="73"/>
      <c r="Q7" s="73"/>
      <c r="R7" s="73"/>
      <c r="S7" s="73"/>
      <c r="T7" s="73"/>
      <c r="U7" s="73"/>
      <c r="V7" s="73"/>
      <c r="W7" s="73"/>
      <c r="X7" s="73"/>
      <c r="Y7" s="73"/>
      <c r="Z7" s="73"/>
      <c r="AA7" s="73"/>
      <c r="AB7" s="73"/>
    </row>
    <row r="8" spans="1:28" ht="14.45">
      <c r="A8" s="160"/>
      <c r="B8" s="92">
        <f t="shared" si="0"/>
        <v>6</v>
      </c>
      <c r="C8" s="93" t="s">
        <v>177</v>
      </c>
      <c r="D8" s="58" t="s">
        <v>162</v>
      </c>
      <c r="E8" s="94" t="s">
        <v>173</v>
      </c>
      <c r="F8" s="95" t="s">
        <v>178</v>
      </c>
      <c r="G8" s="93">
        <v>3.97</v>
      </c>
      <c r="H8" s="96">
        <v>4</v>
      </c>
      <c r="I8" s="58">
        <f t="shared" ref="I8:I13" si="1">I7+H8</f>
        <v>14</v>
      </c>
      <c r="L8" s="73"/>
      <c r="M8" s="73"/>
      <c r="N8" s="73"/>
      <c r="O8" s="73"/>
      <c r="P8" s="73"/>
      <c r="Q8" s="73"/>
      <c r="R8" s="73"/>
      <c r="S8" s="73"/>
      <c r="T8" s="73"/>
      <c r="U8" s="73"/>
      <c r="V8" s="73"/>
      <c r="W8" s="73"/>
      <c r="X8" s="73"/>
      <c r="Y8" s="73"/>
      <c r="Z8" s="73"/>
      <c r="AA8" s="73"/>
      <c r="AB8" s="73"/>
    </row>
    <row r="9" spans="1:28" ht="14.45" customHeight="1">
      <c r="A9" s="163" t="s">
        <v>18</v>
      </c>
      <c r="B9" s="87">
        <f t="shared" si="0"/>
        <v>7</v>
      </c>
      <c r="C9" s="64">
        <v>44658</v>
      </c>
      <c r="D9" s="66" t="s">
        <v>163</v>
      </c>
      <c r="E9" s="63" t="s">
        <v>173</v>
      </c>
      <c r="F9" s="65" t="s">
        <v>179</v>
      </c>
      <c r="G9" s="87">
        <v>2.5</v>
      </c>
      <c r="H9" s="87">
        <v>3</v>
      </c>
      <c r="I9" s="66">
        <f t="shared" si="1"/>
        <v>17</v>
      </c>
      <c r="L9" s="73"/>
      <c r="M9" s="73"/>
      <c r="N9" s="73"/>
      <c r="O9" s="73"/>
      <c r="P9" s="73"/>
      <c r="Q9" s="73"/>
      <c r="R9" s="73"/>
      <c r="S9" s="73"/>
      <c r="T9" s="73"/>
      <c r="U9" s="73"/>
      <c r="V9" s="73"/>
      <c r="W9" s="73"/>
      <c r="X9" s="73"/>
      <c r="Y9" s="73"/>
      <c r="Z9" s="73"/>
      <c r="AA9" s="73"/>
      <c r="AB9" s="73"/>
    </row>
    <row r="10" spans="1:28" ht="14.45">
      <c r="A10" s="163"/>
      <c r="B10" s="87">
        <f>B9+1</f>
        <v>8</v>
      </c>
      <c r="C10" s="64">
        <v>44719</v>
      </c>
      <c r="D10" s="66" t="s">
        <v>162</v>
      </c>
      <c r="E10" s="63" t="s">
        <v>180</v>
      </c>
      <c r="F10" s="65" t="s">
        <v>181</v>
      </c>
      <c r="G10" s="87">
        <v>2</v>
      </c>
      <c r="H10" s="87">
        <v>2</v>
      </c>
      <c r="I10" s="66">
        <f>I9+H10</f>
        <v>19</v>
      </c>
      <c r="L10" s="73"/>
      <c r="M10" s="73"/>
      <c r="N10" s="73"/>
      <c r="O10" s="73"/>
      <c r="P10" s="73"/>
      <c r="Q10" s="73"/>
      <c r="R10" s="73"/>
      <c r="S10" s="73"/>
      <c r="T10" s="73"/>
      <c r="U10" s="73"/>
      <c r="V10" s="73"/>
      <c r="W10" s="73"/>
      <c r="X10" s="73"/>
      <c r="Y10" s="73"/>
      <c r="Z10" s="73"/>
      <c r="AA10" s="73"/>
      <c r="AB10" s="73"/>
    </row>
    <row r="11" spans="1:28" ht="14.45">
      <c r="A11" s="163"/>
      <c r="B11" s="87">
        <v>9</v>
      </c>
      <c r="C11" s="64">
        <v>44749</v>
      </c>
      <c r="D11" s="66" t="s">
        <v>162</v>
      </c>
      <c r="E11" s="63" t="s">
        <v>180</v>
      </c>
      <c r="F11" s="65"/>
      <c r="G11" s="87">
        <v>2</v>
      </c>
      <c r="H11" s="87">
        <v>2</v>
      </c>
      <c r="I11" s="66">
        <f>I10+H11</f>
        <v>21</v>
      </c>
      <c r="L11" s="73"/>
      <c r="M11" s="73"/>
      <c r="N11" s="73"/>
      <c r="O11" s="73"/>
      <c r="P11" s="73"/>
      <c r="Q11" s="73"/>
      <c r="R11" s="73"/>
      <c r="S11" s="73"/>
      <c r="T11" s="73"/>
      <c r="U11" s="73"/>
      <c r="V11" s="73"/>
      <c r="W11" s="73"/>
      <c r="X11" s="73"/>
      <c r="Y11" s="73"/>
      <c r="Z11" s="73"/>
      <c r="AA11" s="73"/>
      <c r="AB11" s="73"/>
    </row>
    <row r="12" spans="1:28" ht="14.45">
      <c r="A12" s="163"/>
      <c r="B12" s="87">
        <v>10</v>
      </c>
      <c r="C12" s="64">
        <v>44902</v>
      </c>
      <c r="D12" s="66" t="s">
        <v>162</v>
      </c>
      <c r="E12" s="63" t="s">
        <v>182</v>
      </c>
      <c r="F12" s="65" t="s">
        <v>183</v>
      </c>
      <c r="G12" s="87">
        <v>8</v>
      </c>
      <c r="H12" s="87">
        <v>8</v>
      </c>
      <c r="I12" s="66">
        <f>I10+H12</f>
        <v>27</v>
      </c>
      <c r="L12" s="73"/>
      <c r="M12" s="73"/>
      <c r="N12" s="73"/>
      <c r="O12" s="73"/>
      <c r="P12" s="73"/>
      <c r="Q12" s="73"/>
      <c r="R12" s="73"/>
      <c r="S12" s="73"/>
      <c r="T12" s="73"/>
      <c r="U12" s="73"/>
      <c r="V12" s="73"/>
      <c r="W12" s="73"/>
      <c r="X12" s="73"/>
      <c r="Y12" s="73"/>
      <c r="Z12" s="73"/>
      <c r="AA12" s="73"/>
      <c r="AB12" s="73"/>
    </row>
    <row r="13" spans="1:28" ht="14.45">
      <c r="A13" s="163"/>
      <c r="B13" s="87">
        <v>11</v>
      </c>
      <c r="C13" s="64" t="s">
        <v>184</v>
      </c>
      <c r="D13" s="66" t="s">
        <v>162</v>
      </c>
      <c r="E13" s="63" t="s">
        <v>182</v>
      </c>
      <c r="F13" s="65" t="s">
        <v>185</v>
      </c>
      <c r="G13" s="87">
        <v>3.15</v>
      </c>
      <c r="H13" s="87">
        <v>3</v>
      </c>
      <c r="I13" s="66">
        <f t="shared" si="1"/>
        <v>30</v>
      </c>
      <c r="L13" s="73"/>
      <c r="M13" s="73"/>
      <c r="N13" s="73"/>
      <c r="O13" s="73"/>
      <c r="P13" s="73"/>
      <c r="Q13" s="73"/>
      <c r="R13" s="73"/>
      <c r="S13" s="73"/>
      <c r="T13" s="73"/>
      <c r="U13" s="73"/>
      <c r="V13" s="73"/>
      <c r="W13" s="73"/>
      <c r="X13" s="73"/>
      <c r="Y13" s="73"/>
      <c r="Z13" s="73"/>
      <c r="AA13" s="73"/>
      <c r="AB13" s="73"/>
    </row>
    <row r="14" spans="1:28" ht="14.45">
      <c r="A14" s="163"/>
      <c r="B14" s="87">
        <v>12</v>
      </c>
      <c r="C14" s="64" t="s">
        <v>186</v>
      </c>
      <c r="D14" s="66" t="s">
        <v>162</v>
      </c>
      <c r="E14" s="63" t="s">
        <v>187</v>
      </c>
      <c r="F14" s="65"/>
      <c r="G14" s="87">
        <v>10.65</v>
      </c>
      <c r="H14" s="87">
        <v>11</v>
      </c>
      <c r="I14" s="66">
        <f t="shared" ref="I14:I19" si="2">I13+H14</f>
        <v>41</v>
      </c>
      <c r="L14" s="73"/>
      <c r="M14" s="73"/>
      <c r="N14" s="73"/>
      <c r="O14" s="73"/>
      <c r="P14" s="73"/>
      <c r="Q14" s="73"/>
      <c r="R14" s="73"/>
      <c r="S14" s="73"/>
      <c r="T14" s="73"/>
      <c r="U14" s="73"/>
      <c r="V14" s="73"/>
      <c r="W14" s="73"/>
      <c r="X14" s="73"/>
      <c r="Y14" s="73"/>
      <c r="Z14" s="73"/>
      <c r="AA14" s="73"/>
      <c r="AB14" s="73"/>
    </row>
    <row r="15" spans="1:28" ht="14.45">
      <c r="A15" s="164"/>
      <c r="B15" s="87">
        <v>13</v>
      </c>
      <c r="C15" s="64" t="s">
        <v>188</v>
      </c>
      <c r="D15" s="66" t="s">
        <v>162</v>
      </c>
      <c r="E15" s="63" t="s">
        <v>189</v>
      </c>
      <c r="F15" s="65"/>
      <c r="G15" s="87">
        <v>9.7200000000000006</v>
      </c>
      <c r="H15" s="87">
        <v>10</v>
      </c>
      <c r="I15" s="66">
        <f t="shared" si="2"/>
        <v>51</v>
      </c>
      <c r="L15" s="73"/>
      <c r="M15" s="73"/>
      <c r="N15" s="73"/>
      <c r="O15" s="73"/>
      <c r="P15" s="73"/>
      <c r="Q15" s="73"/>
      <c r="R15" s="73"/>
      <c r="S15" s="73"/>
      <c r="T15" s="73"/>
      <c r="U15" s="73"/>
      <c r="V15" s="73"/>
      <c r="W15" s="73"/>
      <c r="X15" s="73"/>
      <c r="Y15" s="73"/>
      <c r="Z15" s="73"/>
      <c r="AA15" s="73"/>
      <c r="AB15" s="73"/>
    </row>
    <row r="16" spans="1:28" ht="14.45">
      <c r="A16" s="164" t="s">
        <v>190</v>
      </c>
      <c r="B16" s="73">
        <v>14</v>
      </c>
      <c r="C16" s="64">
        <v>44659</v>
      </c>
      <c r="D16" s="68" t="s">
        <v>163</v>
      </c>
      <c r="E16" s="67" t="s">
        <v>191</v>
      </c>
      <c r="F16" s="69"/>
      <c r="G16" s="73">
        <v>1</v>
      </c>
      <c r="H16" s="73">
        <v>1</v>
      </c>
      <c r="I16" s="66">
        <f t="shared" si="2"/>
        <v>52</v>
      </c>
      <c r="L16" s="73"/>
      <c r="M16" s="73"/>
      <c r="N16" s="73"/>
      <c r="O16" s="73"/>
      <c r="P16" s="73"/>
      <c r="Q16" s="73"/>
      <c r="R16" s="73"/>
      <c r="S16" s="73"/>
      <c r="T16" s="73"/>
      <c r="U16" s="73"/>
      <c r="V16" s="73"/>
      <c r="W16" s="73"/>
      <c r="X16" s="73"/>
      <c r="Y16" s="73"/>
      <c r="Z16" s="73"/>
      <c r="AA16" s="73"/>
      <c r="AB16" s="73"/>
    </row>
    <row r="17" spans="1:28" ht="14.45">
      <c r="A17" s="165"/>
      <c r="B17" s="73"/>
      <c r="C17" s="64">
        <v>44689</v>
      </c>
      <c r="D17" s="68" t="s">
        <v>162</v>
      </c>
      <c r="E17" s="67" t="s">
        <v>192</v>
      </c>
      <c r="F17" s="69"/>
      <c r="G17" s="73">
        <v>6.48</v>
      </c>
      <c r="H17" s="73">
        <v>6</v>
      </c>
      <c r="I17" s="66">
        <f t="shared" si="2"/>
        <v>58</v>
      </c>
      <c r="L17" s="73"/>
      <c r="M17" s="73"/>
      <c r="N17" s="73"/>
      <c r="O17" s="73"/>
      <c r="P17" s="73"/>
      <c r="Q17" s="73"/>
      <c r="R17" s="73"/>
      <c r="S17" s="73"/>
      <c r="T17" s="73"/>
      <c r="U17" s="73"/>
      <c r="V17" s="73"/>
      <c r="W17" s="73"/>
      <c r="X17" s="73"/>
      <c r="Y17" s="73"/>
      <c r="Z17" s="73"/>
      <c r="AA17" s="73"/>
      <c r="AB17" s="73"/>
    </row>
    <row r="18" spans="1:28" ht="14.45">
      <c r="A18" s="165"/>
      <c r="B18" s="73"/>
      <c r="C18" s="64">
        <v>44842</v>
      </c>
      <c r="D18" s="68" t="s">
        <v>162</v>
      </c>
      <c r="E18" s="67" t="s">
        <v>193</v>
      </c>
      <c r="F18" s="69"/>
      <c r="G18" s="73">
        <v>5.68</v>
      </c>
      <c r="H18" s="73">
        <v>6</v>
      </c>
      <c r="I18" s="66">
        <f t="shared" si="2"/>
        <v>64</v>
      </c>
      <c r="L18" s="73"/>
      <c r="M18" s="73"/>
      <c r="N18" s="73"/>
      <c r="O18" s="73"/>
      <c r="P18" s="73"/>
      <c r="Q18" s="73"/>
      <c r="R18" s="73"/>
      <c r="S18" s="73"/>
      <c r="T18" s="73"/>
      <c r="U18" s="73"/>
      <c r="V18" s="73"/>
      <c r="W18" s="73"/>
      <c r="X18" s="73"/>
      <c r="Y18" s="73"/>
      <c r="Z18" s="73"/>
      <c r="AA18" s="73"/>
      <c r="AB18" s="73"/>
    </row>
    <row r="19" spans="1:28" ht="14.45">
      <c r="A19" s="165"/>
      <c r="B19" s="73"/>
      <c r="C19" s="64" t="s">
        <v>194</v>
      </c>
      <c r="D19" s="68" t="s">
        <v>162</v>
      </c>
      <c r="E19" s="67"/>
      <c r="F19" s="69"/>
      <c r="G19" s="68">
        <v>6.51</v>
      </c>
      <c r="H19" s="73">
        <v>7</v>
      </c>
      <c r="I19" s="66">
        <f t="shared" si="2"/>
        <v>71</v>
      </c>
      <c r="L19" s="73"/>
      <c r="M19" s="73"/>
      <c r="N19" s="73"/>
      <c r="O19" s="73"/>
      <c r="P19" s="73"/>
      <c r="Q19" s="73"/>
      <c r="R19" s="73"/>
      <c r="S19" s="73"/>
      <c r="T19" s="73"/>
      <c r="U19" s="73"/>
      <c r="V19" s="73"/>
      <c r="W19" s="73"/>
      <c r="X19" s="73"/>
      <c r="Y19" s="73"/>
      <c r="Z19" s="73"/>
      <c r="AA19" s="73"/>
      <c r="AB19" s="73"/>
    </row>
    <row r="20" spans="1:28" ht="14.45">
      <c r="A20" s="165"/>
      <c r="B20" s="73"/>
      <c r="C20" s="64" t="s">
        <v>195</v>
      </c>
      <c r="D20" s="68"/>
      <c r="E20" s="67"/>
      <c r="F20" s="69"/>
      <c r="G20" s="68">
        <v>5.22</v>
      </c>
      <c r="H20" s="73">
        <v>5</v>
      </c>
      <c r="I20" s="66">
        <f t="shared" ref="I20:I21" si="3">I19+H20</f>
        <v>76</v>
      </c>
      <c r="L20" s="73"/>
      <c r="M20" s="73"/>
      <c r="N20" s="73"/>
      <c r="O20" s="73"/>
      <c r="P20" s="73"/>
      <c r="Q20" s="73"/>
      <c r="R20" s="73"/>
      <c r="S20" s="73"/>
      <c r="T20" s="73"/>
      <c r="U20" s="73"/>
      <c r="V20" s="73"/>
      <c r="W20" s="73"/>
      <c r="X20" s="73"/>
      <c r="Y20" s="73"/>
      <c r="Z20" s="73"/>
      <c r="AA20" s="73"/>
      <c r="AB20" s="73"/>
    </row>
    <row r="21" spans="1:28" ht="14.45">
      <c r="A21" s="166"/>
      <c r="B21" s="73"/>
      <c r="C21" s="64" t="s">
        <v>196</v>
      </c>
      <c r="G21" s="68">
        <v>6</v>
      </c>
      <c r="H21" s="73">
        <v>6</v>
      </c>
      <c r="I21" s="66">
        <f t="shared" si="3"/>
        <v>82</v>
      </c>
      <c r="L21" s="73"/>
      <c r="M21" s="73"/>
      <c r="N21" s="73"/>
      <c r="O21" s="73"/>
      <c r="P21" s="73"/>
      <c r="Q21" s="73"/>
      <c r="R21" s="73"/>
      <c r="S21" s="73"/>
      <c r="T21" s="73"/>
      <c r="U21" s="73"/>
      <c r="V21" s="73"/>
      <c r="W21" s="73"/>
      <c r="X21" s="73"/>
      <c r="Y21" s="73"/>
      <c r="Z21" s="73"/>
      <c r="AA21" s="73"/>
      <c r="AB21" s="73"/>
    </row>
    <row r="22" spans="1:28" ht="14.45">
      <c r="A22" s="67"/>
      <c r="B22" s="73"/>
      <c r="C22" s="73"/>
      <c r="G22" s="73">
        <f>SUM(G3:G18)</f>
        <v>62.089999999999996</v>
      </c>
      <c r="H22" s="73"/>
      <c r="I22" s="73"/>
      <c r="L22" s="73"/>
      <c r="M22" s="73"/>
      <c r="N22" s="73"/>
      <c r="O22" s="73"/>
      <c r="P22" s="73"/>
      <c r="Q22" s="73"/>
      <c r="R22" s="73"/>
      <c r="S22" s="73"/>
      <c r="T22" s="73"/>
      <c r="U22" s="73"/>
      <c r="V22" s="73"/>
      <c r="W22" s="73"/>
      <c r="X22" s="73"/>
      <c r="Y22" s="73"/>
      <c r="Z22" s="73"/>
      <c r="AA22" s="73"/>
      <c r="AB22" s="73"/>
    </row>
    <row r="23" spans="1:28" ht="14.45">
      <c r="A23" s="67"/>
      <c r="B23" s="73"/>
      <c r="C23" s="73"/>
      <c r="G23" s="73"/>
      <c r="H23" s="73"/>
      <c r="I23" s="73"/>
      <c r="L23" s="73"/>
      <c r="M23" s="73"/>
      <c r="N23" s="73"/>
      <c r="O23" s="73"/>
      <c r="P23" s="73"/>
      <c r="Q23" s="73"/>
      <c r="R23" s="73"/>
      <c r="S23" s="73"/>
      <c r="T23" s="73"/>
      <c r="U23" s="73"/>
      <c r="V23" s="73"/>
      <c r="W23" s="73"/>
      <c r="X23" s="73"/>
      <c r="Y23" s="73"/>
      <c r="Z23" s="73"/>
      <c r="AA23" s="73"/>
      <c r="AB23" s="73"/>
    </row>
    <row r="24" spans="1:28" ht="14.45">
      <c r="G24" s="73"/>
      <c r="H24" s="73"/>
      <c r="I24" s="73"/>
      <c r="L24" s="73"/>
      <c r="M24" s="73"/>
      <c r="N24" s="73"/>
      <c r="O24" s="73"/>
      <c r="P24" s="73"/>
      <c r="Q24" s="73"/>
      <c r="R24" s="73"/>
      <c r="S24" s="73"/>
      <c r="T24" s="73"/>
      <c r="U24" s="73"/>
      <c r="V24" s="73"/>
      <c r="W24" s="73"/>
      <c r="X24" s="73"/>
      <c r="Y24" s="73"/>
      <c r="Z24" s="73"/>
      <c r="AA24" s="73"/>
      <c r="AB24" s="73"/>
    </row>
    <row r="25" spans="1:28" ht="14.45">
      <c r="A25" s="162" t="s">
        <v>106</v>
      </c>
      <c r="B25" s="105"/>
      <c r="C25" s="105"/>
      <c r="D25" s="105"/>
      <c r="E25" s="105"/>
      <c r="F25" s="88" t="s">
        <v>197</v>
      </c>
      <c r="G25" s="73"/>
      <c r="H25" s="73"/>
      <c r="I25" s="73"/>
      <c r="L25" s="73"/>
      <c r="M25" s="73"/>
      <c r="N25" s="73"/>
      <c r="O25" s="73"/>
      <c r="P25" s="73"/>
      <c r="Q25" s="73"/>
      <c r="R25" s="73"/>
      <c r="S25" s="73"/>
      <c r="T25" s="73"/>
      <c r="U25" s="73"/>
      <c r="V25" s="73"/>
      <c r="W25" s="73"/>
      <c r="X25" s="73"/>
      <c r="Y25" s="73"/>
      <c r="Z25" s="73"/>
      <c r="AA25" s="73"/>
      <c r="AB25" s="73"/>
    </row>
    <row r="26" spans="1:28" ht="14.45">
      <c r="A26" s="161" t="s">
        <v>27</v>
      </c>
      <c r="B26" s="158"/>
      <c r="C26" s="158"/>
      <c r="D26" s="158"/>
      <c r="E26" s="158"/>
      <c r="F26" s="73" t="s">
        <v>197</v>
      </c>
      <c r="G26" s="73"/>
      <c r="H26" s="73"/>
      <c r="I26" s="73"/>
      <c r="L26" s="73"/>
      <c r="M26" s="73"/>
      <c r="N26" s="73"/>
      <c r="O26" s="73"/>
      <c r="P26" s="73"/>
      <c r="Q26" s="73"/>
      <c r="R26" s="73"/>
      <c r="S26" s="73"/>
      <c r="T26" s="73"/>
      <c r="U26" s="73"/>
      <c r="V26" s="73"/>
      <c r="W26" s="73"/>
      <c r="X26" s="73"/>
      <c r="Y26" s="73"/>
      <c r="Z26" s="73"/>
      <c r="AA26" s="73"/>
      <c r="AB26" s="73"/>
    </row>
    <row r="27" spans="1:28" ht="14.45">
      <c r="A27" s="161" t="s">
        <v>107</v>
      </c>
      <c r="B27" s="158"/>
      <c r="C27" s="158"/>
      <c r="D27" s="158"/>
      <c r="E27" s="158"/>
      <c r="F27" s="73" t="s">
        <v>198</v>
      </c>
      <c r="G27" s="73"/>
      <c r="H27" s="73"/>
      <c r="I27" s="73"/>
      <c r="J27" s="73"/>
      <c r="K27" s="73"/>
      <c r="L27" s="73"/>
      <c r="M27" s="73"/>
      <c r="N27" s="73"/>
      <c r="O27" s="73"/>
      <c r="P27" s="73"/>
      <c r="Q27" s="73"/>
      <c r="R27" s="73"/>
      <c r="S27" s="73"/>
      <c r="T27" s="73"/>
      <c r="U27" s="73"/>
      <c r="V27" s="73"/>
      <c r="W27" s="73"/>
      <c r="X27" s="73"/>
      <c r="Y27" s="73"/>
      <c r="Z27" s="73"/>
      <c r="AA27" s="73"/>
      <c r="AB27" s="73"/>
    </row>
    <row r="28" spans="1:28" ht="14.45">
      <c r="A28" s="157" t="s">
        <v>108</v>
      </c>
      <c r="B28" s="158"/>
      <c r="C28" s="158"/>
      <c r="D28" s="158"/>
      <c r="E28" s="158"/>
      <c r="F28" s="73" t="s">
        <v>199</v>
      </c>
      <c r="G28" s="73" t="s">
        <v>200</v>
      </c>
      <c r="H28" s="73"/>
      <c r="I28" s="73"/>
      <c r="J28" s="73"/>
      <c r="K28" s="73"/>
      <c r="L28" s="73"/>
      <c r="M28" s="73"/>
      <c r="N28" s="73"/>
      <c r="O28" s="73"/>
      <c r="P28" s="73"/>
      <c r="Q28" s="73"/>
      <c r="R28" s="73"/>
      <c r="S28" s="73"/>
      <c r="T28" s="73"/>
      <c r="U28" s="73"/>
      <c r="V28" s="73"/>
      <c r="W28" s="73"/>
      <c r="X28" s="73"/>
      <c r="Y28" s="73"/>
      <c r="Z28" s="73"/>
      <c r="AA28" s="73"/>
      <c r="AB28" s="73"/>
    </row>
    <row r="29" spans="1:28" ht="14.45">
      <c r="A29" s="157" t="s">
        <v>109</v>
      </c>
      <c r="B29" s="158"/>
      <c r="C29" s="158"/>
      <c r="D29" s="158"/>
      <c r="E29" s="158"/>
      <c r="F29" s="73" t="s">
        <v>199</v>
      </c>
      <c r="G29" s="73" t="s">
        <v>200</v>
      </c>
      <c r="H29" s="73"/>
      <c r="I29" s="73"/>
      <c r="J29" s="73"/>
      <c r="K29" s="73"/>
      <c r="L29" s="73"/>
      <c r="M29" s="73"/>
      <c r="N29" s="73"/>
      <c r="O29" s="73"/>
      <c r="P29" s="73"/>
      <c r="Q29" s="73"/>
      <c r="R29" s="73"/>
      <c r="S29" s="73"/>
      <c r="T29" s="73"/>
      <c r="U29" s="73"/>
      <c r="V29" s="73"/>
      <c r="W29" s="73"/>
      <c r="X29" s="73"/>
      <c r="Y29" s="73"/>
      <c r="Z29" s="73"/>
      <c r="AA29" s="73"/>
      <c r="AB29" s="73"/>
    </row>
    <row r="30" spans="1:28" ht="14.45">
      <c r="A30" s="157" t="s">
        <v>110</v>
      </c>
      <c r="B30" s="158"/>
      <c r="C30" s="158"/>
      <c r="D30" s="158"/>
      <c r="E30" s="158"/>
      <c r="F30" s="73" t="s">
        <v>199</v>
      </c>
      <c r="G30" s="73" t="s">
        <v>200</v>
      </c>
      <c r="H30" s="73"/>
      <c r="I30" s="73"/>
      <c r="J30" s="73"/>
      <c r="K30" s="73"/>
      <c r="L30" s="73"/>
      <c r="M30" s="73"/>
      <c r="N30" s="73"/>
      <c r="O30" s="73"/>
      <c r="P30" s="73"/>
      <c r="Q30" s="73"/>
      <c r="R30" s="73"/>
      <c r="S30" s="73"/>
      <c r="T30" s="73"/>
      <c r="U30" s="73"/>
      <c r="V30" s="73"/>
      <c r="W30" s="73"/>
      <c r="X30" s="73"/>
      <c r="Y30" s="73"/>
      <c r="Z30" s="73"/>
      <c r="AA30" s="73"/>
      <c r="AB30" s="73"/>
    </row>
    <row r="31" spans="1:28" ht="14.45">
      <c r="A31" s="157" t="s">
        <v>111</v>
      </c>
      <c r="B31" s="158"/>
      <c r="C31" s="158"/>
      <c r="D31" s="158"/>
      <c r="E31" s="158"/>
      <c r="F31" s="73" t="s">
        <v>197</v>
      </c>
      <c r="G31" s="73"/>
      <c r="H31" s="73"/>
      <c r="I31" s="73"/>
      <c r="J31" s="73"/>
      <c r="K31" s="73"/>
      <c r="L31" s="73"/>
      <c r="M31" s="73"/>
      <c r="N31" s="73"/>
      <c r="O31" s="73"/>
      <c r="P31" s="73"/>
      <c r="Q31" s="73"/>
      <c r="R31" s="73"/>
      <c r="S31" s="73"/>
      <c r="T31" s="73"/>
      <c r="U31" s="73"/>
      <c r="V31" s="73"/>
      <c r="W31" s="73"/>
      <c r="X31" s="73"/>
      <c r="Y31" s="73"/>
      <c r="Z31" s="73"/>
      <c r="AA31" s="73"/>
      <c r="AB31" s="73"/>
    </row>
    <row r="32" spans="1:28" ht="14.45">
      <c r="A32" s="157" t="s">
        <v>112</v>
      </c>
      <c r="B32" s="158"/>
      <c r="C32" s="158"/>
      <c r="D32" s="158"/>
      <c r="E32" s="158"/>
      <c r="F32" s="73" t="s">
        <v>199</v>
      </c>
      <c r="G32" s="73"/>
      <c r="H32" s="73"/>
      <c r="I32" s="73"/>
      <c r="J32" s="73"/>
      <c r="K32" s="73"/>
      <c r="L32" s="73"/>
      <c r="M32" s="73"/>
      <c r="N32" s="73"/>
      <c r="O32" s="73"/>
      <c r="P32" s="73"/>
      <c r="Q32" s="73"/>
      <c r="R32" s="73"/>
      <c r="S32" s="73"/>
      <c r="T32" s="73"/>
      <c r="U32" s="73"/>
      <c r="V32" s="73"/>
      <c r="W32" s="73"/>
      <c r="X32" s="73"/>
      <c r="Y32" s="73"/>
      <c r="Z32" s="73"/>
      <c r="AA32" s="73"/>
      <c r="AB32" s="73"/>
    </row>
    <row r="33" spans="1:28" ht="14.45">
      <c r="A33" s="157" t="s">
        <v>113</v>
      </c>
      <c r="B33" s="158"/>
      <c r="C33" s="158"/>
      <c r="D33" s="158"/>
      <c r="E33" s="158"/>
      <c r="F33" s="73" t="s">
        <v>198</v>
      </c>
      <c r="G33" s="73"/>
      <c r="H33" s="73"/>
      <c r="I33" s="73"/>
      <c r="J33" s="73"/>
      <c r="K33" s="73"/>
      <c r="L33" s="73"/>
      <c r="M33" s="73"/>
      <c r="N33" s="73"/>
      <c r="O33" s="73"/>
      <c r="P33" s="73"/>
      <c r="Q33" s="73"/>
      <c r="R33" s="73"/>
      <c r="S33" s="73"/>
      <c r="T33" s="73"/>
      <c r="U33" s="73"/>
      <c r="V33" s="73"/>
      <c r="W33" s="73"/>
      <c r="X33" s="73"/>
      <c r="Y33" s="73"/>
      <c r="Z33" s="73"/>
      <c r="AA33" s="73"/>
      <c r="AB33" s="73"/>
    </row>
    <row r="34" spans="1:28" ht="14.45">
      <c r="A34" s="157" t="s">
        <v>114</v>
      </c>
      <c r="B34" s="158"/>
      <c r="C34" s="158"/>
      <c r="D34" s="158"/>
      <c r="E34" s="158"/>
      <c r="F34" s="73" t="s">
        <v>198</v>
      </c>
      <c r="G34" s="73"/>
      <c r="H34" s="73"/>
      <c r="I34" s="73"/>
      <c r="J34" s="73"/>
      <c r="K34" s="73"/>
      <c r="L34" s="73"/>
      <c r="M34" s="73"/>
      <c r="N34" s="73"/>
      <c r="O34" s="73"/>
      <c r="P34" s="73"/>
      <c r="Q34" s="73"/>
      <c r="R34" s="73"/>
      <c r="S34" s="73"/>
      <c r="T34" s="73"/>
      <c r="U34" s="73"/>
      <c r="V34" s="73"/>
      <c r="W34" s="73"/>
      <c r="X34" s="73"/>
      <c r="Y34" s="73"/>
      <c r="Z34" s="73"/>
      <c r="AA34" s="73"/>
      <c r="AB34" s="73"/>
    </row>
    <row r="35" spans="1:28" ht="14.45">
      <c r="A35" s="157" t="s">
        <v>115</v>
      </c>
      <c r="B35" s="158"/>
      <c r="C35" s="158"/>
      <c r="D35" s="158"/>
      <c r="E35" s="158"/>
      <c r="F35" s="73" t="s">
        <v>198</v>
      </c>
      <c r="G35" s="73" t="s">
        <v>201</v>
      </c>
      <c r="H35" s="73"/>
      <c r="I35" s="73"/>
      <c r="J35" s="73"/>
      <c r="K35" s="73"/>
      <c r="L35" s="73"/>
      <c r="M35" s="73"/>
      <c r="N35" s="73"/>
      <c r="O35" s="73"/>
      <c r="P35" s="73"/>
      <c r="Q35" s="73"/>
      <c r="R35" s="73"/>
      <c r="S35" s="73"/>
      <c r="T35" s="73"/>
      <c r="U35" s="73"/>
      <c r="V35" s="73"/>
      <c r="W35" s="73"/>
      <c r="X35" s="73"/>
      <c r="Y35" s="73"/>
      <c r="Z35" s="73"/>
      <c r="AA35" s="73"/>
      <c r="AB35" s="73"/>
    </row>
    <row r="36" spans="1:28" ht="14.45">
      <c r="A36" s="157" t="s">
        <v>116</v>
      </c>
      <c r="B36" s="158"/>
      <c r="C36" s="158"/>
      <c r="D36" s="158"/>
      <c r="E36" s="158"/>
      <c r="F36" s="73" t="s">
        <v>199</v>
      </c>
      <c r="G36" s="73"/>
      <c r="H36" s="73"/>
      <c r="I36" s="73"/>
      <c r="J36" s="73"/>
      <c r="K36" s="73"/>
      <c r="L36" s="73"/>
      <c r="M36" s="73"/>
      <c r="N36" s="73"/>
      <c r="O36" s="73"/>
      <c r="P36" s="73"/>
      <c r="Q36" s="73"/>
      <c r="R36" s="73"/>
      <c r="S36" s="73"/>
      <c r="T36" s="73"/>
      <c r="U36" s="73"/>
      <c r="V36" s="73"/>
      <c r="W36" s="73"/>
      <c r="X36" s="73"/>
      <c r="Y36" s="73"/>
      <c r="Z36" s="73"/>
      <c r="AA36" s="73"/>
      <c r="AB36" s="73"/>
    </row>
    <row r="37" spans="1:28" ht="14.45">
      <c r="B37" s="73"/>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row>
    <row r="38" spans="1:28" ht="14.45">
      <c r="B38" s="73"/>
      <c r="C38" s="73"/>
      <c r="D38" s="73"/>
      <c r="E38" s="73"/>
      <c r="F38" s="73"/>
      <c r="G38" s="73"/>
      <c r="H38" s="73"/>
      <c r="I38" s="73"/>
      <c r="J38" s="73"/>
      <c r="K38" s="73"/>
      <c r="L38" s="73"/>
      <c r="M38" s="73"/>
      <c r="N38" s="73"/>
      <c r="O38" s="73"/>
      <c r="P38" s="73"/>
      <c r="Q38" s="73"/>
      <c r="R38" s="73"/>
      <c r="S38" s="73"/>
      <c r="T38" s="73"/>
      <c r="U38" s="73"/>
      <c r="V38" s="73"/>
      <c r="W38" s="73"/>
      <c r="X38" s="73"/>
      <c r="Y38" s="73"/>
      <c r="Z38" s="73"/>
      <c r="AA38" s="73"/>
      <c r="AB38" s="73"/>
    </row>
    <row r="39" spans="1:28" ht="14.45">
      <c r="B39" s="73"/>
      <c r="C39" s="73"/>
      <c r="D39" s="73"/>
      <c r="E39" s="73"/>
      <c r="F39" s="73"/>
      <c r="G39" s="73"/>
      <c r="H39" s="73"/>
      <c r="I39" s="73"/>
      <c r="J39" s="73"/>
      <c r="K39" s="73"/>
      <c r="L39" s="73"/>
      <c r="M39" s="73"/>
      <c r="N39" s="73"/>
      <c r="O39" s="73"/>
      <c r="P39" s="73"/>
      <c r="Q39" s="73"/>
      <c r="R39" s="73"/>
      <c r="S39" s="73"/>
      <c r="T39" s="73"/>
      <c r="U39" s="73"/>
      <c r="V39" s="73"/>
      <c r="W39" s="73"/>
      <c r="X39" s="73"/>
      <c r="Y39" s="73"/>
      <c r="Z39" s="73"/>
      <c r="AA39" s="73"/>
      <c r="AB39" s="73"/>
    </row>
    <row r="40" spans="1:28" ht="14.45">
      <c r="B40" s="73"/>
      <c r="C40" s="73"/>
      <c r="D40" s="73"/>
      <c r="E40" s="73"/>
      <c r="F40" s="73"/>
      <c r="G40" s="73"/>
      <c r="H40" s="73"/>
      <c r="I40" s="73"/>
      <c r="J40" s="73"/>
      <c r="K40" s="73"/>
      <c r="L40" s="73"/>
      <c r="M40" s="73"/>
      <c r="N40" s="73"/>
      <c r="O40" s="73"/>
      <c r="P40" s="73"/>
      <c r="Q40" s="73"/>
      <c r="R40" s="73"/>
      <c r="S40" s="73"/>
      <c r="T40" s="73"/>
      <c r="U40" s="73"/>
      <c r="V40" s="73"/>
      <c r="W40" s="73"/>
      <c r="X40" s="73"/>
      <c r="Y40" s="73"/>
      <c r="Z40" s="73"/>
      <c r="AA40" s="73"/>
      <c r="AB40" s="73"/>
    </row>
    <row r="41" spans="1:28" ht="14.45">
      <c r="B41" s="73"/>
      <c r="C41" s="73"/>
      <c r="D41" s="73"/>
      <c r="E41" s="73"/>
      <c r="F41" s="73"/>
      <c r="G41" s="73"/>
      <c r="H41" s="73"/>
      <c r="I41" s="73"/>
      <c r="J41" s="73"/>
      <c r="K41" s="73"/>
      <c r="L41" s="73"/>
      <c r="M41" s="73"/>
      <c r="N41" s="73"/>
      <c r="O41" s="73"/>
      <c r="P41" s="73"/>
      <c r="Q41" s="73"/>
      <c r="R41" s="73"/>
      <c r="S41" s="73"/>
      <c r="T41" s="73"/>
      <c r="U41" s="73"/>
      <c r="V41" s="73"/>
      <c r="W41" s="73"/>
      <c r="X41" s="73"/>
      <c r="Y41" s="73"/>
      <c r="Z41" s="73"/>
      <c r="AA41" s="73"/>
      <c r="AB41" s="73"/>
    </row>
    <row r="42" spans="1:28" ht="14.45">
      <c r="B42" s="73"/>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row>
    <row r="43" spans="1:28" ht="14.45">
      <c r="B43" s="73"/>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row>
    <row r="44" spans="1:28" ht="14.45">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row>
    <row r="45" spans="1:28" ht="14.45">
      <c r="B45" s="73"/>
      <c r="C45" s="73"/>
      <c r="D45" s="73"/>
      <c r="E45" s="73"/>
      <c r="F45" s="73"/>
      <c r="G45" s="73"/>
      <c r="H45" s="73"/>
      <c r="I45" s="73"/>
      <c r="J45" s="73"/>
      <c r="K45" s="73"/>
      <c r="L45" s="73"/>
      <c r="M45" s="73"/>
      <c r="N45" s="73"/>
      <c r="O45" s="73"/>
      <c r="P45" s="73"/>
      <c r="Q45" s="73"/>
      <c r="R45" s="73"/>
      <c r="S45" s="73"/>
      <c r="T45" s="73"/>
      <c r="U45" s="73"/>
      <c r="V45" s="73"/>
      <c r="W45" s="73"/>
      <c r="X45" s="73"/>
      <c r="Y45" s="73"/>
      <c r="Z45" s="73"/>
      <c r="AA45" s="73"/>
      <c r="AB45" s="73"/>
    </row>
    <row r="46" spans="1:28" ht="14.45">
      <c r="B46" s="73"/>
      <c r="C46" s="73"/>
      <c r="D46" s="73"/>
      <c r="E46" s="73"/>
      <c r="F46" s="73"/>
      <c r="G46" s="73"/>
      <c r="H46" s="73"/>
      <c r="I46" s="73"/>
      <c r="J46" s="73"/>
      <c r="K46" s="73"/>
      <c r="L46" s="73"/>
      <c r="M46" s="73"/>
      <c r="N46" s="73"/>
      <c r="O46" s="73"/>
      <c r="P46" s="73"/>
      <c r="Q46" s="73"/>
      <c r="R46" s="73"/>
      <c r="S46" s="73"/>
      <c r="T46" s="73"/>
      <c r="U46" s="73"/>
      <c r="V46" s="73"/>
      <c r="W46" s="73"/>
      <c r="X46" s="73"/>
      <c r="Y46" s="73"/>
      <c r="Z46" s="73"/>
      <c r="AA46" s="73"/>
      <c r="AB46" s="73"/>
    </row>
    <row r="47" spans="1:28" ht="14.45">
      <c r="B47" s="73"/>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row>
    <row r="48" spans="1:28" ht="14.45">
      <c r="B48" s="73"/>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row>
    <row r="49" spans="2:28" ht="14.45">
      <c r="B49" s="73"/>
      <c r="C49" s="73"/>
      <c r="D49" s="73"/>
      <c r="E49" s="73"/>
      <c r="F49" s="73"/>
      <c r="G49" s="73"/>
      <c r="H49" s="73"/>
      <c r="I49" s="73"/>
      <c r="J49" s="73"/>
      <c r="K49" s="73"/>
      <c r="L49" s="73"/>
      <c r="M49" s="73"/>
      <c r="N49" s="73"/>
      <c r="O49" s="73"/>
      <c r="P49" s="73"/>
      <c r="Q49" s="73"/>
      <c r="R49" s="73"/>
      <c r="S49" s="73"/>
      <c r="T49" s="73"/>
      <c r="U49" s="73"/>
      <c r="V49" s="73"/>
      <c r="W49" s="73"/>
      <c r="X49" s="73"/>
      <c r="Y49" s="73"/>
      <c r="Z49" s="73"/>
      <c r="AA49" s="73"/>
      <c r="AB49" s="73"/>
    </row>
    <row r="50" spans="2:28" ht="14.45">
      <c r="B50" s="73"/>
      <c r="C50" s="73"/>
      <c r="D50" s="73"/>
      <c r="E50" s="73"/>
      <c r="F50" s="73"/>
      <c r="G50" s="73"/>
      <c r="H50" s="73"/>
      <c r="I50" s="73"/>
      <c r="J50" s="73"/>
      <c r="K50" s="73"/>
      <c r="L50" s="73"/>
      <c r="M50" s="73"/>
      <c r="N50" s="73"/>
      <c r="O50" s="73"/>
      <c r="P50" s="73"/>
      <c r="Q50" s="73"/>
      <c r="R50" s="73"/>
      <c r="S50" s="73"/>
      <c r="T50" s="73"/>
      <c r="U50" s="73"/>
      <c r="V50" s="73"/>
      <c r="W50" s="73"/>
      <c r="X50" s="73"/>
      <c r="Y50" s="73"/>
      <c r="Z50" s="73"/>
      <c r="AA50" s="73"/>
      <c r="AB50" s="73"/>
    </row>
    <row r="51" spans="2:28" ht="14.45">
      <c r="B51" s="73"/>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row>
    <row r="52" spans="2:28" ht="14.45">
      <c r="B52" s="73"/>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row>
    <row r="53" spans="2:28" ht="14.45">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row>
    <row r="54" spans="2:28" ht="14.45">
      <c r="B54" s="73"/>
      <c r="C54" s="73"/>
      <c r="D54" s="73"/>
      <c r="E54" s="73"/>
      <c r="F54" s="73"/>
      <c r="G54" s="73"/>
      <c r="H54" s="73"/>
      <c r="I54" s="73"/>
      <c r="J54" s="73"/>
      <c r="K54" s="73"/>
      <c r="L54" s="73"/>
      <c r="M54" s="73"/>
      <c r="N54" s="73"/>
      <c r="O54" s="73"/>
      <c r="P54" s="73"/>
      <c r="Q54" s="73"/>
      <c r="R54" s="73"/>
      <c r="S54" s="73"/>
      <c r="T54" s="73"/>
      <c r="U54" s="73"/>
      <c r="V54" s="73"/>
      <c r="W54" s="73"/>
      <c r="X54" s="73"/>
      <c r="Y54" s="73"/>
      <c r="Z54" s="73"/>
      <c r="AA54" s="73"/>
      <c r="AB54" s="73"/>
    </row>
    <row r="55" spans="2:28" ht="14.45">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row>
    <row r="56" spans="2:28" ht="14.45">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row>
    <row r="57" spans="2:28" ht="14.45">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row>
    <row r="58" spans="2:28" ht="14.45">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row>
    <row r="59" spans="2:28" ht="14.45">
      <c r="B59" s="73"/>
      <c r="C59" s="73"/>
      <c r="D59" s="73"/>
      <c r="E59" s="73"/>
      <c r="F59" s="73"/>
      <c r="G59" s="73"/>
      <c r="H59" s="73"/>
      <c r="I59" s="73"/>
      <c r="J59" s="73"/>
      <c r="K59" s="73"/>
      <c r="L59" s="73"/>
      <c r="M59" s="73"/>
      <c r="N59" s="73"/>
      <c r="O59" s="73"/>
      <c r="P59" s="73"/>
      <c r="Q59" s="73"/>
      <c r="R59" s="73"/>
      <c r="S59" s="73"/>
      <c r="T59" s="73"/>
      <c r="U59" s="73"/>
      <c r="V59" s="73"/>
      <c r="W59" s="73"/>
      <c r="X59" s="73"/>
      <c r="Y59" s="73"/>
      <c r="Z59" s="73"/>
      <c r="AA59" s="73"/>
      <c r="AB59" s="73"/>
    </row>
    <row r="60" spans="2:28" ht="14.45">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row>
    <row r="61" spans="2:28" ht="14.45">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73"/>
      <c r="AB61" s="73"/>
    </row>
    <row r="62" spans="2:28" ht="14.45">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row>
    <row r="63" spans="2:28" ht="14.45">
      <c r="B63" s="73"/>
      <c r="C63" s="73"/>
      <c r="D63" s="73"/>
      <c r="E63" s="73"/>
      <c r="F63" s="73"/>
      <c r="G63" s="73"/>
      <c r="H63" s="73"/>
      <c r="I63" s="73"/>
      <c r="J63" s="73"/>
      <c r="K63" s="73"/>
      <c r="L63" s="73"/>
      <c r="M63" s="73"/>
      <c r="N63" s="73"/>
      <c r="O63" s="73"/>
      <c r="P63" s="73"/>
      <c r="Q63" s="73"/>
      <c r="R63" s="73"/>
      <c r="S63" s="73"/>
      <c r="T63" s="73"/>
      <c r="U63" s="73"/>
      <c r="V63" s="73"/>
      <c r="W63" s="73"/>
      <c r="X63" s="73"/>
      <c r="Y63" s="73"/>
      <c r="Z63" s="73"/>
      <c r="AA63" s="73"/>
      <c r="AB63" s="73"/>
    </row>
    <row r="64" spans="2:28" ht="14.45">
      <c r="B64" s="73"/>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row>
    <row r="65" spans="2:28" ht="14.45">
      <c r="B65" s="73"/>
      <c r="C65" s="73"/>
      <c r="D65" s="73"/>
      <c r="E65" s="73"/>
      <c r="F65" s="73"/>
      <c r="G65" s="73"/>
      <c r="H65" s="73"/>
      <c r="I65" s="73"/>
      <c r="J65" s="73"/>
      <c r="K65" s="73"/>
      <c r="L65" s="73"/>
      <c r="M65" s="73"/>
      <c r="N65" s="73"/>
      <c r="O65" s="73"/>
      <c r="P65" s="73"/>
      <c r="Q65" s="73"/>
      <c r="R65" s="73"/>
      <c r="S65" s="73"/>
      <c r="T65" s="73"/>
      <c r="U65" s="73"/>
      <c r="V65" s="73"/>
      <c r="W65" s="73"/>
      <c r="X65" s="73"/>
      <c r="Y65" s="73"/>
      <c r="Z65" s="73"/>
      <c r="AA65" s="73"/>
      <c r="AB65" s="73"/>
    </row>
    <row r="66" spans="2:28" ht="14.45">
      <c r="B66" s="73"/>
      <c r="C66" s="73"/>
      <c r="D66" s="73"/>
      <c r="E66" s="73"/>
      <c r="F66" s="73"/>
      <c r="G66" s="73"/>
      <c r="H66" s="73"/>
      <c r="I66" s="73"/>
      <c r="J66" s="73"/>
      <c r="K66" s="73"/>
      <c r="L66" s="73"/>
      <c r="M66" s="73"/>
      <c r="N66" s="73"/>
      <c r="O66" s="73"/>
      <c r="P66" s="73"/>
      <c r="Q66" s="73"/>
      <c r="R66" s="73"/>
      <c r="S66" s="73"/>
      <c r="T66" s="73"/>
      <c r="U66" s="73"/>
      <c r="V66" s="73"/>
      <c r="W66" s="73"/>
      <c r="X66" s="73"/>
      <c r="Y66" s="73"/>
      <c r="Z66" s="73"/>
      <c r="AA66" s="73"/>
      <c r="AB66" s="73"/>
    </row>
    <row r="67" spans="2:28" ht="14.45">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row>
    <row r="68" spans="2:28" ht="14.45">
      <c r="B68" s="73"/>
      <c r="C68" s="73"/>
      <c r="D68" s="73"/>
      <c r="E68" s="73"/>
      <c r="F68" s="73"/>
      <c r="G68" s="73"/>
      <c r="H68" s="73"/>
      <c r="I68" s="73"/>
      <c r="J68" s="73"/>
      <c r="K68" s="73"/>
      <c r="L68" s="73"/>
      <c r="M68" s="73"/>
      <c r="N68" s="73"/>
      <c r="O68" s="73"/>
      <c r="P68" s="73"/>
      <c r="Q68" s="73"/>
      <c r="R68" s="73"/>
      <c r="S68" s="73"/>
      <c r="T68" s="73"/>
      <c r="U68" s="73"/>
      <c r="V68" s="73"/>
      <c r="W68" s="73"/>
      <c r="X68" s="73"/>
      <c r="Y68" s="73"/>
      <c r="Z68" s="73"/>
      <c r="AA68" s="73"/>
      <c r="AB68" s="73"/>
    </row>
    <row r="69" spans="2:28" ht="14.45">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row>
    <row r="70" spans="2:28" ht="14.45">
      <c r="B70" s="73"/>
      <c r="C70" s="73"/>
      <c r="D70" s="73"/>
      <c r="E70" s="73"/>
      <c r="F70" s="73"/>
      <c r="G70" s="73"/>
      <c r="H70" s="73"/>
      <c r="I70" s="73"/>
      <c r="J70" s="73"/>
      <c r="K70" s="73"/>
      <c r="L70" s="73"/>
      <c r="M70" s="73"/>
      <c r="N70" s="73"/>
      <c r="O70" s="73"/>
      <c r="P70" s="73"/>
      <c r="Q70" s="73"/>
      <c r="R70" s="73"/>
      <c r="S70" s="73"/>
      <c r="T70" s="73"/>
      <c r="U70" s="73"/>
      <c r="V70" s="73"/>
      <c r="W70" s="73"/>
      <c r="X70" s="73"/>
      <c r="Y70" s="73"/>
      <c r="Z70" s="73"/>
      <c r="AA70" s="73"/>
      <c r="AB70" s="73"/>
    </row>
    <row r="71" spans="2:28" ht="14.45">
      <c r="B71" s="73"/>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row>
    <row r="72" spans="2:28" ht="14.45">
      <c r="B72" s="73"/>
      <c r="C72" s="73"/>
      <c r="D72" s="73"/>
      <c r="E72" s="73"/>
      <c r="F72" s="73"/>
      <c r="G72" s="73"/>
      <c r="H72" s="73"/>
      <c r="I72" s="73"/>
      <c r="J72" s="73"/>
      <c r="K72" s="73"/>
      <c r="L72" s="73"/>
      <c r="M72" s="73"/>
      <c r="N72" s="73"/>
      <c r="O72" s="73"/>
      <c r="P72" s="73"/>
      <c r="Q72" s="73"/>
      <c r="R72" s="73"/>
      <c r="S72" s="73"/>
      <c r="T72" s="73"/>
      <c r="U72" s="73"/>
      <c r="V72" s="73"/>
      <c r="W72" s="73"/>
      <c r="X72" s="73"/>
      <c r="Y72" s="73"/>
      <c r="Z72" s="73"/>
      <c r="AA72" s="73"/>
      <c r="AB72" s="73"/>
    </row>
    <row r="73" spans="2:28" ht="14.45">
      <c r="B73" s="73"/>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row>
    <row r="74" spans="2:28" ht="14.45">
      <c r="B74" s="73"/>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row>
    <row r="75" spans="2:28" ht="14.45">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row>
    <row r="76" spans="2:28" ht="14.45">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row>
    <row r="77" spans="2:28" ht="14.45">
      <c r="B77" s="73"/>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row>
    <row r="78" spans="2:28" ht="14.45">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row>
    <row r="79" spans="2:28" ht="14.45">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row>
    <row r="80" spans="2:28" ht="14.45">
      <c r="B80" s="73"/>
      <c r="C80" s="73"/>
      <c r="D80" s="73"/>
      <c r="E80" s="73"/>
      <c r="F80" s="73"/>
      <c r="G80" s="73"/>
      <c r="H80" s="73"/>
      <c r="I80" s="73"/>
      <c r="J80" s="73"/>
      <c r="K80" s="73"/>
      <c r="L80" s="73"/>
      <c r="M80" s="73"/>
      <c r="N80" s="73"/>
      <c r="O80" s="73"/>
      <c r="P80" s="73"/>
      <c r="Q80" s="73"/>
      <c r="R80" s="73"/>
      <c r="S80" s="73"/>
      <c r="T80" s="73"/>
      <c r="U80" s="73"/>
      <c r="V80" s="73"/>
      <c r="W80" s="73"/>
      <c r="X80" s="73"/>
      <c r="Y80" s="73"/>
      <c r="Z80" s="73"/>
      <c r="AA80" s="73"/>
      <c r="AB80" s="73"/>
    </row>
    <row r="81" spans="2:28" ht="14.45">
      <c r="B81" s="73"/>
      <c r="C81" s="73"/>
      <c r="D81" s="73"/>
      <c r="E81" s="73"/>
      <c r="F81" s="73"/>
      <c r="G81" s="73"/>
      <c r="H81" s="73"/>
      <c r="I81" s="73"/>
      <c r="J81" s="73"/>
      <c r="K81" s="73"/>
      <c r="L81" s="73"/>
      <c r="M81" s="73"/>
      <c r="N81" s="73"/>
      <c r="O81" s="73"/>
      <c r="P81" s="73"/>
      <c r="Q81" s="73"/>
      <c r="R81" s="73"/>
      <c r="S81" s="73"/>
      <c r="T81" s="73"/>
      <c r="U81" s="73"/>
      <c r="V81" s="73"/>
      <c r="W81" s="73"/>
      <c r="X81" s="73"/>
      <c r="Y81" s="73"/>
      <c r="Z81" s="73"/>
      <c r="AA81" s="73"/>
      <c r="AB81" s="73"/>
    </row>
    <row r="82" spans="2:28" ht="14.45">
      <c r="B82" s="73"/>
      <c r="C82" s="73"/>
      <c r="D82" s="73"/>
      <c r="E82" s="73"/>
      <c r="F82" s="73"/>
      <c r="G82" s="73"/>
      <c r="H82" s="73"/>
      <c r="I82" s="73"/>
      <c r="J82" s="73"/>
      <c r="K82" s="73"/>
      <c r="L82" s="73"/>
      <c r="M82" s="73"/>
      <c r="N82" s="73"/>
      <c r="O82" s="73"/>
      <c r="P82" s="73"/>
      <c r="Q82" s="73"/>
      <c r="R82" s="73"/>
      <c r="S82" s="73"/>
      <c r="T82" s="73"/>
      <c r="U82" s="73"/>
      <c r="V82" s="73"/>
      <c r="W82" s="73"/>
      <c r="X82" s="73"/>
      <c r="Y82" s="73"/>
      <c r="Z82" s="73"/>
      <c r="AA82" s="73"/>
      <c r="AB82" s="73"/>
    </row>
    <row r="83" spans="2:28" ht="14.45">
      <c r="B83" s="73"/>
      <c r="C83" s="73"/>
      <c r="D83" s="73"/>
      <c r="E83" s="73"/>
      <c r="F83" s="73"/>
      <c r="G83" s="73"/>
      <c r="H83" s="73"/>
      <c r="I83" s="73"/>
      <c r="J83" s="73"/>
      <c r="K83" s="73"/>
      <c r="L83" s="73"/>
      <c r="M83" s="73"/>
      <c r="N83" s="73"/>
      <c r="O83" s="73"/>
      <c r="P83" s="73"/>
      <c r="Q83" s="73"/>
      <c r="R83" s="73"/>
      <c r="S83" s="73"/>
      <c r="T83" s="73"/>
      <c r="U83" s="73"/>
      <c r="V83" s="73"/>
      <c r="W83" s="73"/>
      <c r="X83" s="73"/>
      <c r="Y83" s="73"/>
      <c r="Z83" s="73"/>
      <c r="AA83" s="73"/>
      <c r="AB83" s="73"/>
    </row>
    <row r="84" spans="2:28" ht="14.45">
      <c r="B84" s="73"/>
      <c r="C84" s="73"/>
      <c r="D84" s="73"/>
      <c r="E84" s="73"/>
      <c r="F84" s="73"/>
      <c r="G84" s="73"/>
      <c r="H84" s="73"/>
      <c r="I84" s="73"/>
      <c r="J84" s="73"/>
      <c r="K84" s="73"/>
      <c r="L84" s="73"/>
      <c r="M84" s="73"/>
      <c r="N84" s="73"/>
      <c r="O84" s="73"/>
      <c r="P84" s="73"/>
      <c r="Q84" s="73"/>
      <c r="R84" s="73"/>
      <c r="S84" s="73"/>
      <c r="T84" s="73"/>
      <c r="U84" s="73"/>
      <c r="V84" s="73"/>
      <c r="W84" s="73"/>
      <c r="X84" s="73"/>
      <c r="Y84" s="73"/>
      <c r="Z84" s="73"/>
      <c r="AA84" s="73"/>
      <c r="AB84" s="73"/>
    </row>
    <row r="85" spans="2:28" ht="14.45">
      <c r="B85" s="73"/>
      <c r="C85" s="73"/>
      <c r="D85" s="73"/>
      <c r="E85" s="73"/>
      <c r="F85" s="73"/>
      <c r="G85" s="73"/>
      <c r="H85" s="73"/>
      <c r="I85" s="73"/>
      <c r="J85" s="73"/>
      <c r="K85" s="73"/>
      <c r="L85" s="73"/>
      <c r="M85" s="73"/>
      <c r="N85" s="73"/>
      <c r="O85" s="73"/>
      <c r="P85" s="73"/>
      <c r="Q85" s="73"/>
      <c r="R85" s="73"/>
      <c r="S85" s="73"/>
      <c r="T85" s="73"/>
      <c r="U85" s="73"/>
      <c r="V85" s="73"/>
      <c r="W85" s="73"/>
      <c r="X85" s="73"/>
      <c r="Y85" s="73"/>
      <c r="Z85" s="73"/>
      <c r="AA85" s="73"/>
      <c r="AB85" s="73"/>
    </row>
    <row r="86" spans="2:28" ht="14.45">
      <c r="B86" s="73"/>
      <c r="C86" s="73"/>
      <c r="D86" s="73"/>
      <c r="E86" s="73"/>
      <c r="F86" s="73"/>
      <c r="G86" s="73"/>
      <c r="H86" s="73"/>
      <c r="I86" s="73"/>
      <c r="J86" s="73"/>
      <c r="K86" s="73"/>
      <c r="L86" s="73"/>
      <c r="M86" s="73"/>
      <c r="N86" s="73"/>
      <c r="O86" s="73"/>
      <c r="P86" s="73"/>
      <c r="Q86" s="73"/>
      <c r="R86" s="73"/>
      <c r="S86" s="73"/>
      <c r="T86" s="73"/>
      <c r="U86" s="73"/>
      <c r="V86" s="73"/>
      <c r="W86" s="73"/>
      <c r="X86" s="73"/>
      <c r="Y86" s="73"/>
      <c r="Z86" s="73"/>
      <c r="AA86" s="73"/>
      <c r="AB86" s="73"/>
    </row>
    <row r="87" spans="2:28" ht="14.45">
      <c r="B87" s="73"/>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row>
    <row r="88" spans="2:28" ht="14.45">
      <c r="B88" s="73"/>
      <c r="C88" s="73"/>
      <c r="D88" s="73"/>
      <c r="E88" s="73"/>
      <c r="F88" s="73"/>
      <c r="G88" s="73"/>
      <c r="H88" s="73"/>
      <c r="I88" s="73"/>
      <c r="J88" s="73"/>
      <c r="K88" s="73"/>
      <c r="L88" s="73"/>
      <c r="M88" s="73"/>
      <c r="N88" s="73"/>
      <c r="O88" s="73"/>
      <c r="P88" s="73"/>
      <c r="Q88" s="73"/>
      <c r="R88" s="73"/>
      <c r="S88" s="73"/>
      <c r="T88" s="73"/>
      <c r="U88" s="73"/>
      <c r="V88" s="73"/>
      <c r="W88" s="73"/>
      <c r="X88" s="73"/>
      <c r="Y88" s="73"/>
      <c r="Z88" s="73"/>
      <c r="AA88" s="73"/>
      <c r="AB88" s="73"/>
    </row>
    <row r="89" spans="2:28" ht="14.45">
      <c r="B89" s="73"/>
      <c r="C89" s="73"/>
      <c r="D89" s="73"/>
      <c r="E89" s="73"/>
      <c r="F89" s="73"/>
      <c r="G89" s="73"/>
      <c r="H89" s="73"/>
      <c r="I89" s="73"/>
      <c r="J89" s="73"/>
      <c r="K89" s="73"/>
      <c r="L89" s="73"/>
      <c r="M89" s="73"/>
      <c r="N89" s="73"/>
      <c r="O89" s="73"/>
      <c r="P89" s="73"/>
      <c r="Q89" s="73"/>
      <c r="R89" s="73"/>
      <c r="S89" s="73"/>
      <c r="T89" s="73"/>
      <c r="U89" s="73"/>
      <c r="V89" s="73"/>
      <c r="W89" s="73"/>
      <c r="X89" s="73"/>
      <c r="Y89" s="73"/>
      <c r="Z89" s="73"/>
      <c r="AA89" s="73"/>
      <c r="AB89" s="73"/>
    </row>
    <row r="90" spans="2:28" ht="14.45">
      <c r="B90" s="73"/>
      <c r="C90" s="73"/>
      <c r="D90" s="73"/>
      <c r="E90" s="73"/>
      <c r="F90" s="73"/>
      <c r="G90" s="73"/>
      <c r="H90" s="73"/>
      <c r="I90" s="73"/>
      <c r="J90" s="73"/>
      <c r="K90" s="73"/>
      <c r="L90" s="73"/>
      <c r="M90" s="73"/>
      <c r="N90" s="73"/>
      <c r="O90" s="73"/>
      <c r="P90" s="73"/>
      <c r="Q90" s="73"/>
      <c r="R90" s="73"/>
      <c r="S90" s="73"/>
      <c r="T90" s="73"/>
      <c r="U90" s="73"/>
      <c r="V90" s="73"/>
      <c r="W90" s="73"/>
      <c r="X90" s="73"/>
      <c r="Y90" s="73"/>
      <c r="Z90" s="73"/>
      <c r="AA90" s="73"/>
      <c r="AB90" s="73"/>
    </row>
    <row r="91" spans="2:28" ht="14.45">
      <c r="B91" s="73"/>
      <c r="C91" s="73"/>
      <c r="D91" s="73"/>
      <c r="E91" s="73"/>
      <c r="F91" s="73"/>
      <c r="G91" s="73"/>
      <c r="H91" s="73"/>
      <c r="I91" s="73"/>
      <c r="J91" s="73"/>
      <c r="K91" s="73"/>
      <c r="L91" s="73"/>
      <c r="M91" s="73"/>
      <c r="N91" s="73"/>
      <c r="O91" s="73"/>
      <c r="P91" s="73"/>
      <c r="Q91" s="73"/>
      <c r="R91" s="73"/>
      <c r="S91" s="73"/>
      <c r="T91" s="73"/>
      <c r="U91" s="73"/>
      <c r="V91" s="73"/>
      <c r="W91" s="73"/>
      <c r="X91" s="73"/>
      <c r="Y91" s="73"/>
      <c r="Z91" s="73"/>
      <c r="AA91" s="73"/>
      <c r="AB91" s="73"/>
    </row>
    <row r="92" spans="2:28" ht="14.45">
      <c r="B92" s="73"/>
      <c r="C92" s="73"/>
      <c r="D92" s="73"/>
      <c r="E92" s="73"/>
      <c r="F92" s="73"/>
      <c r="G92" s="73"/>
      <c r="H92" s="73"/>
      <c r="I92" s="73"/>
      <c r="J92" s="73"/>
      <c r="K92" s="73"/>
      <c r="L92" s="73"/>
      <c r="M92" s="73"/>
      <c r="N92" s="73"/>
      <c r="O92" s="73"/>
      <c r="P92" s="73"/>
      <c r="Q92" s="73"/>
      <c r="R92" s="73"/>
      <c r="S92" s="73"/>
      <c r="T92" s="73"/>
      <c r="U92" s="73"/>
      <c r="V92" s="73"/>
      <c r="W92" s="73"/>
      <c r="X92" s="73"/>
      <c r="Y92" s="73"/>
      <c r="Z92" s="73"/>
      <c r="AA92" s="73"/>
      <c r="AB92" s="73"/>
    </row>
    <row r="93" spans="2:28" ht="14.45">
      <c r="B93" s="73"/>
      <c r="C93" s="73"/>
      <c r="D93" s="73"/>
      <c r="E93" s="73"/>
      <c r="F93" s="73"/>
      <c r="G93" s="73"/>
      <c r="H93" s="73"/>
      <c r="I93" s="73"/>
      <c r="J93" s="73"/>
      <c r="K93" s="73"/>
      <c r="L93" s="73"/>
      <c r="M93" s="73"/>
      <c r="N93" s="73"/>
      <c r="O93" s="73"/>
      <c r="P93" s="73"/>
      <c r="Q93" s="73"/>
      <c r="R93" s="73"/>
      <c r="S93" s="73"/>
      <c r="T93" s="73"/>
      <c r="U93" s="73"/>
      <c r="V93" s="73"/>
      <c r="W93" s="73"/>
      <c r="X93" s="73"/>
      <c r="Y93" s="73"/>
      <c r="Z93" s="73"/>
      <c r="AA93" s="73"/>
      <c r="AB93" s="73"/>
    </row>
    <row r="94" spans="2:28" ht="14.45">
      <c r="B94" s="73"/>
      <c r="C94" s="73"/>
      <c r="D94" s="73"/>
      <c r="E94" s="73"/>
      <c r="F94" s="73"/>
      <c r="G94" s="73"/>
      <c r="H94" s="73"/>
      <c r="I94" s="73"/>
      <c r="J94" s="73"/>
      <c r="K94" s="73"/>
      <c r="L94" s="73"/>
      <c r="M94" s="73"/>
      <c r="N94" s="73"/>
      <c r="O94" s="73"/>
      <c r="P94" s="73"/>
      <c r="Q94" s="73"/>
      <c r="R94" s="73"/>
      <c r="S94" s="73"/>
      <c r="T94" s="73"/>
      <c r="U94" s="73"/>
      <c r="V94" s="73"/>
      <c r="W94" s="73"/>
      <c r="X94" s="73"/>
      <c r="Y94" s="73"/>
      <c r="Z94" s="73"/>
      <c r="AA94" s="73"/>
      <c r="AB94" s="73"/>
    </row>
    <row r="95" spans="2:28" ht="14.45">
      <c r="B95" s="73"/>
      <c r="C95" s="73"/>
      <c r="D95" s="73"/>
      <c r="E95" s="73"/>
      <c r="F95" s="73"/>
      <c r="G95" s="73"/>
      <c r="H95" s="73"/>
      <c r="I95" s="73"/>
      <c r="J95" s="73"/>
      <c r="K95" s="73"/>
      <c r="L95" s="73"/>
      <c r="M95" s="73"/>
      <c r="N95" s="73"/>
      <c r="O95" s="73"/>
      <c r="P95" s="73"/>
      <c r="Q95" s="73"/>
      <c r="R95" s="73"/>
      <c r="S95" s="73"/>
      <c r="T95" s="73"/>
      <c r="U95" s="73"/>
      <c r="V95" s="73"/>
      <c r="W95" s="73"/>
      <c r="X95" s="73"/>
      <c r="Y95" s="73"/>
      <c r="Z95" s="73"/>
      <c r="AA95" s="73"/>
      <c r="AB95" s="73"/>
    </row>
    <row r="96" spans="2:28" ht="14.45">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c r="AB96" s="73"/>
    </row>
    <row r="97" spans="2:28" ht="14.45">
      <c r="B97" s="73"/>
      <c r="C97" s="73"/>
      <c r="D97" s="73"/>
      <c r="E97" s="73"/>
      <c r="F97" s="73"/>
      <c r="G97" s="73"/>
      <c r="H97" s="73"/>
      <c r="I97" s="73"/>
      <c r="J97" s="73"/>
      <c r="K97" s="73"/>
      <c r="L97" s="73"/>
      <c r="M97" s="73"/>
      <c r="N97" s="73"/>
      <c r="O97" s="73"/>
      <c r="P97" s="73"/>
      <c r="Q97" s="73"/>
      <c r="R97" s="73"/>
      <c r="S97" s="73"/>
      <c r="T97" s="73"/>
      <c r="U97" s="73"/>
      <c r="V97" s="73"/>
      <c r="W97" s="73"/>
      <c r="X97" s="73"/>
      <c r="Y97" s="73"/>
      <c r="Z97" s="73"/>
      <c r="AA97" s="73"/>
      <c r="AB97" s="73"/>
    </row>
    <row r="98" spans="2:28" ht="14.45">
      <c r="B98" s="73"/>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row>
    <row r="99" spans="2:28" ht="14.45">
      <c r="B99" s="73"/>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row>
    <row r="100" spans="2:28" ht="14.45">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row>
    <row r="101" spans="2:28" ht="14.45">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row>
    <row r="102" spans="2:28" ht="14.45">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row>
    <row r="103" spans="2:28" ht="14.45">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row>
    <row r="104" spans="2:28" ht="14.45">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row>
    <row r="105" spans="2:28" ht="14.45">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row>
    <row r="106" spans="2:28" ht="14.45">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row>
    <row r="107" spans="2:28" ht="14.45">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row>
    <row r="108" spans="2:28" ht="14.45">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row>
    <row r="109" spans="2:28" ht="14.45">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row>
    <row r="110" spans="2:28" ht="14.45">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row>
    <row r="111" spans="2:28" ht="14.45">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row>
    <row r="112" spans="2:28" ht="14.45">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row>
    <row r="113" spans="2:28" ht="14.45">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row>
    <row r="114" spans="2:28" ht="14.45">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row>
    <row r="115" spans="2:28" ht="14.45">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row>
    <row r="116" spans="2:28" ht="14.45">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row>
    <row r="117" spans="2:28" ht="14.45">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row>
    <row r="118" spans="2:28" ht="14.45">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row>
    <row r="119" spans="2:28" ht="14.45">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row>
    <row r="120" spans="2:28" ht="14.45">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row>
    <row r="121" spans="2:28" ht="14.45">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row>
    <row r="122" spans="2:28" ht="14.45">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row>
    <row r="123" spans="2:28" ht="14.45">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row>
    <row r="124" spans="2:28" ht="14.45">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row>
    <row r="125" spans="2:28" ht="14.45">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row>
    <row r="126" spans="2:28" ht="14.45">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row>
    <row r="127" spans="2:28" ht="14.45">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row>
    <row r="128" spans="2:28" ht="14.45">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row>
    <row r="129" spans="2:28" ht="14.45">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row>
    <row r="130" spans="2:28" ht="14.45">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row>
    <row r="131" spans="2:28" ht="14.45">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row>
    <row r="132" spans="2:28" ht="14.45">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row>
    <row r="133" spans="2:28" ht="14.45">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row>
    <row r="134" spans="2:28" ht="14.45">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row>
    <row r="135" spans="2:28" ht="14.45">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row>
    <row r="136" spans="2:28" ht="14.45">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row>
    <row r="137" spans="2:28" ht="14.45">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row>
    <row r="138" spans="2:28" ht="14.45">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row>
    <row r="139" spans="2:28" ht="14.45">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row>
    <row r="140" spans="2:28" ht="14.45">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row>
    <row r="141" spans="2:28" ht="14.45">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row>
    <row r="142" spans="2:28" ht="14.45">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row>
    <row r="143" spans="2:28" ht="14.45">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row>
    <row r="144" spans="2:28" ht="14.45">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row>
    <row r="145" spans="2:28" ht="14.45">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row>
    <row r="146" spans="2:28" ht="14.45">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row>
    <row r="147" spans="2:28" ht="14.45">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row>
    <row r="148" spans="2:28" ht="14.45">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row>
    <row r="149" spans="2:28" ht="14.45">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row>
    <row r="150" spans="2:28" ht="14.45">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row>
    <row r="151" spans="2:28" ht="14.45">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row>
    <row r="152" spans="2:28" ht="14.45">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row>
    <row r="153" spans="2:28" ht="14.45">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row>
    <row r="154" spans="2:28" ht="14.45">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row>
    <row r="155" spans="2:28" ht="14.45">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row>
    <row r="156" spans="2:28" ht="14.45">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row>
    <row r="157" spans="2:28" ht="14.45">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row>
    <row r="158" spans="2:28" ht="14.45">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row>
    <row r="159" spans="2:28" ht="14.45">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row>
    <row r="160" spans="2:28" ht="14.45">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row>
    <row r="161" spans="2:28" ht="14.45">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row>
    <row r="162" spans="2:28" ht="14.45">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row>
    <row r="163" spans="2:28" ht="14.45">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row>
    <row r="164" spans="2:28" ht="14.45">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row>
    <row r="165" spans="2:28" ht="14.45">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row>
    <row r="166" spans="2:28" ht="14.45">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c r="AB166" s="73"/>
    </row>
    <row r="167" spans="2:28" ht="14.45">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row>
    <row r="168" spans="2:28" ht="14.45">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c r="AB168" s="73"/>
    </row>
    <row r="169" spans="2:28" ht="14.45">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row>
    <row r="170" spans="2:28" ht="14.45">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c r="AB170" s="73"/>
    </row>
    <row r="171" spans="2:28" ht="14.45">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row>
    <row r="172" spans="2:28" ht="14.45">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row>
    <row r="173" spans="2:28" ht="14.45">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row>
    <row r="174" spans="2:28" ht="14.45">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row>
    <row r="175" spans="2:28" ht="14.45">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row>
    <row r="176" spans="2:28" ht="14.45">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row>
    <row r="177" spans="2:28" ht="14.45">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c r="AB177" s="73"/>
    </row>
    <row r="178" spans="2:28" ht="14.45">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row>
    <row r="179" spans="2:28" ht="14.45">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row>
    <row r="180" spans="2:28" ht="14.45">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c r="AB180" s="73"/>
    </row>
    <row r="181" spans="2:28" ht="14.45">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row>
    <row r="182" spans="2:28" ht="14.45">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c r="AB182" s="73"/>
    </row>
    <row r="183" spans="2:28" ht="14.45">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c r="AB183" s="73"/>
    </row>
    <row r="184" spans="2:28" ht="14.45">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c r="AB184" s="73"/>
    </row>
    <row r="185" spans="2:28" ht="14.45">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c r="AB185" s="73"/>
    </row>
    <row r="186" spans="2:28" ht="14.45">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c r="AB186" s="73"/>
    </row>
    <row r="187" spans="2:28" ht="14.45">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c r="AB187" s="73"/>
    </row>
    <row r="188" spans="2:28" ht="14.45">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c r="AB188" s="73"/>
    </row>
    <row r="189" spans="2:28" ht="14.45">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row>
    <row r="190" spans="2:28" ht="14.45">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c r="AB190" s="73"/>
    </row>
    <row r="191" spans="2:28" ht="14.45">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c r="AB191" s="73"/>
    </row>
    <row r="192" spans="2:28" ht="14.45">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c r="AB192" s="73"/>
    </row>
    <row r="193" spans="2:28" ht="14.45">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c r="AA193" s="73"/>
      <c r="AB193" s="73"/>
    </row>
    <row r="194" spans="2:28" ht="14.45">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c r="AA194" s="73"/>
      <c r="AB194" s="73"/>
    </row>
    <row r="195" spans="2:28" ht="14.45">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c r="AA195" s="73"/>
      <c r="AB195" s="73"/>
    </row>
    <row r="196" spans="2:28" ht="14.45">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c r="AB196" s="73"/>
    </row>
    <row r="197" spans="2:28" ht="14.45">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c r="AA197" s="73"/>
      <c r="AB197" s="73"/>
    </row>
    <row r="198" spans="2:28" ht="14.45">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row>
    <row r="199" spans="2:28" ht="14.45">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c r="AA199" s="73"/>
      <c r="AB199" s="73"/>
    </row>
    <row r="200" spans="2:28" ht="14.45">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c r="AB200" s="73"/>
    </row>
    <row r="201" spans="2:28" ht="14.45">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c r="AB201" s="73"/>
    </row>
    <row r="202" spans="2:28" ht="14.45">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c r="AB202" s="73"/>
    </row>
    <row r="203" spans="2:28" ht="14.45">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c r="AB203" s="73"/>
    </row>
    <row r="204" spans="2:28" ht="14.45">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row>
    <row r="205" spans="2:28" ht="14.45">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row>
    <row r="206" spans="2:28" ht="14.45">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c r="AB206" s="73"/>
    </row>
    <row r="207" spans="2:28" ht="14.45">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row>
    <row r="208" spans="2:28" ht="14.45">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c r="AB208" s="73"/>
    </row>
    <row r="209" spans="2:28" ht="14.45">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row>
    <row r="210" spans="2:28" ht="14.45">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row>
    <row r="211" spans="2:28" ht="14.45">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row>
    <row r="212" spans="2:28" ht="14.45">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c r="AB212" s="73"/>
    </row>
    <row r="213" spans="2:28" ht="14.45">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row>
    <row r="214" spans="2:28" ht="14.45">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row>
    <row r="215" spans="2:28" ht="14.45">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row>
    <row r="216" spans="2:28" ht="14.45">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row>
    <row r="217" spans="2:28" ht="14.45">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row>
    <row r="218" spans="2:28" ht="14.45">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row>
    <row r="219" spans="2:28" ht="14.45">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row>
    <row r="220" spans="2:28" ht="14.45">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row>
    <row r="221" spans="2:28" ht="14.45">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row>
    <row r="222" spans="2:28" ht="14.45">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row>
    <row r="223" spans="2:28" ht="14.45">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row>
    <row r="224" spans="2:28" ht="14.45">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c r="AB224" s="73"/>
    </row>
    <row r="225" spans="2:28" ht="14.45">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row>
    <row r="226" spans="2:28" ht="14.45">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row>
    <row r="227" spans="2:28" ht="14.45">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row>
    <row r="228" spans="2:28" ht="14.45">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c r="AB228" s="73"/>
    </row>
    <row r="229" spans="2:28" ht="14.45">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row>
    <row r="230" spans="2:28" ht="14.45">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c r="AB230" s="73"/>
    </row>
    <row r="231" spans="2:28" ht="14.45">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c r="AB231" s="73"/>
    </row>
    <row r="232" spans="2:28" ht="14.45">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c r="AB232" s="73"/>
    </row>
    <row r="233" spans="2:28" ht="14.45">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c r="AB233" s="73"/>
    </row>
    <row r="234" spans="2:28" ht="14.45">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c r="AB234" s="73"/>
    </row>
    <row r="235" spans="2:28" ht="14.45">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c r="AB235" s="73"/>
    </row>
    <row r="236" spans="2:28" ht="14.45">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row>
    <row r="237" spans="2:28" ht="14.45">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c r="AB237" s="73"/>
    </row>
    <row r="238" spans="2:28" ht="14.45">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c r="AB238" s="73"/>
    </row>
    <row r="239" spans="2:28" ht="14.45">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c r="AB239" s="73"/>
    </row>
    <row r="240" spans="2:28" ht="14.45">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c r="AB240" s="73"/>
    </row>
    <row r="241" spans="2:28" ht="14.45">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c r="AB241" s="73"/>
    </row>
    <row r="242" spans="2:28" ht="14.45">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c r="AB242" s="73"/>
    </row>
    <row r="243" spans="2:28" ht="14.45">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c r="AB243" s="73"/>
    </row>
    <row r="244" spans="2:28" ht="14.45">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c r="AB244" s="73"/>
    </row>
    <row r="245" spans="2:28" ht="14.45">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c r="AB245" s="73"/>
    </row>
    <row r="246" spans="2:28" ht="14.45">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c r="AB246" s="73"/>
    </row>
    <row r="247" spans="2:28" ht="14.45">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c r="AB247" s="73"/>
    </row>
    <row r="248" spans="2:28" ht="14.45">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c r="AB248" s="73"/>
    </row>
    <row r="249" spans="2:28" ht="14.45">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c r="AB249" s="73"/>
    </row>
    <row r="250" spans="2:28" ht="14.45">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c r="AB250" s="73"/>
    </row>
    <row r="251" spans="2:28" ht="14.45">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c r="AB251" s="73"/>
    </row>
    <row r="252" spans="2:28" ht="14.45">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c r="AB252" s="73"/>
    </row>
    <row r="253" spans="2:28" ht="14.45">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c r="AB253" s="73"/>
    </row>
    <row r="254" spans="2:28" ht="14.45">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c r="AB254" s="73"/>
    </row>
    <row r="255" spans="2:28" ht="14.45">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row>
    <row r="256" spans="2:28" ht="14.45">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c r="AB256" s="73"/>
    </row>
    <row r="257" spans="2:28" ht="14.45">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c r="AB257" s="73"/>
    </row>
    <row r="258" spans="2:28" ht="14.45">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c r="AB258" s="73"/>
    </row>
    <row r="259" spans="2:28" ht="14.45">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c r="AB259" s="73"/>
    </row>
    <row r="260" spans="2:28" ht="14.45">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c r="AB260" s="73"/>
    </row>
    <row r="261" spans="2:28" ht="14.45">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row>
    <row r="262" spans="2:28" ht="14.45">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c r="AB262" s="73"/>
    </row>
    <row r="263" spans="2:28" ht="14.45">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row>
    <row r="264" spans="2:28" ht="14.45">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row>
    <row r="265" spans="2:28" ht="14.45">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row>
    <row r="266" spans="2:28" ht="14.45">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row>
    <row r="267" spans="2:28" ht="14.45">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row>
    <row r="268" spans="2:28" ht="14.45">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row>
    <row r="269" spans="2:28" ht="14.45">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row>
    <row r="270" spans="2:28" ht="14.45">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row>
    <row r="271" spans="2:28" ht="14.45">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row>
    <row r="272" spans="2:28" ht="14.45">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row>
    <row r="273" spans="2:28" ht="14.45">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row>
    <row r="274" spans="2:28" ht="14.45">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c r="AB274" s="73"/>
    </row>
    <row r="275" spans="2:28" ht="14.45">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row>
    <row r="276" spans="2:28" ht="14.45">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row>
    <row r="277" spans="2:28" ht="14.45">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row>
    <row r="278" spans="2:28" ht="14.45">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row>
    <row r="279" spans="2:28" ht="14.45">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row>
    <row r="280" spans="2:28" ht="14.45">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row>
    <row r="281" spans="2:28" ht="14.45">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row>
    <row r="282" spans="2:28" ht="14.45">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row>
    <row r="283" spans="2:28" ht="14.45">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row>
    <row r="284" spans="2:28" ht="14.45">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row>
    <row r="285" spans="2:28" ht="14.45">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row>
    <row r="286" spans="2:28" ht="14.45">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row>
    <row r="287" spans="2:28" ht="14.45">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row>
    <row r="288" spans="2:28" ht="14.45">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c r="AB288" s="73"/>
    </row>
    <row r="289" spans="2:28" ht="14.45">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row>
    <row r="290" spans="2:28" ht="14.45">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c r="AB290" s="73"/>
    </row>
    <row r="291" spans="2:28" ht="14.45">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c r="AB291" s="73"/>
    </row>
    <row r="292" spans="2:28" ht="14.45">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c r="AB292" s="73"/>
    </row>
    <row r="293" spans="2:28" ht="14.45">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c r="AB293" s="73"/>
    </row>
    <row r="294" spans="2:28" ht="14.45">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c r="AB294" s="73"/>
    </row>
    <row r="295" spans="2:28" ht="14.45">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73"/>
    </row>
    <row r="296" spans="2:28" ht="14.45">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c r="AB296" s="73"/>
    </row>
    <row r="297" spans="2:28" ht="14.45">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c r="AB297" s="73"/>
    </row>
    <row r="298" spans="2:28" ht="14.45">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73"/>
    </row>
    <row r="299" spans="2:28" ht="14.45">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c r="AB299" s="73"/>
    </row>
    <row r="300" spans="2:28" ht="14.45">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c r="AB300" s="73"/>
    </row>
    <row r="301" spans="2:28" ht="14.45">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c r="AB301" s="73"/>
    </row>
    <row r="302" spans="2:28" ht="14.45">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c r="AB302" s="73"/>
    </row>
    <row r="303" spans="2:28" ht="14.45">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c r="AB303" s="73"/>
    </row>
    <row r="304" spans="2:28" ht="14.45">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c r="AB304" s="73"/>
    </row>
    <row r="305" spans="2:28" ht="14.45">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c r="AB305" s="73"/>
    </row>
    <row r="306" spans="2:28" ht="14.45">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c r="AB306" s="73"/>
    </row>
    <row r="307" spans="2:28" ht="14.45">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c r="AB307" s="73"/>
    </row>
    <row r="308" spans="2:28" ht="14.45">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c r="AB308" s="73"/>
    </row>
    <row r="309" spans="2:28" ht="14.45">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c r="AB309" s="73"/>
    </row>
    <row r="310" spans="2:28" ht="14.45">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c r="AB310" s="73"/>
    </row>
    <row r="311" spans="2:28" ht="14.45">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c r="AA311" s="73"/>
      <c r="AB311" s="73"/>
    </row>
    <row r="312" spans="2:28" ht="14.45">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c r="AA312" s="73"/>
      <c r="AB312" s="73"/>
    </row>
    <row r="313" spans="2:28" ht="14.45">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c r="AA313" s="73"/>
      <c r="AB313" s="73"/>
    </row>
    <row r="314" spans="2:28" ht="14.45">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c r="AA314" s="73"/>
      <c r="AB314" s="73"/>
    </row>
    <row r="315" spans="2:28" ht="14.45">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c r="AA315" s="73"/>
      <c r="AB315" s="73"/>
    </row>
    <row r="316" spans="2:28" ht="14.45">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c r="AA316" s="73"/>
      <c r="AB316" s="73"/>
    </row>
    <row r="317" spans="2:28" ht="14.45">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c r="AA317" s="73"/>
      <c r="AB317" s="73"/>
    </row>
    <row r="318" spans="2:28" ht="14.45">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c r="AA318" s="73"/>
      <c r="AB318" s="73"/>
    </row>
    <row r="319" spans="2:28" ht="14.45">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c r="AA319" s="73"/>
      <c r="AB319" s="73"/>
    </row>
    <row r="320" spans="2:28" ht="14.45">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c r="AA320" s="73"/>
      <c r="AB320" s="73"/>
    </row>
    <row r="321" spans="2:28" ht="14.45">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c r="AA321" s="73"/>
      <c r="AB321" s="73"/>
    </row>
    <row r="322" spans="2:28" ht="14.45">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c r="AA322" s="73"/>
      <c r="AB322" s="73"/>
    </row>
    <row r="323" spans="2:28" ht="14.45">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c r="AA323" s="73"/>
      <c r="AB323" s="73"/>
    </row>
    <row r="324" spans="2:28" ht="14.45">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c r="AA324" s="73"/>
      <c r="AB324" s="73"/>
    </row>
    <row r="325" spans="2:28" ht="14.45">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c r="AA325" s="73"/>
      <c r="AB325" s="73"/>
    </row>
    <row r="326" spans="2:28" ht="14.45">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c r="AA326" s="73"/>
      <c r="AB326" s="73"/>
    </row>
    <row r="327" spans="2:28" ht="14.45">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c r="AA327" s="73"/>
      <c r="AB327" s="73"/>
    </row>
    <row r="328" spans="2:28" ht="14.45">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c r="AA328" s="73"/>
      <c r="AB328" s="73"/>
    </row>
    <row r="329" spans="2:28" ht="14.45">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c r="AA329" s="73"/>
      <c r="AB329" s="73"/>
    </row>
    <row r="330" spans="2:28" ht="14.45">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c r="AA330" s="73"/>
      <c r="AB330" s="73"/>
    </row>
    <row r="331" spans="2:28" ht="14.45">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c r="AA331" s="73"/>
      <c r="AB331" s="73"/>
    </row>
    <row r="332" spans="2:28" ht="14.45">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c r="AA332" s="73"/>
      <c r="AB332" s="73"/>
    </row>
    <row r="333" spans="2:28" ht="14.45">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c r="AA333" s="73"/>
      <c r="AB333" s="73"/>
    </row>
    <row r="334" spans="2:28" ht="14.45">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c r="AA334" s="73"/>
      <c r="AB334" s="73"/>
    </row>
    <row r="335" spans="2:28" ht="14.45">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c r="AA335" s="73"/>
      <c r="AB335" s="73"/>
    </row>
    <row r="336" spans="2:28" ht="14.45">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c r="AA336" s="73"/>
      <c r="AB336" s="73"/>
    </row>
    <row r="337" spans="2:28" ht="14.45">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c r="AA337" s="73"/>
      <c r="AB337" s="73"/>
    </row>
    <row r="338" spans="2:28" ht="14.45">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c r="AA338" s="73"/>
      <c r="AB338" s="73"/>
    </row>
    <row r="339" spans="2:28" ht="14.45">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c r="AA339" s="73"/>
      <c r="AB339" s="73"/>
    </row>
    <row r="340" spans="2:28" ht="14.45">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c r="AA340" s="73"/>
      <c r="AB340" s="73"/>
    </row>
    <row r="341" spans="2:28" ht="14.45">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c r="AA341" s="73"/>
      <c r="AB341" s="73"/>
    </row>
    <row r="342" spans="2:28" ht="14.45">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c r="AA342" s="73"/>
      <c r="AB342" s="73"/>
    </row>
    <row r="343" spans="2:28" ht="14.45">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c r="AA343" s="73"/>
      <c r="AB343" s="73"/>
    </row>
    <row r="344" spans="2:28" ht="14.45">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c r="AA344" s="73"/>
      <c r="AB344" s="73"/>
    </row>
    <row r="345" spans="2:28" ht="14.45">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c r="AA345" s="73"/>
      <c r="AB345" s="73"/>
    </row>
    <row r="346" spans="2:28" ht="14.45">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c r="AA346" s="73"/>
      <c r="AB346" s="73"/>
    </row>
    <row r="347" spans="2:28" ht="14.45">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c r="AA347" s="73"/>
      <c r="AB347" s="73"/>
    </row>
    <row r="348" spans="2:28" ht="14.45">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c r="AA348" s="73"/>
      <c r="AB348" s="73"/>
    </row>
    <row r="349" spans="2:28" ht="14.45">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c r="AA349" s="73"/>
      <c r="AB349" s="73"/>
    </row>
    <row r="350" spans="2:28" ht="14.45">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c r="AA350" s="73"/>
      <c r="AB350" s="73"/>
    </row>
    <row r="351" spans="2:28" ht="14.45">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c r="AA351" s="73"/>
      <c r="AB351" s="73"/>
    </row>
    <row r="352" spans="2:28" ht="14.45">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c r="AA352" s="73"/>
      <c r="AB352" s="73"/>
    </row>
    <row r="353" spans="2:28" ht="14.45">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c r="AA353" s="73"/>
      <c r="AB353" s="73"/>
    </row>
    <row r="354" spans="2:28" ht="14.45">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c r="AA354" s="73"/>
      <c r="AB354" s="73"/>
    </row>
    <row r="355" spans="2:28" ht="14.45">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c r="AA355" s="73"/>
      <c r="AB355" s="73"/>
    </row>
    <row r="356" spans="2:28" ht="14.45">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c r="AA356" s="73"/>
      <c r="AB356" s="73"/>
    </row>
    <row r="357" spans="2:28" ht="14.45">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c r="AA357" s="73"/>
      <c r="AB357" s="73"/>
    </row>
    <row r="358" spans="2:28" ht="14.45">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c r="AA358" s="73"/>
      <c r="AB358" s="73"/>
    </row>
    <row r="359" spans="2:28" ht="14.45">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c r="AA359" s="73"/>
      <c r="AB359" s="73"/>
    </row>
    <row r="360" spans="2:28" ht="14.45">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c r="AA360" s="73"/>
      <c r="AB360" s="73"/>
    </row>
    <row r="361" spans="2:28" ht="14.45">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c r="AA361" s="73"/>
      <c r="AB361" s="73"/>
    </row>
    <row r="362" spans="2:28" ht="14.45">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c r="AA362" s="73"/>
      <c r="AB362" s="73"/>
    </row>
    <row r="363" spans="2:28" ht="14.45">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c r="AA363" s="73"/>
      <c r="AB363" s="73"/>
    </row>
    <row r="364" spans="2:28" ht="14.45">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c r="AA364" s="73"/>
      <c r="AB364" s="73"/>
    </row>
    <row r="365" spans="2:28" ht="14.45">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c r="AA365" s="73"/>
      <c r="AB365" s="73"/>
    </row>
    <row r="366" spans="2:28" ht="14.45">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c r="AA366" s="73"/>
      <c r="AB366" s="73"/>
    </row>
    <row r="367" spans="2:28" ht="14.45">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c r="AA367" s="73"/>
      <c r="AB367" s="73"/>
    </row>
    <row r="368" spans="2:28" ht="14.45">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c r="AA368" s="73"/>
      <c r="AB368" s="73"/>
    </row>
    <row r="369" spans="2:28" ht="14.45">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c r="AA369" s="73"/>
      <c r="AB369" s="73"/>
    </row>
    <row r="370" spans="2:28" ht="14.45">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c r="AA370" s="73"/>
      <c r="AB370" s="73"/>
    </row>
    <row r="371" spans="2:28" ht="14.45">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c r="AA371" s="73"/>
      <c r="AB371" s="73"/>
    </row>
    <row r="372" spans="2:28" ht="14.45">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c r="AA372" s="73"/>
      <c r="AB372" s="73"/>
    </row>
    <row r="373" spans="2:28" ht="14.45">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c r="AA373" s="73"/>
      <c r="AB373" s="73"/>
    </row>
    <row r="374" spans="2:28" ht="14.45">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c r="AA374" s="73"/>
      <c r="AB374" s="73"/>
    </row>
    <row r="375" spans="2:28" ht="14.45">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c r="AA375" s="73"/>
      <c r="AB375" s="73"/>
    </row>
    <row r="376" spans="2:28" ht="14.45">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c r="AA376" s="73"/>
      <c r="AB376" s="73"/>
    </row>
    <row r="377" spans="2:28" ht="14.45">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c r="AA377" s="73"/>
      <c r="AB377" s="73"/>
    </row>
    <row r="378" spans="2:28" ht="14.45">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c r="AA378" s="73"/>
      <c r="AB378" s="73"/>
    </row>
    <row r="379" spans="2:28" ht="14.45">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c r="AA379" s="73"/>
      <c r="AB379" s="73"/>
    </row>
    <row r="380" spans="2:28" ht="14.45">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c r="AA380" s="73"/>
      <c r="AB380" s="73"/>
    </row>
    <row r="381" spans="2:28" ht="14.45">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c r="AA381" s="73"/>
      <c r="AB381" s="73"/>
    </row>
    <row r="382" spans="2:28" ht="14.45">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c r="AA382" s="73"/>
      <c r="AB382" s="73"/>
    </row>
    <row r="383" spans="2:28" ht="14.45">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c r="AA383" s="73"/>
      <c r="AB383" s="73"/>
    </row>
    <row r="384" spans="2:28" ht="14.45">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c r="AA384" s="73"/>
      <c r="AB384" s="73"/>
    </row>
    <row r="385" spans="2:28" ht="14.45">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c r="AA385" s="73"/>
      <c r="AB385" s="73"/>
    </row>
    <row r="386" spans="2:28" ht="14.45">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c r="AA386" s="73"/>
      <c r="AB386" s="73"/>
    </row>
    <row r="387" spans="2:28" ht="14.45">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c r="AA387" s="73"/>
      <c r="AB387" s="73"/>
    </row>
    <row r="388" spans="2:28" ht="14.45">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c r="AA388" s="73"/>
      <c r="AB388" s="73"/>
    </row>
    <row r="389" spans="2:28" ht="14.45">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c r="AA389" s="73"/>
      <c r="AB389" s="73"/>
    </row>
    <row r="390" spans="2:28" ht="14.45">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c r="AA390" s="73"/>
      <c r="AB390" s="73"/>
    </row>
    <row r="391" spans="2:28" ht="14.45">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c r="AA391" s="73"/>
      <c r="AB391" s="73"/>
    </row>
    <row r="392" spans="2:28" ht="14.45">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c r="AA392" s="73"/>
      <c r="AB392" s="73"/>
    </row>
    <row r="393" spans="2:28" ht="14.45">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c r="AA393" s="73"/>
      <c r="AB393" s="73"/>
    </row>
    <row r="394" spans="2:28" ht="14.45">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c r="AA394" s="73"/>
      <c r="AB394" s="73"/>
    </row>
    <row r="395" spans="2:28" ht="14.45">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c r="AA395" s="73"/>
      <c r="AB395" s="73"/>
    </row>
    <row r="396" spans="2:28" ht="14.45">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c r="AA396" s="73"/>
      <c r="AB396" s="73"/>
    </row>
    <row r="397" spans="2:28" ht="14.45">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c r="AA397" s="73"/>
      <c r="AB397" s="73"/>
    </row>
    <row r="398" spans="2:28" ht="14.45">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c r="AA398" s="73"/>
      <c r="AB398" s="73"/>
    </row>
    <row r="399" spans="2:28" ht="14.45">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c r="AA399" s="73"/>
      <c r="AB399" s="73"/>
    </row>
    <row r="400" spans="2:28" ht="14.45">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c r="AA400" s="73"/>
      <c r="AB400" s="73"/>
    </row>
    <row r="401" spans="2:28" ht="14.45">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c r="AA401" s="73"/>
      <c r="AB401" s="73"/>
    </row>
    <row r="402" spans="2:28" ht="14.45">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c r="AA402" s="73"/>
      <c r="AB402" s="73"/>
    </row>
    <row r="403" spans="2:28" ht="14.45">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c r="AA403" s="73"/>
      <c r="AB403" s="73"/>
    </row>
    <row r="404" spans="2:28" ht="14.45">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c r="AA404" s="73"/>
      <c r="AB404" s="73"/>
    </row>
    <row r="405" spans="2:28" ht="14.45">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c r="AA405" s="73"/>
      <c r="AB405" s="73"/>
    </row>
    <row r="406" spans="2:28" ht="14.45">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c r="AA406" s="73"/>
      <c r="AB406" s="73"/>
    </row>
    <row r="407" spans="2:28" ht="14.45">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c r="AA407" s="73"/>
      <c r="AB407" s="73"/>
    </row>
    <row r="408" spans="2:28" ht="14.45">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c r="AA408" s="73"/>
      <c r="AB408" s="73"/>
    </row>
    <row r="409" spans="2:28" ht="14.45">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c r="AA409" s="73"/>
      <c r="AB409" s="73"/>
    </row>
    <row r="410" spans="2:28" ht="14.45">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c r="AA410" s="73"/>
      <c r="AB410" s="73"/>
    </row>
    <row r="411" spans="2:28" ht="14.45">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c r="AA411" s="73"/>
      <c r="AB411" s="73"/>
    </row>
    <row r="412" spans="2:28" ht="14.45">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c r="AA412" s="73"/>
      <c r="AB412" s="73"/>
    </row>
    <row r="413" spans="2:28" ht="14.45">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c r="AA413" s="73"/>
      <c r="AB413" s="73"/>
    </row>
    <row r="414" spans="2:28" ht="14.45">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c r="AA414" s="73"/>
      <c r="AB414" s="73"/>
    </row>
    <row r="415" spans="2:28" ht="14.45">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c r="AA415" s="73"/>
      <c r="AB415" s="73"/>
    </row>
    <row r="416" spans="2:28" ht="14.45">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c r="AA416" s="73"/>
      <c r="AB416" s="73"/>
    </row>
    <row r="417" spans="2:28" ht="14.45">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c r="AA417" s="73"/>
      <c r="AB417" s="73"/>
    </row>
    <row r="418" spans="2:28" ht="14.45">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c r="AA418" s="73"/>
      <c r="AB418" s="73"/>
    </row>
    <row r="419" spans="2:28" ht="14.45">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c r="AA419" s="73"/>
      <c r="AB419" s="73"/>
    </row>
    <row r="420" spans="2:28" ht="14.45">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c r="AA420" s="73"/>
      <c r="AB420" s="73"/>
    </row>
    <row r="421" spans="2:28" ht="14.45">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c r="AA421" s="73"/>
      <c r="AB421" s="73"/>
    </row>
    <row r="422" spans="2:28" ht="14.45">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c r="AA422" s="73"/>
      <c r="AB422" s="73"/>
    </row>
    <row r="423" spans="2:28" ht="14.45">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c r="AA423" s="73"/>
      <c r="AB423" s="73"/>
    </row>
    <row r="424" spans="2:28" ht="14.45">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c r="AA424" s="73"/>
      <c r="AB424" s="73"/>
    </row>
    <row r="425" spans="2:28" ht="14.45">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c r="AA425" s="73"/>
      <c r="AB425" s="73"/>
    </row>
    <row r="426" spans="2:28" ht="14.45">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c r="AA426" s="73"/>
      <c r="AB426" s="73"/>
    </row>
    <row r="427" spans="2:28" ht="14.45">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c r="AA427" s="73"/>
      <c r="AB427" s="73"/>
    </row>
    <row r="428" spans="2:28" ht="14.45">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c r="AA428" s="73"/>
      <c r="AB428" s="73"/>
    </row>
    <row r="429" spans="2:28" ht="14.45">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c r="AA429" s="73"/>
      <c r="AB429" s="73"/>
    </row>
    <row r="430" spans="2:28" ht="14.45">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c r="AA430" s="73"/>
      <c r="AB430" s="73"/>
    </row>
    <row r="431" spans="2:28" ht="14.45">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c r="AA431" s="73"/>
      <c r="AB431" s="73"/>
    </row>
    <row r="432" spans="2:28" ht="14.45">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c r="AA432" s="73"/>
      <c r="AB432" s="73"/>
    </row>
    <row r="433" spans="2:28" ht="14.45">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c r="AA433" s="73"/>
      <c r="AB433" s="73"/>
    </row>
    <row r="434" spans="2:28" ht="14.45">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c r="AA434" s="73"/>
      <c r="AB434" s="73"/>
    </row>
    <row r="435" spans="2:28" ht="14.45">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c r="AA435" s="73"/>
      <c r="AB435" s="73"/>
    </row>
    <row r="436" spans="2:28" ht="14.45">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c r="AA436" s="73"/>
      <c r="AB436" s="73"/>
    </row>
    <row r="437" spans="2:28" ht="14.45">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c r="AA437" s="73"/>
      <c r="AB437" s="73"/>
    </row>
    <row r="438" spans="2:28" ht="14.45">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c r="AA438" s="73"/>
      <c r="AB438" s="73"/>
    </row>
    <row r="439" spans="2:28" ht="14.45">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c r="AA439" s="73"/>
      <c r="AB439" s="73"/>
    </row>
    <row r="440" spans="2:28" ht="14.45">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c r="AA440" s="73"/>
      <c r="AB440" s="73"/>
    </row>
    <row r="441" spans="2:28" ht="14.45">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c r="AA441" s="73"/>
      <c r="AB441" s="73"/>
    </row>
    <row r="442" spans="2:28" ht="14.45">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c r="AA442" s="73"/>
      <c r="AB442" s="73"/>
    </row>
    <row r="443" spans="2:28" ht="14.45">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c r="AA443" s="73"/>
      <c r="AB443" s="73"/>
    </row>
    <row r="444" spans="2:28" ht="14.45">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c r="AA444" s="73"/>
      <c r="AB444" s="73"/>
    </row>
    <row r="445" spans="2:28" ht="14.45">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c r="AA445" s="73"/>
      <c r="AB445" s="73"/>
    </row>
    <row r="446" spans="2:28" ht="14.45">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c r="AA446" s="73"/>
      <c r="AB446" s="73"/>
    </row>
    <row r="447" spans="2:28" ht="14.45">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c r="AA447" s="73"/>
      <c r="AB447" s="73"/>
    </row>
    <row r="448" spans="2:28" ht="14.45">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c r="AA448" s="73"/>
      <c r="AB448" s="73"/>
    </row>
    <row r="449" spans="2:28" ht="14.45">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c r="AA449" s="73"/>
      <c r="AB449" s="73"/>
    </row>
    <row r="450" spans="2:28" ht="14.45">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c r="AA450" s="73"/>
      <c r="AB450" s="73"/>
    </row>
    <row r="451" spans="2:28" ht="14.45">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c r="AA451" s="73"/>
      <c r="AB451" s="73"/>
    </row>
    <row r="452" spans="2:28" ht="14.45">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c r="AA452" s="73"/>
      <c r="AB452" s="73"/>
    </row>
    <row r="453" spans="2:28" ht="14.45">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c r="AA453" s="73"/>
      <c r="AB453" s="73"/>
    </row>
    <row r="454" spans="2:28" ht="14.45">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c r="AA454" s="73"/>
      <c r="AB454" s="73"/>
    </row>
    <row r="455" spans="2:28" ht="14.45">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c r="AA455" s="73"/>
      <c r="AB455" s="73"/>
    </row>
    <row r="456" spans="2:28" ht="14.45">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c r="AA456" s="73"/>
      <c r="AB456" s="73"/>
    </row>
    <row r="457" spans="2:28" ht="14.45">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c r="AA457" s="73"/>
      <c r="AB457" s="73"/>
    </row>
    <row r="458" spans="2:28" ht="14.45">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c r="AA458" s="73"/>
      <c r="AB458" s="73"/>
    </row>
    <row r="459" spans="2:28" ht="14.45">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c r="AA459" s="73"/>
      <c r="AB459" s="73"/>
    </row>
    <row r="460" spans="2:28" ht="14.45">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c r="AA460" s="73"/>
      <c r="AB460" s="73"/>
    </row>
    <row r="461" spans="2:28" ht="14.45">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c r="AA461" s="73"/>
      <c r="AB461" s="73"/>
    </row>
    <row r="462" spans="2:28" ht="14.45">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c r="AA462" s="73"/>
      <c r="AB462" s="73"/>
    </row>
    <row r="463" spans="2:28" ht="14.45">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c r="AA463" s="73"/>
      <c r="AB463" s="73"/>
    </row>
    <row r="464" spans="2:28" ht="14.45">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c r="AA464" s="73"/>
      <c r="AB464" s="73"/>
    </row>
    <row r="465" spans="2:28" ht="14.45">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c r="AA465" s="73"/>
      <c r="AB465" s="73"/>
    </row>
    <row r="466" spans="2:28" ht="14.45">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c r="AA466" s="73"/>
      <c r="AB466" s="73"/>
    </row>
    <row r="467" spans="2:28" ht="14.45">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c r="AA467" s="73"/>
      <c r="AB467" s="73"/>
    </row>
    <row r="468" spans="2:28" ht="14.45">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c r="AA468" s="73"/>
      <c r="AB468" s="73"/>
    </row>
    <row r="469" spans="2:28" ht="14.45">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c r="AA469" s="73"/>
      <c r="AB469" s="73"/>
    </row>
    <row r="470" spans="2:28" ht="14.45">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c r="AA470" s="73"/>
      <c r="AB470" s="73"/>
    </row>
    <row r="471" spans="2:28" ht="14.45">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c r="AA471" s="73"/>
      <c r="AB471" s="73"/>
    </row>
    <row r="472" spans="2:28" ht="14.45">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c r="AA472" s="73"/>
      <c r="AB472" s="73"/>
    </row>
    <row r="473" spans="2:28" ht="14.45">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c r="AA473" s="73"/>
      <c r="AB473" s="73"/>
    </row>
    <row r="474" spans="2:28" ht="14.45">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c r="AA474" s="73"/>
      <c r="AB474" s="73"/>
    </row>
    <row r="475" spans="2:28" ht="14.45">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c r="AA475" s="73"/>
      <c r="AB475" s="73"/>
    </row>
    <row r="476" spans="2:28" ht="14.45">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c r="AA476" s="73"/>
      <c r="AB476" s="73"/>
    </row>
    <row r="477" spans="2:28" ht="14.45">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c r="AA477" s="73"/>
      <c r="AB477" s="73"/>
    </row>
    <row r="478" spans="2:28" ht="14.45">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c r="AA478" s="73"/>
      <c r="AB478" s="73"/>
    </row>
    <row r="479" spans="2:28" ht="14.45">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c r="AA479" s="73"/>
      <c r="AB479" s="73"/>
    </row>
    <row r="480" spans="2:28" ht="14.45">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c r="AA480" s="73"/>
      <c r="AB480" s="73"/>
    </row>
    <row r="481" spans="2:28" ht="14.45">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c r="AA481" s="73"/>
      <c r="AB481" s="73"/>
    </row>
    <row r="482" spans="2:28" ht="14.45">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c r="AA482" s="73"/>
      <c r="AB482" s="73"/>
    </row>
    <row r="483" spans="2:28" ht="14.45">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c r="AA483" s="73"/>
      <c r="AB483" s="73"/>
    </row>
    <row r="484" spans="2:28" ht="14.45">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c r="AA484" s="73"/>
      <c r="AB484" s="73"/>
    </row>
    <row r="485" spans="2:28" ht="14.45">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c r="AA485" s="73"/>
      <c r="AB485" s="73"/>
    </row>
    <row r="486" spans="2:28" ht="14.45">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c r="AA486" s="73"/>
      <c r="AB486" s="73"/>
    </row>
    <row r="487" spans="2:28" ht="14.45">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c r="AA487" s="73"/>
      <c r="AB487" s="73"/>
    </row>
    <row r="488" spans="2:28" ht="14.45">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c r="AA488" s="73"/>
      <c r="AB488" s="73"/>
    </row>
    <row r="489" spans="2:28" ht="14.45">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c r="AA489" s="73"/>
      <c r="AB489" s="73"/>
    </row>
    <row r="490" spans="2:28" ht="14.45">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c r="AA490" s="73"/>
      <c r="AB490" s="73"/>
    </row>
    <row r="491" spans="2:28" ht="14.45">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c r="AA491" s="73"/>
      <c r="AB491" s="73"/>
    </row>
    <row r="492" spans="2:28" ht="14.45">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c r="AA492" s="73"/>
      <c r="AB492" s="73"/>
    </row>
    <row r="493" spans="2:28" ht="14.45">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c r="AA493" s="73"/>
      <c r="AB493" s="73"/>
    </row>
    <row r="494" spans="2:28" ht="14.45">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c r="AA494" s="73"/>
      <c r="AB494" s="73"/>
    </row>
    <row r="495" spans="2:28" ht="14.45">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c r="AA495" s="73"/>
      <c r="AB495" s="73"/>
    </row>
    <row r="496" spans="2:28" ht="14.45">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c r="AA496" s="73"/>
      <c r="AB496" s="73"/>
    </row>
    <row r="497" spans="2:28" ht="14.45">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c r="AA497" s="73"/>
      <c r="AB497" s="73"/>
    </row>
    <row r="498" spans="2:28" ht="14.45">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c r="AA498" s="73"/>
      <c r="AB498" s="73"/>
    </row>
    <row r="499" spans="2:28" ht="14.45">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c r="AA499" s="73"/>
      <c r="AB499" s="73"/>
    </row>
    <row r="500" spans="2:28" ht="14.45">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c r="AA500" s="73"/>
      <c r="AB500" s="73"/>
    </row>
    <row r="501" spans="2:28" ht="14.45">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c r="AA501" s="73"/>
      <c r="AB501" s="73"/>
    </row>
    <row r="502" spans="2:28" ht="14.45">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c r="AA502" s="73"/>
      <c r="AB502" s="73"/>
    </row>
    <row r="503" spans="2:28" ht="14.45">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c r="AA503" s="73"/>
      <c r="AB503" s="73"/>
    </row>
    <row r="504" spans="2:28" ht="14.45">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c r="AA504" s="73"/>
      <c r="AB504" s="73"/>
    </row>
    <row r="505" spans="2:28" ht="14.45">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c r="AA505" s="73"/>
      <c r="AB505" s="73"/>
    </row>
    <row r="506" spans="2:28" ht="14.45">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c r="AA506" s="73"/>
      <c r="AB506" s="73"/>
    </row>
    <row r="507" spans="2:28" ht="14.45">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c r="AA507" s="73"/>
      <c r="AB507" s="73"/>
    </row>
    <row r="508" spans="2:28" ht="14.45">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c r="AA508" s="73"/>
      <c r="AB508" s="73"/>
    </row>
    <row r="509" spans="2:28" ht="14.45">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c r="AA509" s="73"/>
      <c r="AB509" s="73"/>
    </row>
    <row r="510" spans="2:28" ht="14.45">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c r="AA510" s="73"/>
      <c r="AB510" s="73"/>
    </row>
    <row r="511" spans="2:28" ht="14.45">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c r="AA511" s="73"/>
      <c r="AB511" s="73"/>
    </row>
    <row r="512" spans="2:28" ht="14.45">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c r="AA512" s="73"/>
      <c r="AB512" s="73"/>
    </row>
    <row r="513" spans="2:28" ht="14.45">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c r="AA513" s="73"/>
      <c r="AB513" s="73"/>
    </row>
    <row r="514" spans="2:28" ht="14.45">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c r="AA514" s="73"/>
      <c r="AB514" s="73"/>
    </row>
    <row r="515" spans="2:28" ht="14.45">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c r="AA515" s="73"/>
      <c r="AB515" s="73"/>
    </row>
    <row r="516" spans="2:28" ht="14.45">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c r="AA516" s="73"/>
      <c r="AB516" s="73"/>
    </row>
    <row r="517" spans="2:28" ht="14.45">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c r="AA517" s="73"/>
      <c r="AB517" s="73"/>
    </row>
    <row r="518" spans="2:28" ht="14.45">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c r="AA518" s="73"/>
      <c r="AB518" s="73"/>
    </row>
    <row r="519" spans="2:28" ht="14.45">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c r="AA519" s="73"/>
      <c r="AB519" s="73"/>
    </row>
    <row r="520" spans="2:28" ht="14.45">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c r="AA520" s="73"/>
      <c r="AB520" s="73"/>
    </row>
    <row r="521" spans="2:28" ht="14.45">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c r="AA521" s="73"/>
      <c r="AB521" s="73"/>
    </row>
    <row r="522" spans="2:28" ht="14.45">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c r="AA522" s="73"/>
      <c r="AB522" s="73"/>
    </row>
    <row r="523" spans="2:28" ht="14.45">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c r="AA523" s="73"/>
      <c r="AB523" s="73"/>
    </row>
    <row r="524" spans="2:28" ht="14.45">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c r="AA524" s="73"/>
      <c r="AB524" s="73"/>
    </row>
    <row r="525" spans="2:28" ht="14.45">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c r="AA525" s="73"/>
      <c r="AB525" s="73"/>
    </row>
    <row r="526" spans="2:28" ht="14.45">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c r="AA526" s="73"/>
      <c r="AB526" s="73"/>
    </row>
    <row r="527" spans="2:28" ht="14.45">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c r="AA527" s="73"/>
      <c r="AB527" s="73"/>
    </row>
    <row r="528" spans="2:28" ht="14.45">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c r="AA528" s="73"/>
      <c r="AB528" s="73"/>
    </row>
    <row r="529" spans="2:28" ht="14.45">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c r="AA529" s="73"/>
      <c r="AB529" s="73"/>
    </row>
    <row r="530" spans="2:28" ht="14.45">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c r="AA530" s="73"/>
      <c r="AB530" s="73"/>
    </row>
    <row r="531" spans="2:28" ht="14.45">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c r="AA531" s="73"/>
      <c r="AB531" s="73"/>
    </row>
    <row r="532" spans="2:28" ht="14.45">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c r="AA532" s="73"/>
      <c r="AB532" s="73"/>
    </row>
    <row r="533" spans="2:28" ht="14.45">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c r="AA533" s="73"/>
      <c r="AB533" s="73"/>
    </row>
    <row r="534" spans="2:28" ht="14.45">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c r="AA534" s="73"/>
      <c r="AB534" s="73"/>
    </row>
    <row r="535" spans="2:28" ht="14.45">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c r="AA535" s="73"/>
      <c r="AB535" s="73"/>
    </row>
    <row r="536" spans="2:28" ht="14.45">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c r="AA536" s="73"/>
      <c r="AB536" s="73"/>
    </row>
    <row r="537" spans="2:28" ht="14.45">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c r="AA537" s="73"/>
      <c r="AB537" s="73"/>
    </row>
    <row r="538" spans="2:28" ht="14.45">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c r="AA538" s="73"/>
      <c r="AB538" s="73"/>
    </row>
    <row r="539" spans="2:28" ht="14.45">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c r="AA539" s="73"/>
      <c r="AB539" s="73"/>
    </row>
    <row r="540" spans="2:28" ht="14.45">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c r="AA540" s="73"/>
      <c r="AB540" s="73"/>
    </row>
    <row r="541" spans="2:28" ht="14.45">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c r="AA541" s="73"/>
      <c r="AB541" s="73"/>
    </row>
    <row r="542" spans="2:28" ht="14.45">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c r="AA542" s="73"/>
      <c r="AB542" s="73"/>
    </row>
    <row r="543" spans="2:28" ht="14.45">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c r="AA543" s="73"/>
      <c r="AB543" s="73"/>
    </row>
    <row r="544" spans="2:28" ht="14.45">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c r="AA544" s="73"/>
      <c r="AB544" s="73"/>
    </row>
    <row r="545" spans="2:28" ht="14.45">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c r="AA545" s="73"/>
      <c r="AB545" s="73"/>
    </row>
    <row r="546" spans="2:28" ht="14.45">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c r="AA546" s="73"/>
      <c r="AB546" s="73"/>
    </row>
    <row r="547" spans="2:28" ht="14.45">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c r="AA547" s="73"/>
      <c r="AB547" s="73"/>
    </row>
    <row r="548" spans="2:28" ht="14.45">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c r="AA548" s="73"/>
      <c r="AB548" s="73"/>
    </row>
    <row r="549" spans="2:28" ht="14.45">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c r="AA549" s="73"/>
      <c r="AB549" s="73"/>
    </row>
    <row r="550" spans="2:28" ht="14.45">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c r="AA550" s="73"/>
      <c r="AB550" s="73"/>
    </row>
    <row r="551" spans="2:28" ht="14.45">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c r="AA551" s="73"/>
      <c r="AB551" s="73"/>
    </row>
    <row r="552" spans="2:28" ht="14.45">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c r="AA552" s="73"/>
      <c r="AB552" s="73"/>
    </row>
    <row r="553" spans="2:28" ht="14.45">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c r="AA553" s="73"/>
      <c r="AB553" s="73"/>
    </row>
    <row r="554" spans="2:28" ht="14.45">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c r="AA554" s="73"/>
      <c r="AB554" s="73"/>
    </row>
    <row r="555" spans="2:28" ht="14.45">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c r="AA555" s="73"/>
      <c r="AB555" s="73"/>
    </row>
    <row r="556" spans="2:28" ht="14.45">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c r="AA556" s="73"/>
      <c r="AB556" s="73"/>
    </row>
    <row r="557" spans="2:28" ht="14.45">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c r="AA557" s="73"/>
      <c r="AB557" s="73"/>
    </row>
    <row r="558" spans="2:28" ht="14.45">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c r="AA558" s="73"/>
      <c r="AB558" s="73"/>
    </row>
    <row r="559" spans="2:28" ht="14.45">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c r="AA559" s="73"/>
      <c r="AB559" s="73"/>
    </row>
    <row r="560" spans="2:28" ht="14.45">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c r="AA560" s="73"/>
      <c r="AB560" s="73"/>
    </row>
    <row r="561" spans="2:28" ht="14.45">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c r="AA561" s="73"/>
      <c r="AB561" s="73"/>
    </row>
    <row r="562" spans="2:28" ht="14.45">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c r="AA562" s="73"/>
      <c r="AB562" s="73"/>
    </row>
    <row r="563" spans="2:28" ht="14.45">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c r="AA563" s="73"/>
      <c r="AB563" s="73"/>
    </row>
    <row r="564" spans="2:28" ht="14.45">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c r="AA564" s="73"/>
      <c r="AB564" s="73"/>
    </row>
    <row r="565" spans="2:28" ht="14.45">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c r="AA565" s="73"/>
      <c r="AB565" s="73"/>
    </row>
    <row r="566" spans="2:28" ht="14.45">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c r="AA566" s="73"/>
      <c r="AB566" s="73"/>
    </row>
    <row r="567" spans="2:28" ht="14.45">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c r="AA567" s="73"/>
      <c r="AB567" s="73"/>
    </row>
    <row r="568" spans="2:28" ht="14.45">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c r="AA568" s="73"/>
      <c r="AB568" s="73"/>
    </row>
    <row r="569" spans="2:28" ht="14.45">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c r="AA569" s="73"/>
      <c r="AB569" s="73"/>
    </row>
    <row r="570" spans="2:28" ht="14.45">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c r="AA570" s="73"/>
      <c r="AB570" s="73"/>
    </row>
    <row r="571" spans="2:28" ht="14.45">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c r="AA571" s="73"/>
      <c r="AB571" s="73"/>
    </row>
    <row r="572" spans="2:28" ht="14.45">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c r="AA572" s="73"/>
      <c r="AB572" s="73"/>
    </row>
    <row r="573" spans="2:28" ht="14.45">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c r="AA573" s="73"/>
      <c r="AB573" s="73"/>
    </row>
    <row r="574" spans="2:28" ht="14.45">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c r="AA574" s="73"/>
      <c r="AB574" s="73"/>
    </row>
    <row r="575" spans="2:28" ht="14.45">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c r="AA575" s="73"/>
      <c r="AB575" s="73"/>
    </row>
    <row r="576" spans="2:28" ht="14.45">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c r="AA576" s="73"/>
      <c r="AB576" s="73"/>
    </row>
    <row r="577" spans="2:28" ht="14.45">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c r="AA577" s="73"/>
      <c r="AB577" s="73"/>
    </row>
    <row r="578" spans="2:28" ht="14.45">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c r="AA578" s="73"/>
      <c r="AB578" s="73"/>
    </row>
    <row r="579" spans="2:28" ht="14.45">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c r="AA579" s="73"/>
      <c r="AB579" s="73"/>
    </row>
    <row r="580" spans="2:28" ht="14.45">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c r="AA580" s="73"/>
      <c r="AB580" s="73"/>
    </row>
    <row r="581" spans="2:28" ht="14.45">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c r="AA581" s="73"/>
      <c r="AB581" s="73"/>
    </row>
    <row r="582" spans="2:28" ht="14.45">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c r="AA582" s="73"/>
      <c r="AB582" s="73"/>
    </row>
    <row r="583" spans="2:28" ht="14.45">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c r="AA583" s="73"/>
      <c r="AB583" s="73"/>
    </row>
    <row r="584" spans="2:28" ht="14.45">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c r="AA584" s="73"/>
      <c r="AB584" s="73"/>
    </row>
    <row r="585" spans="2:28" ht="14.45">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c r="AA585" s="73"/>
      <c r="AB585" s="73"/>
    </row>
    <row r="586" spans="2:28" ht="14.45">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c r="AA586" s="73"/>
      <c r="AB586" s="73"/>
    </row>
    <row r="587" spans="2:28" ht="14.45">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c r="AA587" s="73"/>
      <c r="AB587" s="73"/>
    </row>
    <row r="588" spans="2:28" ht="14.45">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c r="AA588" s="73"/>
      <c r="AB588" s="73"/>
    </row>
    <row r="589" spans="2:28" ht="14.45">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c r="AA589" s="73"/>
      <c r="AB589" s="73"/>
    </row>
    <row r="590" spans="2:28" ht="14.45">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c r="AA590" s="73"/>
      <c r="AB590" s="73"/>
    </row>
    <row r="591" spans="2:28" ht="14.45">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c r="AA591" s="73"/>
      <c r="AB591" s="73"/>
    </row>
    <row r="592" spans="2:28" ht="14.45">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c r="AA592" s="73"/>
      <c r="AB592" s="73"/>
    </row>
    <row r="593" spans="2:28" ht="14.45">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c r="AA593" s="73"/>
      <c r="AB593" s="73"/>
    </row>
    <row r="594" spans="2:28" ht="14.45">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c r="AA594" s="73"/>
      <c r="AB594" s="73"/>
    </row>
    <row r="595" spans="2:28" ht="14.45">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c r="AA595" s="73"/>
      <c r="AB595" s="73"/>
    </row>
    <row r="596" spans="2:28" ht="14.45">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c r="AA596" s="73"/>
      <c r="AB596" s="73"/>
    </row>
    <row r="597" spans="2:28" ht="14.45">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c r="AA597" s="73"/>
      <c r="AB597" s="73"/>
    </row>
    <row r="598" spans="2:28" ht="14.45">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c r="AA598" s="73"/>
      <c r="AB598" s="73"/>
    </row>
    <row r="599" spans="2:28" ht="14.45">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c r="AA599" s="73"/>
      <c r="AB599" s="73"/>
    </row>
    <row r="600" spans="2:28" ht="14.45">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c r="AA600" s="73"/>
      <c r="AB600" s="73"/>
    </row>
    <row r="601" spans="2:28" ht="14.45">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c r="AA601" s="73"/>
      <c r="AB601" s="73"/>
    </row>
    <row r="602" spans="2:28" ht="14.45">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c r="AA602" s="73"/>
      <c r="AB602" s="73"/>
    </row>
    <row r="603" spans="2:28" ht="14.45">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c r="AA603" s="73"/>
      <c r="AB603" s="73"/>
    </row>
    <row r="604" spans="2:28" ht="14.45">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c r="AA604" s="73"/>
      <c r="AB604" s="73"/>
    </row>
    <row r="605" spans="2:28" ht="14.45">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c r="AA605" s="73"/>
      <c r="AB605" s="73"/>
    </row>
    <row r="606" spans="2:28" ht="14.45">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c r="AA606" s="73"/>
      <c r="AB606" s="73"/>
    </row>
    <row r="607" spans="2:28" ht="14.45">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c r="AA607" s="73"/>
      <c r="AB607" s="73"/>
    </row>
    <row r="608" spans="2:28" ht="14.45">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c r="AA608" s="73"/>
      <c r="AB608" s="73"/>
    </row>
    <row r="609" spans="2:28" ht="14.45">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c r="AA609" s="73"/>
      <c r="AB609" s="73"/>
    </row>
    <row r="610" spans="2:28" ht="14.45">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c r="AA610" s="73"/>
      <c r="AB610" s="73"/>
    </row>
    <row r="611" spans="2:28" ht="14.45">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c r="AA611" s="73"/>
      <c r="AB611" s="73"/>
    </row>
    <row r="612" spans="2:28" ht="14.45">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c r="AA612" s="73"/>
      <c r="AB612" s="73"/>
    </row>
    <row r="613" spans="2:28" ht="14.45">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c r="AA613" s="73"/>
      <c r="AB613" s="73"/>
    </row>
    <row r="614" spans="2:28" ht="14.45">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c r="AA614" s="73"/>
      <c r="AB614" s="73"/>
    </row>
    <row r="615" spans="2:28" ht="14.45">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c r="AA615" s="73"/>
      <c r="AB615" s="73"/>
    </row>
    <row r="616" spans="2:28" ht="14.45">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c r="AA616" s="73"/>
      <c r="AB616" s="73"/>
    </row>
    <row r="617" spans="2:28" ht="14.45">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c r="AA617" s="73"/>
      <c r="AB617" s="73"/>
    </row>
    <row r="618" spans="2:28" ht="14.45">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c r="AA618" s="73"/>
      <c r="AB618" s="73"/>
    </row>
    <row r="619" spans="2:28" ht="14.45">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c r="AA619" s="73"/>
      <c r="AB619" s="73"/>
    </row>
    <row r="620" spans="2:28" ht="14.45">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c r="AA620" s="73"/>
      <c r="AB620" s="73"/>
    </row>
    <row r="621" spans="2:28" ht="14.45">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c r="AA621" s="73"/>
      <c r="AB621" s="73"/>
    </row>
    <row r="622" spans="2:28" ht="14.45">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c r="AA622" s="73"/>
      <c r="AB622" s="73"/>
    </row>
    <row r="623" spans="2:28" ht="14.45">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c r="AA623" s="73"/>
      <c r="AB623" s="73"/>
    </row>
    <row r="624" spans="2:28" ht="14.45">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c r="AA624" s="73"/>
      <c r="AB624" s="73"/>
    </row>
    <row r="625" spans="2:28" ht="14.45">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c r="AA625" s="73"/>
      <c r="AB625" s="73"/>
    </row>
    <row r="626" spans="2:28" ht="14.45">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c r="AA626" s="73"/>
      <c r="AB626" s="73"/>
    </row>
    <row r="627" spans="2:28" ht="14.45">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c r="AA627" s="73"/>
      <c r="AB627" s="73"/>
    </row>
    <row r="628" spans="2:28" ht="14.45">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c r="AA628" s="73"/>
      <c r="AB628" s="73"/>
    </row>
    <row r="629" spans="2:28" ht="14.45">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c r="AA629" s="73"/>
      <c r="AB629" s="73"/>
    </row>
    <row r="630" spans="2:28" ht="14.45">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c r="AA630" s="73"/>
      <c r="AB630" s="73"/>
    </row>
    <row r="631" spans="2:28" ht="14.45">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c r="AA631" s="73"/>
      <c r="AB631" s="73"/>
    </row>
    <row r="632" spans="2:28" ht="14.45">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c r="AA632" s="73"/>
      <c r="AB632" s="73"/>
    </row>
    <row r="633" spans="2:28" ht="14.45">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c r="AA633" s="73"/>
      <c r="AB633" s="73"/>
    </row>
    <row r="634" spans="2:28" ht="14.45">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c r="AA634" s="73"/>
      <c r="AB634" s="73"/>
    </row>
    <row r="635" spans="2:28" ht="14.45">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c r="AA635" s="73"/>
      <c r="AB635" s="73"/>
    </row>
    <row r="636" spans="2:28" ht="14.45">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c r="AA636" s="73"/>
      <c r="AB636" s="73"/>
    </row>
    <row r="637" spans="2:28" ht="14.45">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c r="AA637" s="73"/>
      <c r="AB637" s="73"/>
    </row>
    <row r="638" spans="2:28" ht="14.45">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c r="AA638" s="73"/>
      <c r="AB638" s="73"/>
    </row>
    <row r="639" spans="2:28" ht="14.45">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c r="AA639" s="73"/>
      <c r="AB639" s="73"/>
    </row>
    <row r="640" spans="2:28" ht="14.45">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c r="AA640" s="73"/>
      <c r="AB640" s="73"/>
    </row>
    <row r="641" spans="2:28" ht="14.45">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c r="AA641" s="73"/>
      <c r="AB641" s="73"/>
    </row>
    <row r="642" spans="2:28" ht="14.45">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c r="AA642" s="73"/>
      <c r="AB642" s="73"/>
    </row>
    <row r="643" spans="2:28" ht="14.45">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c r="AA643" s="73"/>
      <c r="AB643" s="73"/>
    </row>
    <row r="644" spans="2:28" ht="14.45">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c r="AA644" s="73"/>
      <c r="AB644" s="73"/>
    </row>
    <row r="645" spans="2:28" ht="14.45">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c r="AA645" s="73"/>
      <c r="AB645" s="73"/>
    </row>
    <row r="646" spans="2:28" ht="14.45">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c r="AA646" s="73"/>
      <c r="AB646" s="73"/>
    </row>
    <row r="647" spans="2:28" ht="14.45">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c r="AA647" s="73"/>
      <c r="AB647" s="73"/>
    </row>
    <row r="648" spans="2:28" ht="14.45">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c r="AA648" s="73"/>
      <c r="AB648" s="73"/>
    </row>
    <row r="649" spans="2:28" ht="14.45">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c r="AA649" s="73"/>
      <c r="AB649" s="73"/>
    </row>
    <row r="650" spans="2:28" ht="14.45">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c r="AA650" s="73"/>
      <c r="AB650" s="73"/>
    </row>
    <row r="651" spans="2:28" ht="14.45">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c r="AA651" s="73"/>
      <c r="AB651" s="73"/>
    </row>
    <row r="652" spans="2:28" ht="14.45">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c r="AA652" s="73"/>
      <c r="AB652" s="73"/>
    </row>
    <row r="653" spans="2:28" ht="14.45">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c r="AA653" s="73"/>
      <c r="AB653" s="73"/>
    </row>
    <row r="654" spans="2:28" ht="14.45">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c r="AA654" s="73"/>
      <c r="AB654" s="73"/>
    </row>
    <row r="655" spans="2:28" ht="14.45">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c r="AA655" s="73"/>
      <c r="AB655" s="73"/>
    </row>
    <row r="656" spans="2:28" ht="14.45">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c r="AA656" s="73"/>
      <c r="AB656" s="73"/>
    </row>
    <row r="657" spans="2:28" ht="14.45">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c r="AA657" s="73"/>
      <c r="AB657" s="73"/>
    </row>
    <row r="658" spans="2:28" ht="14.45">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c r="AA658" s="73"/>
      <c r="AB658" s="73"/>
    </row>
    <row r="659" spans="2:28" ht="14.45">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c r="AA659" s="73"/>
      <c r="AB659" s="73"/>
    </row>
    <row r="660" spans="2:28" ht="14.45">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c r="AA660" s="73"/>
      <c r="AB660" s="73"/>
    </row>
    <row r="661" spans="2:28" ht="14.45">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c r="AA661" s="73"/>
      <c r="AB661" s="73"/>
    </row>
    <row r="662" spans="2:28" ht="14.45">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c r="AA662" s="73"/>
      <c r="AB662" s="73"/>
    </row>
    <row r="663" spans="2:28" ht="14.45">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c r="AA663" s="73"/>
      <c r="AB663" s="73"/>
    </row>
    <row r="664" spans="2:28" ht="14.45">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c r="AA664" s="73"/>
      <c r="AB664" s="73"/>
    </row>
    <row r="665" spans="2:28" ht="14.45">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c r="AA665" s="73"/>
      <c r="AB665" s="73"/>
    </row>
    <row r="666" spans="2:28" ht="14.45">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c r="AA666" s="73"/>
      <c r="AB666" s="73"/>
    </row>
    <row r="667" spans="2:28" ht="14.45">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c r="AA667" s="73"/>
      <c r="AB667" s="73"/>
    </row>
    <row r="668" spans="2:28" ht="14.45">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c r="AA668" s="73"/>
      <c r="AB668" s="73"/>
    </row>
    <row r="669" spans="2:28" ht="14.45">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c r="AA669" s="73"/>
      <c r="AB669" s="73"/>
    </row>
    <row r="670" spans="2:28" ht="14.45">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c r="AA670" s="73"/>
      <c r="AB670" s="73"/>
    </row>
    <row r="671" spans="2:28" ht="14.45">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c r="AA671" s="73"/>
      <c r="AB671" s="73"/>
    </row>
    <row r="672" spans="2:28" ht="14.45">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c r="AA672" s="73"/>
      <c r="AB672" s="73"/>
    </row>
    <row r="673" spans="2:28" ht="14.45">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c r="AA673" s="73"/>
      <c r="AB673" s="73"/>
    </row>
    <row r="674" spans="2:28" ht="14.45">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c r="AA674" s="73"/>
      <c r="AB674" s="73"/>
    </row>
    <row r="675" spans="2:28" ht="14.45">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c r="AA675" s="73"/>
      <c r="AB675" s="73"/>
    </row>
    <row r="676" spans="2:28" ht="14.45">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c r="AA676" s="73"/>
      <c r="AB676" s="73"/>
    </row>
    <row r="677" spans="2:28" ht="14.45">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c r="AA677" s="73"/>
      <c r="AB677" s="73"/>
    </row>
    <row r="678" spans="2:28" ht="14.45">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c r="AA678" s="73"/>
      <c r="AB678" s="73"/>
    </row>
    <row r="679" spans="2:28" ht="14.45">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c r="AA679" s="73"/>
      <c r="AB679" s="73"/>
    </row>
    <row r="680" spans="2:28" ht="14.45">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c r="AA680" s="73"/>
      <c r="AB680" s="73"/>
    </row>
    <row r="681" spans="2:28" ht="14.45">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c r="AA681" s="73"/>
      <c r="AB681" s="73"/>
    </row>
    <row r="682" spans="2:28" ht="14.45">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c r="AA682" s="73"/>
      <c r="AB682" s="73"/>
    </row>
    <row r="683" spans="2:28" ht="14.45">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c r="AA683" s="73"/>
      <c r="AB683" s="73"/>
    </row>
    <row r="684" spans="2:28" ht="14.45">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c r="AA684" s="73"/>
      <c r="AB684" s="73"/>
    </row>
    <row r="685" spans="2:28" ht="14.45">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c r="AA685" s="73"/>
      <c r="AB685" s="73"/>
    </row>
    <row r="686" spans="2:28" ht="14.45">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c r="AA686" s="73"/>
      <c r="AB686" s="73"/>
    </row>
    <row r="687" spans="2:28" ht="14.45">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c r="AA687" s="73"/>
      <c r="AB687" s="73"/>
    </row>
    <row r="688" spans="2:28" ht="14.45">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c r="AA688" s="73"/>
      <c r="AB688" s="73"/>
    </row>
    <row r="689" spans="2:28" ht="14.45">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c r="AA689" s="73"/>
      <c r="AB689" s="73"/>
    </row>
    <row r="690" spans="2:28" ht="14.45">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c r="AA690" s="73"/>
      <c r="AB690" s="73"/>
    </row>
    <row r="691" spans="2:28" ht="14.45">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c r="AA691" s="73"/>
      <c r="AB691" s="73"/>
    </row>
    <row r="692" spans="2:28" ht="14.45">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c r="AA692" s="73"/>
      <c r="AB692" s="73"/>
    </row>
    <row r="693" spans="2:28" ht="14.45">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c r="AA693" s="73"/>
      <c r="AB693" s="73"/>
    </row>
    <row r="694" spans="2:28" ht="14.45">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c r="AA694" s="73"/>
      <c r="AB694" s="73"/>
    </row>
    <row r="695" spans="2:28" ht="14.45">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c r="AA695" s="73"/>
      <c r="AB695" s="73"/>
    </row>
    <row r="696" spans="2:28" ht="14.45">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c r="AA696" s="73"/>
      <c r="AB696" s="73"/>
    </row>
    <row r="697" spans="2:28" ht="14.45">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c r="AA697" s="73"/>
      <c r="AB697" s="73"/>
    </row>
    <row r="698" spans="2:28" ht="14.45">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c r="AA698" s="73"/>
      <c r="AB698" s="73"/>
    </row>
    <row r="699" spans="2:28" ht="14.45">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c r="AA699" s="73"/>
      <c r="AB699" s="73"/>
    </row>
    <row r="700" spans="2:28" ht="14.45">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c r="AA700" s="73"/>
      <c r="AB700" s="73"/>
    </row>
    <row r="701" spans="2:28" ht="14.45">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c r="AA701" s="73"/>
      <c r="AB701" s="73"/>
    </row>
    <row r="702" spans="2:28" ht="14.45">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c r="AA702" s="73"/>
      <c r="AB702" s="73"/>
    </row>
    <row r="703" spans="2:28" ht="14.45">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c r="AA703" s="73"/>
      <c r="AB703" s="73"/>
    </row>
    <row r="704" spans="2:28" ht="14.45">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c r="AA704" s="73"/>
      <c r="AB704" s="73"/>
    </row>
    <row r="705" spans="2:28" ht="14.45">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c r="AA705" s="73"/>
      <c r="AB705" s="73"/>
    </row>
    <row r="706" spans="2:28" ht="14.45">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c r="AA706" s="73"/>
      <c r="AB706" s="73"/>
    </row>
    <row r="707" spans="2:28" ht="14.45">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c r="AA707" s="73"/>
      <c r="AB707" s="73"/>
    </row>
    <row r="708" spans="2:28" ht="14.45">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c r="AA708" s="73"/>
      <c r="AB708" s="73"/>
    </row>
    <row r="709" spans="2:28" ht="14.45">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c r="AA709" s="73"/>
      <c r="AB709" s="73"/>
    </row>
    <row r="710" spans="2:28" ht="14.45">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c r="AA710" s="73"/>
      <c r="AB710" s="73"/>
    </row>
    <row r="711" spans="2:28" ht="14.45">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c r="AA711" s="73"/>
      <c r="AB711" s="73"/>
    </row>
    <row r="712" spans="2:28" ht="14.45">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c r="AA712" s="73"/>
      <c r="AB712" s="73"/>
    </row>
    <row r="713" spans="2:28" ht="14.45">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c r="AA713" s="73"/>
      <c r="AB713" s="73"/>
    </row>
    <row r="714" spans="2:28" ht="14.45">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c r="AA714" s="73"/>
      <c r="AB714" s="73"/>
    </row>
    <row r="715" spans="2:28" ht="14.45">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c r="AA715" s="73"/>
      <c r="AB715" s="73"/>
    </row>
    <row r="716" spans="2:28" ht="14.45">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c r="AA716" s="73"/>
      <c r="AB716" s="73"/>
    </row>
    <row r="717" spans="2:28" ht="14.45">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c r="AA717" s="73"/>
      <c r="AB717" s="73"/>
    </row>
    <row r="718" spans="2:28" ht="14.45">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c r="AA718" s="73"/>
      <c r="AB718" s="73"/>
    </row>
    <row r="719" spans="2:28" ht="14.45">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c r="AA719" s="73"/>
      <c r="AB719" s="73"/>
    </row>
    <row r="720" spans="2:28" ht="14.45">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c r="AA720" s="73"/>
      <c r="AB720" s="73"/>
    </row>
    <row r="721" spans="2:28" ht="14.45">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c r="AA721" s="73"/>
      <c r="AB721" s="73"/>
    </row>
    <row r="722" spans="2:28" ht="14.45">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c r="AA722" s="73"/>
      <c r="AB722" s="73"/>
    </row>
    <row r="723" spans="2:28" ht="14.45">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c r="AA723" s="73"/>
      <c r="AB723" s="73"/>
    </row>
    <row r="724" spans="2:28" ht="14.45">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c r="AA724" s="73"/>
      <c r="AB724" s="73"/>
    </row>
    <row r="725" spans="2:28" ht="14.45">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c r="AA725" s="73"/>
      <c r="AB725" s="73"/>
    </row>
    <row r="726" spans="2:28" ht="14.45">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c r="AA726" s="73"/>
      <c r="AB726" s="73"/>
    </row>
    <row r="727" spans="2:28" ht="14.45">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c r="AA727" s="73"/>
      <c r="AB727" s="73"/>
    </row>
    <row r="728" spans="2:28" ht="14.45">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c r="AA728" s="73"/>
      <c r="AB728" s="73"/>
    </row>
    <row r="729" spans="2:28" ht="14.45">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c r="AA729" s="73"/>
      <c r="AB729" s="73"/>
    </row>
    <row r="730" spans="2:28" ht="14.45">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c r="AA730" s="73"/>
      <c r="AB730" s="73"/>
    </row>
    <row r="731" spans="2:28" ht="14.45">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c r="AA731" s="73"/>
      <c r="AB731" s="73"/>
    </row>
    <row r="732" spans="2:28" ht="14.45">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c r="AA732" s="73"/>
      <c r="AB732" s="73"/>
    </row>
    <row r="733" spans="2:28" ht="14.45">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c r="AA733" s="73"/>
      <c r="AB733" s="73"/>
    </row>
    <row r="734" spans="2:28" ht="14.45">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c r="AA734" s="73"/>
      <c r="AB734" s="73"/>
    </row>
    <row r="735" spans="2:28" ht="14.45">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c r="AA735" s="73"/>
      <c r="AB735" s="73"/>
    </row>
    <row r="736" spans="2:28" ht="14.45">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c r="AA736" s="73"/>
      <c r="AB736" s="73"/>
    </row>
    <row r="737" spans="2:28" ht="14.45">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c r="AA737" s="73"/>
      <c r="AB737" s="73"/>
    </row>
    <row r="738" spans="2:28" ht="14.45">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c r="AA738" s="73"/>
      <c r="AB738" s="73"/>
    </row>
    <row r="739" spans="2:28" ht="14.45">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c r="AA739" s="73"/>
      <c r="AB739" s="73"/>
    </row>
    <row r="740" spans="2:28" ht="14.45">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c r="AA740" s="73"/>
      <c r="AB740" s="73"/>
    </row>
    <row r="741" spans="2:28" ht="14.45">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c r="AA741" s="73"/>
      <c r="AB741" s="73"/>
    </row>
    <row r="742" spans="2:28" ht="14.45">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c r="AA742" s="73"/>
      <c r="AB742" s="73"/>
    </row>
    <row r="743" spans="2:28" ht="14.45">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c r="AA743" s="73"/>
      <c r="AB743" s="73"/>
    </row>
    <row r="744" spans="2:28" ht="14.45">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c r="AA744" s="73"/>
      <c r="AB744" s="73"/>
    </row>
    <row r="745" spans="2:28" ht="14.45">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c r="AA745" s="73"/>
      <c r="AB745" s="73"/>
    </row>
    <row r="746" spans="2:28" ht="14.45">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c r="AA746" s="73"/>
      <c r="AB746" s="73"/>
    </row>
    <row r="747" spans="2:28" ht="14.45">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c r="AA747" s="73"/>
      <c r="AB747" s="73"/>
    </row>
    <row r="748" spans="2:28" ht="14.45">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c r="AA748" s="73"/>
      <c r="AB748" s="73"/>
    </row>
    <row r="749" spans="2:28" ht="14.45">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c r="AA749" s="73"/>
      <c r="AB749" s="73"/>
    </row>
    <row r="750" spans="2:28" ht="14.45">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c r="AA750" s="73"/>
      <c r="AB750" s="73"/>
    </row>
    <row r="751" spans="2:28" ht="14.45">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c r="AA751" s="73"/>
      <c r="AB751" s="73"/>
    </row>
    <row r="752" spans="2:28" ht="14.45">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c r="AA752" s="73"/>
      <c r="AB752" s="73"/>
    </row>
    <row r="753" spans="2:28" ht="14.45">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c r="AA753" s="73"/>
      <c r="AB753" s="73"/>
    </row>
    <row r="754" spans="2:28" ht="14.45">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c r="AA754" s="73"/>
      <c r="AB754" s="73"/>
    </row>
    <row r="755" spans="2:28" ht="14.45">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c r="AA755" s="73"/>
      <c r="AB755" s="73"/>
    </row>
    <row r="756" spans="2:28" ht="14.45">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c r="AA756" s="73"/>
      <c r="AB756" s="73"/>
    </row>
    <row r="757" spans="2:28" ht="14.45">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c r="AA757" s="73"/>
      <c r="AB757" s="73"/>
    </row>
    <row r="758" spans="2:28" ht="14.45">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c r="AA758" s="73"/>
      <c r="AB758" s="73"/>
    </row>
    <row r="759" spans="2:28" ht="14.45">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c r="AA759" s="73"/>
      <c r="AB759" s="73"/>
    </row>
    <row r="760" spans="2:28" ht="14.45">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c r="AA760" s="73"/>
      <c r="AB760" s="73"/>
    </row>
    <row r="761" spans="2:28" ht="14.45">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c r="AA761" s="73"/>
      <c r="AB761" s="73"/>
    </row>
    <row r="762" spans="2:28" ht="14.45">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c r="AA762" s="73"/>
      <c r="AB762" s="73"/>
    </row>
    <row r="763" spans="2:28" ht="14.45">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c r="AA763" s="73"/>
      <c r="AB763" s="73"/>
    </row>
    <row r="764" spans="2:28" ht="14.45">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c r="AA764" s="73"/>
      <c r="AB764" s="73"/>
    </row>
    <row r="765" spans="2:28" ht="14.45">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c r="AA765" s="73"/>
      <c r="AB765" s="73"/>
    </row>
    <row r="766" spans="2:28" ht="14.45">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c r="AA766" s="73"/>
      <c r="AB766" s="73"/>
    </row>
    <row r="767" spans="2:28" ht="14.45">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c r="AA767" s="73"/>
      <c r="AB767" s="73"/>
    </row>
    <row r="768" spans="2:28" ht="14.45">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c r="AA768" s="73"/>
      <c r="AB768" s="73"/>
    </row>
    <row r="769" spans="2:28" ht="14.45">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c r="AA769" s="73"/>
      <c r="AB769" s="73"/>
    </row>
    <row r="770" spans="2:28" ht="14.45">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c r="AA770" s="73"/>
      <c r="AB770" s="73"/>
    </row>
    <row r="771" spans="2:28" ht="14.45">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c r="AA771" s="73"/>
      <c r="AB771" s="73"/>
    </row>
    <row r="772" spans="2:28" ht="14.45">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c r="AA772" s="73"/>
      <c r="AB772" s="73"/>
    </row>
    <row r="773" spans="2:28" ht="14.45">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c r="AA773" s="73"/>
      <c r="AB773" s="73"/>
    </row>
    <row r="774" spans="2:28" ht="14.45">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c r="AA774" s="73"/>
      <c r="AB774" s="73"/>
    </row>
    <row r="775" spans="2:28" ht="14.45">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c r="AA775" s="73"/>
      <c r="AB775" s="73"/>
    </row>
    <row r="776" spans="2:28" ht="14.45">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c r="AA776" s="73"/>
      <c r="AB776" s="73"/>
    </row>
    <row r="777" spans="2:28" ht="14.45">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c r="AA777" s="73"/>
      <c r="AB777" s="73"/>
    </row>
    <row r="778" spans="2:28" ht="14.45">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c r="AA778" s="73"/>
      <c r="AB778" s="73"/>
    </row>
    <row r="779" spans="2:28" ht="14.45">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c r="AA779" s="73"/>
      <c r="AB779" s="73"/>
    </row>
    <row r="780" spans="2:28" ht="14.45">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c r="AA780" s="73"/>
      <c r="AB780" s="73"/>
    </row>
    <row r="781" spans="2:28" ht="14.45">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c r="AA781" s="73"/>
      <c r="AB781" s="73"/>
    </row>
    <row r="782" spans="2:28" ht="14.45">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c r="AA782" s="73"/>
      <c r="AB782" s="73"/>
    </row>
    <row r="783" spans="2:28" ht="14.45">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c r="AA783" s="73"/>
      <c r="AB783" s="73"/>
    </row>
    <row r="784" spans="2:28" ht="14.45">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c r="AA784" s="73"/>
      <c r="AB784" s="73"/>
    </row>
    <row r="785" spans="2:28" ht="14.45">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c r="AA785" s="73"/>
      <c r="AB785" s="73"/>
    </row>
    <row r="786" spans="2:28" ht="14.45">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c r="AA786" s="73"/>
      <c r="AB786" s="73"/>
    </row>
    <row r="787" spans="2:28" ht="14.45">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c r="AA787" s="73"/>
      <c r="AB787" s="73"/>
    </row>
    <row r="788" spans="2:28" ht="14.45">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c r="AA788" s="73"/>
      <c r="AB788" s="73"/>
    </row>
    <row r="789" spans="2:28" ht="14.45">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c r="AA789" s="73"/>
      <c r="AB789" s="73"/>
    </row>
    <row r="790" spans="2:28" ht="14.45">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c r="AA790" s="73"/>
      <c r="AB790" s="73"/>
    </row>
    <row r="791" spans="2:28" ht="14.45">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c r="AA791" s="73"/>
      <c r="AB791" s="73"/>
    </row>
    <row r="792" spans="2:28" ht="14.45">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c r="AA792" s="73"/>
      <c r="AB792" s="73"/>
    </row>
    <row r="793" spans="2:28" ht="14.45">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c r="AA793" s="73"/>
      <c r="AB793" s="73"/>
    </row>
    <row r="794" spans="2:28" ht="14.45">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c r="AA794" s="73"/>
      <c r="AB794" s="73"/>
    </row>
    <row r="795" spans="2:28" ht="14.45">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c r="AA795" s="73"/>
      <c r="AB795" s="73"/>
    </row>
    <row r="796" spans="2:28" ht="14.45">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c r="AA796" s="73"/>
      <c r="AB796" s="73"/>
    </row>
    <row r="797" spans="2:28" ht="14.45">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c r="AA797" s="73"/>
      <c r="AB797" s="73"/>
    </row>
    <row r="798" spans="2:28" ht="14.45">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c r="AA798" s="73"/>
      <c r="AB798" s="73"/>
    </row>
    <row r="799" spans="2:28" ht="14.45">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c r="AA799" s="73"/>
      <c r="AB799" s="73"/>
    </row>
    <row r="800" spans="2:28" ht="14.45">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c r="AA800" s="73"/>
      <c r="AB800" s="73"/>
    </row>
    <row r="801" spans="2:28" ht="14.45">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c r="AA801" s="73"/>
      <c r="AB801" s="73"/>
    </row>
    <row r="802" spans="2:28" ht="14.45">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c r="AA802" s="73"/>
      <c r="AB802" s="73"/>
    </row>
    <row r="803" spans="2:28" ht="14.45">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c r="AA803" s="73"/>
      <c r="AB803" s="73"/>
    </row>
    <row r="804" spans="2:28" ht="14.45">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c r="AA804" s="73"/>
      <c r="AB804" s="73"/>
    </row>
    <row r="805" spans="2:28" ht="14.45">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c r="AA805" s="73"/>
      <c r="AB805" s="73"/>
    </row>
    <row r="806" spans="2:28" ht="14.45">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c r="AA806" s="73"/>
      <c r="AB806" s="73"/>
    </row>
    <row r="807" spans="2:28" ht="14.45">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c r="AA807" s="73"/>
      <c r="AB807" s="73"/>
    </row>
    <row r="808" spans="2:28" ht="14.45">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c r="AA808" s="73"/>
      <c r="AB808" s="73"/>
    </row>
    <row r="809" spans="2:28" ht="14.45">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c r="AA809" s="73"/>
      <c r="AB809" s="73"/>
    </row>
    <row r="810" spans="2:28" ht="14.45">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c r="AA810" s="73"/>
      <c r="AB810" s="73"/>
    </row>
    <row r="811" spans="2:28" ht="14.45">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c r="AA811" s="73"/>
      <c r="AB811" s="73"/>
    </row>
    <row r="812" spans="2:28" ht="14.45">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c r="AA812" s="73"/>
      <c r="AB812" s="73"/>
    </row>
    <row r="813" spans="2:28" ht="14.45">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c r="AA813" s="73"/>
      <c r="AB813" s="73"/>
    </row>
    <row r="814" spans="2:28" ht="14.45">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c r="AA814" s="73"/>
      <c r="AB814" s="73"/>
    </row>
    <row r="815" spans="2:28" ht="14.45">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c r="AA815" s="73"/>
      <c r="AB815" s="73"/>
    </row>
    <row r="816" spans="2:28" ht="14.45">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c r="AA816" s="73"/>
      <c r="AB816" s="73"/>
    </row>
    <row r="817" spans="2:28" ht="14.45">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c r="AA817" s="73"/>
      <c r="AB817" s="73"/>
    </row>
    <row r="818" spans="2:28" ht="14.45">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c r="AA818" s="73"/>
      <c r="AB818" s="73"/>
    </row>
    <row r="819" spans="2:28" ht="14.45">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c r="AA819" s="73"/>
      <c r="AB819" s="73"/>
    </row>
    <row r="820" spans="2:28" ht="14.45">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c r="AA820" s="73"/>
      <c r="AB820" s="73"/>
    </row>
    <row r="821" spans="2:28" ht="14.45">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c r="AA821" s="73"/>
      <c r="AB821" s="73"/>
    </row>
    <row r="822" spans="2:28" ht="14.45">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c r="AA822" s="73"/>
      <c r="AB822" s="73"/>
    </row>
    <row r="823" spans="2:28" ht="14.45">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c r="AA823" s="73"/>
      <c r="AB823" s="73"/>
    </row>
    <row r="824" spans="2:28" ht="14.45">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c r="AA824" s="73"/>
      <c r="AB824" s="73"/>
    </row>
    <row r="825" spans="2:28" ht="14.45">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c r="AA825" s="73"/>
      <c r="AB825" s="73"/>
    </row>
    <row r="826" spans="2:28" ht="14.45">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c r="AA826" s="73"/>
      <c r="AB826" s="73"/>
    </row>
    <row r="827" spans="2:28" ht="14.45">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c r="AA827" s="73"/>
      <c r="AB827" s="73"/>
    </row>
    <row r="828" spans="2:28" ht="14.45">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c r="AA828" s="73"/>
      <c r="AB828" s="73"/>
    </row>
    <row r="829" spans="2:28" ht="14.45">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c r="AA829" s="73"/>
      <c r="AB829" s="73"/>
    </row>
    <row r="830" spans="2:28" ht="14.45">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c r="AA830" s="73"/>
      <c r="AB830" s="73"/>
    </row>
    <row r="831" spans="2:28" ht="14.45">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c r="AA831" s="73"/>
      <c r="AB831" s="73"/>
    </row>
    <row r="832" spans="2:28" ht="14.45">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c r="AA832" s="73"/>
      <c r="AB832" s="73"/>
    </row>
    <row r="833" spans="2:28" ht="14.45">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c r="AA833" s="73"/>
      <c r="AB833" s="73"/>
    </row>
    <row r="834" spans="2:28" ht="14.45">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c r="AA834" s="73"/>
      <c r="AB834" s="73"/>
    </row>
    <row r="835" spans="2:28" ht="14.45">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c r="AA835" s="73"/>
      <c r="AB835" s="73"/>
    </row>
    <row r="836" spans="2:28" ht="14.45">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c r="AA836" s="73"/>
      <c r="AB836" s="73"/>
    </row>
    <row r="837" spans="2:28" ht="14.45">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c r="AA837" s="73"/>
      <c r="AB837" s="73"/>
    </row>
    <row r="838" spans="2:28" ht="14.45">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c r="AA838" s="73"/>
      <c r="AB838" s="73"/>
    </row>
    <row r="839" spans="2:28" ht="14.45">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c r="AA839" s="73"/>
      <c r="AB839" s="73"/>
    </row>
    <row r="840" spans="2:28" ht="14.45">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c r="AA840" s="73"/>
      <c r="AB840" s="73"/>
    </row>
    <row r="841" spans="2:28" ht="14.45">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c r="AA841" s="73"/>
      <c r="AB841" s="73"/>
    </row>
    <row r="842" spans="2:28" ht="14.45">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c r="AA842" s="73"/>
      <c r="AB842" s="73"/>
    </row>
    <row r="843" spans="2:28" ht="14.45">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c r="AA843" s="73"/>
      <c r="AB843" s="73"/>
    </row>
    <row r="844" spans="2:28" ht="14.45">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c r="AA844" s="73"/>
      <c r="AB844" s="73"/>
    </row>
    <row r="845" spans="2:28" ht="14.45">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c r="AA845" s="73"/>
      <c r="AB845" s="73"/>
    </row>
    <row r="846" spans="2:28" ht="14.45">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c r="AA846" s="73"/>
      <c r="AB846" s="73"/>
    </row>
    <row r="847" spans="2:28" ht="14.45">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c r="AA847" s="73"/>
      <c r="AB847" s="73"/>
    </row>
    <row r="848" spans="2:28" ht="14.45">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c r="AA848" s="73"/>
      <c r="AB848" s="73"/>
    </row>
    <row r="849" spans="2:28" ht="14.45">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c r="AA849" s="73"/>
      <c r="AB849" s="73"/>
    </row>
    <row r="850" spans="2:28" ht="14.45">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c r="AA850" s="73"/>
      <c r="AB850" s="73"/>
    </row>
    <row r="851" spans="2:28" ht="14.45">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c r="AA851" s="73"/>
      <c r="AB851" s="73"/>
    </row>
    <row r="852" spans="2:28" ht="14.45">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c r="AA852" s="73"/>
      <c r="AB852" s="73"/>
    </row>
    <row r="853" spans="2:28" ht="14.45">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c r="AA853" s="73"/>
      <c r="AB853" s="73"/>
    </row>
    <row r="854" spans="2:28" ht="14.45">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c r="AA854" s="73"/>
      <c r="AB854" s="73"/>
    </row>
    <row r="855" spans="2:28" ht="14.45">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c r="AA855" s="73"/>
      <c r="AB855" s="73"/>
    </row>
    <row r="856" spans="2:28" ht="14.45">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c r="AA856" s="73"/>
      <c r="AB856" s="73"/>
    </row>
    <row r="857" spans="2:28" ht="14.45">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c r="AA857" s="73"/>
      <c r="AB857" s="73"/>
    </row>
    <row r="858" spans="2:28" ht="14.45">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c r="AA858" s="73"/>
      <c r="AB858" s="73"/>
    </row>
    <row r="859" spans="2:28" ht="14.45">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c r="AA859" s="73"/>
      <c r="AB859" s="73"/>
    </row>
    <row r="860" spans="2:28" ht="14.45">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c r="AA860" s="73"/>
      <c r="AB860" s="73"/>
    </row>
    <row r="861" spans="2:28" ht="14.45">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c r="AA861" s="73"/>
      <c r="AB861" s="73"/>
    </row>
    <row r="862" spans="2:28" ht="14.45">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c r="AA862" s="73"/>
      <c r="AB862" s="73"/>
    </row>
    <row r="863" spans="2:28" ht="14.45">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c r="AA863" s="73"/>
      <c r="AB863" s="73"/>
    </row>
    <row r="864" spans="2:28" ht="14.45">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c r="AA864" s="73"/>
      <c r="AB864" s="73"/>
    </row>
    <row r="865" spans="2:28" ht="14.45">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c r="AA865" s="73"/>
      <c r="AB865" s="73"/>
    </row>
    <row r="866" spans="2:28" ht="14.45">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c r="AA866" s="73"/>
      <c r="AB866" s="73"/>
    </row>
    <row r="867" spans="2:28" ht="14.45">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c r="AA867" s="73"/>
      <c r="AB867" s="73"/>
    </row>
    <row r="868" spans="2:28" ht="14.45">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c r="AA868" s="73"/>
      <c r="AB868" s="73"/>
    </row>
    <row r="869" spans="2:28" ht="14.45">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c r="AA869" s="73"/>
      <c r="AB869" s="73"/>
    </row>
    <row r="870" spans="2:28" ht="14.45">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c r="AA870" s="73"/>
      <c r="AB870" s="73"/>
    </row>
    <row r="871" spans="2:28" ht="14.45">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c r="AA871" s="73"/>
      <c r="AB871" s="73"/>
    </row>
    <row r="872" spans="2:28" ht="14.45">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c r="AA872" s="73"/>
      <c r="AB872" s="73"/>
    </row>
    <row r="873" spans="2:28" ht="14.45">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c r="AA873" s="73"/>
      <c r="AB873" s="73"/>
    </row>
    <row r="874" spans="2:28" ht="14.45">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c r="AA874" s="73"/>
      <c r="AB874" s="73"/>
    </row>
    <row r="875" spans="2:28" ht="14.45">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c r="AA875" s="73"/>
      <c r="AB875" s="73"/>
    </row>
    <row r="876" spans="2:28" ht="14.45">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c r="AA876" s="73"/>
      <c r="AB876" s="73"/>
    </row>
    <row r="877" spans="2:28" ht="14.45">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c r="AA877" s="73"/>
      <c r="AB877" s="73"/>
    </row>
    <row r="878" spans="2:28" ht="14.45">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c r="AA878" s="73"/>
      <c r="AB878" s="73"/>
    </row>
    <row r="879" spans="2:28" ht="14.45">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c r="AA879" s="73"/>
      <c r="AB879" s="73"/>
    </row>
    <row r="880" spans="2:28" ht="14.45">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c r="AA880" s="73"/>
      <c r="AB880" s="73"/>
    </row>
    <row r="881" spans="2:28" ht="14.45">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c r="AA881" s="73"/>
      <c r="AB881" s="73"/>
    </row>
    <row r="882" spans="2:28" ht="14.45">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c r="AA882" s="73"/>
      <c r="AB882" s="73"/>
    </row>
    <row r="883" spans="2:28" ht="14.45">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c r="AA883" s="73"/>
      <c r="AB883" s="73"/>
    </row>
    <row r="884" spans="2:28" ht="14.45">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c r="AA884" s="73"/>
      <c r="AB884" s="73"/>
    </row>
    <row r="885" spans="2:28" ht="14.45">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c r="AA885" s="73"/>
      <c r="AB885" s="73"/>
    </row>
    <row r="886" spans="2:28" ht="14.45">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c r="AA886" s="73"/>
      <c r="AB886" s="73"/>
    </row>
    <row r="887" spans="2:28" ht="14.45">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c r="AA887" s="73"/>
      <c r="AB887" s="73"/>
    </row>
    <row r="888" spans="2:28" ht="14.45">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c r="AA888" s="73"/>
      <c r="AB888" s="73"/>
    </row>
    <row r="889" spans="2:28" ht="14.45">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c r="AA889" s="73"/>
      <c r="AB889" s="73"/>
    </row>
    <row r="890" spans="2:28" ht="14.45">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c r="AA890" s="73"/>
      <c r="AB890" s="73"/>
    </row>
    <row r="891" spans="2:28" ht="14.45">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c r="AA891" s="73"/>
      <c r="AB891" s="73"/>
    </row>
    <row r="892" spans="2:28" ht="14.45">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c r="AA892" s="73"/>
      <c r="AB892" s="73"/>
    </row>
    <row r="893" spans="2:28" ht="14.45">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c r="AA893" s="73"/>
      <c r="AB893" s="73"/>
    </row>
    <row r="894" spans="2:28" ht="14.45">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c r="AA894" s="73"/>
      <c r="AB894" s="73"/>
    </row>
    <row r="895" spans="2:28" ht="14.45">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c r="AA895" s="73"/>
      <c r="AB895" s="73"/>
    </row>
    <row r="896" spans="2:28" ht="14.45">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c r="AA896" s="73"/>
      <c r="AB896" s="73"/>
    </row>
    <row r="897" spans="2:28" ht="14.45">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c r="AA897" s="73"/>
      <c r="AB897" s="73"/>
    </row>
    <row r="898" spans="2:28" ht="14.45">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c r="AA898" s="73"/>
      <c r="AB898" s="73"/>
    </row>
    <row r="899" spans="2:28" ht="14.45">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c r="AA899" s="73"/>
      <c r="AB899" s="73"/>
    </row>
    <row r="900" spans="2:28" ht="14.45">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c r="AA900" s="73"/>
      <c r="AB900" s="73"/>
    </row>
    <row r="901" spans="2:28" ht="14.45">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c r="AA901" s="73"/>
      <c r="AB901" s="73"/>
    </row>
    <row r="902" spans="2:28" ht="14.45">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c r="AA902" s="73"/>
      <c r="AB902" s="73"/>
    </row>
    <row r="903" spans="2:28" ht="14.45">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c r="AA903" s="73"/>
      <c r="AB903" s="73"/>
    </row>
    <row r="904" spans="2:28" ht="14.45">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c r="AA904" s="73"/>
      <c r="AB904" s="73"/>
    </row>
    <row r="905" spans="2:28" ht="14.45">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c r="AA905" s="73"/>
      <c r="AB905" s="73"/>
    </row>
    <row r="906" spans="2:28" ht="14.45">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c r="AA906" s="73"/>
      <c r="AB906" s="73"/>
    </row>
    <row r="907" spans="2:28" ht="14.45">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c r="AA907" s="73"/>
      <c r="AB907" s="73"/>
    </row>
    <row r="908" spans="2:28" ht="14.45">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c r="AA908" s="73"/>
      <c r="AB908" s="73"/>
    </row>
    <row r="909" spans="2:28" ht="14.45">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c r="AA909" s="73"/>
      <c r="AB909" s="73"/>
    </row>
    <row r="910" spans="2:28" ht="14.45">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c r="AA910" s="73"/>
      <c r="AB910" s="73"/>
    </row>
    <row r="911" spans="2:28" ht="14.45">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c r="AA911" s="73"/>
      <c r="AB911" s="73"/>
    </row>
    <row r="912" spans="2:28" ht="14.45">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c r="AA912" s="73"/>
      <c r="AB912" s="73"/>
    </row>
    <row r="913" spans="2:28" ht="14.45">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c r="AA913" s="73"/>
      <c r="AB913" s="73"/>
    </row>
    <row r="914" spans="2:28" ht="14.45">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c r="AA914" s="73"/>
      <c r="AB914" s="73"/>
    </row>
    <row r="915" spans="2:28" ht="14.45">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c r="AA915" s="73"/>
      <c r="AB915" s="73"/>
    </row>
    <row r="916" spans="2:28" ht="14.45">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c r="AA916" s="73"/>
      <c r="AB916" s="73"/>
    </row>
    <row r="917" spans="2:28" ht="14.45">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c r="AA917" s="73"/>
      <c r="AB917" s="73"/>
    </row>
    <row r="918" spans="2:28" ht="14.45">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c r="AA918" s="73"/>
      <c r="AB918" s="73"/>
    </row>
    <row r="919" spans="2:28" ht="14.45">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c r="AA919" s="73"/>
      <c r="AB919" s="73"/>
    </row>
    <row r="920" spans="2:28" ht="14.45">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c r="AA920" s="73"/>
      <c r="AB920" s="73"/>
    </row>
    <row r="921" spans="2:28" ht="14.45">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c r="AA921" s="73"/>
      <c r="AB921" s="73"/>
    </row>
    <row r="922" spans="2:28" ht="14.45">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c r="AA922" s="73"/>
      <c r="AB922" s="73"/>
    </row>
    <row r="923" spans="2:28" ht="14.45">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c r="AA923" s="73"/>
      <c r="AB923" s="73"/>
    </row>
    <row r="924" spans="2:28" ht="14.45">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c r="AA924" s="73"/>
      <c r="AB924" s="73"/>
    </row>
    <row r="925" spans="2:28" ht="14.45">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c r="AA925" s="73"/>
      <c r="AB925" s="73"/>
    </row>
    <row r="926" spans="2:28" ht="14.45">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c r="AA926" s="73"/>
      <c r="AB926" s="73"/>
    </row>
    <row r="927" spans="2:28" ht="14.45">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c r="AA927" s="73"/>
      <c r="AB927" s="73"/>
    </row>
    <row r="928" spans="2:28" ht="14.45">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c r="AA928" s="73"/>
      <c r="AB928" s="73"/>
    </row>
    <row r="929" spans="2:28" ht="14.45">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c r="AA929" s="73"/>
      <c r="AB929" s="73"/>
    </row>
    <row r="930" spans="2:28" ht="14.45">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c r="AA930" s="73"/>
      <c r="AB930" s="73"/>
    </row>
    <row r="931" spans="2:28" ht="14.45">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c r="AA931" s="73"/>
      <c r="AB931" s="73"/>
    </row>
    <row r="932" spans="2:28" ht="14.45">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c r="AA932" s="73"/>
      <c r="AB932" s="73"/>
    </row>
    <row r="933" spans="2:28" ht="14.45">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c r="AA933" s="73"/>
      <c r="AB933" s="73"/>
    </row>
    <row r="934" spans="2:28" ht="14.45">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c r="AA934" s="73"/>
      <c r="AB934" s="73"/>
    </row>
    <row r="935" spans="2:28" ht="14.45">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c r="AA935" s="73"/>
      <c r="AB935" s="73"/>
    </row>
    <row r="936" spans="2:28" ht="14.45">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c r="AA936" s="73"/>
      <c r="AB936" s="73"/>
    </row>
    <row r="937" spans="2:28" ht="14.45">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c r="AA937" s="73"/>
      <c r="AB937" s="73"/>
    </row>
    <row r="938" spans="2:28" ht="14.45">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c r="AA938" s="73"/>
      <c r="AB938" s="73"/>
    </row>
    <row r="939" spans="2:28" ht="14.45">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c r="AA939" s="73"/>
      <c r="AB939" s="73"/>
    </row>
    <row r="940" spans="2:28" ht="14.45">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c r="AA940" s="73"/>
      <c r="AB940" s="73"/>
    </row>
    <row r="941" spans="2:28" ht="14.45">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c r="AA941" s="73"/>
      <c r="AB941" s="73"/>
    </row>
    <row r="942" spans="2:28" ht="14.45">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c r="AA942" s="73"/>
      <c r="AB942" s="73"/>
    </row>
    <row r="943" spans="2:28" ht="14.45">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c r="AA943" s="73"/>
      <c r="AB943" s="73"/>
    </row>
    <row r="944" spans="2:28" ht="14.45">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c r="AA944" s="73"/>
      <c r="AB944" s="73"/>
    </row>
    <row r="945" spans="2:28" ht="14.45">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c r="AA945" s="73"/>
      <c r="AB945" s="73"/>
    </row>
    <row r="946" spans="2:28" ht="14.45">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c r="AA946" s="73"/>
      <c r="AB946" s="73"/>
    </row>
    <row r="947" spans="2:28" ht="14.45">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c r="AA947" s="73"/>
      <c r="AB947" s="73"/>
    </row>
    <row r="948" spans="2:28" ht="14.45">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c r="AA948" s="73"/>
      <c r="AB948" s="73"/>
    </row>
    <row r="949" spans="2:28" ht="14.45">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c r="AA949" s="73"/>
      <c r="AB949" s="73"/>
    </row>
    <row r="950" spans="2:28" ht="14.45">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c r="AA950" s="73"/>
      <c r="AB950" s="73"/>
    </row>
    <row r="951" spans="2:28" ht="14.45">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c r="AA951" s="73"/>
      <c r="AB951" s="73"/>
    </row>
    <row r="952" spans="2:28" ht="14.45">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c r="AA952" s="73"/>
      <c r="AB952" s="73"/>
    </row>
    <row r="953" spans="2:28" ht="14.45">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c r="AA953" s="73"/>
      <c r="AB953" s="73"/>
    </row>
    <row r="954" spans="2:28" ht="14.45">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c r="AA954" s="73"/>
      <c r="AB954" s="73"/>
    </row>
    <row r="955" spans="2:28" ht="14.45">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c r="AA955" s="73"/>
      <c r="AB955" s="73"/>
    </row>
    <row r="956" spans="2:28" ht="14.45">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c r="AA956" s="73"/>
      <c r="AB956" s="73"/>
    </row>
    <row r="957" spans="2:28" ht="14.45">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c r="AA957" s="73"/>
      <c r="AB957" s="73"/>
    </row>
    <row r="958" spans="2:28" ht="14.45">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c r="AA958" s="73"/>
      <c r="AB958" s="73"/>
    </row>
    <row r="959" spans="2:28" ht="14.45">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c r="AA959" s="73"/>
      <c r="AB959" s="73"/>
    </row>
    <row r="960" spans="2:28" ht="14.45">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c r="AA960" s="73"/>
      <c r="AB960" s="73"/>
    </row>
    <row r="961" spans="2:28" ht="14.45">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c r="AA961" s="73"/>
      <c r="AB961" s="73"/>
    </row>
    <row r="962" spans="2:28" ht="14.45">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c r="AA962" s="73"/>
      <c r="AB962" s="73"/>
    </row>
    <row r="963" spans="2:28" ht="14.45">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c r="AA963" s="73"/>
      <c r="AB963" s="73"/>
    </row>
    <row r="964" spans="2:28" ht="14.45">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c r="AA964" s="73"/>
      <c r="AB964" s="73"/>
    </row>
    <row r="965" spans="2:28" ht="14.45">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c r="AA965" s="73"/>
      <c r="AB965" s="73"/>
    </row>
    <row r="966" spans="2:28" ht="14.45">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c r="AA966" s="73"/>
      <c r="AB966" s="73"/>
    </row>
    <row r="967" spans="2:28" ht="14.45">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c r="AA967" s="73"/>
      <c r="AB967" s="73"/>
    </row>
    <row r="968" spans="2:28" ht="14.45">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c r="AA968" s="73"/>
      <c r="AB968" s="73"/>
    </row>
    <row r="969" spans="2:28" ht="14.45">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c r="AA969" s="73"/>
      <c r="AB969" s="73"/>
    </row>
    <row r="970" spans="2:28" ht="14.45">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c r="AA970" s="73"/>
      <c r="AB970" s="73"/>
    </row>
    <row r="971" spans="2:28" ht="14.45">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c r="AA971" s="73"/>
      <c r="AB971" s="73"/>
    </row>
    <row r="972" spans="2:28" ht="14.45">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c r="AA972" s="73"/>
      <c r="AB972" s="73"/>
    </row>
    <row r="973" spans="2:28" ht="14.45">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c r="AA973" s="73"/>
      <c r="AB973" s="73"/>
    </row>
    <row r="974" spans="2:28" ht="14.45">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c r="AA974" s="73"/>
      <c r="AB974" s="73"/>
    </row>
    <row r="975" spans="2:28" ht="14.45">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c r="AA975" s="73"/>
      <c r="AB975" s="73"/>
    </row>
    <row r="976" spans="2:28" ht="14.45">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c r="AA976" s="73"/>
      <c r="AB976" s="73"/>
    </row>
    <row r="977" spans="2:28" ht="14.45">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c r="AA977" s="73"/>
      <c r="AB977" s="73"/>
    </row>
    <row r="978" spans="2:28" ht="14.45">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c r="AA978" s="73"/>
      <c r="AB978" s="73"/>
    </row>
    <row r="979" spans="2:28" ht="14.45">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c r="AA979" s="73"/>
      <c r="AB979" s="73"/>
    </row>
    <row r="980" spans="2:28" ht="14.45">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c r="AA980" s="73"/>
      <c r="AB980" s="73"/>
    </row>
    <row r="981" spans="2:28" ht="14.45">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c r="AA981" s="73"/>
      <c r="AB981" s="73"/>
    </row>
    <row r="982" spans="2:28" ht="14.45">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c r="AA982" s="73"/>
      <c r="AB982" s="73"/>
    </row>
    <row r="983" spans="2:28" ht="14.45">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c r="AA983" s="73"/>
      <c r="AB983" s="73"/>
    </row>
    <row r="984" spans="2:28" ht="14.45">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c r="AA984" s="73"/>
      <c r="AB984" s="73"/>
    </row>
    <row r="985" spans="2:28" ht="14.45">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c r="AA985" s="73"/>
      <c r="AB985" s="73"/>
    </row>
    <row r="986" spans="2:28" ht="14.45">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c r="AA986" s="73"/>
      <c r="AB986" s="73"/>
    </row>
    <row r="987" spans="2:28" ht="14.45">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c r="AA987" s="73"/>
      <c r="AB987" s="73"/>
    </row>
    <row r="988" spans="2:28" ht="14.45">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c r="AA988" s="73"/>
      <c r="AB988" s="73"/>
    </row>
    <row r="989" spans="2:28" ht="14.45">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c r="AA989" s="73"/>
      <c r="AB989" s="73"/>
    </row>
    <row r="990" spans="2:28" ht="14.45">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c r="AA990" s="73"/>
      <c r="AB990" s="73"/>
    </row>
    <row r="991" spans="2:28" ht="14.45">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c r="AA991" s="73"/>
      <c r="AB991" s="73"/>
    </row>
    <row r="992" spans="2:28" ht="14.45">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c r="AA992" s="73"/>
      <c r="AB992" s="73"/>
    </row>
    <row r="993" spans="2:28" ht="14.45">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c r="AA993" s="73"/>
      <c r="AB993" s="73"/>
    </row>
    <row r="994" spans="2:28" ht="14.45">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c r="AA994" s="73"/>
      <c r="AB994" s="73"/>
    </row>
    <row r="995" spans="2:28" ht="14.45">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c r="AA995" s="73"/>
      <c r="AB995" s="73"/>
    </row>
    <row r="996" spans="2:28" ht="14.45">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c r="AA996" s="73"/>
      <c r="AB996" s="73"/>
    </row>
    <row r="997" spans="2:28" ht="14.45">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c r="AA997" s="73"/>
      <c r="AB997" s="73"/>
    </row>
    <row r="998" spans="2:28" ht="14.45">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c r="AA998" s="73"/>
      <c r="AB998" s="73"/>
    </row>
    <row r="999" spans="2:28" ht="14.45">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c r="AA999" s="73"/>
      <c r="AB999" s="73"/>
    </row>
    <row r="1000" spans="2:28" ht="14.45">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c r="AA1000" s="73"/>
      <c r="AB1000" s="73"/>
    </row>
    <row r="1001" spans="2:28" ht="14.45">
      <c r="B1001" s="73"/>
      <c r="C1001" s="73"/>
      <c r="D1001" s="73"/>
      <c r="E1001" s="73"/>
      <c r="F1001" s="73"/>
      <c r="G1001" s="73"/>
      <c r="H1001" s="73"/>
      <c r="I1001" s="73"/>
      <c r="J1001" s="73"/>
      <c r="K1001" s="73"/>
      <c r="L1001" s="73"/>
      <c r="M1001" s="73"/>
      <c r="N1001" s="73"/>
      <c r="O1001" s="73"/>
      <c r="P1001" s="73"/>
      <c r="Q1001" s="73"/>
      <c r="R1001" s="73"/>
      <c r="S1001" s="73"/>
      <c r="T1001" s="73"/>
      <c r="U1001" s="73"/>
      <c r="V1001" s="73"/>
      <c r="W1001" s="73"/>
      <c r="X1001" s="73"/>
      <c r="Y1001" s="73"/>
      <c r="Z1001" s="73"/>
      <c r="AA1001" s="73"/>
      <c r="AB1001" s="73"/>
    </row>
    <row r="1002" spans="2:28" ht="14.45">
      <c r="B1002" s="73"/>
      <c r="C1002" s="73"/>
      <c r="D1002" s="73"/>
      <c r="E1002" s="73"/>
      <c r="F1002" s="73"/>
      <c r="G1002" s="73"/>
      <c r="H1002" s="73"/>
      <c r="I1002" s="73"/>
      <c r="J1002" s="73"/>
      <c r="K1002" s="73"/>
      <c r="L1002" s="73"/>
      <c r="M1002" s="73"/>
      <c r="N1002" s="73"/>
      <c r="O1002" s="73"/>
      <c r="P1002" s="73"/>
      <c r="Q1002" s="73"/>
      <c r="R1002" s="73"/>
      <c r="S1002" s="73"/>
      <c r="T1002" s="73"/>
      <c r="U1002" s="73"/>
      <c r="V1002" s="73"/>
      <c r="W1002" s="73"/>
      <c r="X1002" s="73"/>
      <c r="Y1002" s="73"/>
      <c r="Z1002" s="73"/>
      <c r="AA1002" s="73"/>
      <c r="AB1002" s="73"/>
    </row>
    <row r="1003" spans="2:28" ht="14.45">
      <c r="B1003" s="73"/>
      <c r="C1003" s="73"/>
      <c r="D1003" s="73"/>
      <c r="E1003" s="73"/>
      <c r="F1003" s="73"/>
      <c r="G1003" s="73"/>
      <c r="H1003" s="73"/>
      <c r="I1003" s="73"/>
      <c r="J1003" s="73"/>
      <c r="K1003" s="73"/>
      <c r="L1003" s="73"/>
      <c r="M1003" s="73"/>
      <c r="N1003" s="73"/>
      <c r="O1003" s="73"/>
      <c r="P1003" s="73"/>
      <c r="Q1003" s="73"/>
      <c r="R1003" s="73"/>
      <c r="S1003" s="73"/>
      <c r="T1003" s="73"/>
      <c r="U1003" s="73"/>
      <c r="V1003" s="73"/>
      <c r="W1003" s="73"/>
      <c r="X1003" s="73"/>
      <c r="Y1003" s="73"/>
      <c r="Z1003" s="73"/>
      <c r="AA1003" s="73"/>
      <c r="AB1003" s="73"/>
    </row>
    <row r="1004" spans="2:28" ht="14.45">
      <c r="B1004" s="73"/>
      <c r="C1004" s="73"/>
      <c r="D1004" s="73"/>
      <c r="E1004" s="73"/>
      <c r="F1004" s="73"/>
      <c r="G1004" s="73"/>
      <c r="H1004" s="73"/>
      <c r="I1004" s="73"/>
      <c r="J1004" s="73"/>
      <c r="K1004" s="73"/>
      <c r="L1004" s="73"/>
      <c r="M1004" s="73"/>
      <c r="N1004" s="73"/>
      <c r="O1004" s="73"/>
      <c r="P1004" s="73"/>
      <c r="Q1004" s="73"/>
      <c r="R1004" s="73"/>
      <c r="S1004" s="73"/>
      <c r="T1004" s="73"/>
      <c r="U1004" s="73"/>
      <c r="V1004" s="73"/>
      <c r="W1004" s="73"/>
      <c r="X1004" s="73"/>
      <c r="Y1004" s="73"/>
      <c r="Z1004" s="73"/>
      <c r="AA1004" s="73"/>
      <c r="AB1004" s="73"/>
    </row>
    <row r="1005" spans="2:28" ht="14.45">
      <c r="B1005" s="73"/>
      <c r="C1005" s="73"/>
      <c r="D1005" s="73"/>
      <c r="E1005" s="73"/>
      <c r="F1005" s="73"/>
      <c r="G1005" s="73"/>
      <c r="H1005" s="73"/>
      <c r="I1005" s="73"/>
      <c r="J1005" s="73"/>
      <c r="K1005" s="73"/>
      <c r="L1005" s="73"/>
      <c r="M1005" s="73"/>
      <c r="N1005" s="73"/>
      <c r="O1005" s="73"/>
      <c r="P1005" s="73"/>
      <c r="Q1005" s="73"/>
      <c r="R1005" s="73"/>
      <c r="S1005" s="73"/>
      <c r="T1005" s="73"/>
      <c r="U1005" s="73"/>
      <c r="V1005" s="73"/>
      <c r="W1005" s="73"/>
      <c r="X1005" s="73"/>
      <c r="Y1005" s="73"/>
      <c r="Z1005" s="73"/>
      <c r="AA1005" s="73"/>
      <c r="AB1005" s="73"/>
    </row>
    <row r="1006" spans="2:28" ht="14.45">
      <c r="B1006" s="73"/>
      <c r="C1006" s="73"/>
      <c r="D1006" s="73"/>
      <c r="E1006" s="73"/>
      <c r="F1006" s="73"/>
      <c r="G1006" s="73"/>
      <c r="H1006" s="73"/>
      <c r="I1006" s="73"/>
      <c r="J1006" s="73"/>
      <c r="K1006" s="73"/>
      <c r="L1006" s="73"/>
      <c r="M1006" s="73"/>
      <c r="N1006" s="73"/>
      <c r="O1006" s="73"/>
      <c r="P1006" s="73"/>
      <c r="Q1006" s="73"/>
      <c r="R1006" s="73"/>
      <c r="S1006" s="73"/>
      <c r="T1006" s="73"/>
      <c r="U1006" s="73"/>
      <c r="V1006" s="73"/>
      <c r="W1006" s="73"/>
      <c r="X1006" s="73"/>
      <c r="Y1006" s="73"/>
      <c r="Z1006" s="73"/>
      <c r="AA1006" s="73"/>
      <c r="AB1006" s="73"/>
    </row>
    <row r="1007" spans="2:28" ht="14.45">
      <c r="B1007" s="73"/>
      <c r="C1007" s="73"/>
      <c r="D1007" s="73"/>
      <c r="E1007" s="73"/>
      <c r="F1007" s="73"/>
      <c r="G1007" s="73"/>
      <c r="H1007" s="73"/>
      <c r="I1007" s="73"/>
      <c r="J1007" s="73"/>
      <c r="K1007" s="73"/>
      <c r="L1007" s="73"/>
      <c r="M1007" s="73"/>
      <c r="N1007" s="73"/>
      <c r="O1007" s="73"/>
      <c r="P1007" s="73"/>
      <c r="Q1007" s="73"/>
      <c r="R1007" s="73"/>
      <c r="S1007" s="73"/>
      <c r="T1007" s="73"/>
      <c r="U1007" s="73"/>
      <c r="V1007" s="73"/>
      <c r="W1007" s="73"/>
      <c r="X1007" s="73"/>
      <c r="Y1007" s="73"/>
      <c r="Z1007" s="73"/>
      <c r="AA1007" s="73"/>
      <c r="AB1007" s="73"/>
    </row>
    <row r="1008" spans="2:28" ht="14.45">
      <c r="B1008" s="73"/>
      <c r="C1008" s="73"/>
      <c r="D1008" s="73"/>
      <c r="E1008" s="73"/>
      <c r="F1008" s="73"/>
      <c r="G1008" s="73"/>
      <c r="H1008" s="73"/>
      <c r="I1008" s="73"/>
      <c r="J1008" s="73"/>
      <c r="K1008" s="73"/>
      <c r="L1008" s="73"/>
      <c r="M1008" s="73"/>
      <c r="N1008" s="73"/>
      <c r="O1008" s="73"/>
      <c r="P1008" s="73"/>
      <c r="Q1008" s="73"/>
      <c r="R1008" s="73"/>
      <c r="S1008" s="73"/>
      <c r="T1008" s="73"/>
      <c r="U1008" s="73"/>
      <c r="V1008" s="73"/>
      <c r="W1008" s="73"/>
      <c r="X1008" s="73"/>
      <c r="Y1008" s="73"/>
      <c r="Z1008" s="73"/>
      <c r="AA1008" s="73"/>
      <c r="AB1008" s="73"/>
    </row>
    <row r="1009" spans="2:28" ht="14.45">
      <c r="B1009" s="73"/>
      <c r="C1009" s="73"/>
      <c r="D1009" s="73"/>
      <c r="E1009" s="73"/>
      <c r="F1009" s="73"/>
      <c r="G1009" s="73"/>
      <c r="H1009" s="73"/>
      <c r="I1009" s="73"/>
      <c r="J1009" s="73"/>
      <c r="K1009" s="73"/>
      <c r="L1009" s="73"/>
      <c r="M1009" s="73"/>
      <c r="N1009" s="73"/>
      <c r="O1009" s="73"/>
      <c r="P1009" s="73"/>
      <c r="Q1009" s="73"/>
      <c r="R1009" s="73"/>
      <c r="S1009" s="73"/>
      <c r="T1009" s="73"/>
      <c r="U1009" s="73"/>
      <c r="V1009" s="73"/>
      <c r="W1009" s="73"/>
      <c r="X1009" s="73"/>
      <c r="Y1009" s="73"/>
      <c r="Z1009" s="73"/>
      <c r="AA1009" s="73"/>
      <c r="AB1009" s="73"/>
    </row>
    <row r="1010" spans="2:28" ht="14.45">
      <c r="B1010" s="73"/>
      <c r="C1010" s="73"/>
      <c r="D1010" s="73"/>
      <c r="E1010" s="73"/>
      <c r="F1010" s="73"/>
      <c r="G1010" s="73"/>
      <c r="H1010" s="73"/>
      <c r="I1010" s="73"/>
      <c r="J1010" s="73"/>
      <c r="K1010" s="73"/>
      <c r="L1010" s="73"/>
      <c r="M1010" s="73"/>
      <c r="N1010" s="73"/>
      <c r="O1010" s="73"/>
      <c r="P1010" s="73"/>
      <c r="Q1010" s="73"/>
      <c r="R1010" s="73"/>
      <c r="S1010" s="73"/>
      <c r="T1010" s="73"/>
      <c r="U1010" s="73"/>
      <c r="V1010" s="73"/>
      <c r="W1010" s="73"/>
      <c r="X1010" s="73"/>
      <c r="Y1010" s="73"/>
      <c r="Z1010" s="73"/>
      <c r="AA1010" s="73"/>
      <c r="AB1010" s="73"/>
    </row>
  </sheetData>
  <mergeCells count="24">
    <mergeCell ref="A35:E35"/>
    <mergeCell ref="A36:E36"/>
    <mergeCell ref="A3:A8"/>
    <mergeCell ref="A31:E31"/>
    <mergeCell ref="A32:E32"/>
    <mergeCell ref="A33:E33"/>
    <mergeCell ref="A34:E34"/>
    <mergeCell ref="A26:E26"/>
    <mergeCell ref="A27:E27"/>
    <mergeCell ref="A28:E28"/>
    <mergeCell ref="A29:E29"/>
    <mergeCell ref="A30:E30"/>
    <mergeCell ref="A25:E25"/>
    <mergeCell ref="A9:A15"/>
    <mergeCell ref="A16:A21"/>
    <mergeCell ref="L1:M1"/>
    <mergeCell ref="A1:A2"/>
    <mergeCell ref="G1:H1"/>
    <mergeCell ref="I1:I2"/>
    <mergeCell ref="F1:F2"/>
    <mergeCell ref="E1:E2"/>
    <mergeCell ref="B1:B2"/>
    <mergeCell ref="C1:C2"/>
    <mergeCell ref="D1:D2"/>
  </mergeCells>
  <phoneticPr fontId="19" type="noConversion"/>
  <dataValidations count="1">
    <dataValidation type="list" allowBlank="1" showInputMessage="1" showErrorMessage="1" sqref="A26:A32 D3:D20" xr:uid="{D51F0787-ABE4-4F18-8B3A-F366FFCC4037}">
      <formula1>$L$2:$M$2</formula1>
    </dataValidation>
  </dataValidations>
  <hyperlinks>
    <hyperlink ref="F3" r:id="rId1" xr:uid="{4688522C-2AE8-4051-AE7D-8F4213DD18EC}"/>
    <hyperlink ref="F4" r:id="rId2" xr:uid="{1D449C3A-9E3F-4270-9874-8B3F7BA37587}"/>
    <hyperlink ref="F5" r:id="rId3" xr:uid="{0773E999-8C91-4D9E-B5F1-027CACB858D7}"/>
    <hyperlink ref="F6" r:id="rId4" xr:uid="{54D40B47-4F10-489D-94BC-27FAE3463246}"/>
    <hyperlink ref="F7" r:id="rId5" xr:uid="{A6DFAE76-33B4-4ABB-A4FF-C31FF12CA868}"/>
    <hyperlink ref="F8" r:id="rId6" xr:uid="{76E33EF1-18A1-4605-AE19-09FF46B1E8DB}"/>
    <hyperlink ref="F9" r:id="rId7" xr:uid="{203271F6-E147-42CA-AA17-A2F49E32F31C}"/>
    <hyperlink ref="F10" r:id="rId8" xr:uid="{05A7BD2F-A1CA-41E1-BA7C-F9AB75D605D0}"/>
    <hyperlink ref="F12" r:id="rId9" xr:uid="{6ED35208-5508-496B-A483-0A5FCCD57166}"/>
    <hyperlink ref="F13" r:id="rId10" xr:uid="{DE2C0123-8884-4497-885D-A128441AD6BB}"/>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Novandion Rafly Kurniawan</cp:lastModifiedBy>
  <cp:revision/>
  <dcterms:created xsi:type="dcterms:W3CDTF">2022-06-07T10:32:53Z</dcterms:created>
  <dcterms:modified xsi:type="dcterms:W3CDTF">2022-10-31T10:55:48Z</dcterms:modified>
  <cp:category/>
  <cp:contentStatus/>
</cp:coreProperties>
</file>