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rafy_205022_mhs_its_ac_id/Documents/Pelaksanaan PKM KC Ter-KECE/Faris Ganteeng/"/>
    </mc:Choice>
  </mc:AlternateContent>
  <xr:revisionPtr revIDLastSave="178" documentId="11_F25DC773A252ABDACC1048BC81D86EA65ADE58E7" xr6:coauthVersionLast="47" xr6:coauthVersionMax="47" xr10:uidLastSave="{53B11636-B58C-4C2B-B167-3BF82EE469A6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D29" i="1"/>
  <c r="E29" i="1" s="1"/>
  <c r="C23" i="1"/>
  <c r="C22" i="1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13" i="1"/>
  <c r="G4" i="1"/>
  <c r="C15" i="1"/>
  <c r="B15" i="1"/>
  <c r="E5" i="1"/>
  <c r="E6" i="1"/>
  <c r="E7" i="1"/>
  <c r="E8" i="1"/>
  <c r="E9" i="1"/>
  <c r="E10" i="1"/>
  <c r="E11" i="1"/>
  <c r="E12" i="1"/>
  <c r="E13" i="1"/>
  <c r="E4" i="1"/>
  <c r="H15" i="1" l="1"/>
  <c r="D23" i="1" s="1"/>
  <c r="D22" i="1" l="1"/>
</calcChain>
</file>

<file path=xl/sharedStrings.xml><?xml version="1.0" encoding="utf-8"?>
<sst xmlns="http://schemas.openxmlformats.org/spreadsheetml/2006/main" count="25" uniqueCount="25">
  <si>
    <t>sampel NTC ke-</t>
  </si>
  <si>
    <t>R25 ohm</t>
  </si>
  <si>
    <t>RT ohm</t>
  </si>
  <si>
    <t>T25 Celcius</t>
  </si>
  <si>
    <t>T25 Kelvin</t>
  </si>
  <si>
    <t>T T Celcius</t>
  </si>
  <si>
    <t>T T Kelvin</t>
  </si>
  <si>
    <t>b constant</t>
  </si>
  <si>
    <t>avg</t>
  </si>
  <si>
    <t xml:space="preserve">   </t>
  </si>
  <si>
    <t>mencari R(T): perhitungan ini untuk patokan NTC amplifier</t>
  </si>
  <si>
    <t>T Celcius</t>
  </si>
  <si>
    <t>T kelvin</t>
  </si>
  <si>
    <t>R(T)</t>
  </si>
  <si>
    <t>Tmin LFP</t>
  </si>
  <si>
    <t>nilai ini sesuai dgn kurva NTC dimana</t>
  </si>
  <si>
    <t>Tmax LFP</t>
  </si>
  <si>
    <t>semakin tinggi suhu, semakin kecil resistansinya.</t>
  </si>
  <si>
    <t>mencari resistor yg ada dipasaran</t>
  </si>
  <si>
    <t>R1 kohm</t>
  </si>
  <si>
    <t>R3 kohm</t>
  </si>
  <si>
    <t>R4 kohm</t>
  </si>
  <si>
    <t>R2 kohm</t>
  </si>
  <si>
    <t>v adc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</si>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</sst>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Karakteristik NTC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b constant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2214.5755742579677</c:v>
                </c:pt>
                <c:pt idx="1">
                  <c:v>2167.182031094841</c:v>
                </c:pt>
                <c:pt idx="2">
                  <c:v>997.49162681288647</c:v>
                </c:pt>
                <c:pt idx="3">
                  <c:v>1674.9313368431556</c:v>
                </c:pt>
                <c:pt idx="4">
                  <c:v>2171.7723909671045</c:v>
                </c:pt>
                <c:pt idx="5">
                  <c:v>3086.0713812370868</c:v>
                </c:pt>
                <c:pt idx="6">
                  <c:v>3340.0682920859122</c:v>
                </c:pt>
                <c:pt idx="7">
                  <c:v>2292.8930348807839</c:v>
                </c:pt>
                <c:pt idx="8">
                  <c:v>1997.2678331009981</c:v>
                </c:pt>
                <c:pt idx="9">
                  <c:v>2135.2924040133989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4-4A2F-A121-58C4BDD41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33312"/>
        <c:axId val="553933728"/>
      </c:scatterChart>
      <c:valAx>
        <c:axId val="5539333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NTC ke-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3728"/>
        <c:crosses val="autoZero"/>
        <c:crossBetween val="midCat"/>
      </c:valAx>
      <c:valAx>
        <c:axId val="5539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172279</xdr:colOff>
      <xdr:row>2</xdr:row>
      <xdr:rowOff>19878</xdr:rowOff>
    </xdr:from>
    <xdr:to>
      <xdr:col>16</xdr:col>
      <xdr:colOff>371061</xdr:colOff>
      <xdr:row>16</xdr:row>
      <xdr:rowOff>173187</xdr:rowOff>
    </xdr:to>
    <xdr:graphicFrame macro="">
      <xdr:nvGraphicFramePr>
        <xdr:cNvPr id="30" name="Chart 2">
          <a:extLst>
            <a:ext uri="{FF2B5EF4-FFF2-40B4-BE49-F238E27FC236}">
              <a16:creationId xmlns:a16="http://schemas.microsoft.com/office/drawing/2014/main" id="{FB251007-0B09-4266-BA4B-8F4F5E91B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zikrullah_19031_student_its_ac_id/Documents/Project%20Alat%20Heat%20Hydration/Prototype/Source%20Code/Observasi%20Alat%20Ukur%20dengan%20digital%20caliper%20man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 t="str">
            <v>Caliper Manual</v>
          </cell>
          <cell r="C6" t="str">
            <v>Caliper Digital Terbaca ESP32</v>
          </cell>
        </row>
        <row r="7">
          <cell r="A7">
            <v>1</v>
          </cell>
          <cell r="B7">
            <v>0</v>
          </cell>
          <cell r="C7">
            <v>0.01</v>
          </cell>
        </row>
        <row r="8">
          <cell r="A8">
            <v>2</v>
          </cell>
          <cell r="B8">
            <v>10</v>
          </cell>
          <cell r="C8">
            <v>9.8800000000000008</v>
          </cell>
        </row>
        <row r="9">
          <cell r="A9">
            <v>3</v>
          </cell>
          <cell r="B9">
            <v>20</v>
          </cell>
          <cell r="C9">
            <v>19.88</v>
          </cell>
        </row>
        <row r="10">
          <cell r="A10">
            <v>4</v>
          </cell>
          <cell r="B10">
            <v>30</v>
          </cell>
          <cell r="C10">
            <v>29.77</v>
          </cell>
        </row>
        <row r="11">
          <cell r="A11">
            <v>5</v>
          </cell>
          <cell r="B11">
            <v>40</v>
          </cell>
          <cell r="C11">
            <v>39.81</v>
          </cell>
        </row>
        <row r="12">
          <cell r="A12">
            <v>6</v>
          </cell>
          <cell r="B12">
            <v>50</v>
          </cell>
          <cell r="C12">
            <v>49.7</v>
          </cell>
        </row>
        <row r="13">
          <cell r="A13">
            <v>7</v>
          </cell>
          <cell r="B13">
            <v>60</v>
          </cell>
          <cell r="C13">
            <v>59.73</v>
          </cell>
        </row>
        <row r="14">
          <cell r="A14">
            <v>8</v>
          </cell>
          <cell r="B14">
            <v>70</v>
          </cell>
          <cell r="C14">
            <v>69.64</v>
          </cell>
        </row>
        <row r="15">
          <cell r="A15">
            <v>9</v>
          </cell>
          <cell r="B15">
            <v>80</v>
          </cell>
          <cell r="C15">
            <v>79.680000000000007</v>
          </cell>
        </row>
        <row r="16">
          <cell r="A16">
            <v>10</v>
          </cell>
          <cell r="B16">
            <v>90</v>
          </cell>
          <cell r="C16">
            <v>89.65</v>
          </cell>
        </row>
        <row r="17">
          <cell r="A17">
            <v>11</v>
          </cell>
          <cell r="B17">
            <v>100</v>
          </cell>
          <cell r="C17">
            <v>99.68</v>
          </cell>
        </row>
        <row r="18">
          <cell r="A18">
            <v>12</v>
          </cell>
          <cell r="B18">
            <v>110</v>
          </cell>
          <cell r="C18">
            <v>109.7</v>
          </cell>
        </row>
        <row r="19">
          <cell r="A19">
            <v>13</v>
          </cell>
          <cell r="B19">
            <v>120</v>
          </cell>
          <cell r="C19">
            <v>119.7</v>
          </cell>
        </row>
        <row r="20">
          <cell r="A20">
            <v>14</v>
          </cell>
          <cell r="B20">
            <v>130</v>
          </cell>
          <cell r="C20">
            <v>129.66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9"/>
  <sheetViews>
    <sheetView tabSelected="1" zoomScale="115" zoomScaleNormal="115" workbookViewId="0">
      <selection activeCell="D17" sqref="D17:E17"/>
    </sheetView>
  </sheetViews>
  <sheetFormatPr defaultRowHeight="14.4" x14ac:dyDescent="0.3"/>
  <cols>
    <col min="1" max="1" width="14.33203125" customWidth="1"/>
    <col min="4" max="4" width="10.5546875" customWidth="1"/>
    <col min="6" max="6" width="9.88671875" customWidth="1"/>
    <col min="8" max="8" width="10.33203125" customWidth="1"/>
  </cols>
  <sheetData>
    <row r="3" spans="1: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 x14ac:dyDescent="0.3">
      <c r="A4">
        <v>1</v>
      </c>
      <c r="B4">
        <v>9300</v>
      </c>
      <c r="C4">
        <v>9700</v>
      </c>
      <c r="D4">
        <v>25</v>
      </c>
      <c r="E4">
        <f>D4+273.15</f>
        <v>298.14999999999998</v>
      </c>
      <c r="F4">
        <v>26.7</v>
      </c>
      <c r="G4">
        <f>F4+273.15</f>
        <v>299.84999999999997</v>
      </c>
      <c r="H4">
        <f>LN(B4/C4)/((1/G4)-(1/E4))</f>
        <v>2214.5755742579677</v>
      </c>
    </row>
    <row r="5" spans="1:8" x14ac:dyDescent="0.3">
      <c r="A5">
        <v>2</v>
      </c>
      <c r="B5">
        <v>9270</v>
      </c>
      <c r="C5">
        <v>9660</v>
      </c>
      <c r="D5">
        <v>25</v>
      </c>
      <c r="E5">
        <f t="shared" ref="E5:E13" si="0">D5+273.15</f>
        <v>298.14999999999998</v>
      </c>
      <c r="F5">
        <v>26.7</v>
      </c>
      <c r="G5">
        <f t="shared" ref="G5:G13" si="1">F5+273.15</f>
        <v>299.84999999999997</v>
      </c>
      <c r="H5">
        <f t="shared" ref="H5:H12" si="2">LN(B5/C5)/((1/G5)-(1/E5))</f>
        <v>2167.182031094841</v>
      </c>
    </row>
    <row r="6" spans="1:8" x14ac:dyDescent="0.3">
      <c r="A6">
        <v>3</v>
      </c>
      <c r="B6">
        <v>9400</v>
      </c>
      <c r="C6">
        <v>9580</v>
      </c>
      <c r="D6">
        <v>25</v>
      </c>
      <c r="E6">
        <f t="shared" si="0"/>
        <v>298.14999999999998</v>
      </c>
      <c r="F6">
        <v>26.7</v>
      </c>
      <c r="G6">
        <f t="shared" si="1"/>
        <v>299.84999999999997</v>
      </c>
      <c r="H6">
        <f t="shared" si="2"/>
        <v>997.49162681288647</v>
      </c>
    </row>
    <row r="7" spans="1:8" x14ac:dyDescent="0.3">
      <c r="A7">
        <v>4</v>
      </c>
      <c r="B7">
        <v>9270</v>
      </c>
      <c r="C7">
        <v>9570</v>
      </c>
      <c r="D7">
        <v>25</v>
      </c>
      <c r="E7">
        <f t="shared" si="0"/>
        <v>298.14999999999998</v>
      </c>
      <c r="F7">
        <v>26.7</v>
      </c>
      <c r="G7">
        <f t="shared" si="1"/>
        <v>299.84999999999997</v>
      </c>
      <c r="H7">
        <f t="shared" si="2"/>
        <v>1674.9313368431556</v>
      </c>
    </row>
    <row r="8" spans="1:8" x14ac:dyDescent="0.3">
      <c r="A8">
        <v>5</v>
      </c>
      <c r="B8">
        <v>9250</v>
      </c>
      <c r="C8">
        <v>9640</v>
      </c>
      <c r="D8">
        <v>25</v>
      </c>
      <c r="E8">
        <f t="shared" si="0"/>
        <v>298.14999999999998</v>
      </c>
      <c r="F8">
        <v>26.7</v>
      </c>
      <c r="G8">
        <f t="shared" si="1"/>
        <v>299.84999999999997</v>
      </c>
      <c r="H8">
        <f t="shared" si="2"/>
        <v>2171.7723909671045</v>
      </c>
    </row>
    <row r="9" spans="1:8" x14ac:dyDescent="0.3">
      <c r="A9">
        <v>6</v>
      </c>
      <c r="B9">
        <v>9100</v>
      </c>
      <c r="C9">
        <v>9650</v>
      </c>
      <c r="D9">
        <v>25</v>
      </c>
      <c r="E9">
        <f t="shared" si="0"/>
        <v>298.14999999999998</v>
      </c>
      <c r="F9">
        <v>26.7</v>
      </c>
      <c r="G9">
        <f t="shared" si="1"/>
        <v>299.84999999999997</v>
      </c>
      <c r="H9">
        <f t="shared" si="2"/>
        <v>3086.0713812370868</v>
      </c>
    </row>
    <row r="10" spans="1:8" x14ac:dyDescent="0.3">
      <c r="A10">
        <v>7</v>
      </c>
      <c r="B10">
        <v>9150</v>
      </c>
      <c r="C10">
        <v>9750</v>
      </c>
      <c r="D10">
        <v>25</v>
      </c>
      <c r="E10">
        <f t="shared" si="0"/>
        <v>298.14999999999998</v>
      </c>
      <c r="F10">
        <v>26.7</v>
      </c>
      <c r="G10">
        <f t="shared" si="1"/>
        <v>299.84999999999997</v>
      </c>
      <c r="H10">
        <f t="shared" si="2"/>
        <v>3340.0682920859122</v>
      </c>
    </row>
    <row r="11" spans="1:8" x14ac:dyDescent="0.3">
      <c r="A11">
        <v>8</v>
      </c>
      <c r="B11">
        <v>9200</v>
      </c>
      <c r="C11">
        <v>9610</v>
      </c>
      <c r="D11">
        <v>25</v>
      </c>
      <c r="E11">
        <f t="shared" si="0"/>
        <v>298.14999999999998</v>
      </c>
      <c r="F11">
        <v>26.7</v>
      </c>
      <c r="G11">
        <f t="shared" si="1"/>
        <v>299.84999999999997</v>
      </c>
      <c r="H11">
        <f t="shared" si="2"/>
        <v>2292.8930348807839</v>
      </c>
    </row>
    <row r="12" spans="1:8" x14ac:dyDescent="0.3">
      <c r="A12">
        <v>9</v>
      </c>
      <c r="B12">
        <v>9300</v>
      </c>
      <c r="C12">
        <v>9660</v>
      </c>
      <c r="D12">
        <v>25</v>
      </c>
      <c r="E12">
        <f t="shared" si="0"/>
        <v>298.14999999999998</v>
      </c>
      <c r="F12">
        <v>26.7</v>
      </c>
      <c r="G12">
        <f t="shared" si="1"/>
        <v>299.84999999999997</v>
      </c>
      <c r="H12">
        <f t="shared" si="2"/>
        <v>1997.2678331009981</v>
      </c>
    </row>
    <row r="13" spans="1:8" x14ac:dyDescent="0.3">
      <c r="A13">
        <v>10</v>
      </c>
      <c r="B13">
        <v>9170</v>
      </c>
      <c r="C13">
        <v>9550</v>
      </c>
      <c r="D13">
        <v>25</v>
      </c>
      <c r="E13">
        <f t="shared" si="0"/>
        <v>298.14999999999998</v>
      </c>
      <c r="F13">
        <v>26.7</v>
      </c>
      <c r="G13">
        <f t="shared" si="1"/>
        <v>299.84999999999997</v>
      </c>
      <c r="H13">
        <f>LN(B13/C13)/((1/G13)-(1/E13))</f>
        <v>2135.2924040133989</v>
      </c>
    </row>
    <row r="15" spans="1:8" x14ac:dyDescent="0.3">
      <c r="A15" s="1" t="s">
        <v>8</v>
      </c>
      <c r="B15">
        <f>AVERAGE(B4:B13)</f>
        <v>9241</v>
      </c>
      <c r="C15">
        <f t="shared" ref="C15:H15" si="3">AVERAGE(C4:C13)</f>
        <v>9637</v>
      </c>
      <c r="D15" t="s">
        <v>9</v>
      </c>
      <c r="H15">
        <f t="shared" si="3"/>
        <v>2207.7545905294137</v>
      </c>
    </row>
    <row r="17" spans="1:6" x14ac:dyDescent="0.3">
      <c r="D17" t="s">
        <v>24</v>
      </c>
    </row>
    <row r="19" spans="1:6" x14ac:dyDescent="0.3">
      <c r="B19" t="s">
        <v>10</v>
      </c>
    </row>
    <row r="21" spans="1:6" x14ac:dyDescent="0.3">
      <c r="B21" t="s">
        <v>11</v>
      </c>
      <c r="C21" t="s">
        <v>12</v>
      </c>
      <c r="D21" t="s">
        <v>13</v>
      </c>
      <c r="E21" t="s">
        <v>23</v>
      </c>
    </row>
    <row r="22" spans="1:6" x14ac:dyDescent="0.3">
      <c r="A22" t="s">
        <v>14</v>
      </c>
      <c r="B22">
        <v>20</v>
      </c>
      <c r="C22">
        <f>B22+273.15</f>
        <v>293.14999999999998</v>
      </c>
      <c r="D22">
        <f>$B$15*EXP($H$15*((1/C22)-(1/298.15)))</f>
        <v>10485.024416136934</v>
      </c>
      <c r="E22" s="2">
        <v>0</v>
      </c>
      <c r="F22" t="s">
        <v>15</v>
      </c>
    </row>
    <row r="23" spans="1:6" x14ac:dyDescent="0.3">
      <c r="A23" t="s">
        <v>16</v>
      </c>
      <c r="B23">
        <v>80</v>
      </c>
      <c r="C23">
        <f>B23+273.15</f>
        <v>353.15</v>
      </c>
      <c r="D23">
        <f>$B$15*EXP($H$15*((1/C23)-(1/298.15)))</f>
        <v>2916.5771824466347</v>
      </c>
      <c r="E23" s="2">
        <v>3.3</v>
      </c>
      <c r="F23" t="s">
        <v>17</v>
      </c>
    </row>
    <row r="26" spans="1:6" x14ac:dyDescent="0.3">
      <c r="B26" t="s">
        <v>18</v>
      </c>
    </row>
    <row r="28" spans="1:6" x14ac:dyDescent="0.3">
      <c r="B28" t="s">
        <v>19</v>
      </c>
      <c r="C28" t="s">
        <v>20</v>
      </c>
      <c r="D28" t="s">
        <v>21</v>
      </c>
      <c r="E28" t="s">
        <v>22</v>
      </c>
    </row>
    <row r="29" spans="1:6" x14ac:dyDescent="0.3">
      <c r="B29">
        <v>100</v>
      </c>
      <c r="C29">
        <v>100</v>
      </c>
      <c r="D29">
        <f>C29*(B29+2916.5772)</f>
        <v>301657.72000000003</v>
      </c>
      <c r="E29">
        <f>B29*C29*D29/(10485.024*D29-B29*C29)</f>
        <v>0.95374427533690009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48F7-649C-4DC9-B5B9-9BCC63C47F6B}">
  <dimension ref="A1"/>
  <sheetViews>
    <sheetView workbookViewId="0">
      <selection activeCell="C4" sqref="C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16_Muhammad Rayhan Rafy</cp:lastModifiedBy>
  <cp:revision/>
  <dcterms:created xsi:type="dcterms:W3CDTF">2015-06-05T18:17:20Z</dcterms:created>
  <dcterms:modified xsi:type="dcterms:W3CDTF">2022-09-13T18:29:08Z</dcterms:modified>
  <cp:category/>
  <cp:contentStatus/>
</cp:coreProperties>
</file>