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955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09" i="1" l="1"/>
  <c r="AH99" i="1" l="1"/>
  <c r="AG99" i="1"/>
  <c r="AF99" i="1"/>
  <c r="AE99" i="1"/>
  <c r="AE86" i="1"/>
  <c r="AF86" i="1"/>
  <c r="AG86" i="1"/>
  <c r="AH86" i="1"/>
  <c r="AH73" i="1"/>
  <c r="AG73" i="1"/>
  <c r="AF73" i="1"/>
  <c r="AE73" i="1"/>
  <c r="AH60" i="1"/>
  <c r="AG60" i="1"/>
  <c r="AF60" i="1"/>
  <c r="AE60" i="1"/>
  <c r="AE47" i="1"/>
  <c r="AF47" i="1"/>
  <c r="AG47" i="1"/>
  <c r="AH47" i="1"/>
  <c r="AF34" i="1"/>
  <c r="AH34" i="1" s="1"/>
  <c r="AE34" i="1"/>
  <c r="AC34" i="1"/>
  <c r="AG34" i="1"/>
  <c r="AH21" i="1"/>
  <c r="AG21" i="1"/>
  <c r="AF21" i="1"/>
  <c r="AE21" i="1"/>
  <c r="V103" i="1"/>
  <c r="U103" i="1"/>
  <c r="O103" i="1"/>
  <c r="N103" i="1"/>
  <c r="M103" i="1"/>
  <c r="L103" i="1"/>
  <c r="K103" i="1"/>
  <c r="J103" i="1"/>
  <c r="I103" i="1"/>
  <c r="V102" i="1"/>
  <c r="U102" i="1"/>
  <c r="O102" i="1"/>
  <c r="N102" i="1"/>
  <c r="M102" i="1"/>
  <c r="L102" i="1"/>
  <c r="K102" i="1"/>
  <c r="J102" i="1"/>
  <c r="I102" i="1"/>
  <c r="V101" i="1"/>
  <c r="U101" i="1"/>
  <c r="O101" i="1"/>
  <c r="N101" i="1"/>
  <c r="P101" i="1" s="1"/>
  <c r="Q101" i="1" s="1"/>
  <c r="M101" i="1"/>
  <c r="L101" i="1"/>
  <c r="K101" i="1"/>
  <c r="J101" i="1"/>
  <c r="I101" i="1"/>
  <c r="V100" i="1"/>
  <c r="U100" i="1"/>
  <c r="U104" i="1" s="1"/>
  <c r="O100" i="1"/>
  <c r="N100" i="1"/>
  <c r="M100" i="1"/>
  <c r="L100" i="1"/>
  <c r="K100" i="1"/>
  <c r="J100" i="1"/>
  <c r="I100" i="1"/>
  <c r="V99" i="1"/>
  <c r="V104" i="1" s="1"/>
  <c r="U99" i="1"/>
  <c r="O99" i="1"/>
  <c r="N99" i="1"/>
  <c r="M99" i="1"/>
  <c r="L99" i="1"/>
  <c r="K99" i="1"/>
  <c r="J99" i="1"/>
  <c r="I99" i="1"/>
  <c r="V90" i="1"/>
  <c r="U90" i="1"/>
  <c r="O90" i="1"/>
  <c r="N90" i="1"/>
  <c r="M90" i="1"/>
  <c r="L90" i="1"/>
  <c r="K90" i="1"/>
  <c r="J90" i="1"/>
  <c r="I90" i="1"/>
  <c r="V89" i="1"/>
  <c r="U89" i="1"/>
  <c r="O89" i="1"/>
  <c r="N89" i="1"/>
  <c r="M89" i="1"/>
  <c r="L89" i="1"/>
  <c r="K89" i="1"/>
  <c r="J89" i="1"/>
  <c r="I89" i="1"/>
  <c r="V88" i="1"/>
  <c r="U88" i="1"/>
  <c r="O88" i="1"/>
  <c r="N88" i="1"/>
  <c r="M88" i="1"/>
  <c r="L88" i="1"/>
  <c r="K88" i="1"/>
  <c r="J88" i="1"/>
  <c r="I88" i="1"/>
  <c r="V87" i="1"/>
  <c r="U87" i="1"/>
  <c r="O87" i="1"/>
  <c r="N87" i="1"/>
  <c r="M87" i="1"/>
  <c r="L87" i="1"/>
  <c r="K87" i="1"/>
  <c r="J87" i="1"/>
  <c r="I87" i="1"/>
  <c r="V86" i="1"/>
  <c r="V91" i="1" s="1"/>
  <c r="U86" i="1"/>
  <c r="O86" i="1"/>
  <c r="N86" i="1"/>
  <c r="M86" i="1"/>
  <c r="L86" i="1"/>
  <c r="K86" i="1"/>
  <c r="J86" i="1"/>
  <c r="I86" i="1"/>
  <c r="V77" i="1"/>
  <c r="U77" i="1"/>
  <c r="O77" i="1"/>
  <c r="N77" i="1"/>
  <c r="M77" i="1"/>
  <c r="L77" i="1"/>
  <c r="K77" i="1"/>
  <c r="J77" i="1"/>
  <c r="I77" i="1"/>
  <c r="V76" i="1"/>
  <c r="U76" i="1"/>
  <c r="O76" i="1"/>
  <c r="N76" i="1"/>
  <c r="M76" i="1"/>
  <c r="L76" i="1"/>
  <c r="K76" i="1"/>
  <c r="J76" i="1"/>
  <c r="I76" i="1"/>
  <c r="V75" i="1"/>
  <c r="U75" i="1"/>
  <c r="O75" i="1"/>
  <c r="N75" i="1"/>
  <c r="P75" i="1" s="1"/>
  <c r="Q75" i="1" s="1"/>
  <c r="M75" i="1"/>
  <c r="L75" i="1"/>
  <c r="K75" i="1"/>
  <c r="J75" i="1"/>
  <c r="I75" i="1"/>
  <c r="V74" i="1"/>
  <c r="U74" i="1"/>
  <c r="O74" i="1"/>
  <c r="N74" i="1"/>
  <c r="M74" i="1"/>
  <c r="L74" i="1"/>
  <c r="K74" i="1"/>
  <c r="J74" i="1"/>
  <c r="I74" i="1"/>
  <c r="V73" i="1"/>
  <c r="U73" i="1"/>
  <c r="O73" i="1"/>
  <c r="N73" i="1"/>
  <c r="M73" i="1"/>
  <c r="L73" i="1"/>
  <c r="K73" i="1"/>
  <c r="J73" i="1"/>
  <c r="I73" i="1"/>
  <c r="V64" i="1"/>
  <c r="U64" i="1"/>
  <c r="O64" i="1"/>
  <c r="N64" i="1"/>
  <c r="M64" i="1"/>
  <c r="L64" i="1"/>
  <c r="K64" i="1"/>
  <c r="J64" i="1"/>
  <c r="I64" i="1"/>
  <c r="V63" i="1"/>
  <c r="U63" i="1"/>
  <c r="O63" i="1"/>
  <c r="N63" i="1"/>
  <c r="M63" i="1"/>
  <c r="L63" i="1"/>
  <c r="K63" i="1"/>
  <c r="J63" i="1"/>
  <c r="I63" i="1"/>
  <c r="V62" i="1"/>
  <c r="U62" i="1"/>
  <c r="O62" i="1"/>
  <c r="N62" i="1"/>
  <c r="M62" i="1"/>
  <c r="L62" i="1"/>
  <c r="K62" i="1"/>
  <c r="J62" i="1"/>
  <c r="I62" i="1"/>
  <c r="V61" i="1"/>
  <c r="U61" i="1"/>
  <c r="O61" i="1"/>
  <c r="N61" i="1"/>
  <c r="M61" i="1"/>
  <c r="L61" i="1"/>
  <c r="K61" i="1"/>
  <c r="J61" i="1"/>
  <c r="I61" i="1"/>
  <c r="V60" i="1"/>
  <c r="U60" i="1"/>
  <c r="U65" i="1" s="1"/>
  <c r="O60" i="1"/>
  <c r="N60" i="1"/>
  <c r="M60" i="1"/>
  <c r="L60" i="1"/>
  <c r="K60" i="1"/>
  <c r="J60" i="1"/>
  <c r="I60" i="1"/>
  <c r="AB52" i="1"/>
  <c r="V51" i="1"/>
  <c r="U51" i="1"/>
  <c r="O51" i="1"/>
  <c r="N51" i="1"/>
  <c r="P51" i="1" s="1"/>
  <c r="Q51" i="1" s="1"/>
  <c r="M51" i="1"/>
  <c r="L51" i="1"/>
  <c r="K51" i="1"/>
  <c r="J51" i="1"/>
  <c r="I51" i="1"/>
  <c r="V50" i="1"/>
  <c r="U50" i="1"/>
  <c r="O50" i="1"/>
  <c r="N50" i="1"/>
  <c r="M50" i="1"/>
  <c r="L50" i="1"/>
  <c r="K50" i="1"/>
  <c r="J50" i="1"/>
  <c r="I50" i="1"/>
  <c r="V49" i="1"/>
  <c r="U49" i="1"/>
  <c r="O49" i="1"/>
  <c r="N49" i="1"/>
  <c r="M49" i="1"/>
  <c r="L49" i="1"/>
  <c r="K49" i="1"/>
  <c r="J49" i="1"/>
  <c r="I49" i="1"/>
  <c r="V48" i="1"/>
  <c r="U48" i="1"/>
  <c r="O48" i="1"/>
  <c r="N48" i="1"/>
  <c r="P48" i="1" s="1"/>
  <c r="Q48" i="1" s="1"/>
  <c r="M48" i="1"/>
  <c r="L48" i="1"/>
  <c r="K48" i="1"/>
  <c r="J48" i="1"/>
  <c r="I48" i="1"/>
  <c r="V47" i="1"/>
  <c r="U47" i="1"/>
  <c r="O47" i="1"/>
  <c r="N47" i="1"/>
  <c r="M47" i="1"/>
  <c r="L47" i="1"/>
  <c r="K47" i="1"/>
  <c r="J47" i="1"/>
  <c r="I47" i="1"/>
  <c r="Q13" i="1"/>
  <c r="Q26" i="1"/>
  <c r="Q39" i="1"/>
  <c r="V38" i="1"/>
  <c r="U38" i="1"/>
  <c r="O38" i="1"/>
  <c r="N38" i="1"/>
  <c r="M38" i="1"/>
  <c r="L38" i="1"/>
  <c r="K38" i="1"/>
  <c r="J38" i="1"/>
  <c r="I38" i="1"/>
  <c r="V37" i="1"/>
  <c r="U37" i="1"/>
  <c r="O37" i="1"/>
  <c r="N37" i="1"/>
  <c r="P37" i="1" s="1"/>
  <c r="Q37" i="1" s="1"/>
  <c r="M37" i="1"/>
  <c r="L37" i="1"/>
  <c r="K37" i="1"/>
  <c r="J37" i="1"/>
  <c r="I37" i="1"/>
  <c r="V36" i="1"/>
  <c r="U36" i="1"/>
  <c r="O36" i="1"/>
  <c r="N36" i="1"/>
  <c r="M36" i="1"/>
  <c r="L36" i="1"/>
  <c r="K36" i="1"/>
  <c r="J36" i="1"/>
  <c r="I36" i="1"/>
  <c r="V35" i="1"/>
  <c r="U35" i="1"/>
  <c r="O35" i="1"/>
  <c r="N35" i="1"/>
  <c r="M35" i="1"/>
  <c r="L35" i="1"/>
  <c r="K35" i="1"/>
  <c r="J35" i="1"/>
  <c r="I35" i="1"/>
  <c r="V34" i="1"/>
  <c r="V39" i="1" s="1"/>
  <c r="U34" i="1"/>
  <c r="O34" i="1"/>
  <c r="N34" i="1"/>
  <c r="M34" i="1"/>
  <c r="L34" i="1"/>
  <c r="K34" i="1"/>
  <c r="J34" i="1"/>
  <c r="I34" i="1"/>
  <c r="V25" i="1"/>
  <c r="U25" i="1"/>
  <c r="V24" i="1"/>
  <c r="U24" i="1"/>
  <c r="V23" i="1"/>
  <c r="U23" i="1"/>
  <c r="V22" i="1"/>
  <c r="U22" i="1"/>
  <c r="V21" i="1"/>
  <c r="V26" i="1" s="1"/>
  <c r="U21" i="1"/>
  <c r="U26" i="1" s="1"/>
  <c r="AH8" i="1"/>
  <c r="AG8" i="1"/>
  <c r="AF8" i="1"/>
  <c r="AE8" i="1"/>
  <c r="AD8" i="1"/>
  <c r="AC8" i="1"/>
  <c r="O25" i="1"/>
  <c r="N25" i="1"/>
  <c r="P25" i="1" s="1"/>
  <c r="Q25" i="1" s="1"/>
  <c r="M25" i="1"/>
  <c r="L25" i="1"/>
  <c r="K25" i="1"/>
  <c r="J25" i="1"/>
  <c r="I25" i="1"/>
  <c r="O24" i="1"/>
  <c r="N24" i="1"/>
  <c r="P24" i="1" s="1"/>
  <c r="Q24" i="1" s="1"/>
  <c r="M24" i="1"/>
  <c r="L24" i="1"/>
  <c r="K24" i="1"/>
  <c r="J24" i="1"/>
  <c r="I24" i="1"/>
  <c r="O23" i="1"/>
  <c r="N23" i="1"/>
  <c r="P23" i="1" s="1"/>
  <c r="Q23" i="1" s="1"/>
  <c r="M23" i="1"/>
  <c r="L23" i="1"/>
  <c r="K23" i="1"/>
  <c r="J23" i="1"/>
  <c r="I23" i="1"/>
  <c r="O22" i="1"/>
  <c r="N22" i="1"/>
  <c r="P22" i="1" s="1"/>
  <c r="Q22" i="1" s="1"/>
  <c r="M22" i="1"/>
  <c r="L22" i="1"/>
  <c r="K22" i="1"/>
  <c r="J22" i="1"/>
  <c r="I22" i="1"/>
  <c r="O21" i="1"/>
  <c r="N21" i="1"/>
  <c r="P21" i="1" s="1"/>
  <c r="Q21" i="1" s="1"/>
  <c r="M21" i="1"/>
  <c r="L21" i="1"/>
  <c r="K21" i="1"/>
  <c r="J21" i="1"/>
  <c r="I21" i="1"/>
  <c r="AB13" i="1"/>
  <c r="AA13" i="1"/>
  <c r="AB9" i="1"/>
  <c r="AB10" i="1"/>
  <c r="AB11" i="1"/>
  <c r="AB12" i="1"/>
  <c r="AA9" i="1"/>
  <c r="AA10" i="1"/>
  <c r="AA11" i="1"/>
  <c r="AA12" i="1"/>
  <c r="AB8" i="1"/>
  <c r="AA8" i="1"/>
  <c r="Z9" i="1"/>
  <c r="Z10" i="1"/>
  <c r="Z11" i="1"/>
  <c r="Z12" i="1"/>
  <c r="Z8" i="1"/>
  <c r="Y9" i="1"/>
  <c r="Y10" i="1"/>
  <c r="Y11" i="1"/>
  <c r="Y12" i="1"/>
  <c r="Y8" i="1"/>
  <c r="X12" i="1"/>
  <c r="X11" i="1"/>
  <c r="X10" i="1"/>
  <c r="X9" i="1"/>
  <c r="W11" i="1"/>
  <c r="W12" i="1"/>
  <c r="W10" i="1"/>
  <c r="W9" i="1"/>
  <c r="X8" i="1"/>
  <c r="W8" i="1"/>
  <c r="V13" i="1"/>
  <c r="U13" i="1"/>
  <c r="V9" i="1"/>
  <c r="V10" i="1"/>
  <c r="V11" i="1"/>
  <c r="V12" i="1"/>
  <c r="U9" i="1"/>
  <c r="U10" i="1"/>
  <c r="U11" i="1"/>
  <c r="U12" i="1"/>
  <c r="V8" i="1"/>
  <c r="U8" i="1"/>
  <c r="N8" i="1"/>
  <c r="O9" i="1"/>
  <c r="O10" i="1"/>
  <c r="O11" i="1"/>
  <c r="O12" i="1"/>
  <c r="N9" i="1"/>
  <c r="N10" i="1"/>
  <c r="N11" i="1"/>
  <c r="N12" i="1"/>
  <c r="O8" i="1"/>
  <c r="M9" i="1"/>
  <c r="M10" i="1"/>
  <c r="M11" i="1"/>
  <c r="M12" i="1"/>
  <c r="L9" i="1"/>
  <c r="L10" i="1"/>
  <c r="L11" i="1"/>
  <c r="L12" i="1"/>
  <c r="K9" i="1"/>
  <c r="K10" i="1"/>
  <c r="K11" i="1"/>
  <c r="K12" i="1"/>
  <c r="J9" i="1"/>
  <c r="J10" i="1"/>
  <c r="J11" i="1"/>
  <c r="J12" i="1"/>
  <c r="I9" i="1"/>
  <c r="I10" i="1"/>
  <c r="I11" i="1"/>
  <c r="I12" i="1"/>
  <c r="M8" i="1"/>
  <c r="L8" i="1"/>
  <c r="K8" i="1"/>
  <c r="J8" i="1"/>
  <c r="I8" i="1"/>
  <c r="P99" i="1" l="1"/>
  <c r="Q99" i="1" s="1"/>
  <c r="P100" i="1"/>
  <c r="Q100" i="1" s="1"/>
  <c r="P102" i="1"/>
  <c r="Q102" i="1" s="1"/>
  <c r="P103" i="1"/>
  <c r="Q103" i="1" s="1"/>
  <c r="X102" i="1"/>
  <c r="Z102" i="1" s="1"/>
  <c r="AB102" i="1" s="1"/>
  <c r="X100" i="1"/>
  <c r="Z100" i="1" s="1"/>
  <c r="AB100" i="1" s="1"/>
  <c r="X103" i="1"/>
  <c r="X101" i="1"/>
  <c r="Z101" i="1" s="1"/>
  <c r="AB101" i="1" s="1"/>
  <c r="X99" i="1"/>
  <c r="W103" i="1"/>
  <c r="Y103" i="1" s="1"/>
  <c r="AA103" i="1" s="1"/>
  <c r="W101" i="1"/>
  <c r="Y101" i="1" s="1"/>
  <c r="AA101" i="1" s="1"/>
  <c r="W99" i="1"/>
  <c r="W102" i="1"/>
  <c r="Y102" i="1" s="1"/>
  <c r="AA102" i="1" s="1"/>
  <c r="W100" i="1"/>
  <c r="Y100" i="1" s="1"/>
  <c r="AA100" i="1" s="1"/>
  <c r="Z103" i="1"/>
  <c r="AB103" i="1" s="1"/>
  <c r="P87" i="1"/>
  <c r="Q87" i="1" s="1"/>
  <c r="P89" i="1"/>
  <c r="Q89" i="1" s="1"/>
  <c r="P88" i="1"/>
  <c r="Q88" i="1" s="1"/>
  <c r="P90" i="1"/>
  <c r="Q90" i="1" s="1"/>
  <c r="P86" i="1"/>
  <c r="Q86" i="1" s="1"/>
  <c r="X89" i="1"/>
  <c r="Z89" i="1" s="1"/>
  <c r="AB89" i="1" s="1"/>
  <c r="X87" i="1"/>
  <c r="Z87" i="1" s="1"/>
  <c r="AB87" i="1" s="1"/>
  <c r="X90" i="1"/>
  <c r="X88" i="1"/>
  <c r="Z88" i="1" s="1"/>
  <c r="AB88" i="1" s="1"/>
  <c r="X86" i="1"/>
  <c r="Z90" i="1"/>
  <c r="AB90" i="1" s="1"/>
  <c r="U91" i="1"/>
  <c r="P73" i="1"/>
  <c r="Q73" i="1" s="1"/>
  <c r="P74" i="1"/>
  <c r="Q74" i="1" s="1"/>
  <c r="V78" i="1"/>
  <c r="X76" i="1" s="1"/>
  <c r="Z76" i="1" s="1"/>
  <c r="AB76" i="1" s="1"/>
  <c r="P76" i="1"/>
  <c r="Q76" i="1" s="1"/>
  <c r="P77" i="1"/>
  <c r="Q77" i="1" s="1"/>
  <c r="X75" i="1"/>
  <c r="Z75" i="1" s="1"/>
  <c r="AB75" i="1" s="1"/>
  <c r="U78" i="1"/>
  <c r="V65" i="1"/>
  <c r="X64" i="1" s="1"/>
  <c r="Z64" i="1" s="1"/>
  <c r="AB64" i="1" s="1"/>
  <c r="P60" i="1"/>
  <c r="Q60" i="1" s="1"/>
  <c r="P62" i="1"/>
  <c r="Q62" i="1" s="1"/>
  <c r="P61" i="1"/>
  <c r="Q61" i="1" s="1"/>
  <c r="P63" i="1"/>
  <c r="Q63" i="1" s="1"/>
  <c r="P64" i="1"/>
  <c r="Q64" i="1" s="1"/>
  <c r="X63" i="1"/>
  <c r="Z63" i="1" s="1"/>
  <c r="AB63" i="1" s="1"/>
  <c r="X61" i="1"/>
  <c r="Z61" i="1" s="1"/>
  <c r="AB61" i="1" s="1"/>
  <c r="W64" i="1"/>
  <c r="W62" i="1"/>
  <c r="W63" i="1"/>
  <c r="Y63" i="1" s="1"/>
  <c r="AA63" i="1" s="1"/>
  <c r="W61" i="1"/>
  <c r="Y61" i="1" s="1"/>
  <c r="AA61" i="1" s="1"/>
  <c r="W60" i="1"/>
  <c r="Y62" i="1"/>
  <c r="AA62" i="1" s="1"/>
  <c r="Y64" i="1"/>
  <c r="AA64" i="1" s="1"/>
  <c r="P49" i="1"/>
  <c r="Q49" i="1" s="1"/>
  <c r="P50" i="1"/>
  <c r="Q50" i="1" s="1"/>
  <c r="P47" i="1"/>
  <c r="Q47" i="1" s="1"/>
  <c r="Q52" i="1" s="1"/>
  <c r="V52" i="1"/>
  <c r="X51" i="1" s="1"/>
  <c r="Z51" i="1" s="1"/>
  <c r="AB51" i="1" s="1"/>
  <c r="X50" i="1"/>
  <c r="Z50" i="1" s="1"/>
  <c r="AB50" i="1" s="1"/>
  <c r="X49" i="1"/>
  <c r="Z49" i="1" s="1"/>
  <c r="AB49" i="1" s="1"/>
  <c r="X48" i="1"/>
  <c r="Z48" i="1" s="1"/>
  <c r="AB48" i="1" s="1"/>
  <c r="U52" i="1"/>
  <c r="P34" i="1"/>
  <c r="Q34" i="1" s="1"/>
  <c r="P35" i="1"/>
  <c r="Q35" i="1" s="1"/>
  <c r="P36" i="1"/>
  <c r="Q36" i="1" s="1"/>
  <c r="P38" i="1"/>
  <c r="Q38" i="1" s="1"/>
  <c r="U39" i="1"/>
  <c r="W37" i="1" s="1"/>
  <c r="Y37" i="1" s="1"/>
  <c r="AA37" i="1" s="1"/>
  <c r="X38" i="1"/>
  <c r="Z38" i="1" s="1"/>
  <c r="AB38" i="1" s="1"/>
  <c r="X36" i="1"/>
  <c r="X37" i="1"/>
  <c r="Z37" i="1" s="1"/>
  <c r="AB37" i="1" s="1"/>
  <c r="X35" i="1"/>
  <c r="Z35" i="1" s="1"/>
  <c r="AB35" i="1" s="1"/>
  <c r="X34" i="1"/>
  <c r="Z36" i="1"/>
  <c r="AB36" i="1" s="1"/>
  <c r="W25" i="1"/>
  <c r="W24" i="1"/>
  <c r="W23" i="1"/>
  <c r="W22" i="1"/>
  <c r="W21" i="1"/>
  <c r="Y22" i="1"/>
  <c r="AA22" i="1" s="1"/>
  <c r="Y23" i="1"/>
  <c r="AA23" i="1" s="1"/>
  <c r="Y24" i="1"/>
  <c r="AA24" i="1" s="1"/>
  <c r="Y25" i="1"/>
  <c r="AA25" i="1" s="1"/>
  <c r="X25" i="1"/>
  <c r="X24" i="1"/>
  <c r="X23" i="1"/>
  <c r="X22" i="1"/>
  <c r="X21" i="1"/>
  <c r="Z22" i="1"/>
  <c r="AB22" i="1" s="1"/>
  <c r="Z23" i="1"/>
  <c r="AB23" i="1" s="1"/>
  <c r="Z24" i="1"/>
  <c r="AB24" i="1" s="1"/>
  <c r="Z25" i="1"/>
  <c r="AB25" i="1" s="1"/>
  <c r="Y21" i="1"/>
  <c r="AA21" i="1" s="1"/>
  <c r="AA26" i="1" s="1"/>
  <c r="AC21" i="1" s="1"/>
  <c r="Z21" i="1"/>
  <c r="AB21" i="1" s="1"/>
  <c r="AB26" i="1" s="1"/>
  <c r="AD21" i="1" s="1"/>
  <c r="P8" i="1"/>
  <c r="Q8" i="1" s="1"/>
  <c r="P12" i="1"/>
  <c r="Q12" i="1" s="1"/>
  <c r="P10" i="1"/>
  <c r="Q10" i="1" s="1"/>
  <c r="P11" i="1"/>
  <c r="Q11" i="1" s="1"/>
  <c r="P9" i="1"/>
  <c r="Q9" i="1" s="1"/>
  <c r="Q104" i="1" l="1"/>
  <c r="Z99" i="1"/>
  <c r="AB99" i="1" s="1"/>
  <c r="AB104" i="1" s="1"/>
  <c r="AD99" i="1" s="1"/>
  <c r="Y99" i="1"/>
  <c r="AA99" i="1" s="1"/>
  <c r="AA104" i="1" s="1"/>
  <c r="AC99" i="1" s="1"/>
  <c r="Q91" i="1"/>
  <c r="W90" i="1"/>
  <c r="Y90" i="1" s="1"/>
  <c r="AA90" i="1" s="1"/>
  <c r="W88" i="1"/>
  <c r="Y88" i="1" s="1"/>
  <c r="AA88" i="1" s="1"/>
  <c r="W86" i="1"/>
  <c r="W89" i="1"/>
  <c r="Y89" i="1" s="1"/>
  <c r="AA89" i="1" s="1"/>
  <c r="W87" i="1"/>
  <c r="Y87" i="1" s="1"/>
  <c r="AA87" i="1" s="1"/>
  <c r="Z86" i="1"/>
  <c r="AB86" i="1" s="1"/>
  <c r="AB91" i="1" s="1"/>
  <c r="AD86" i="1" s="1"/>
  <c r="X74" i="1"/>
  <c r="Z74" i="1" s="1"/>
  <c r="AB74" i="1" s="1"/>
  <c r="X73" i="1"/>
  <c r="X77" i="1"/>
  <c r="Z77" i="1" s="1"/>
  <c r="AB77" i="1" s="1"/>
  <c r="Q78" i="1"/>
  <c r="W77" i="1"/>
  <c r="Y77" i="1" s="1"/>
  <c r="AA77" i="1" s="1"/>
  <c r="W75" i="1"/>
  <c r="Y75" i="1" s="1"/>
  <c r="AA75" i="1" s="1"/>
  <c r="W73" i="1"/>
  <c r="W76" i="1"/>
  <c r="Y76" i="1" s="1"/>
  <c r="AA76" i="1" s="1"/>
  <c r="W74" i="1"/>
  <c r="Y74" i="1" s="1"/>
  <c r="AA74" i="1" s="1"/>
  <c r="X62" i="1"/>
  <c r="Z62" i="1" s="1"/>
  <c r="AB62" i="1" s="1"/>
  <c r="X60" i="1"/>
  <c r="Q65" i="1"/>
  <c r="Y60" i="1"/>
  <c r="AA60" i="1" s="1"/>
  <c r="AA65" i="1" s="1"/>
  <c r="AC60" i="1" s="1"/>
  <c r="X47" i="1"/>
  <c r="W51" i="1"/>
  <c r="Y51" i="1" s="1"/>
  <c r="AA51" i="1" s="1"/>
  <c r="W50" i="1"/>
  <c r="Y50" i="1" s="1"/>
  <c r="AA50" i="1" s="1"/>
  <c r="W48" i="1"/>
  <c r="Y48" i="1" s="1"/>
  <c r="AA48" i="1" s="1"/>
  <c r="W49" i="1"/>
  <c r="Y49" i="1" s="1"/>
  <c r="AA49" i="1" s="1"/>
  <c r="W47" i="1"/>
  <c r="Z34" i="1"/>
  <c r="AB34" i="1" s="1"/>
  <c r="AB39" i="1" s="1"/>
  <c r="AD34" i="1" s="1"/>
  <c r="W34" i="1"/>
  <c r="W38" i="1"/>
  <c r="Y38" i="1" s="1"/>
  <c r="AA38" i="1" s="1"/>
  <c r="W35" i="1"/>
  <c r="Y35" i="1" s="1"/>
  <c r="AA35" i="1" s="1"/>
  <c r="W36" i="1"/>
  <c r="Y36" i="1" s="1"/>
  <c r="AA36" i="1" s="1"/>
  <c r="Y86" i="1" l="1"/>
  <c r="AA86" i="1" s="1"/>
  <c r="AA91" i="1" s="1"/>
  <c r="AC86" i="1" s="1"/>
  <c r="Z73" i="1"/>
  <c r="AB73" i="1" s="1"/>
  <c r="AB78" i="1" s="1"/>
  <c r="AD73" i="1" s="1"/>
  <c r="Y73" i="1"/>
  <c r="AA73" i="1" s="1"/>
  <c r="AA78" i="1" s="1"/>
  <c r="AC73" i="1" s="1"/>
  <c r="Z60" i="1"/>
  <c r="AB60" i="1" s="1"/>
  <c r="AB65" i="1" s="1"/>
  <c r="AD60" i="1" s="1"/>
  <c r="Z47" i="1"/>
  <c r="AB47" i="1" s="1"/>
  <c r="AD47" i="1" s="1"/>
  <c r="Y47" i="1"/>
  <c r="AA47" i="1" s="1"/>
  <c r="AA52" i="1" s="1"/>
  <c r="AC47" i="1" s="1"/>
  <c r="Y34" i="1"/>
  <c r="AA34" i="1" s="1"/>
  <c r="AA39" i="1" s="1"/>
</calcChain>
</file>

<file path=xl/sharedStrings.xml><?xml version="1.0" encoding="utf-8"?>
<sst xmlns="http://schemas.openxmlformats.org/spreadsheetml/2006/main" count="312" uniqueCount="24">
  <si>
    <t>No</t>
  </si>
  <si>
    <t>a1 (m)</t>
  </si>
  <si>
    <t>a2 (m)</t>
  </si>
  <si>
    <t>t1 (s)</t>
  </si>
  <si>
    <t>t2 (s)</t>
  </si>
  <si>
    <t>Poros</t>
  </si>
  <si>
    <r>
      <t>ϴ = 10</t>
    </r>
    <r>
      <rPr>
        <sz val="11"/>
        <color theme="1"/>
        <rFont val="Calibri"/>
        <family val="2"/>
      </rPr>
      <t>⁰</t>
    </r>
  </si>
  <si>
    <r>
      <t>ϴ = 15</t>
    </r>
    <r>
      <rPr>
        <sz val="11"/>
        <color theme="1"/>
        <rFont val="Calibri"/>
        <family val="2"/>
      </rPr>
      <t>⁰</t>
    </r>
  </si>
  <si>
    <t>g (m/s^2)</t>
  </si>
  <si>
    <t>T1</t>
  </si>
  <si>
    <t>T2</t>
  </si>
  <si>
    <t>hahaha</t>
  </si>
  <si>
    <t>t1</t>
  </si>
  <si>
    <t>t2</t>
  </si>
  <si>
    <t>t1 rata2</t>
  </si>
  <si>
    <t>t2 rata2</t>
  </si>
  <si>
    <t>(t2 - t2 rata2)^2</t>
  </si>
  <si>
    <t>(t1 - t1 rata2)^2</t>
  </si>
  <si>
    <t>t2 - t2 rata2</t>
  </si>
  <si>
    <t>t1 - t1 rata2</t>
  </si>
  <si>
    <t>Δ</t>
  </si>
  <si>
    <t>I</t>
  </si>
  <si>
    <t>K</t>
  </si>
  <si>
    <t>g rata2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</si>
</sst>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%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Border="1"/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/>
    <xf numFmtId="164" fontId="0" fillId="0" borderId="6" xfId="0" applyNumberFormat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09"/>
  <sheetViews>
    <sheetView tabSelected="1" topLeftCell="A14" zoomScaleNormal="100" workbookViewId="0">
      <selection activeCell="N109" sqref="N109"/>
    </sheetView>
  </sheetViews>
  <sheetFormatPr defaultRowHeight="15" x14ac:dyDescent="0.25"/>
  <cols>
    <col min="2" max="2" width="5.28515625" customWidth="1"/>
    <col min="9" max="9" width="5.5703125" customWidth="1"/>
    <col min="16" max="16" width="9.140625" customWidth="1"/>
    <col min="20" max="20" width="5.85546875" customWidth="1"/>
    <col min="25" max="25" width="10.85546875" customWidth="1"/>
    <col min="26" max="26" width="11.140625" customWidth="1"/>
    <col min="27" max="27" width="15" customWidth="1"/>
    <col min="28" max="28" width="14.85546875" customWidth="1"/>
    <col min="33" max="34" width="10.140625" bestFit="1" customWidth="1"/>
  </cols>
  <sheetData>
    <row r="3" spans="1:34" x14ac:dyDescent="0.25">
      <c r="A3">
        <v>1</v>
      </c>
    </row>
    <row r="4" spans="1:34" x14ac:dyDescent="0.25">
      <c r="B4" s="20" t="s">
        <v>0</v>
      </c>
      <c r="C4" s="38" t="s">
        <v>6</v>
      </c>
      <c r="D4" s="38"/>
      <c r="E4" s="38"/>
      <c r="F4" s="38"/>
      <c r="G4" s="7"/>
      <c r="I4" s="37" t="s">
        <v>0</v>
      </c>
      <c r="J4" s="38" t="s">
        <v>6</v>
      </c>
      <c r="K4" s="38"/>
      <c r="L4" s="38"/>
      <c r="M4" s="38"/>
      <c r="N4" s="38"/>
      <c r="O4" s="38"/>
      <c r="P4" s="32" t="s">
        <v>11</v>
      </c>
      <c r="Q4" s="32" t="s">
        <v>8</v>
      </c>
      <c r="T4" s="37" t="s">
        <v>0</v>
      </c>
      <c r="U4" s="38" t="s">
        <v>6</v>
      </c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 spans="1:34" x14ac:dyDescent="0.25">
      <c r="B5" s="21"/>
      <c r="C5" s="37" t="s">
        <v>5</v>
      </c>
      <c r="D5" s="37"/>
      <c r="E5" s="26" t="s">
        <v>5</v>
      </c>
      <c r="F5" s="27"/>
      <c r="G5" s="8"/>
      <c r="I5" s="37"/>
      <c r="J5" s="37" t="s">
        <v>5</v>
      </c>
      <c r="K5" s="37"/>
      <c r="L5" s="37" t="s">
        <v>5</v>
      </c>
      <c r="M5" s="37"/>
      <c r="N5" s="37" t="s">
        <v>5</v>
      </c>
      <c r="O5" s="37"/>
      <c r="P5" s="39"/>
      <c r="Q5" s="39"/>
      <c r="T5" s="37"/>
      <c r="U5" s="37" t="s">
        <v>5</v>
      </c>
      <c r="V5" s="37"/>
      <c r="W5" s="37" t="s">
        <v>5</v>
      </c>
      <c r="X5" s="37"/>
      <c r="Y5" s="37" t="s">
        <v>5</v>
      </c>
      <c r="Z5" s="37"/>
      <c r="AA5" s="37" t="s">
        <v>5</v>
      </c>
      <c r="AB5" s="37"/>
      <c r="AC5" s="40" t="s">
        <v>20</v>
      </c>
      <c r="AD5" s="40"/>
      <c r="AE5" s="40" t="s">
        <v>21</v>
      </c>
      <c r="AF5" s="40"/>
      <c r="AG5" s="40" t="s">
        <v>22</v>
      </c>
      <c r="AH5" s="40"/>
    </row>
    <row r="6" spans="1:34" x14ac:dyDescent="0.25">
      <c r="B6" s="21"/>
      <c r="C6" s="1">
        <v>2</v>
      </c>
      <c r="D6" s="1">
        <v>5</v>
      </c>
      <c r="E6" s="1">
        <v>2</v>
      </c>
      <c r="F6" s="1">
        <v>5</v>
      </c>
      <c r="G6" s="8"/>
      <c r="I6" s="37"/>
      <c r="J6" s="1">
        <v>2</v>
      </c>
      <c r="K6" s="1">
        <v>5</v>
      </c>
      <c r="L6" s="1">
        <v>2</v>
      </c>
      <c r="M6" s="1">
        <v>5</v>
      </c>
      <c r="N6" s="1">
        <v>2</v>
      </c>
      <c r="O6" s="1">
        <v>5</v>
      </c>
      <c r="P6" s="39"/>
      <c r="Q6" s="39"/>
      <c r="T6" s="37"/>
      <c r="U6" s="1">
        <v>2</v>
      </c>
      <c r="V6" s="1">
        <v>5</v>
      </c>
      <c r="W6" s="1">
        <v>2</v>
      </c>
      <c r="X6" s="1">
        <v>5</v>
      </c>
      <c r="Y6" s="1">
        <v>2</v>
      </c>
      <c r="Z6" s="1">
        <v>5</v>
      </c>
      <c r="AA6" s="1">
        <v>2</v>
      </c>
      <c r="AB6" s="1">
        <v>5</v>
      </c>
      <c r="AC6" s="41">
        <v>2</v>
      </c>
      <c r="AD6" s="42">
        <v>5</v>
      </c>
      <c r="AE6" s="41">
        <v>2</v>
      </c>
      <c r="AF6" s="42">
        <v>5</v>
      </c>
      <c r="AG6" s="41">
        <v>2</v>
      </c>
      <c r="AH6" s="42">
        <v>5</v>
      </c>
    </row>
    <row r="7" spans="1:34" x14ac:dyDescent="0.25">
      <c r="B7" s="22"/>
      <c r="C7" s="3" t="s">
        <v>1</v>
      </c>
      <c r="D7" s="3" t="s">
        <v>2</v>
      </c>
      <c r="E7" s="3" t="s">
        <v>3</v>
      </c>
      <c r="F7" s="3" t="s">
        <v>4</v>
      </c>
      <c r="G7" s="9"/>
      <c r="H7" s="5"/>
      <c r="I7" s="37"/>
      <c r="J7" s="3" t="s">
        <v>1</v>
      </c>
      <c r="K7" s="3" t="s">
        <v>2</v>
      </c>
      <c r="L7" s="3" t="s">
        <v>3</v>
      </c>
      <c r="M7" s="3" t="s">
        <v>4</v>
      </c>
      <c r="N7" s="11" t="s">
        <v>9</v>
      </c>
      <c r="O7" s="11" t="s">
        <v>10</v>
      </c>
      <c r="P7" s="33"/>
      <c r="Q7" s="33"/>
      <c r="T7" s="37"/>
      <c r="U7" s="11" t="s">
        <v>12</v>
      </c>
      <c r="V7" s="11" t="s">
        <v>13</v>
      </c>
      <c r="W7" s="11" t="s">
        <v>14</v>
      </c>
      <c r="X7" s="11" t="s">
        <v>15</v>
      </c>
      <c r="Y7" s="14" t="s">
        <v>19</v>
      </c>
      <c r="Z7" s="14" t="s">
        <v>18</v>
      </c>
      <c r="AA7" s="11" t="s">
        <v>17</v>
      </c>
      <c r="AB7" s="14" t="s">
        <v>16</v>
      </c>
      <c r="AC7" s="41"/>
      <c r="AD7" s="42"/>
      <c r="AE7" s="41"/>
      <c r="AF7" s="42"/>
      <c r="AG7" s="41"/>
      <c r="AH7" s="42"/>
    </row>
    <row r="8" spans="1:34" x14ac:dyDescent="0.25">
      <c r="B8" s="1">
        <v>1</v>
      </c>
      <c r="C8" s="1">
        <v>0.63</v>
      </c>
      <c r="D8" s="1">
        <v>0.47</v>
      </c>
      <c r="E8" s="1">
        <v>10.119999999999999</v>
      </c>
      <c r="F8" s="1">
        <v>9.5</v>
      </c>
      <c r="G8" s="8"/>
      <c r="I8" s="1">
        <f>B8</f>
        <v>1</v>
      </c>
      <c r="J8" s="1">
        <f>C8</f>
        <v>0.63</v>
      </c>
      <c r="K8" s="1">
        <f>D8</f>
        <v>0.47</v>
      </c>
      <c r="L8" s="1">
        <f>E8</f>
        <v>10.119999999999999</v>
      </c>
      <c r="M8" s="1">
        <f>F8</f>
        <v>9.5</v>
      </c>
      <c r="N8" s="6">
        <f>E8/6</f>
        <v>1.6866666666666665</v>
      </c>
      <c r="O8" s="6">
        <f>F8/6</f>
        <v>1.5833333333333333</v>
      </c>
      <c r="P8" s="2">
        <f>(((N8^2)+(O8^2))/(8*(J8+K8)))+(((N8^2)-(O8^2))/(8*(J8-K8)))</f>
        <v>0.87214220328282799</v>
      </c>
      <c r="Q8" s="2">
        <f>((22/7)^2)/P8</f>
        <v>11.325619816617177</v>
      </c>
      <c r="T8" s="1">
        <v>1</v>
      </c>
      <c r="U8" s="1">
        <f>E8</f>
        <v>10.119999999999999</v>
      </c>
      <c r="V8" s="1">
        <f>F8</f>
        <v>9.5</v>
      </c>
      <c r="W8" s="1">
        <f>U13</f>
        <v>10.114000000000001</v>
      </c>
      <c r="X8" s="1">
        <f>V13</f>
        <v>9.5080000000000009</v>
      </c>
      <c r="Y8" s="1">
        <f>U8-W8</f>
        <v>5.999999999998451E-3</v>
      </c>
      <c r="Z8" s="1">
        <f>V8-X8</f>
        <v>-8.0000000000008953E-3</v>
      </c>
      <c r="AA8" s="13">
        <f>Y8^2</f>
        <v>3.5999999999981414E-5</v>
      </c>
      <c r="AB8" s="13">
        <f>Z8^2</f>
        <v>6.4000000000014322E-5</v>
      </c>
      <c r="AC8" s="37">
        <f>SQRT(AA13/20)</f>
        <v>6.7823299831253339E-3</v>
      </c>
      <c r="AD8" s="37">
        <f>SQRT(AB13/20)</f>
        <v>1.3190905958272986E-2</v>
      </c>
      <c r="AE8" s="43">
        <f>$AC$8/W8</f>
        <v>6.7058829178617103E-4</v>
      </c>
      <c r="AF8" s="43">
        <f>$AD$8/X8</f>
        <v>1.3873481235036796E-3</v>
      </c>
      <c r="AG8" s="43">
        <f>1-$AE$8</f>
        <v>0.99932941170821388</v>
      </c>
      <c r="AH8" s="43">
        <f>1-$AF$8</f>
        <v>0.99861265187649628</v>
      </c>
    </row>
    <row r="9" spans="1:34" x14ac:dyDescent="0.25">
      <c r="B9" s="1">
        <v>2</v>
      </c>
      <c r="C9" s="1">
        <v>0.63</v>
      </c>
      <c r="D9" s="1">
        <v>0.47</v>
      </c>
      <c r="E9" s="1">
        <v>10.130000000000001</v>
      </c>
      <c r="F9" s="1">
        <v>9.56</v>
      </c>
      <c r="G9" s="8"/>
      <c r="I9" s="1">
        <f t="shared" ref="I9:L12" si="0">B9</f>
        <v>2</v>
      </c>
      <c r="J9" s="1">
        <f t="shared" si="0"/>
        <v>0.63</v>
      </c>
      <c r="K9" s="1">
        <f t="shared" si="0"/>
        <v>0.47</v>
      </c>
      <c r="L9" s="1">
        <f t="shared" si="0"/>
        <v>10.130000000000001</v>
      </c>
      <c r="M9" s="1">
        <f t="shared" ref="M9:M12" si="1">F9</f>
        <v>9.56</v>
      </c>
      <c r="N9" s="6">
        <f>E9/6</f>
        <v>1.6883333333333335</v>
      </c>
      <c r="O9" s="6">
        <f t="shared" ref="O9:O12" si="2">F9/6</f>
        <v>1.5933333333333335</v>
      </c>
      <c r="P9" s="2">
        <f t="shared" ref="P9:P12" si="3">(((N9^2)+(O9^2))/(8*(J9+K9)))+(((N9^2)-(O9^2))/(8*(J9-K9)))</f>
        <v>0.8559680792297979</v>
      </c>
      <c r="Q9" s="2">
        <f t="shared" ref="Q9:Q12" si="4">((22/7)^2)/P9</f>
        <v>11.53962543707939</v>
      </c>
      <c r="T9" s="1">
        <v>2</v>
      </c>
      <c r="U9" s="1">
        <f t="shared" ref="U9:U12" si="5">E9</f>
        <v>10.130000000000001</v>
      </c>
      <c r="V9" s="1">
        <f t="shared" ref="V9:V12" si="6">F9</f>
        <v>9.56</v>
      </c>
      <c r="W9" s="1">
        <f>U13</f>
        <v>10.114000000000001</v>
      </c>
      <c r="X9" s="1">
        <f>V13</f>
        <v>9.5080000000000009</v>
      </c>
      <c r="Y9" s="1">
        <f t="shared" ref="Y9:Y12" si="7">U9-W9</f>
        <v>1.6000000000000014E-2</v>
      </c>
      <c r="Z9" s="1">
        <f t="shared" ref="Z9:Z12" si="8">V9-X9</f>
        <v>5.1999999999999602E-2</v>
      </c>
      <c r="AA9" s="13">
        <f t="shared" ref="AA9:AA12" si="9">Y9^2</f>
        <v>2.5600000000000048E-4</v>
      </c>
      <c r="AB9" s="13">
        <f t="shared" ref="AB9:AB12" si="10">Z9^2</f>
        <v>2.7039999999999586E-3</v>
      </c>
      <c r="AC9" s="37"/>
      <c r="AD9" s="37"/>
      <c r="AE9" s="43"/>
      <c r="AF9" s="43"/>
      <c r="AG9" s="43"/>
      <c r="AH9" s="43"/>
    </row>
    <row r="10" spans="1:34" x14ac:dyDescent="0.25">
      <c r="B10" s="1">
        <v>3</v>
      </c>
      <c r="C10" s="1">
        <v>0.63</v>
      </c>
      <c r="D10" s="1">
        <v>0.47</v>
      </c>
      <c r="E10" s="1">
        <v>10.09</v>
      </c>
      <c r="F10" s="1">
        <v>9.49</v>
      </c>
      <c r="G10" s="8"/>
      <c r="I10" s="1">
        <f t="shared" si="0"/>
        <v>3</v>
      </c>
      <c r="J10" s="1">
        <f t="shared" si="0"/>
        <v>0.63</v>
      </c>
      <c r="K10" s="1">
        <f t="shared" si="0"/>
        <v>0.47</v>
      </c>
      <c r="L10" s="1">
        <f t="shared" si="0"/>
        <v>10.09</v>
      </c>
      <c r="M10" s="1">
        <f t="shared" si="1"/>
        <v>9.49</v>
      </c>
      <c r="N10" s="6">
        <f>E10/6</f>
        <v>1.6816666666666666</v>
      </c>
      <c r="O10" s="6">
        <f t="shared" si="2"/>
        <v>1.5816666666666668</v>
      </c>
      <c r="P10" s="2">
        <f t="shared" si="3"/>
        <v>0.86059248737373706</v>
      </c>
      <c r="Q10" s="2">
        <f t="shared" si="4"/>
        <v>11.477617066529831</v>
      </c>
      <c r="T10" s="1">
        <v>3</v>
      </c>
      <c r="U10" s="1">
        <f t="shared" si="5"/>
        <v>10.09</v>
      </c>
      <c r="V10" s="1">
        <f t="shared" si="6"/>
        <v>9.49</v>
      </c>
      <c r="W10" s="1">
        <f>U13</f>
        <v>10.114000000000001</v>
      </c>
      <c r="X10" s="1">
        <f>V13</f>
        <v>9.5080000000000009</v>
      </c>
      <c r="Y10" s="1">
        <f t="shared" si="7"/>
        <v>-2.4000000000000909E-2</v>
      </c>
      <c r="Z10" s="1">
        <f t="shared" si="8"/>
        <v>-1.8000000000000682E-2</v>
      </c>
      <c r="AA10" s="13">
        <f t="shared" si="9"/>
        <v>5.7600000000004371E-4</v>
      </c>
      <c r="AB10" s="13">
        <f t="shared" si="10"/>
        <v>3.2400000000002457E-4</v>
      </c>
      <c r="AC10" s="37"/>
      <c r="AD10" s="37"/>
      <c r="AE10" s="43"/>
      <c r="AF10" s="43"/>
      <c r="AG10" s="43"/>
      <c r="AH10" s="43"/>
    </row>
    <row r="11" spans="1:34" x14ac:dyDescent="0.25">
      <c r="B11" s="1">
        <v>4</v>
      </c>
      <c r="C11" s="1">
        <v>0.63</v>
      </c>
      <c r="D11" s="1">
        <v>0.47</v>
      </c>
      <c r="E11" s="1">
        <v>10.11</v>
      </c>
      <c r="F11" s="1">
        <v>9.5</v>
      </c>
      <c r="G11" s="8"/>
      <c r="I11" s="1">
        <f t="shared" si="0"/>
        <v>4</v>
      </c>
      <c r="J11" s="1">
        <f t="shared" si="0"/>
        <v>0.63</v>
      </c>
      <c r="K11" s="1">
        <f t="shared" si="0"/>
        <v>0.47</v>
      </c>
      <c r="L11" s="1">
        <f t="shared" si="0"/>
        <v>10.11</v>
      </c>
      <c r="M11" s="1">
        <f t="shared" si="1"/>
        <v>9.5</v>
      </c>
      <c r="N11" s="6">
        <f>E11/6</f>
        <v>1.6849999999999998</v>
      </c>
      <c r="O11" s="6">
        <f t="shared" si="2"/>
        <v>1.5833333333333333</v>
      </c>
      <c r="P11" s="2">
        <f t="shared" si="3"/>
        <v>0.86711343907828242</v>
      </c>
      <c r="Q11" s="2">
        <f t="shared" si="4"/>
        <v>11.391301962644848</v>
      </c>
      <c r="T11" s="1">
        <v>4</v>
      </c>
      <c r="U11" s="1">
        <f t="shared" si="5"/>
        <v>10.11</v>
      </c>
      <c r="V11" s="1">
        <f t="shared" si="6"/>
        <v>9.5</v>
      </c>
      <c r="W11" s="1">
        <f>U13</f>
        <v>10.114000000000001</v>
      </c>
      <c r="X11" s="1">
        <f>V13</f>
        <v>9.5080000000000009</v>
      </c>
      <c r="Y11" s="1">
        <f t="shared" si="7"/>
        <v>-4.0000000000013358E-3</v>
      </c>
      <c r="Z11" s="1">
        <f t="shared" si="8"/>
        <v>-8.0000000000008953E-3</v>
      </c>
      <c r="AA11" s="13">
        <f t="shared" si="9"/>
        <v>1.6000000000010685E-5</v>
      </c>
      <c r="AB11" s="13">
        <f t="shared" si="10"/>
        <v>6.4000000000014322E-5</v>
      </c>
      <c r="AC11" s="37"/>
      <c r="AD11" s="37"/>
      <c r="AE11" s="43"/>
      <c r="AF11" s="43"/>
      <c r="AG11" s="43"/>
      <c r="AH11" s="43"/>
    </row>
    <row r="12" spans="1:34" x14ac:dyDescent="0.25">
      <c r="B12" s="1">
        <v>5</v>
      </c>
      <c r="C12" s="1">
        <v>0.63</v>
      </c>
      <c r="D12" s="1">
        <v>0.47</v>
      </c>
      <c r="E12" s="1">
        <v>10.119999999999999</v>
      </c>
      <c r="F12" s="1">
        <v>9.49</v>
      </c>
      <c r="G12" s="8"/>
      <c r="I12" s="1">
        <f t="shared" si="0"/>
        <v>5</v>
      </c>
      <c r="J12" s="1">
        <f t="shared" si="0"/>
        <v>0.63</v>
      </c>
      <c r="K12" s="1">
        <f t="shared" si="0"/>
        <v>0.47</v>
      </c>
      <c r="L12" s="1">
        <f t="shared" si="0"/>
        <v>10.119999999999999</v>
      </c>
      <c r="M12" s="1">
        <f t="shared" si="1"/>
        <v>9.49</v>
      </c>
      <c r="N12" s="6">
        <f>E12/6</f>
        <v>1.6866666666666665</v>
      </c>
      <c r="O12" s="6">
        <f t="shared" si="2"/>
        <v>1.5816666666666668</v>
      </c>
      <c r="P12" s="2">
        <f t="shared" si="3"/>
        <v>0.87566386521464579</v>
      </c>
      <c r="Q12" s="2">
        <f t="shared" si="4"/>
        <v>11.280071512357019</v>
      </c>
      <c r="T12" s="1">
        <v>5</v>
      </c>
      <c r="U12" s="1">
        <f t="shared" si="5"/>
        <v>10.119999999999999</v>
      </c>
      <c r="V12" s="1">
        <f t="shared" si="6"/>
        <v>9.49</v>
      </c>
      <c r="W12" s="1">
        <f>U13</f>
        <v>10.114000000000001</v>
      </c>
      <c r="X12" s="1">
        <f>V13</f>
        <v>9.5080000000000009</v>
      </c>
      <c r="Y12" s="1">
        <f t="shared" si="7"/>
        <v>5.999999999998451E-3</v>
      </c>
      <c r="Z12" s="1">
        <f t="shared" si="8"/>
        <v>-1.8000000000000682E-2</v>
      </c>
      <c r="AA12" s="13">
        <f t="shared" si="9"/>
        <v>3.5999999999981414E-5</v>
      </c>
      <c r="AB12" s="13">
        <f t="shared" si="10"/>
        <v>3.2400000000002457E-4</v>
      </c>
      <c r="AC12" s="37"/>
      <c r="AD12" s="37"/>
      <c r="AE12" s="43"/>
      <c r="AF12" s="43"/>
      <c r="AG12" s="43"/>
      <c r="AH12" s="43"/>
    </row>
    <row r="13" spans="1:34" x14ac:dyDescent="0.2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8" t="s">
        <v>23</v>
      </c>
      <c r="Q13" s="19">
        <f>AVERAGE(Q8:Q12)</f>
        <v>11.402847159045653</v>
      </c>
      <c r="R13" s="12"/>
      <c r="S13" s="12"/>
      <c r="T13" s="12"/>
      <c r="U13" s="4">
        <f>AVERAGE(U8:U12)</f>
        <v>10.114000000000001</v>
      </c>
      <c r="V13" s="4">
        <f>AVERAGE(V8:V12)</f>
        <v>9.5080000000000009</v>
      </c>
      <c r="W13" s="12"/>
      <c r="X13" s="12"/>
      <c r="Y13" s="12"/>
      <c r="Z13" s="12"/>
      <c r="AA13" s="15">
        <f>SUM(AA8:AA12)</f>
        <v>9.2000000000001781E-4</v>
      </c>
      <c r="AB13" s="15">
        <f>SUM(AB8:AB12)</f>
        <v>3.480000000000036E-3</v>
      </c>
    </row>
    <row r="14" spans="1:34" ht="15.75" thickBot="1" x14ac:dyDescent="0.3">
      <c r="B14" s="16"/>
      <c r="C14" s="16"/>
      <c r="D14" s="16"/>
      <c r="E14" s="16"/>
      <c r="F14" s="16"/>
      <c r="G14" s="1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</row>
    <row r="15" spans="1:34" ht="15.75" thickTop="1" x14ac:dyDescent="0.25">
      <c r="G15" s="8"/>
    </row>
    <row r="16" spans="1:34" x14ac:dyDescent="0.25">
      <c r="A16">
        <v>2</v>
      </c>
      <c r="G16" s="8"/>
    </row>
    <row r="17" spans="1:34" x14ac:dyDescent="0.25">
      <c r="B17" s="20" t="s">
        <v>0</v>
      </c>
      <c r="C17" s="38" t="s">
        <v>7</v>
      </c>
      <c r="D17" s="38"/>
      <c r="E17" s="38"/>
      <c r="F17" s="38"/>
      <c r="G17" s="10"/>
      <c r="I17" s="37" t="s">
        <v>0</v>
      </c>
      <c r="J17" s="38" t="s">
        <v>7</v>
      </c>
      <c r="K17" s="38"/>
      <c r="L17" s="38"/>
      <c r="M17" s="38"/>
      <c r="N17" s="38"/>
      <c r="O17" s="38"/>
      <c r="P17" s="32" t="s">
        <v>11</v>
      </c>
      <c r="Q17" s="32" t="s">
        <v>8</v>
      </c>
      <c r="T17" s="20" t="s">
        <v>0</v>
      </c>
      <c r="U17" s="34" t="s">
        <v>7</v>
      </c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6"/>
    </row>
    <row r="18" spans="1:34" x14ac:dyDescent="0.25">
      <c r="B18" s="21"/>
      <c r="C18" s="37" t="s">
        <v>5</v>
      </c>
      <c r="D18" s="37"/>
      <c r="E18" s="26" t="s">
        <v>5</v>
      </c>
      <c r="F18" s="27"/>
      <c r="G18" s="8"/>
      <c r="I18" s="37"/>
      <c r="J18" s="37" t="s">
        <v>5</v>
      </c>
      <c r="K18" s="37"/>
      <c r="L18" s="37" t="s">
        <v>5</v>
      </c>
      <c r="M18" s="37"/>
      <c r="N18" s="37" t="s">
        <v>5</v>
      </c>
      <c r="O18" s="37"/>
      <c r="P18" s="39"/>
      <c r="Q18" s="39"/>
      <c r="T18" s="21"/>
      <c r="U18" s="26" t="s">
        <v>5</v>
      </c>
      <c r="V18" s="27"/>
      <c r="W18" s="26" t="s">
        <v>5</v>
      </c>
      <c r="X18" s="27"/>
      <c r="Y18" s="26" t="s">
        <v>5</v>
      </c>
      <c r="Z18" s="27"/>
      <c r="AA18" s="26" t="s">
        <v>5</v>
      </c>
      <c r="AB18" s="27"/>
      <c r="AC18" s="28" t="s">
        <v>20</v>
      </c>
      <c r="AD18" s="29"/>
      <c r="AE18" s="28" t="s">
        <v>21</v>
      </c>
      <c r="AF18" s="29"/>
      <c r="AG18" s="28" t="s">
        <v>22</v>
      </c>
      <c r="AH18" s="29"/>
    </row>
    <row r="19" spans="1:34" x14ac:dyDescent="0.25">
      <c r="B19" s="21"/>
      <c r="C19" s="1">
        <v>2</v>
      </c>
      <c r="D19" s="1">
        <v>5</v>
      </c>
      <c r="E19" s="1">
        <v>2</v>
      </c>
      <c r="F19" s="1">
        <v>5</v>
      </c>
      <c r="G19" s="8"/>
      <c r="I19" s="37"/>
      <c r="J19" s="1">
        <v>2</v>
      </c>
      <c r="K19" s="1">
        <v>5</v>
      </c>
      <c r="L19" s="1">
        <v>2</v>
      </c>
      <c r="M19" s="1">
        <v>5</v>
      </c>
      <c r="N19" s="1">
        <v>2</v>
      </c>
      <c r="O19" s="1">
        <v>5</v>
      </c>
      <c r="P19" s="39"/>
      <c r="Q19" s="39"/>
      <c r="T19" s="21"/>
      <c r="U19" s="1">
        <v>2</v>
      </c>
      <c r="V19" s="1">
        <v>5</v>
      </c>
      <c r="W19" s="1">
        <v>2</v>
      </c>
      <c r="X19" s="1">
        <v>5</v>
      </c>
      <c r="Y19" s="1">
        <v>2</v>
      </c>
      <c r="Z19" s="1">
        <v>5</v>
      </c>
      <c r="AA19" s="1">
        <v>2</v>
      </c>
      <c r="AB19" s="1">
        <v>5</v>
      </c>
      <c r="AC19" s="30">
        <v>2</v>
      </c>
      <c r="AD19" s="32">
        <v>5</v>
      </c>
      <c r="AE19" s="30">
        <v>2</v>
      </c>
      <c r="AF19" s="32">
        <v>5</v>
      </c>
      <c r="AG19" s="30">
        <v>2</v>
      </c>
      <c r="AH19" s="32">
        <v>5</v>
      </c>
    </row>
    <row r="20" spans="1:34" x14ac:dyDescent="0.25">
      <c r="B20" s="22"/>
      <c r="C20" s="3" t="s">
        <v>1</v>
      </c>
      <c r="D20" s="3" t="s">
        <v>2</v>
      </c>
      <c r="E20" s="3" t="s">
        <v>3</v>
      </c>
      <c r="F20" s="3" t="s">
        <v>4</v>
      </c>
      <c r="G20" s="8"/>
      <c r="I20" s="37"/>
      <c r="J20" s="3" t="s">
        <v>1</v>
      </c>
      <c r="K20" s="3" t="s">
        <v>2</v>
      </c>
      <c r="L20" s="3" t="s">
        <v>3</v>
      </c>
      <c r="M20" s="3" t="s">
        <v>4</v>
      </c>
      <c r="N20" s="11" t="s">
        <v>9</v>
      </c>
      <c r="O20" s="11" t="s">
        <v>10</v>
      </c>
      <c r="P20" s="33"/>
      <c r="Q20" s="33"/>
      <c r="T20" s="22"/>
      <c r="U20" s="11" t="s">
        <v>12</v>
      </c>
      <c r="V20" s="11" t="s">
        <v>13</v>
      </c>
      <c r="W20" s="11" t="s">
        <v>14</v>
      </c>
      <c r="X20" s="11" t="s">
        <v>15</v>
      </c>
      <c r="Y20" s="14" t="s">
        <v>19</v>
      </c>
      <c r="Z20" s="14" t="s">
        <v>18</v>
      </c>
      <c r="AA20" s="11" t="s">
        <v>17</v>
      </c>
      <c r="AB20" s="14" t="s">
        <v>16</v>
      </c>
      <c r="AC20" s="31"/>
      <c r="AD20" s="33"/>
      <c r="AE20" s="31"/>
      <c r="AF20" s="33"/>
      <c r="AG20" s="31"/>
      <c r="AH20" s="33"/>
    </row>
    <row r="21" spans="1:34" x14ac:dyDescent="0.25">
      <c r="B21" s="1">
        <v>1</v>
      </c>
      <c r="C21" s="1">
        <v>0.63</v>
      </c>
      <c r="D21" s="1">
        <v>0.47</v>
      </c>
      <c r="E21" s="1">
        <v>10.220000000000001</v>
      </c>
      <c r="F21" s="1">
        <v>9.34</v>
      </c>
      <c r="G21" s="8"/>
      <c r="I21" s="1">
        <f>B21</f>
        <v>1</v>
      </c>
      <c r="J21" s="1">
        <f>C21</f>
        <v>0.63</v>
      </c>
      <c r="K21" s="1">
        <f>D21</f>
        <v>0.47</v>
      </c>
      <c r="L21" s="1">
        <f>E21</f>
        <v>10.220000000000001</v>
      </c>
      <c r="M21" s="1">
        <f>F21</f>
        <v>9.34</v>
      </c>
      <c r="N21" s="6">
        <f>E21/6</f>
        <v>1.7033333333333334</v>
      </c>
      <c r="O21" s="6">
        <f>F21/6</f>
        <v>1.5566666666666666</v>
      </c>
      <c r="P21" s="2">
        <f>(((N21^2)+(O21^2))/(8*(J21+K21)))+(((N21^2)-(O21^2))/(8*(J21-K21)))</f>
        <v>0.97860479797979805</v>
      </c>
      <c r="Q21" s="2">
        <f>((22/7)^2)/P21</f>
        <v>10.093503568344524</v>
      </c>
      <c r="T21" s="1">
        <v>1</v>
      </c>
      <c r="U21" s="1">
        <f>E21</f>
        <v>10.220000000000001</v>
      </c>
      <c r="V21" s="1">
        <f>F21</f>
        <v>9.34</v>
      </c>
      <c r="W21" s="1">
        <f>U26</f>
        <v>10.224</v>
      </c>
      <c r="X21" s="1">
        <f>V26</f>
        <v>9.5</v>
      </c>
      <c r="Y21" s="1">
        <f>U21-W21</f>
        <v>-3.9999999999995595E-3</v>
      </c>
      <c r="Z21" s="1">
        <f>V21-X21</f>
        <v>-0.16000000000000014</v>
      </c>
      <c r="AA21" s="13">
        <f>Y21^2</f>
        <v>1.5999999999996476E-5</v>
      </c>
      <c r="AB21" s="13">
        <f>Z21^2</f>
        <v>2.5600000000000046E-2</v>
      </c>
      <c r="AC21" s="20">
        <f>SQRT(AA26/20)</f>
        <v>3.9999999999999151E-3</v>
      </c>
      <c r="AD21" s="20">
        <f>SQRT(AB26/20)</f>
        <v>6.2128898268036178E-2</v>
      </c>
      <c r="AE21" s="23">
        <f>$AC$21/W21</f>
        <v>3.9123630672925614E-4</v>
      </c>
      <c r="AF21" s="23">
        <f>$AD$21/X21</f>
        <v>6.5398840282143347E-3</v>
      </c>
      <c r="AG21" s="23">
        <f>1-$AE$21</f>
        <v>0.99960876369327079</v>
      </c>
      <c r="AH21" s="23">
        <f>1-$AF$21</f>
        <v>0.99346011597178563</v>
      </c>
    </row>
    <row r="22" spans="1:34" x14ac:dyDescent="0.25">
      <c r="B22" s="1">
        <v>2</v>
      </c>
      <c r="C22" s="1">
        <v>0.63</v>
      </c>
      <c r="D22" s="1">
        <v>0.47</v>
      </c>
      <c r="E22" s="1">
        <v>10.220000000000001</v>
      </c>
      <c r="F22" s="1">
        <v>9.5299999999999994</v>
      </c>
      <c r="G22" s="8"/>
      <c r="I22" s="1">
        <f t="shared" ref="I22:L25" si="11">B22</f>
        <v>2</v>
      </c>
      <c r="J22" s="1">
        <f t="shared" si="11"/>
        <v>0.63</v>
      </c>
      <c r="K22" s="1">
        <f t="shared" si="11"/>
        <v>0.47</v>
      </c>
      <c r="L22" s="1">
        <f t="shared" si="11"/>
        <v>10.220000000000001</v>
      </c>
      <c r="M22" s="1">
        <f t="shared" ref="M22:M25" si="12">F22</f>
        <v>9.5299999999999994</v>
      </c>
      <c r="N22" s="6">
        <f>E22/6</f>
        <v>1.7033333333333334</v>
      </c>
      <c r="O22" s="6">
        <f t="shared" ref="O22:O25" si="13">F22/6</f>
        <v>1.5883333333333332</v>
      </c>
      <c r="P22" s="2">
        <f t="shared" ref="P22:P25" si="14">(((N22^2)+(O22^2))/(8*(J22+K22)))+(((N22^2)-(O22^2))/(8*(J22-K22)))</f>
        <v>0.91211604324494999</v>
      </c>
      <c r="Q22" s="2">
        <f t="shared" ref="Q22:Q25" si="15">((22/7)^2)/P22</f>
        <v>10.829270128028581</v>
      </c>
      <c r="T22" s="1">
        <v>2</v>
      </c>
      <c r="U22" s="1">
        <f t="shared" ref="U22:U25" si="16">E22</f>
        <v>10.220000000000001</v>
      </c>
      <c r="V22" s="1">
        <f t="shared" ref="V22:V25" si="17">F22</f>
        <v>9.5299999999999994</v>
      </c>
      <c r="W22" s="1">
        <f>U26</f>
        <v>10.224</v>
      </c>
      <c r="X22" s="1">
        <f>V26</f>
        <v>9.5</v>
      </c>
      <c r="Y22" s="1">
        <f t="shared" ref="Y22:Y25" si="18">U22-W22</f>
        <v>-3.9999999999995595E-3</v>
      </c>
      <c r="Z22" s="1">
        <f t="shared" ref="Z22:Z25" si="19">V22-X22</f>
        <v>2.9999999999999361E-2</v>
      </c>
      <c r="AA22" s="13">
        <f t="shared" ref="AA22:AA25" si="20">Y22^2</f>
        <v>1.5999999999996476E-5</v>
      </c>
      <c r="AB22" s="13">
        <f t="shared" ref="AB22:AB25" si="21">Z22^2</f>
        <v>8.9999999999996159E-4</v>
      </c>
      <c r="AC22" s="21"/>
      <c r="AD22" s="21"/>
      <c r="AE22" s="24"/>
      <c r="AF22" s="24"/>
      <c r="AG22" s="24"/>
      <c r="AH22" s="24"/>
    </row>
    <row r="23" spans="1:34" x14ac:dyDescent="0.25">
      <c r="B23" s="1">
        <v>3</v>
      </c>
      <c r="C23" s="1">
        <v>0.63</v>
      </c>
      <c r="D23" s="1">
        <v>0.47</v>
      </c>
      <c r="E23" s="1">
        <v>10.220000000000001</v>
      </c>
      <c r="F23" s="1">
        <v>9.69</v>
      </c>
      <c r="I23" s="1">
        <f t="shared" si="11"/>
        <v>3</v>
      </c>
      <c r="J23" s="1">
        <f t="shared" si="11"/>
        <v>0.63</v>
      </c>
      <c r="K23" s="1">
        <f t="shared" si="11"/>
        <v>0.47</v>
      </c>
      <c r="L23" s="1">
        <f t="shared" si="11"/>
        <v>10.220000000000001</v>
      </c>
      <c r="M23" s="1">
        <f t="shared" si="12"/>
        <v>9.69</v>
      </c>
      <c r="N23" s="6">
        <f>E23/6</f>
        <v>1.7033333333333334</v>
      </c>
      <c r="O23" s="6">
        <f t="shared" si="13"/>
        <v>1.615</v>
      </c>
      <c r="P23" s="2">
        <f t="shared" si="14"/>
        <v>0.85508700284090922</v>
      </c>
      <c r="Q23" s="2">
        <f t="shared" si="15"/>
        <v>11.551515796160338</v>
      </c>
      <c r="T23" s="1">
        <v>3</v>
      </c>
      <c r="U23" s="1">
        <f t="shared" si="16"/>
        <v>10.220000000000001</v>
      </c>
      <c r="V23" s="1">
        <f t="shared" si="17"/>
        <v>9.69</v>
      </c>
      <c r="W23" s="1">
        <f>U26</f>
        <v>10.224</v>
      </c>
      <c r="X23" s="1">
        <f>V26</f>
        <v>9.5</v>
      </c>
      <c r="Y23" s="1">
        <f t="shared" si="18"/>
        <v>-3.9999999999995595E-3</v>
      </c>
      <c r="Z23" s="1">
        <f t="shared" si="19"/>
        <v>0.1899999999999995</v>
      </c>
      <c r="AA23" s="13">
        <f t="shared" si="20"/>
        <v>1.5999999999996476E-5</v>
      </c>
      <c r="AB23" s="13">
        <f t="shared" si="21"/>
        <v>3.6099999999999813E-2</v>
      </c>
      <c r="AC23" s="21"/>
      <c r="AD23" s="21"/>
      <c r="AE23" s="24"/>
      <c r="AF23" s="24"/>
      <c r="AG23" s="24"/>
      <c r="AH23" s="24"/>
    </row>
    <row r="24" spans="1:34" x14ac:dyDescent="0.25">
      <c r="B24" s="1">
        <v>4</v>
      </c>
      <c r="C24" s="1">
        <v>0.63</v>
      </c>
      <c r="D24" s="1">
        <v>0.47</v>
      </c>
      <c r="E24" s="1">
        <v>10.24</v>
      </c>
      <c r="F24" s="1">
        <v>9.39</v>
      </c>
      <c r="I24" s="1">
        <f t="shared" si="11"/>
        <v>4</v>
      </c>
      <c r="J24" s="1">
        <f t="shared" si="11"/>
        <v>0.63</v>
      </c>
      <c r="K24" s="1">
        <f t="shared" si="11"/>
        <v>0.47</v>
      </c>
      <c r="L24" s="1">
        <f t="shared" si="11"/>
        <v>10.24</v>
      </c>
      <c r="M24" s="1">
        <f t="shared" si="12"/>
        <v>9.39</v>
      </c>
      <c r="N24" s="6">
        <f>E24/6</f>
        <v>1.7066666666666668</v>
      </c>
      <c r="O24" s="6">
        <f t="shared" si="13"/>
        <v>1.5650000000000002</v>
      </c>
      <c r="P24" s="2">
        <f t="shared" si="14"/>
        <v>0.97140944602272727</v>
      </c>
      <c r="Q24" s="2">
        <f t="shared" si="15"/>
        <v>10.168267418903671</v>
      </c>
      <c r="T24" s="1">
        <v>4</v>
      </c>
      <c r="U24" s="1">
        <f t="shared" si="16"/>
        <v>10.24</v>
      </c>
      <c r="V24" s="1">
        <f t="shared" si="17"/>
        <v>9.39</v>
      </c>
      <c r="W24" s="1">
        <f>U26</f>
        <v>10.224</v>
      </c>
      <c r="X24" s="1">
        <f>V26</f>
        <v>9.5</v>
      </c>
      <c r="Y24" s="1">
        <f t="shared" si="18"/>
        <v>1.6000000000000014E-2</v>
      </c>
      <c r="Z24" s="1">
        <f t="shared" si="19"/>
        <v>-0.10999999999999943</v>
      </c>
      <c r="AA24" s="13">
        <f t="shared" si="20"/>
        <v>2.5600000000000048E-4</v>
      </c>
      <c r="AB24" s="13">
        <f t="shared" si="21"/>
        <v>1.2099999999999875E-2</v>
      </c>
      <c r="AC24" s="21"/>
      <c r="AD24" s="21"/>
      <c r="AE24" s="24"/>
      <c r="AF24" s="24"/>
      <c r="AG24" s="24"/>
      <c r="AH24" s="24"/>
    </row>
    <row r="25" spans="1:34" x14ac:dyDescent="0.25">
      <c r="B25" s="1">
        <v>5</v>
      </c>
      <c r="C25" s="1">
        <v>0.63</v>
      </c>
      <c r="D25" s="1">
        <v>0.47</v>
      </c>
      <c r="E25" s="1">
        <v>10.220000000000001</v>
      </c>
      <c r="F25" s="1">
        <v>9.5500000000000007</v>
      </c>
      <c r="I25" s="1">
        <f t="shared" si="11"/>
        <v>5</v>
      </c>
      <c r="J25" s="1">
        <f t="shared" si="11"/>
        <v>0.63</v>
      </c>
      <c r="K25" s="1">
        <f t="shared" si="11"/>
        <v>0.47</v>
      </c>
      <c r="L25" s="1">
        <f t="shared" si="11"/>
        <v>10.220000000000001</v>
      </c>
      <c r="M25" s="1">
        <f t="shared" si="12"/>
        <v>9.5500000000000007</v>
      </c>
      <c r="N25" s="6">
        <f>E25/6</f>
        <v>1.7033333333333334</v>
      </c>
      <c r="O25" s="6">
        <f t="shared" si="13"/>
        <v>1.5916666666666668</v>
      </c>
      <c r="P25" s="2">
        <f t="shared" si="14"/>
        <v>0.9050393386994946</v>
      </c>
      <c r="Q25" s="2">
        <f t="shared" si="15"/>
        <v>10.91394660767101</v>
      </c>
      <c r="T25" s="1">
        <v>5</v>
      </c>
      <c r="U25" s="1">
        <f t="shared" si="16"/>
        <v>10.220000000000001</v>
      </c>
      <c r="V25" s="1">
        <f t="shared" si="17"/>
        <v>9.5500000000000007</v>
      </c>
      <c r="W25" s="1">
        <f>U26</f>
        <v>10.224</v>
      </c>
      <c r="X25" s="1">
        <f>V26</f>
        <v>9.5</v>
      </c>
      <c r="Y25" s="1">
        <f t="shared" si="18"/>
        <v>-3.9999999999995595E-3</v>
      </c>
      <c r="Z25" s="1">
        <f t="shared" si="19"/>
        <v>5.0000000000000711E-2</v>
      </c>
      <c r="AA25" s="13">
        <f t="shared" si="20"/>
        <v>1.5999999999996476E-5</v>
      </c>
      <c r="AB25" s="13">
        <f t="shared" si="21"/>
        <v>2.5000000000000712E-3</v>
      </c>
      <c r="AC25" s="22"/>
      <c r="AD25" s="22"/>
      <c r="AE25" s="25"/>
      <c r="AF25" s="25"/>
      <c r="AG25" s="25"/>
      <c r="AH25" s="25"/>
    </row>
    <row r="26" spans="1:34" x14ac:dyDescent="0.25">
      <c r="P26" s="18" t="s">
        <v>23</v>
      </c>
      <c r="Q26" s="19">
        <f>AVERAGE(Q21:Q25)</f>
        <v>10.711300703821625</v>
      </c>
      <c r="T26" s="12"/>
      <c r="U26" s="4">
        <f>AVERAGE(U21:U25)</f>
        <v>10.224</v>
      </c>
      <c r="V26" s="4">
        <f>AVERAGE(V21:V25)</f>
        <v>9.5</v>
      </c>
      <c r="W26" s="12"/>
      <c r="X26" s="12"/>
      <c r="Y26" s="12"/>
      <c r="Z26" s="12"/>
      <c r="AA26" s="15">
        <f>SUM(AA21:AA25)</f>
        <v>3.1999999999998642E-4</v>
      </c>
      <c r="AB26" s="15">
        <f>SUM(AB21:AB25)</f>
        <v>7.7199999999999769E-2</v>
      </c>
    </row>
    <row r="27" spans="1:34" ht="15.75" thickBot="1" x14ac:dyDescent="0.3">
      <c r="B27" s="16"/>
      <c r="C27" s="16"/>
      <c r="D27" s="16"/>
      <c r="E27" s="16"/>
      <c r="F27" s="16"/>
      <c r="G27" s="17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</row>
    <row r="28" spans="1:34" ht="15.75" thickTop="1" x14ac:dyDescent="0.25">
      <c r="G28" s="8"/>
    </row>
    <row r="29" spans="1:34" x14ac:dyDescent="0.25">
      <c r="A29">
        <v>3</v>
      </c>
      <c r="G29" s="8"/>
    </row>
    <row r="30" spans="1:34" x14ac:dyDescent="0.25">
      <c r="B30" s="20" t="s">
        <v>0</v>
      </c>
      <c r="C30" s="38" t="s">
        <v>6</v>
      </c>
      <c r="D30" s="38"/>
      <c r="E30" s="38"/>
      <c r="F30" s="38"/>
      <c r="G30" s="10"/>
      <c r="I30" s="37" t="s">
        <v>0</v>
      </c>
      <c r="J30" s="38" t="s">
        <v>6</v>
      </c>
      <c r="K30" s="38"/>
      <c r="L30" s="38"/>
      <c r="M30" s="38"/>
      <c r="N30" s="38"/>
      <c r="O30" s="38"/>
      <c r="P30" s="32" t="s">
        <v>11</v>
      </c>
      <c r="Q30" s="32" t="s">
        <v>8</v>
      </c>
      <c r="T30" s="20" t="s">
        <v>0</v>
      </c>
      <c r="U30" s="34" t="s">
        <v>6</v>
      </c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6"/>
    </row>
    <row r="31" spans="1:34" x14ac:dyDescent="0.25">
      <c r="B31" s="21"/>
      <c r="C31" s="37" t="s">
        <v>5</v>
      </c>
      <c r="D31" s="37"/>
      <c r="E31" s="26" t="s">
        <v>5</v>
      </c>
      <c r="F31" s="27"/>
      <c r="G31" s="8"/>
      <c r="I31" s="37"/>
      <c r="J31" s="37" t="s">
        <v>5</v>
      </c>
      <c r="K31" s="37"/>
      <c r="L31" s="37" t="s">
        <v>5</v>
      </c>
      <c r="M31" s="37"/>
      <c r="N31" s="37" t="s">
        <v>5</v>
      </c>
      <c r="O31" s="37"/>
      <c r="P31" s="39"/>
      <c r="Q31" s="39"/>
      <c r="T31" s="21"/>
      <c r="U31" s="26" t="s">
        <v>5</v>
      </c>
      <c r="V31" s="27"/>
      <c r="W31" s="26" t="s">
        <v>5</v>
      </c>
      <c r="X31" s="27"/>
      <c r="Y31" s="26" t="s">
        <v>5</v>
      </c>
      <c r="Z31" s="27"/>
      <c r="AA31" s="26" t="s">
        <v>5</v>
      </c>
      <c r="AB31" s="27"/>
      <c r="AC31" s="28" t="s">
        <v>20</v>
      </c>
      <c r="AD31" s="29"/>
      <c r="AE31" s="28" t="s">
        <v>21</v>
      </c>
      <c r="AF31" s="29"/>
      <c r="AG31" s="28" t="s">
        <v>22</v>
      </c>
      <c r="AH31" s="29"/>
    </row>
    <row r="32" spans="1:34" x14ac:dyDescent="0.25">
      <c r="B32" s="21"/>
      <c r="C32" s="1">
        <v>1</v>
      </c>
      <c r="D32" s="1">
        <v>4</v>
      </c>
      <c r="E32" s="1">
        <v>1</v>
      </c>
      <c r="F32" s="1">
        <v>4</v>
      </c>
      <c r="G32" s="8"/>
      <c r="I32" s="37"/>
      <c r="J32" s="1">
        <v>1</v>
      </c>
      <c r="K32" s="1">
        <v>4</v>
      </c>
      <c r="L32" s="1">
        <v>1</v>
      </c>
      <c r="M32" s="1">
        <v>4</v>
      </c>
      <c r="N32" s="1">
        <v>1</v>
      </c>
      <c r="O32" s="1">
        <v>4</v>
      </c>
      <c r="P32" s="39"/>
      <c r="Q32" s="39"/>
      <c r="T32" s="21"/>
      <c r="U32" s="1">
        <v>1</v>
      </c>
      <c r="V32" s="1">
        <v>4</v>
      </c>
      <c r="W32" s="1">
        <v>1</v>
      </c>
      <c r="X32" s="1">
        <v>4</v>
      </c>
      <c r="Y32" s="1">
        <v>1</v>
      </c>
      <c r="Z32" s="1">
        <v>4</v>
      </c>
      <c r="AA32" s="1">
        <v>1</v>
      </c>
      <c r="AB32" s="1">
        <v>4</v>
      </c>
      <c r="AC32" s="30">
        <v>1</v>
      </c>
      <c r="AD32" s="32">
        <v>4</v>
      </c>
      <c r="AE32" s="30">
        <v>1</v>
      </c>
      <c r="AF32" s="32">
        <v>4</v>
      </c>
      <c r="AG32" s="30">
        <v>1</v>
      </c>
      <c r="AH32" s="32">
        <v>4</v>
      </c>
    </row>
    <row r="33" spans="1:34" x14ac:dyDescent="0.25">
      <c r="B33" s="22"/>
      <c r="C33" s="3" t="s">
        <v>1</v>
      </c>
      <c r="D33" s="3" t="s">
        <v>2</v>
      </c>
      <c r="E33" s="3" t="s">
        <v>3</v>
      </c>
      <c r="F33" s="3" t="s">
        <v>4</v>
      </c>
      <c r="G33" s="8"/>
      <c r="I33" s="37"/>
      <c r="J33" s="3" t="s">
        <v>1</v>
      </c>
      <c r="K33" s="3" t="s">
        <v>2</v>
      </c>
      <c r="L33" s="3" t="s">
        <v>3</v>
      </c>
      <c r="M33" s="3" t="s">
        <v>4</v>
      </c>
      <c r="N33" s="11" t="s">
        <v>9</v>
      </c>
      <c r="O33" s="11" t="s">
        <v>10</v>
      </c>
      <c r="P33" s="33"/>
      <c r="Q33" s="33"/>
      <c r="T33" s="22"/>
      <c r="U33" s="11" t="s">
        <v>12</v>
      </c>
      <c r="V33" s="11" t="s">
        <v>13</v>
      </c>
      <c r="W33" s="11" t="s">
        <v>14</v>
      </c>
      <c r="X33" s="11" t="s">
        <v>15</v>
      </c>
      <c r="Y33" s="14" t="s">
        <v>19</v>
      </c>
      <c r="Z33" s="14" t="s">
        <v>18</v>
      </c>
      <c r="AA33" s="11" t="s">
        <v>17</v>
      </c>
      <c r="AB33" s="14" t="s">
        <v>16</v>
      </c>
      <c r="AC33" s="31"/>
      <c r="AD33" s="33"/>
      <c r="AE33" s="31"/>
      <c r="AF33" s="33"/>
      <c r="AG33" s="31"/>
      <c r="AH33" s="33"/>
    </row>
    <row r="34" spans="1:34" x14ac:dyDescent="0.25">
      <c r="B34" s="1">
        <v>1</v>
      </c>
      <c r="C34" s="1">
        <v>0.63</v>
      </c>
      <c r="D34" s="1">
        <v>0.47</v>
      </c>
      <c r="E34" s="1">
        <v>10.130000000000001</v>
      </c>
      <c r="F34" s="1">
        <v>9.44</v>
      </c>
      <c r="G34" s="8"/>
      <c r="I34" s="1">
        <f>B34</f>
        <v>1</v>
      </c>
      <c r="J34" s="1">
        <f>C34</f>
        <v>0.63</v>
      </c>
      <c r="K34" s="1">
        <f>D34</f>
        <v>0.47</v>
      </c>
      <c r="L34" s="1">
        <f>E34</f>
        <v>10.130000000000001</v>
      </c>
      <c r="M34" s="1">
        <f>F34</f>
        <v>9.44</v>
      </c>
      <c r="N34" s="6">
        <f>E34/6</f>
        <v>1.6883333333333335</v>
      </c>
      <c r="O34" s="6">
        <f>F34/6</f>
        <v>1.5733333333333333</v>
      </c>
      <c r="P34" s="2">
        <f>(((N34^2)+(O34^2))/(8*(J34+K34)))+(((N34^2)-(O34^2))/(8*(J34-K34)))</f>
        <v>0.89825027619949505</v>
      </c>
      <c r="Q34" s="2">
        <f>((22/7)^2)/P34</f>
        <v>10.996435272138372</v>
      </c>
      <c r="T34" s="1">
        <v>1</v>
      </c>
      <c r="U34" s="1">
        <f>E34</f>
        <v>10.130000000000001</v>
      </c>
      <c r="V34" s="1">
        <f>F34</f>
        <v>9.44</v>
      </c>
      <c r="W34" s="1">
        <f>U39</f>
        <v>10.134</v>
      </c>
      <c r="X34" s="1">
        <f>V39</f>
        <v>9.402000000000001</v>
      </c>
      <c r="Y34" s="1">
        <f>U34-W34</f>
        <v>-3.9999999999995595E-3</v>
      </c>
      <c r="Z34" s="1">
        <f>V34-X34</f>
        <v>3.7999999999998479E-2</v>
      </c>
      <c r="AA34" s="13">
        <f>Y34^2</f>
        <v>1.5999999999996476E-5</v>
      </c>
      <c r="AB34" s="13">
        <f>Z34^2</f>
        <v>1.4439999999998844E-3</v>
      </c>
      <c r="AC34" s="20">
        <f>SQRT(AA39/20)</f>
        <v>1.2884098726725154E-2</v>
      </c>
      <c r="AD34" s="20">
        <f>SQRT(AB39/20)</f>
        <v>3.1048349392520082E-2</v>
      </c>
      <c r="AE34" s="23">
        <f>$AC$34/W34</f>
        <v>1.2713734681986534E-3</v>
      </c>
      <c r="AF34" s="23">
        <f>$AD$34/X34</f>
        <v>3.3023132729759711E-3</v>
      </c>
      <c r="AG34" s="23">
        <f>1-$AE$34</f>
        <v>0.99872862653180139</v>
      </c>
      <c r="AH34" s="23">
        <f>1-$AF$34</f>
        <v>0.99669768672702408</v>
      </c>
    </row>
    <row r="35" spans="1:34" x14ac:dyDescent="0.25">
      <c r="B35" s="1">
        <v>2</v>
      </c>
      <c r="C35" s="1">
        <v>0.63</v>
      </c>
      <c r="D35" s="1">
        <v>0.47</v>
      </c>
      <c r="E35" s="1">
        <v>10.16</v>
      </c>
      <c r="F35" s="1">
        <v>9.44</v>
      </c>
      <c r="G35" s="8"/>
      <c r="I35" s="1">
        <f t="shared" ref="I35:L38" si="22">B35</f>
        <v>2</v>
      </c>
      <c r="J35" s="1">
        <f t="shared" si="22"/>
        <v>0.63</v>
      </c>
      <c r="K35" s="1">
        <f t="shared" si="22"/>
        <v>0.47</v>
      </c>
      <c r="L35" s="1">
        <f t="shared" si="22"/>
        <v>10.16</v>
      </c>
      <c r="M35" s="1">
        <f t="shared" ref="M35:M38" si="23">F35</f>
        <v>9.44</v>
      </c>
      <c r="N35" s="6">
        <f>E35/6</f>
        <v>1.6933333333333334</v>
      </c>
      <c r="O35" s="6">
        <f t="shared" ref="O35:O38" si="24">F35/6</f>
        <v>1.5733333333333333</v>
      </c>
      <c r="P35" s="2">
        <f t="shared" ref="P35:P38" si="25">(((N35^2)+(O35^2))/(8*(J35+K35)))+(((N35^2)-(O35^2))/(8*(J35-K35)))</f>
        <v>0.91338131313131332</v>
      </c>
      <c r="Q35" s="2">
        <f t="shared" ref="Q35:Q38" si="26">((22/7)^2)/P35</f>
        <v>10.81426878172633</v>
      </c>
      <c r="T35" s="1">
        <v>2</v>
      </c>
      <c r="U35" s="1">
        <f t="shared" ref="U35:U38" si="27">E35</f>
        <v>10.16</v>
      </c>
      <c r="V35" s="1">
        <f t="shared" ref="V35:V38" si="28">F35</f>
        <v>9.44</v>
      </c>
      <c r="W35" s="1">
        <f>U39</f>
        <v>10.134</v>
      </c>
      <c r="X35" s="1">
        <f>V39</f>
        <v>9.402000000000001</v>
      </c>
      <c r="Y35" s="1">
        <f t="shared" ref="Y35:Y38" si="29">U35-W35</f>
        <v>2.5999999999999801E-2</v>
      </c>
      <c r="Z35" s="1">
        <f t="shared" ref="Z35:Z38" si="30">V35-X35</f>
        <v>3.7999999999998479E-2</v>
      </c>
      <c r="AA35" s="13">
        <f t="shared" ref="AA35:AA38" si="31">Y35^2</f>
        <v>6.7599999999998965E-4</v>
      </c>
      <c r="AB35" s="13">
        <f t="shared" ref="AB35:AB38" si="32">Z35^2</f>
        <v>1.4439999999998844E-3</v>
      </c>
      <c r="AC35" s="21"/>
      <c r="AD35" s="21"/>
      <c r="AE35" s="24"/>
      <c r="AF35" s="24"/>
      <c r="AG35" s="24"/>
      <c r="AH35" s="24"/>
    </row>
    <row r="36" spans="1:34" x14ac:dyDescent="0.25">
      <c r="B36" s="1">
        <v>3</v>
      </c>
      <c r="C36" s="1">
        <v>0.63</v>
      </c>
      <c r="D36" s="1">
        <v>0.47</v>
      </c>
      <c r="E36" s="1">
        <v>10.16</v>
      </c>
      <c r="F36" s="1">
        <v>9.44</v>
      </c>
      <c r="I36" s="1">
        <f t="shared" si="22"/>
        <v>3</v>
      </c>
      <c r="J36" s="1">
        <f t="shared" si="22"/>
        <v>0.63</v>
      </c>
      <c r="K36" s="1">
        <f t="shared" si="22"/>
        <v>0.47</v>
      </c>
      <c r="L36" s="1">
        <f t="shared" si="22"/>
        <v>10.16</v>
      </c>
      <c r="M36" s="1">
        <f t="shared" si="23"/>
        <v>9.44</v>
      </c>
      <c r="N36" s="6">
        <f>E36/6</f>
        <v>1.6933333333333334</v>
      </c>
      <c r="O36" s="6">
        <f t="shared" si="24"/>
        <v>1.5733333333333333</v>
      </c>
      <c r="P36" s="2">
        <f t="shared" si="25"/>
        <v>0.91338131313131332</v>
      </c>
      <c r="Q36" s="2">
        <f t="shared" si="26"/>
        <v>10.81426878172633</v>
      </c>
      <c r="T36" s="1">
        <v>3</v>
      </c>
      <c r="U36" s="1">
        <f t="shared" si="27"/>
        <v>10.16</v>
      </c>
      <c r="V36" s="1">
        <f t="shared" si="28"/>
        <v>9.44</v>
      </c>
      <c r="W36" s="1">
        <f>U39</f>
        <v>10.134</v>
      </c>
      <c r="X36" s="1">
        <f>V39</f>
        <v>9.402000000000001</v>
      </c>
      <c r="Y36" s="1">
        <f t="shared" si="29"/>
        <v>2.5999999999999801E-2</v>
      </c>
      <c r="Z36" s="1">
        <f t="shared" si="30"/>
        <v>3.7999999999998479E-2</v>
      </c>
      <c r="AA36" s="13">
        <f t="shared" si="31"/>
        <v>6.7599999999998965E-4</v>
      </c>
      <c r="AB36" s="13">
        <f t="shared" si="32"/>
        <v>1.4439999999998844E-3</v>
      </c>
      <c r="AC36" s="21"/>
      <c r="AD36" s="21"/>
      <c r="AE36" s="24"/>
      <c r="AF36" s="24"/>
      <c r="AG36" s="24"/>
      <c r="AH36" s="24"/>
    </row>
    <row r="37" spans="1:34" x14ac:dyDescent="0.25">
      <c r="B37" s="1">
        <v>4</v>
      </c>
      <c r="C37" s="1">
        <v>0.63</v>
      </c>
      <c r="D37" s="1">
        <v>0.47</v>
      </c>
      <c r="E37" s="1">
        <v>10.09</v>
      </c>
      <c r="F37" s="1">
        <v>9.41</v>
      </c>
      <c r="I37" s="1">
        <f t="shared" si="22"/>
        <v>4</v>
      </c>
      <c r="J37" s="1">
        <f t="shared" si="22"/>
        <v>0.63</v>
      </c>
      <c r="K37" s="1">
        <f t="shared" si="22"/>
        <v>0.47</v>
      </c>
      <c r="L37" s="1">
        <f t="shared" si="22"/>
        <v>10.09</v>
      </c>
      <c r="M37" s="1">
        <f t="shared" si="23"/>
        <v>9.41</v>
      </c>
      <c r="N37" s="6">
        <f>E37/6</f>
        <v>1.6816666666666666</v>
      </c>
      <c r="O37" s="6">
        <f t="shared" si="24"/>
        <v>1.5683333333333334</v>
      </c>
      <c r="P37" s="2">
        <f t="shared" si="25"/>
        <v>0.88863226010100993</v>
      </c>
      <c r="Q37" s="2">
        <f t="shared" si="26"/>
        <v>11.11545401163513</v>
      </c>
      <c r="T37" s="1">
        <v>4</v>
      </c>
      <c r="U37" s="1">
        <f t="shared" si="27"/>
        <v>10.09</v>
      </c>
      <c r="V37" s="1">
        <f t="shared" si="28"/>
        <v>9.41</v>
      </c>
      <c r="W37" s="1">
        <f>U39</f>
        <v>10.134</v>
      </c>
      <c r="X37" s="1">
        <f>V39</f>
        <v>9.402000000000001</v>
      </c>
      <c r="Y37" s="1">
        <f t="shared" si="29"/>
        <v>-4.4000000000000483E-2</v>
      </c>
      <c r="Z37" s="1">
        <f t="shared" si="30"/>
        <v>7.9999999999991189E-3</v>
      </c>
      <c r="AA37" s="13">
        <f t="shared" si="31"/>
        <v>1.9360000000000425E-3</v>
      </c>
      <c r="AB37" s="13">
        <f t="shared" si="32"/>
        <v>6.3999999999985902E-5</v>
      </c>
      <c r="AC37" s="21"/>
      <c r="AD37" s="21"/>
      <c r="AE37" s="24"/>
      <c r="AF37" s="24"/>
      <c r="AG37" s="24"/>
      <c r="AH37" s="24"/>
    </row>
    <row r="38" spans="1:34" x14ac:dyDescent="0.25">
      <c r="B38" s="1">
        <v>5</v>
      </c>
      <c r="C38" s="1">
        <v>0.63</v>
      </c>
      <c r="D38" s="1">
        <v>0.47</v>
      </c>
      <c r="E38" s="1">
        <v>10.130000000000001</v>
      </c>
      <c r="F38" s="1">
        <v>9.2799999999999994</v>
      </c>
      <c r="I38" s="1">
        <f t="shared" si="22"/>
        <v>5</v>
      </c>
      <c r="J38" s="1">
        <f t="shared" si="22"/>
        <v>0.63</v>
      </c>
      <c r="K38" s="1">
        <f t="shared" si="22"/>
        <v>0.47</v>
      </c>
      <c r="L38" s="1">
        <f t="shared" si="22"/>
        <v>10.130000000000001</v>
      </c>
      <c r="M38" s="1">
        <f t="shared" si="23"/>
        <v>9.2799999999999994</v>
      </c>
      <c r="N38" s="6">
        <f>E38/6</f>
        <v>1.6883333333333335</v>
      </c>
      <c r="O38" s="6">
        <f t="shared" si="24"/>
        <v>1.5466666666666666</v>
      </c>
      <c r="P38" s="2">
        <f t="shared" si="25"/>
        <v>0.95379573074494983</v>
      </c>
      <c r="Q38" s="2">
        <f t="shared" si="26"/>
        <v>10.3560444883659</v>
      </c>
      <c r="T38" s="1">
        <v>5</v>
      </c>
      <c r="U38" s="1">
        <f t="shared" si="27"/>
        <v>10.130000000000001</v>
      </c>
      <c r="V38" s="1">
        <f t="shared" si="28"/>
        <v>9.2799999999999994</v>
      </c>
      <c r="W38" s="1">
        <f>U39</f>
        <v>10.134</v>
      </c>
      <c r="X38" s="1">
        <f>V39</f>
        <v>9.402000000000001</v>
      </c>
      <c r="Y38" s="1">
        <f t="shared" si="29"/>
        <v>-3.9999999999995595E-3</v>
      </c>
      <c r="Z38" s="1">
        <f t="shared" si="30"/>
        <v>-0.12200000000000166</v>
      </c>
      <c r="AA38" s="13">
        <f t="shared" si="31"/>
        <v>1.5999999999996476E-5</v>
      </c>
      <c r="AB38" s="13">
        <f t="shared" si="32"/>
        <v>1.4884000000000406E-2</v>
      </c>
      <c r="AC38" s="22"/>
      <c r="AD38" s="22"/>
      <c r="AE38" s="25"/>
      <c r="AF38" s="25"/>
      <c r="AG38" s="25"/>
      <c r="AH38" s="25"/>
    </row>
    <row r="39" spans="1:34" x14ac:dyDescent="0.25">
      <c r="P39" s="18" t="s">
        <v>23</v>
      </c>
      <c r="Q39" s="19">
        <f>AVERAGE(Q34:Q38)</f>
        <v>10.819294267118414</v>
      </c>
      <c r="T39" s="12"/>
      <c r="U39" s="4">
        <f>AVERAGE(U34:U38)</f>
        <v>10.134</v>
      </c>
      <c r="V39" s="4">
        <f>AVERAGE(V34:V38)</f>
        <v>9.402000000000001</v>
      </c>
      <c r="W39" s="12"/>
      <c r="X39" s="12"/>
      <c r="Y39" s="12"/>
      <c r="Z39" s="12"/>
      <c r="AA39" s="15">
        <f>SUM(AA34:AA38)</f>
        <v>3.3200000000000148E-3</v>
      </c>
      <c r="AB39" s="15">
        <f>SUM(AB34:AB38)</f>
        <v>1.9280000000000044E-2</v>
      </c>
    </row>
    <row r="40" spans="1:34" ht="15.75" thickBot="1" x14ac:dyDescent="0.3">
      <c r="B40" s="16"/>
      <c r="C40" s="16"/>
      <c r="D40" s="16"/>
      <c r="E40" s="16"/>
      <c r="F40" s="16"/>
      <c r="G40" s="17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</row>
    <row r="41" spans="1:34" ht="15.75" thickTop="1" x14ac:dyDescent="0.25">
      <c r="G41" s="8"/>
    </row>
    <row r="42" spans="1:34" x14ac:dyDescent="0.25">
      <c r="A42">
        <v>4</v>
      </c>
      <c r="G42" s="8"/>
    </row>
    <row r="43" spans="1:34" x14ac:dyDescent="0.25">
      <c r="B43" s="20" t="s">
        <v>0</v>
      </c>
      <c r="C43" s="38" t="s">
        <v>7</v>
      </c>
      <c r="D43" s="38"/>
      <c r="E43" s="38"/>
      <c r="F43" s="38"/>
      <c r="G43" s="10"/>
      <c r="I43" s="37" t="s">
        <v>0</v>
      </c>
      <c r="J43" s="38" t="s">
        <v>7</v>
      </c>
      <c r="K43" s="38"/>
      <c r="L43" s="38"/>
      <c r="M43" s="38"/>
      <c r="N43" s="38"/>
      <c r="O43" s="38"/>
      <c r="P43" s="32" t="s">
        <v>11</v>
      </c>
      <c r="Q43" s="32" t="s">
        <v>8</v>
      </c>
      <c r="T43" s="20" t="s">
        <v>0</v>
      </c>
      <c r="U43" s="34" t="s">
        <v>7</v>
      </c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6"/>
    </row>
    <row r="44" spans="1:34" x14ac:dyDescent="0.25">
      <c r="B44" s="21"/>
      <c r="C44" s="37" t="s">
        <v>5</v>
      </c>
      <c r="D44" s="37"/>
      <c r="E44" s="26" t="s">
        <v>5</v>
      </c>
      <c r="F44" s="27"/>
      <c r="G44" s="8"/>
      <c r="I44" s="37"/>
      <c r="J44" s="37" t="s">
        <v>5</v>
      </c>
      <c r="K44" s="37"/>
      <c r="L44" s="37" t="s">
        <v>5</v>
      </c>
      <c r="M44" s="37"/>
      <c r="N44" s="37" t="s">
        <v>5</v>
      </c>
      <c r="O44" s="37"/>
      <c r="P44" s="39"/>
      <c r="Q44" s="39"/>
      <c r="T44" s="21"/>
      <c r="U44" s="26" t="s">
        <v>5</v>
      </c>
      <c r="V44" s="27"/>
      <c r="W44" s="26" t="s">
        <v>5</v>
      </c>
      <c r="X44" s="27"/>
      <c r="Y44" s="26" t="s">
        <v>5</v>
      </c>
      <c r="Z44" s="27"/>
      <c r="AA44" s="26" t="s">
        <v>5</v>
      </c>
      <c r="AB44" s="27"/>
      <c r="AC44" s="28" t="s">
        <v>20</v>
      </c>
      <c r="AD44" s="29"/>
      <c r="AE44" s="28" t="s">
        <v>21</v>
      </c>
      <c r="AF44" s="29"/>
      <c r="AG44" s="28" t="s">
        <v>22</v>
      </c>
      <c r="AH44" s="29"/>
    </row>
    <row r="45" spans="1:34" x14ac:dyDescent="0.25">
      <c r="B45" s="21"/>
      <c r="C45" s="1">
        <v>1</v>
      </c>
      <c r="D45" s="1">
        <v>4</v>
      </c>
      <c r="E45" s="1">
        <v>1</v>
      </c>
      <c r="F45" s="1">
        <v>4</v>
      </c>
      <c r="G45" s="8"/>
      <c r="I45" s="37"/>
      <c r="J45" s="1">
        <v>1</v>
      </c>
      <c r="K45" s="1">
        <v>4</v>
      </c>
      <c r="L45" s="1">
        <v>1</v>
      </c>
      <c r="M45" s="1">
        <v>4</v>
      </c>
      <c r="N45" s="1">
        <v>1</v>
      </c>
      <c r="O45" s="1">
        <v>4</v>
      </c>
      <c r="P45" s="39"/>
      <c r="Q45" s="39"/>
      <c r="T45" s="21"/>
      <c r="U45" s="1">
        <v>1</v>
      </c>
      <c r="V45" s="1">
        <v>4</v>
      </c>
      <c r="W45" s="1">
        <v>1</v>
      </c>
      <c r="X45" s="1">
        <v>4</v>
      </c>
      <c r="Y45" s="1">
        <v>1</v>
      </c>
      <c r="Z45" s="1">
        <v>4</v>
      </c>
      <c r="AA45" s="1">
        <v>1</v>
      </c>
      <c r="AB45" s="1">
        <v>4</v>
      </c>
      <c r="AC45" s="30">
        <v>1</v>
      </c>
      <c r="AD45" s="32">
        <v>4</v>
      </c>
      <c r="AE45" s="30">
        <v>1</v>
      </c>
      <c r="AF45" s="32">
        <v>4</v>
      </c>
      <c r="AG45" s="30">
        <v>1</v>
      </c>
      <c r="AH45" s="32">
        <v>4</v>
      </c>
    </row>
    <row r="46" spans="1:34" x14ac:dyDescent="0.25">
      <c r="B46" s="22"/>
      <c r="C46" s="3" t="s">
        <v>1</v>
      </c>
      <c r="D46" s="3" t="s">
        <v>2</v>
      </c>
      <c r="E46" s="3" t="s">
        <v>3</v>
      </c>
      <c r="F46" s="3" t="s">
        <v>4</v>
      </c>
      <c r="G46" s="8"/>
      <c r="I46" s="37"/>
      <c r="J46" s="3" t="s">
        <v>1</v>
      </c>
      <c r="K46" s="3" t="s">
        <v>2</v>
      </c>
      <c r="L46" s="3" t="s">
        <v>3</v>
      </c>
      <c r="M46" s="3" t="s">
        <v>4</v>
      </c>
      <c r="N46" s="11" t="s">
        <v>9</v>
      </c>
      <c r="O46" s="11" t="s">
        <v>10</v>
      </c>
      <c r="P46" s="33"/>
      <c r="Q46" s="33"/>
      <c r="T46" s="22"/>
      <c r="U46" s="11" t="s">
        <v>12</v>
      </c>
      <c r="V46" s="11" t="s">
        <v>13</v>
      </c>
      <c r="W46" s="11" t="s">
        <v>14</v>
      </c>
      <c r="X46" s="11" t="s">
        <v>15</v>
      </c>
      <c r="Y46" s="14" t="s">
        <v>19</v>
      </c>
      <c r="Z46" s="14" t="s">
        <v>18</v>
      </c>
      <c r="AA46" s="11" t="s">
        <v>17</v>
      </c>
      <c r="AB46" s="14" t="s">
        <v>16</v>
      </c>
      <c r="AC46" s="31"/>
      <c r="AD46" s="33"/>
      <c r="AE46" s="31"/>
      <c r="AF46" s="33"/>
      <c r="AG46" s="31"/>
      <c r="AH46" s="33"/>
    </row>
    <row r="47" spans="1:34" x14ac:dyDescent="0.25">
      <c r="B47" s="1">
        <v>1</v>
      </c>
      <c r="C47" s="1">
        <v>0.63</v>
      </c>
      <c r="D47" s="1">
        <v>0.47</v>
      </c>
      <c r="E47" s="1">
        <v>10.38</v>
      </c>
      <c r="F47" s="1">
        <v>9.5</v>
      </c>
      <c r="G47" s="8"/>
      <c r="I47" s="1">
        <f>B47</f>
        <v>1</v>
      </c>
      <c r="J47" s="1">
        <f>C47</f>
        <v>0.63</v>
      </c>
      <c r="K47" s="1">
        <f>D47</f>
        <v>0.47</v>
      </c>
      <c r="L47" s="1">
        <f>E47</f>
        <v>10.38</v>
      </c>
      <c r="M47" s="1">
        <f>F47</f>
        <v>9.5</v>
      </c>
      <c r="N47" s="6">
        <f>E47/6</f>
        <v>1.7300000000000002</v>
      </c>
      <c r="O47" s="6">
        <f>F47/6</f>
        <v>1.5833333333333333</v>
      </c>
      <c r="P47" s="2">
        <f>(((N47^2)+(O47^2))/(8*(J47+K47)))+(((N47^2)-(O47^2))/(8*(J47-K47)))</f>
        <v>1.0046351010101016</v>
      </c>
      <c r="Q47" s="2">
        <f>((22/7)^2)/P47</f>
        <v>9.8319788055154209</v>
      </c>
      <c r="T47" s="1">
        <v>1</v>
      </c>
      <c r="U47" s="1">
        <f>E47</f>
        <v>10.38</v>
      </c>
      <c r="V47" s="1">
        <f>F47</f>
        <v>9.5</v>
      </c>
      <c r="W47" s="1">
        <f>U52</f>
        <v>10.274000000000001</v>
      </c>
      <c r="X47" s="1">
        <f>V52</f>
        <v>9.4899999999999984</v>
      </c>
      <c r="Y47" s="1">
        <f>U47-W47</f>
        <v>0.10599999999999987</v>
      </c>
      <c r="Z47" s="1">
        <f>V47-X47</f>
        <v>1.0000000000001563E-2</v>
      </c>
      <c r="AA47" s="13">
        <f>Y47^2</f>
        <v>1.1235999999999973E-2</v>
      </c>
      <c r="AB47" s="13">
        <f>Z47^2</f>
        <v>1.0000000000003127E-4</v>
      </c>
      <c r="AC47" s="20">
        <f>SQRT(AA52/20)</f>
        <v>3.487119154832552E-2</v>
      </c>
      <c r="AD47" s="20">
        <f>SQRT(AB52/20)</f>
        <v>2.2135943621178704E-2</v>
      </c>
      <c r="AE47" s="23">
        <f>$AC$47/W47</f>
        <v>3.3941202597163244E-3</v>
      </c>
      <c r="AF47" s="23">
        <f>$AD$47/X47</f>
        <v>2.3325546492285257E-3</v>
      </c>
      <c r="AG47" s="23">
        <f>1-$AE$47</f>
        <v>0.9966058797402837</v>
      </c>
      <c r="AH47" s="23">
        <f>1-$AF$47</f>
        <v>0.99766744535077145</v>
      </c>
    </row>
    <row r="48" spans="1:34" x14ac:dyDescent="0.25">
      <c r="B48" s="1">
        <v>2</v>
      </c>
      <c r="C48" s="1">
        <v>0.63</v>
      </c>
      <c r="D48" s="1">
        <v>0.47</v>
      </c>
      <c r="E48" s="1">
        <v>10.28</v>
      </c>
      <c r="F48" s="1">
        <v>9.4700000000000006</v>
      </c>
      <c r="G48" s="8"/>
      <c r="I48" s="1">
        <f t="shared" ref="I48:L51" si="33">B48</f>
        <v>2</v>
      </c>
      <c r="J48" s="1">
        <f t="shared" si="33"/>
        <v>0.63</v>
      </c>
      <c r="K48" s="1">
        <f t="shared" si="33"/>
        <v>0.47</v>
      </c>
      <c r="L48" s="1">
        <f t="shared" si="33"/>
        <v>10.28</v>
      </c>
      <c r="M48" s="1">
        <f t="shared" ref="M48:M51" si="34">F48</f>
        <v>9.4700000000000006</v>
      </c>
      <c r="N48" s="6">
        <f>E48/6</f>
        <v>1.7133333333333332</v>
      </c>
      <c r="O48" s="6">
        <f t="shared" ref="O48:O51" si="35">F48/6</f>
        <v>1.5783333333333334</v>
      </c>
      <c r="P48" s="2">
        <f t="shared" ref="P48:P51" si="36">(((N48^2)+(O48^2))/(8*(J48+K48)))+(((N48^2)-(O48^2))/(8*(J48-K48)))</f>
        <v>0.9638324258207065</v>
      </c>
      <c r="Q48" s="2">
        <f t="shared" ref="Q48:Q51" si="37">((22/7)^2)/P48</f>
        <v>10.24820368747959</v>
      </c>
      <c r="T48" s="1">
        <v>2</v>
      </c>
      <c r="U48" s="1">
        <f t="shared" ref="U48:U51" si="38">E48</f>
        <v>10.28</v>
      </c>
      <c r="V48" s="1">
        <f t="shared" ref="V48:V51" si="39">F48</f>
        <v>9.4700000000000006</v>
      </c>
      <c r="W48" s="1">
        <f>U52</f>
        <v>10.274000000000001</v>
      </c>
      <c r="X48" s="1">
        <f>V52</f>
        <v>9.4899999999999984</v>
      </c>
      <c r="Y48" s="1">
        <f t="shared" ref="Y48:Y51" si="40">U48-W48</f>
        <v>5.999999999998451E-3</v>
      </c>
      <c r="Z48" s="1">
        <f t="shared" ref="Z48:Z51" si="41">V48-X48</f>
        <v>-1.9999999999997797E-2</v>
      </c>
      <c r="AA48" s="13">
        <f t="shared" ref="AA48:AA51" si="42">Y48^2</f>
        <v>3.5999999999981414E-5</v>
      </c>
      <c r="AB48" s="13">
        <f t="shared" ref="AB48:AB51" si="43">Z48^2</f>
        <v>3.9999999999991187E-4</v>
      </c>
      <c r="AC48" s="21"/>
      <c r="AD48" s="21"/>
      <c r="AE48" s="24"/>
      <c r="AF48" s="24"/>
      <c r="AG48" s="24"/>
      <c r="AH48" s="24"/>
    </row>
    <row r="49" spans="1:34" x14ac:dyDescent="0.25">
      <c r="B49" s="1">
        <v>3</v>
      </c>
      <c r="C49" s="1">
        <v>0.63</v>
      </c>
      <c r="D49" s="1">
        <v>0.47</v>
      </c>
      <c r="E49" s="1">
        <v>10.220000000000001</v>
      </c>
      <c r="F49" s="1">
        <v>9.57</v>
      </c>
      <c r="I49" s="1">
        <f t="shared" si="33"/>
        <v>3</v>
      </c>
      <c r="J49" s="1">
        <f t="shared" si="33"/>
        <v>0.63</v>
      </c>
      <c r="K49" s="1">
        <f t="shared" si="33"/>
        <v>0.47</v>
      </c>
      <c r="L49" s="1">
        <f t="shared" si="33"/>
        <v>10.220000000000001</v>
      </c>
      <c r="M49" s="1">
        <f t="shared" si="34"/>
        <v>9.57</v>
      </c>
      <c r="N49" s="6">
        <f>E49/6</f>
        <v>1.7033333333333334</v>
      </c>
      <c r="O49" s="6">
        <f t="shared" si="35"/>
        <v>1.595</v>
      </c>
      <c r="P49" s="2">
        <f t="shared" si="36"/>
        <v>0.89794779829545479</v>
      </c>
      <c r="Q49" s="2">
        <f t="shared" si="37"/>
        <v>11.000139472649076</v>
      </c>
      <c r="T49" s="1">
        <v>3</v>
      </c>
      <c r="U49" s="1">
        <f t="shared" si="38"/>
        <v>10.220000000000001</v>
      </c>
      <c r="V49" s="1">
        <f t="shared" si="39"/>
        <v>9.57</v>
      </c>
      <c r="W49" s="1">
        <f>U52</f>
        <v>10.274000000000001</v>
      </c>
      <c r="X49" s="1">
        <f>V52</f>
        <v>9.4899999999999984</v>
      </c>
      <c r="Y49" s="1">
        <f t="shared" si="40"/>
        <v>-5.400000000000027E-2</v>
      </c>
      <c r="Z49" s="1">
        <f t="shared" si="41"/>
        <v>8.0000000000001847E-2</v>
      </c>
      <c r="AA49" s="13">
        <f t="shared" si="42"/>
        <v>2.9160000000000292E-3</v>
      </c>
      <c r="AB49" s="13">
        <f t="shared" si="43"/>
        <v>6.4000000000002952E-3</v>
      </c>
      <c r="AC49" s="21"/>
      <c r="AD49" s="21"/>
      <c r="AE49" s="24"/>
      <c r="AF49" s="24"/>
      <c r="AG49" s="24"/>
      <c r="AH49" s="24"/>
    </row>
    <row r="50" spans="1:34" x14ac:dyDescent="0.25">
      <c r="B50" s="1">
        <v>4</v>
      </c>
      <c r="C50" s="1">
        <v>0.63</v>
      </c>
      <c r="D50" s="1">
        <v>0.47</v>
      </c>
      <c r="E50" s="1">
        <v>10.18</v>
      </c>
      <c r="F50" s="1">
        <v>9.4700000000000006</v>
      </c>
      <c r="I50" s="1">
        <f t="shared" si="33"/>
        <v>4</v>
      </c>
      <c r="J50" s="1">
        <f t="shared" si="33"/>
        <v>0.63</v>
      </c>
      <c r="K50" s="1">
        <f t="shared" si="33"/>
        <v>0.47</v>
      </c>
      <c r="L50" s="1">
        <f t="shared" si="33"/>
        <v>10.18</v>
      </c>
      <c r="M50" s="1">
        <f t="shared" si="34"/>
        <v>9.4700000000000006</v>
      </c>
      <c r="N50" s="6">
        <f>E50/6</f>
        <v>1.6966666666666665</v>
      </c>
      <c r="O50" s="6">
        <f t="shared" si="35"/>
        <v>1.5783333333333334</v>
      </c>
      <c r="P50" s="2">
        <f t="shared" si="36"/>
        <v>0.91297305082070668</v>
      </c>
      <c r="Q50" s="2">
        <f t="shared" si="37"/>
        <v>10.81910469485255</v>
      </c>
      <c r="T50" s="1">
        <v>4</v>
      </c>
      <c r="U50" s="1">
        <f t="shared" si="38"/>
        <v>10.18</v>
      </c>
      <c r="V50" s="1">
        <f t="shared" si="39"/>
        <v>9.4700000000000006</v>
      </c>
      <c r="W50" s="1">
        <f>U52</f>
        <v>10.274000000000001</v>
      </c>
      <c r="X50" s="1">
        <f>V52</f>
        <v>9.4899999999999984</v>
      </c>
      <c r="Y50" s="1">
        <f t="shared" si="40"/>
        <v>-9.4000000000001194E-2</v>
      </c>
      <c r="Z50" s="1">
        <f t="shared" si="41"/>
        <v>-1.9999999999997797E-2</v>
      </c>
      <c r="AA50" s="13">
        <f t="shared" si="42"/>
        <v>8.8360000000002239E-3</v>
      </c>
      <c r="AB50" s="13">
        <f t="shared" si="43"/>
        <v>3.9999999999991187E-4</v>
      </c>
      <c r="AC50" s="21"/>
      <c r="AD50" s="21"/>
      <c r="AE50" s="24"/>
      <c r="AF50" s="24"/>
      <c r="AG50" s="24"/>
      <c r="AH50" s="24"/>
    </row>
    <row r="51" spans="1:34" x14ac:dyDescent="0.25">
      <c r="B51" s="1">
        <v>5</v>
      </c>
      <c r="C51" s="1">
        <v>0.63</v>
      </c>
      <c r="D51" s="1">
        <v>0.47</v>
      </c>
      <c r="E51" s="1">
        <v>10.31</v>
      </c>
      <c r="F51" s="1">
        <v>9.44</v>
      </c>
      <c r="I51" s="1">
        <f t="shared" si="33"/>
        <v>5</v>
      </c>
      <c r="J51" s="1">
        <f t="shared" si="33"/>
        <v>0.63</v>
      </c>
      <c r="K51" s="1">
        <f t="shared" si="33"/>
        <v>0.47</v>
      </c>
      <c r="L51" s="1">
        <f t="shared" si="33"/>
        <v>10.31</v>
      </c>
      <c r="M51" s="1">
        <f t="shared" si="34"/>
        <v>9.44</v>
      </c>
      <c r="N51" s="6">
        <f>E51/6</f>
        <v>1.7183333333333335</v>
      </c>
      <c r="O51" s="6">
        <f t="shared" si="35"/>
        <v>1.5733333333333333</v>
      </c>
      <c r="P51" s="2">
        <f t="shared" si="36"/>
        <v>0.98970766256313158</v>
      </c>
      <c r="Q51" s="2">
        <f t="shared" si="37"/>
        <v>9.9802713407587582</v>
      </c>
      <c r="T51" s="1">
        <v>5</v>
      </c>
      <c r="U51" s="1">
        <f t="shared" si="38"/>
        <v>10.31</v>
      </c>
      <c r="V51" s="1">
        <f t="shared" si="39"/>
        <v>9.44</v>
      </c>
      <c r="W51" s="1">
        <f>U52</f>
        <v>10.274000000000001</v>
      </c>
      <c r="X51" s="1">
        <f>V52</f>
        <v>9.4899999999999984</v>
      </c>
      <c r="Y51" s="1">
        <f t="shared" si="40"/>
        <v>3.5999999999999588E-2</v>
      </c>
      <c r="Z51" s="1">
        <f t="shared" si="41"/>
        <v>-4.9999999999998934E-2</v>
      </c>
      <c r="AA51" s="13">
        <f t="shared" si="42"/>
        <v>1.2959999999999704E-3</v>
      </c>
      <c r="AB51" s="13">
        <f t="shared" si="43"/>
        <v>2.4999999999998934E-3</v>
      </c>
      <c r="AC51" s="22"/>
      <c r="AD51" s="22"/>
      <c r="AE51" s="25"/>
      <c r="AF51" s="25"/>
      <c r="AG51" s="25"/>
      <c r="AH51" s="25"/>
    </row>
    <row r="52" spans="1:34" x14ac:dyDescent="0.25">
      <c r="P52" s="18" t="s">
        <v>23</v>
      </c>
      <c r="Q52" s="19">
        <f>AVERAGE(Q47:Q51)</f>
        <v>10.375939600251078</v>
      </c>
      <c r="T52" s="12"/>
      <c r="U52" s="4">
        <f>AVERAGE(U47:U51)</f>
        <v>10.274000000000001</v>
      </c>
      <c r="V52" s="4">
        <f>AVERAGE(V47:V51)</f>
        <v>9.4899999999999984</v>
      </c>
      <c r="W52" s="12"/>
      <c r="X52" s="12"/>
      <c r="Y52" s="12"/>
      <c r="Z52" s="12"/>
      <c r="AA52" s="15">
        <f>SUM(AA47:AA51)</f>
        <v>2.4320000000000182E-2</v>
      </c>
      <c r="AB52" s="15">
        <f>SUM(AB47:AB51)</f>
        <v>9.8000000000000431E-3</v>
      </c>
    </row>
    <row r="53" spans="1:34" ht="15.75" thickBot="1" x14ac:dyDescent="0.3">
      <c r="B53" s="16"/>
      <c r="C53" s="16"/>
      <c r="D53" s="16"/>
      <c r="E53" s="16"/>
      <c r="F53" s="16"/>
      <c r="G53" s="17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</row>
    <row r="54" spans="1:34" ht="15.75" thickTop="1" x14ac:dyDescent="0.25">
      <c r="G54" s="8"/>
    </row>
    <row r="55" spans="1:34" x14ac:dyDescent="0.25">
      <c r="A55">
        <v>5</v>
      </c>
      <c r="G55" s="8"/>
    </row>
    <row r="56" spans="1:34" x14ac:dyDescent="0.25">
      <c r="B56" s="20" t="s">
        <v>0</v>
      </c>
      <c r="C56" s="38" t="s">
        <v>6</v>
      </c>
      <c r="D56" s="38"/>
      <c r="E56" s="38"/>
      <c r="F56" s="38"/>
      <c r="G56" s="10"/>
      <c r="I56" s="37" t="s">
        <v>0</v>
      </c>
      <c r="J56" s="38" t="s">
        <v>6</v>
      </c>
      <c r="K56" s="38"/>
      <c r="L56" s="38"/>
      <c r="M56" s="38"/>
      <c r="N56" s="38"/>
      <c r="O56" s="38"/>
      <c r="P56" s="32" t="s">
        <v>11</v>
      </c>
      <c r="Q56" s="32" t="s">
        <v>8</v>
      </c>
      <c r="T56" s="20" t="s">
        <v>0</v>
      </c>
      <c r="U56" s="34" t="s">
        <v>6</v>
      </c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6"/>
    </row>
    <row r="57" spans="1:34" x14ac:dyDescent="0.25">
      <c r="B57" s="21"/>
      <c r="C57" s="37" t="s">
        <v>5</v>
      </c>
      <c r="D57" s="37"/>
      <c r="E57" s="26" t="s">
        <v>5</v>
      </c>
      <c r="F57" s="27"/>
      <c r="G57" s="8"/>
      <c r="I57" s="37"/>
      <c r="J57" s="37" t="s">
        <v>5</v>
      </c>
      <c r="K57" s="37"/>
      <c r="L57" s="37" t="s">
        <v>5</v>
      </c>
      <c r="M57" s="37"/>
      <c r="N57" s="37" t="s">
        <v>5</v>
      </c>
      <c r="O57" s="37"/>
      <c r="P57" s="39"/>
      <c r="Q57" s="39"/>
      <c r="T57" s="21"/>
      <c r="U57" s="26" t="s">
        <v>5</v>
      </c>
      <c r="V57" s="27"/>
      <c r="W57" s="26" t="s">
        <v>5</v>
      </c>
      <c r="X57" s="27"/>
      <c r="Y57" s="26" t="s">
        <v>5</v>
      </c>
      <c r="Z57" s="27"/>
      <c r="AA57" s="26" t="s">
        <v>5</v>
      </c>
      <c r="AB57" s="27"/>
      <c r="AC57" s="28" t="s">
        <v>20</v>
      </c>
      <c r="AD57" s="29"/>
      <c r="AE57" s="28" t="s">
        <v>21</v>
      </c>
      <c r="AF57" s="29"/>
      <c r="AG57" s="28" t="s">
        <v>22</v>
      </c>
      <c r="AH57" s="29"/>
    </row>
    <row r="58" spans="1:34" x14ac:dyDescent="0.25">
      <c r="B58" s="21"/>
      <c r="C58" s="1">
        <v>2</v>
      </c>
      <c r="D58" s="1">
        <v>4</v>
      </c>
      <c r="E58" s="1">
        <v>2</v>
      </c>
      <c r="F58" s="1">
        <v>4</v>
      </c>
      <c r="G58" s="8"/>
      <c r="I58" s="37"/>
      <c r="J58" s="1">
        <v>2</v>
      </c>
      <c r="K58" s="1">
        <v>4</v>
      </c>
      <c r="L58" s="1">
        <v>2</v>
      </c>
      <c r="M58" s="1">
        <v>4</v>
      </c>
      <c r="N58" s="1">
        <v>2</v>
      </c>
      <c r="O58" s="1">
        <v>4</v>
      </c>
      <c r="P58" s="39"/>
      <c r="Q58" s="39"/>
      <c r="T58" s="21"/>
      <c r="U58" s="1">
        <v>2</v>
      </c>
      <c r="V58" s="1">
        <v>4</v>
      </c>
      <c r="W58" s="1">
        <v>2</v>
      </c>
      <c r="X58" s="1">
        <v>4</v>
      </c>
      <c r="Y58" s="1">
        <v>2</v>
      </c>
      <c r="Z58" s="1">
        <v>4</v>
      </c>
      <c r="AA58" s="1">
        <v>2</v>
      </c>
      <c r="AB58" s="1">
        <v>4</v>
      </c>
      <c r="AC58" s="30">
        <v>2</v>
      </c>
      <c r="AD58" s="32">
        <v>4</v>
      </c>
      <c r="AE58" s="30">
        <v>2</v>
      </c>
      <c r="AF58" s="32">
        <v>4</v>
      </c>
      <c r="AG58" s="30">
        <v>2</v>
      </c>
      <c r="AH58" s="32">
        <v>4</v>
      </c>
    </row>
    <row r="59" spans="1:34" x14ac:dyDescent="0.25">
      <c r="B59" s="22"/>
      <c r="C59" s="3" t="s">
        <v>1</v>
      </c>
      <c r="D59" s="3" t="s">
        <v>2</v>
      </c>
      <c r="E59" s="3" t="s">
        <v>3</v>
      </c>
      <c r="F59" s="3" t="s">
        <v>4</v>
      </c>
      <c r="G59" s="8"/>
      <c r="I59" s="37"/>
      <c r="J59" s="3" t="s">
        <v>1</v>
      </c>
      <c r="K59" s="3" t="s">
        <v>2</v>
      </c>
      <c r="L59" s="3" t="s">
        <v>3</v>
      </c>
      <c r="M59" s="3" t="s">
        <v>4</v>
      </c>
      <c r="N59" s="11" t="s">
        <v>9</v>
      </c>
      <c r="O59" s="11" t="s">
        <v>10</v>
      </c>
      <c r="P59" s="33"/>
      <c r="Q59" s="33"/>
      <c r="T59" s="22"/>
      <c r="U59" s="11" t="s">
        <v>12</v>
      </c>
      <c r="V59" s="11" t="s">
        <v>13</v>
      </c>
      <c r="W59" s="11" t="s">
        <v>14</v>
      </c>
      <c r="X59" s="11" t="s">
        <v>15</v>
      </c>
      <c r="Y59" s="14" t="s">
        <v>19</v>
      </c>
      <c r="Z59" s="14" t="s">
        <v>18</v>
      </c>
      <c r="AA59" s="11" t="s">
        <v>17</v>
      </c>
      <c r="AB59" s="14" t="s">
        <v>16</v>
      </c>
      <c r="AC59" s="31"/>
      <c r="AD59" s="33"/>
      <c r="AE59" s="31"/>
      <c r="AF59" s="33"/>
      <c r="AG59" s="31"/>
      <c r="AH59" s="33"/>
    </row>
    <row r="60" spans="1:34" x14ac:dyDescent="0.25">
      <c r="B60" s="1">
        <v>1</v>
      </c>
      <c r="C60" s="1">
        <v>0.56999999999999995</v>
      </c>
      <c r="D60" s="1">
        <v>0.48</v>
      </c>
      <c r="E60" s="1">
        <v>9.84</v>
      </c>
      <c r="F60" s="1">
        <v>9.5299999999999994</v>
      </c>
      <c r="G60" s="8"/>
      <c r="I60" s="1">
        <f>B60</f>
        <v>1</v>
      </c>
      <c r="J60" s="1">
        <f>C60</f>
        <v>0.56999999999999995</v>
      </c>
      <c r="K60" s="1">
        <f>D60</f>
        <v>0.48</v>
      </c>
      <c r="L60" s="1">
        <f>E60</f>
        <v>9.84</v>
      </c>
      <c r="M60" s="1">
        <f>F60</f>
        <v>9.5299999999999994</v>
      </c>
      <c r="N60" s="6">
        <f>E60/6</f>
        <v>1.64</v>
      </c>
      <c r="O60" s="6">
        <f>F60/6</f>
        <v>1.5883333333333332</v>
      </c>
      <c r="P60" s="2">
        <f>(((N60^2)+(O60^2))/(8*(J60+K60)))+(((N60^2)-(O60^2))/(8*(J60-K60)))</f>
        <v>0.85218694885361568</v>
      </c>
      <c r="Q60" s="2">
        <f>((22/7)^2)/P60</f>
        <v>11.59082644212717</v>
      </c>
      <c r="T60" s="1">
        <v>1</v>
      </c>
      <c r="U60" s="1">
        <f>E60</f>
        <v>9.84</v>
      </c>
      <c r="V60" s="1">
        <f>F60</f>
        <v>9.5299999999999994</v>
      </c>
      <c r="W60" s="1">
        <f>U65</f>
        <v>9.831999999999999</v>
      </c>
      <c r="X60" s="1">
        <f>V65</f>
        <v>9.5520000000000014</v>
      </c>
      <c r="Y60" s="1">
        <f>U60-W60</f>
        <v>8.0000000000008953E-3</v>
      </c>
      <c r="Z60" s="1">
        <f>V60-X60</f>
        <v>-2.2000000000002018E-2</v>
      </c>
      <c r="AA60" s="13">
        <f>Y60^2</f>
        <v>6.4000000000014322E-5</v>
      </c>
      <c r="AB60" s="13">
        <f>Z60^2</f>
        <v>4.840000000000888E-4</v>
      </c>
      <c r="AC60" s="20">
        <f>SQRT(AA65/20)</f>
        <v>4.3058100283221837E-2</v>
      </c>
      <c r="AD60" s="20">
        <f>SQRT(AB65/20)</f>
        <v>1.1135528725660157E-2</v>
      </c>
      <c r="AE60" s="23">
        <f>$AC$60/W60</f>
        <v>4.3793836740461597E-3</v>
      </c>
      <c r="AF60" s="23">
        <f>$AD$60/X60</f>
        <v>1.1657798079627467E-3</v>
      </c>
      <c r="AG60" s="23">
        <f>1-$AE$60</f>
        <v>0.99562061632595389</v>
      </c>
      <c r="AH60" s="23">
        <f>1-$AF$60</f>
        <v>0.99883422019203727</v>
      </c>
    </row>
    <row r="61" spans="1:34" x14ac:dyDescent="0.25">
      <c r="B61" s="1">
        <v>2</v>
      </c>
      <c r="C61" s="1">
        <v>0.56999999999999995</v>
      </c>
      <c r="D61" s="1">
        <v>0.48</v>
      </c>
      <c r="E61" s="1">
        <v>9.91</v>
      </c>
      <c r="F61" s="1">
        <v>9.56</v>
      </c>
      <c r="G61" s="8"/>
      <c r="I61" s="1">
        <f t="shared" ref="I61:L64" si="44">B61</f>
        <v>2</v>
      </c>
      <c r="J61" s="1">
        <f t="shared" si="44"/>
        <v>0.56999999999999995</v>
      </c>
      <c r="K61" s="1">
        <f t="shared" si="44"/>
        <v>0.48</v>
      </c>
      <c r="L61" s="1">
        <f t="shared" si="44"/>
        <v>9.91</v>
      </c>
      <c r="M61" s="1">
        <f t="shared" ref="M61:M64" si="45">F61</f>
        <v>9.56</v>
      </c>
      <c r="N61" s="6">
        <f>E61/6</f>
        <v>1.6516666666666666</v>
      </c>
      <c r="O61" s="6">
        <f t="shared" ref="O61:O64" si="46">F61/6</f>
        <v>1.5933333333333335</v>
      </c>
      <c r="P61" s="2">
        <f t="shared" ref="P61:P64" si="47">(((N61^2)+(O61^2))/(8*(J61+K61)))+(((N61^2)-(O61^2))/(8*(J61-K61)))</f>
        <v>0.88989484126984086</v>
      </c>
      <c r="Q61" s="2">
        <f t="shared" ref="Q61:Q64" si="48">((22/7)^2)/P61</f>
        <v>11.099683425867861</v>
      </c>
      <c r="T61" s="1">
        <v>2</v>
      </c>
      <c r="U61" s="1">
        <f t="shared" ref="U61:U64" si="49">E61</f>
        <v>9.91</v>
      </c>
      <c r="V61" s="1">
        <f t="shared" ref="V61:V64" si="50">F61</f>
        <v>9.56</v>
      </c>
      <c r="W61" s="1">
        <f>U65</f>
        <v>9.831999999999999</v>
      </c>
      <c r="X61" s="1">
        <f>V65</f>
        <v>9.5520000000000014</v>
      </c>
      <c r="Y61" s="1">
        <f t="shared" ref="Y61:Y64" si="51">U61-W61</f>
        <v>7.800000000000118E-2</v>
      </c>
      <c r="Z61" s="1">
        <f t="shared" ref="Z61:Z64" si="52">V61-X61</f>
        <v>7.9999999999991189E-3</v>
      </c>
      <c r="AA61" s="13">
        <f t="shared" ref="AA61:AA64" si="53">Y61^2</f>
        <v>6.0840000000001839E-3</v>
      </c>
      <c r="AB61" s="13">
        <f t="shared" ref="AB61:AB64" si="54">Z61^2</f>
        <v>6.3999999999985902E-5</v>
      </c>
      <c r="AC61" s="21"/>
      <c r="AD61" s="21"/>
      <c r="AE61" s="24"/>
      <c r="AF61" s="24"/>
      <c r="AG61" s="24"/>
      <c r="AH61" s="24"/>
    </row>
    <row r="62" spans="1:34" x14ac:dyDescent="0.25">
      <c r="B62" s="1">
        <v>3</v>
      </c>
      <c r="C62" s="1">
        <v>0.56999999999999995</v>
      </c>
      <c r="D62" s="1">
        <v>0.48</v>
      </c>
      <c r="E62" s="1">
        <v>9.75</v>
      </c>
      <c r="F62" s="1">
        <v>9.59</v>
      </c>
      <c r="I62" s="1">
        <f t="shared" si="44"/>
        <v>3</v>
      </c>
      <c r="J62" s="1">
        <f t="shared" si="44"/>
        <v>0.56999999999999995</v>
      </c>
      <c r="K62" s="1">
        <f t="shared" si="44"/>
        <v>0.48</v>
      </c>
      <c r="L62" s="1">
        <f t="shared" si="44"/>
        <v>9.75</v>
      </c>
      <c r="M62" s="1">
        <f t="shared" si="45"/>
        <v>9.59</v>
      </c>
      <c r="N62" s="6">
        <f>E62/6</f>
        <v>1.625</v>
      </c>
      <c r="O62" s="6">
        <f t="shared" si="46"/>
        <v>1.5983333333333334</v>
      </c>
      <c r="P62" s="2">
        <f t="shared" si="47"/>
        <v>0.73787014991181676</v>
      </c>
      <c r="Q62" s="2">
        <f t="shared" si="48"/>
        <v>13.38657082359089</v>
      </c>
      <c r="T62" s="1">
        <v>3</v>
      </c>
      <c r="U62" s="1">
        <f t="shared" si="49"/>
        <v>9.75</v>
      </c>
      <c r="V62" s="1">
        <f t="shared" si="50"/>
        <v>9.59</v>
      </c>
      <c r="W62" s="1">
        <f>U65</f>
        <v>9.831999999999999</v>
      </c>
      <c r="X62" s="1">
        <f>V65</f>
        <v>9.5520000000000014</v>
      </c>
      <c r="Y62" s="1">
        <f t="shared" si="51"/>
        <v>-8.1999999999998963E-2</v>
      </c>
      <c r="Z62" s="1">
        <f t="shared" si="52"/>
        <v>3.7999999999998479E-2</v>
      </c>
      <c r="AA62" s="13">
        <f t="shared" si="53"/>
        <v>6.7239999999998299E-3</v>
      </c>
      <c r="AB62" s="13">
        <f t="shared" si="54"/>
        <v>1.4439999999998844E-3</v>
      </c>
      <c r="AC62" s="21"/>
      <c r="AD62" s="21"/>
      <c r="AE62" s="24"/>
      <c r="AF62" s="24"/>
      <c r="AG62" s="24"/>
      <c r="AH62" s="24"/>
    </row>
    <row r="63" spans="1:34" x14ac:dyDescent="0.25">
      <c r="B63" s="1">
        <v>4</v>
      </c>
      <c r="C63" s="1">
        <v>0.56999999999999995</v>
      </c>
      <c r="D63" s="1">
        <v>0.48</v>
      </c>
      <c r="E63" s="1">
        <v>9.94</v>
      </c>
      <c r="F63" s="1">
        <v>9.5500000000000007</v>
      </c>
      <c r="I63" s="1">
        <f t="shared" si="44"/>
        <v>4</v>
      </c>
      <c r="J63" s="1">
        <f t="shared" si="44"/>
        <v>0.56999999999999995</v>
      </c>
      <c r="K63" s="1">
        <f t="shared" si="44"/>
        <v>0.48</v>
      </c>
      <c r="L63" s="1">
        <f t="shared" si="44"/>
        <v>9.94</v>
      </c>
      <c r="M63" s="1">
        <f t="shared" si="45"/>
        <v>9.5500000000000007</v>
      </c>
      <c r="N63" s="6">
        <f>E63/6</f>
        <v>1.6566666666666665</v>
      </c>
      <c r="O63" s="6">
        <f t="shared" si="46"/>
        <v>1.5916666666666668</v>
      </c>
      <c r="P63" s="2">
        <f t="shared" si="47"/>
        <v>0.92157936507936355</v>
      </c>
      <c r="Q63" s="2">
        <f t="shared" si="48"/>
        <v>10.718068779195743</v>
      </c>
      <c r="T63" s="1">
        <v>4</v>
      </c>
      <c r="U63" s="1">
        <f t="shared" si="49"/>
        <v>9.94</v>
      </c>
      <c r="V63" s="1">
        <f t="shared" si="50"/>
        <v>9.5500000000000007</v>
      </c>
      <c r="W63" s="1">
        <f>U65</f>
        <v>9.831999999999999</v>
      </c>
      <c r="X63" s="1">
        <f>V65</f>
        <v>9.5520000000000014</v>
      </c>
      <c r="Y63" s="1">
        <f t="shared" si="51"/>
        <v>0.10800000000000054</v>
      </c>
      <c r="Z63" s="1">
        <f t="shared" si="52"/>
        <v>-2.0000000000006679E-3</v>
      </c>
      <c r="AA63" s="13">
        <f t="shared" si="53"/>
        <v>1.1664000000000117E-2</v>
      </c>
      <c r="AB63" s="13">
        <f t="shared" si="54"/>
        <v>4.0000000000026714E-6</v>
      </c>
      <c r="AC63" s="21"/>
      <c r="AD63" s="21"/>
      <c r="AE63" s="24"/>
      <c r="AF63" s="24"/>
      <c r="AG63" s="24"/>
      <c r="AH63" s="24"/>
    </row>
    <row r="64" spans="1:34" x14ac:dyDescent="0.25">
      <c r="B64" s="1">
        <v>5</v>
      </c>
      <c r="C64" s="1">
        <v>0.56999999999999995</v>
      </c>
      <c r="D64" s="1">
        <v>0.48</v>
      </c>
      <c r="E64" s="1">
        <v>9.7200000000000006</v>
      </c>
      <c r="F64" s="1">
        <v>9.5299999999999994</v>
      </c>
      <c r="I64" s="1">
        <f t="shared" si="44"/>
        <v>5</v>
      </c>
      <c r="J64" s="1">
        <f t="shared" si="44"/>
        <v>0.56999999999999995</v>
      </c>
      <c r="K64" s="1">
        <f t="shared" si="44"/>
        <v>0.48</v>
      </c>
      <c r="L64" s="1">
        <f t="shared" si="44"/>
        <v>9.7200000000000006</v>
      </c>
      <c r="M64" s="1">
        <f t="shared" si="45"/>
        <v>9.5299999999999994</v>
      </c>
      <c r="N64" s="6">
        <f>E64/6</f>
        <v>1.62</v>
      </c>
      <c r="O64" s="6">
        <f t="shared" si="46"/>
        <v>1.5883333333333332</v>
      </c>
      <c r="P64" s="2">
        <f t="shared" si="47"/>
        <v>0.75386948853615676</v>
      </c>
      <c r="Q64" s="2">
        <f t="shared" si="48"/>
        <v>13.10246822641426</v>
      </c>
      <c r="T64" s="1">
        <v>5</v>
      </c>
      <c r="U64" s="1">
        <f t="shared" si="49"/>
        <v>9.7200000000000006</v>
      </c>
      <c r="V64" s="1">
        <f t="shared" si="50"/>
        <v>9.5299999999999994</v>
      </c>
      <c r="W64" s="1">
        <f>U65</f>
        <v>9.831999999999999</v>
      </c>
      <c r="X64" s="1">
        <f>V65</f>
        <v>9.5520000000000014</v>
      </c>
      <c r="Y64" s="1">
        <f t="shared" si="51"/>
        <v>-0.11199999999999832</v>
      </c>
      <c r="Z64" s="1">
        <f t="shared" si="52"/>
        <v>-2.2000000000002018E-2</v>
      </c>
      <c r="AA64" s="13">
        <f t="shared" si="53"/>
        <v>1.2543999999999625E-2</v>
      </c>
      <c r="AB64" s="13">
        <f t="shared" si="54"/>
        <v>4.840000000000888E-4</v>
      </c>
      <c r="AC64" s="22"/>
      <c r="AD64" s="22"/>
      <c r="AE64" s="25"/>
      <c r="AF64" s="25"/>
      <c r="AG64" s="25"/>
      <c r="AH64" s="25"/>
    </row>
    <row r="65" spans="1:34" x14ac:dyDescent="0.25">
      <c r="P65" s="18" t="s">
        <v>23</v>
      </c>
      <c r="Q65" s="19">
        <f>AVERAGE(Q60:Q64)</f>
        <v>11.979523539439185</v>
      </c>
      <c r="T65" s="12"/>
      <c r="U65" s="4">
        <f>AVERAGE(U60:U64)</f>
        <v>9.831999999999999</v>
      </c>
      <c r="V65" s="4">
        <f>AVERAGE(V60:V64)</f>
        <v>9.5520000000000014</v>
      </c>
      <c r="W65" s="12"/>
      <c r="X65" s="12"/>
      <c r="Y65" s="12"/>
      <c r="Z65" s="12"/>
      <c r="AA65" s="15">
        <f>SUM(AA60:AA64)</f>
        <v>3.7079999999999773E-2</v>
      </c>
      <c r="AB65" s="15">
        <f>SUM(AB60:AB64)</f>
        <v>2.4800000000000507E-3</v>
      </c>
    </row>
    <row r="66" spans="1:34" ht="15.75" thickBot="1" x14ac:dyDescent="0.3">
      <c r="B66" s="16"/>
      <c r="C66" s="16"/>
      <c r="D66" s="16"/>
      <c r="E66" s="16"/>
      <c r="F66" s="16"/>
      <c r="G66" s="17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</row>
    <row r="67" spans="1:34" ht="15.75" thickTop="1" x14ac:dyDescent="0.25">
      <c r="G67" s="8"/>
    </row>
    <row r="68" spans="1:34" x14ac:dyDescent="0.25">
      <c r="A68">
        <v>6</v>
      </c>
      <c r="G68" s="8"/>
    </row>
    <row r="69" spans="1:34" x14ac:dyDescent="0.25">
      <c r="B69" s="20" t="s">
        <v>0</v>
      </c>
      <c r="C69" s="38" t="s">
        <v>7</v>
      </c>
      <c r="D69" s="38"/>
      <c r="E69" s="38"/>
      <c r="F69" s="38"/>
      <c r="G69" s="10"/>
      <c r="I69" s="37" t="s">
        <v>0</v>
      </c>
      <c r="J69" s="38" t="s">
        <v>7</v>
      </c>
      <c r="K69" s="38"/>
      <c r="L69" s="38"/>
      <c r="M69" s="38"/>
      <c r="N69" s="38"/>
      <c r="O69" s="38"/>
      <c r="P69" s="32" t="s">
        <v>11</v>
      </c>
      <c r="Q69" s="32" t="s">
        <v>8</v>
      </c>
      <c r="T69" s="20" t="s">
        <v>0</v>
      </c>
      <c r="U69" s="34" t="s">
        <v>7</v>
      </c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6"/>
    </row>
    <row r="70" spans="1:34" x14ac:dyDescent="0.25">
      <c r="B70" s="21"/>
      <c r="C70" s="37" t="s">
        <v>5</v>
      </c>
      <c r="D70" s="37"/>
      <c r="E70" s="26" t="s">
        <v>5</v>
      </c>
      <c r="F70" s="27"/>
      <c r="G70" s="8"/>
      <c r="I70" s="37"/>
      <c r="J70" s="37" t="s">
        <v>5</v>
      </c>
      <c r="K70" s="37"/>
      <c r="L70" s="37" t="s">
        <v>5</v>
      </c>
      <c r="M70" s="37"/>
      <c r="N70" s="37" t="s">
        <v>5</v>
      </c>
      <c r="O70" s="37"/>
      <c r="P70" s="39"/>
      <c r="Q70" s="39"/>
      <c r="T70" s="21"/>
      <c r="U70" s="26" t="s">
        <v>5</v>
      </c>
      <c r="V70" s="27"/>
      <c r="W70" s="26" t="s">
        <v>5</v>
      </c>
      <c r="X70" s="27"/>
      <c r="Y70" s="26" t="s">
        <v>5</v>
      </c>
      <c r="Z70" s="27"/>
      <c r="AA70" s="26" t="s">
        <v>5</v>
      </c>
      <c r="AB70" s="27"/>
      <c r="AC70" s="28" t="s">
        <v>20</v>
      </c>
      <c r="AD70" s="29"/>
      <c r="AE70" s="28" t="s">
        <v>21</v>
      </c>
      <c r="AF70" s="29"/>
      <c r="AG70" s="28" t="s">
        <v>22</v>
      </c>
      <c r="AH70" s="29"/>
    </row>
    <row r="71" spans="1:34" x14ac:dyDescent="0.25">
      <c r="B71" s="21"/>
      <c r="C71" s="1">
        <v>2</v>
      </c>
      <c r="D71" s="1">
        <v>4</v>
      </c>
      <c r="E71" s="1">
        <v>2</v>
      </c>
      <c r="F71" s="1">
        <v>4</v>
      </c>
      <c r="G71" s="8"/>
      <c r="I71" s="37"/>
      <c r="J71" s="1">
        <v>2</v>
      </c>
      <c r="K71" s="1">
        <v>4</v>
      </c>
      <c r="L71" s="1">
        <v>2</v>
      </c>
      <c r="M71" s="1">
        <v>4</v>
      </c>
      <c r="N71" s="1">
        <v>2</v>
      </c>
      <c r="O71" s="1">
        <v>4</v>
      </c>
      <c r="P71" s="39"/>
      <c r="Q71" s="39"/>
      <c r="T71" s="21"/>
      <c r="U71" s="1">
        <v>2</v>
      </c>
      <c r="V71" s="1">
        <v>4</v>
      </c>
      <c r="W71" s="1">
        <v>2</v>
      </c>
      <c r="X71" s="1">
        <v>4</v>
      </c>
      <c r="Y71" s="1">
        <v>2</v>
      </c>
      <c r="Z71" s="1">
        <v>4</v>
      </c>
      <c r="AA71" s="1">
        <v>2</v>
      </c>
      <c r="AB71" s="1">
        <v>4</v>
      </c>
      <c r="AC71" s="30">
        <v>2</v>
      </c>
      <c r="AD71" s="32">
        <v>4</v>
      </c>
      <c r="AE71" s="30">
        <v>2</v>
      </c>
      <c r="AF71" s="32">
        <v>4</v>
      </c>
      <c r="AG71" s="30">
        <v>2</v>
      </c>
      <c r="AH71" s="32">
        <v>4</v>
      </c>
    </row>
    <row r="72" spans="1:34" x14ac:dyDescent="0.25">
      <c r="B72" s="22"/>
      <c r="C72" s="3" t="s">
        <v>1</v>
      </c>
      <c r="D72" s="3" t="s">
        <v>2</v>
      </c>
      <c r="E72" s="3" t="s">
        <v>3</v>
      </c>
      <c r="F72" s="3" t="s">
        <v>4</v>
      </c>
      <c r="G72" s="8"/>
      <c r="I72" s="37"/>
      <c r="J72" s="3" t="s">
        <v>1</v>
      </c>
      <c r="K72" s="3" t="s">
        <v>2</v>
      </c>
      <c r="L72" s="3" t="s">
        <v>3</v>
      </c>
      <c r="M72" s="3" t="s">
        <v>4</v>
      </c>
      <c r="N72" s="11" t="s">
        <v>9</v>
      </c>
      <c r="O72" s="11" t="s">
        <v>10</v>
      </c>
      <c r="P72" s="33"/>
      <c r="Q72" s="33"/>
      <c r="T72" s="22"/>
      <c r="U72" s="11" t="s">
        <v>12</v>
      </c>
      <c r="V72" s="11" t="s">
        <v>13</v>
      </c>
      <c r="W72" s="11" t="s">
        <v>14</v>
      </c>
      <c r="X72" s="11" t="s">
        <v>15</v>
      </c>
      <c r="Y72" s="14" t="s">
        <v>19</v>
      </c>
      <c r="Z72" s="14" t="s">
        <v>18</v>
      </c>
      <c r="AA72" s="11" t="s">
        <v>17</v>
      </c>
      <c r="AB72" s="14" t="s">
        <v>16</v>
      </c>
      <c r="AC72" s="31"/>
      <c r="AD72" s="33"/>
      <c r="AE72" s="31"/>
      <c r="AF72" s="33"/>
      <c r="AG72" s="31"/>
      <c r="AH72" s="33"/>
    </row>
    <row r="73" spans="1:34" x14ac:dyDescent="0.25">
      <c r="B73" s="1">
        <v>1</v>
      </c>
      <c r="C73" s="1">
        <v>0.56999999999999995</v>
      </c>
      <c r="D73" s="1">
        <v>0.48</v>
      </c>
      <c r="E73" s="1">
        <v>9.9600000000000009</v>
      </c>
      <c r="F73" s="1">
        <v>9.6300000000000008</v>
      </c>
      <c r="G73" s="8"/>
      <c r="I73" s="1">
        <f>B73</f>
        <v>1</v>
      </c>
      <c r="J73" s="1">
        <f>C73</f>
        <v>0.56999999999999995</v>
      </c>
      <c r="K73" s="1">
        <f>D73</f>
        <v>0.48</v>
      </c>
      <c r="L73" s="1">
        <f>E73</f>
        <v>9.9600000000000009</v>
      </c>
      <c r="M73" s="1">
        <f>F73</f>
        <v>9.6300000000000008</v>
      </c>
      <c r="N73" s="6">
        <f>E73/6</f>
        <v>1.6600000000000001</v>
      </c>
      <c r="O73" s="6">
        <f>F73/6</f>
        <v>1.6050000000000002</v>
      </c>
      <c r="P73" s="2">
        <f>(((N73^2)+(O73^2))/(8*(J73+K73)))+(((N73^2)-(O73^2))/(8*(J73-K73)))</f>
        <v>0.88412698412698409</v>
      </c>
      <c r="Q73" s="2">
        <f>((22/7)^2)/P73</f>
        <v>11.172095409079251</v>
      </c>
      <c r="T73" s="1">
        <v>1</v>
      </c>
      <c r="U73" s="1">
        <f>E73</f>
        <v>9.9600000000000009</v>
      </c>
      <c r="V73" s="1">
        <f>F73</f>
        <v>9.6300000000000008</v>
      </c>
      <c r="W73" s="1">
        <f>U78</f>
        <v>10.036</v>
      </c>
      <c r="X73" s="1">
        <f>V78</f>
        <v>9.6939999999999991</v>
      </c>
      <c r="Y73" s="1">
        <f>U73-W73</f>
        <v>-7.5999999999998735E-2</v>
      </c>
      <c r="Z73" s="1">
        <f>V73-X73</f>
        <v>-6.399999999999828E-2</v>
      </c>
      <c r="AA73" s="13">
        <f>Y73^2</f>
        <v>5.7759999999998073E-3</v>
      </c>
      <c r="AB73" s="13">
        <f>Z73^2</f>
        <v>4.0959999999997795E-3</v>
      </c>
      <c r="AC73" s="20">
        <f>SQRT(AA78/20)</f>
        <v>2.4207436873820303E-2</v>
      </c>
      <c r="AD73" s="20">
        <f>SQRT(AB78/20)</f>
        <v>5.0059964043135133E-2</v>
      </c>
      <c r="AE73" s="23">
        <f>$AC$73/W73</f>
        <v>2.4120602704085594E-3</v>
      </c>
      <c r="AF73" s="23">
        <f>$AD$73/X73</f>
        <v>5.1640152716252467E-3</v>
      </c>
      <c r="AG73" s="23">
        <f>1-$AE$73</f>
        <v>0.99758793972959148</v>
      </c>
      <c r="AH73" s="23">
        <f>1-$AF$73</f>
        <v>0.99483598472837476</v>
      </c>
    </row>
    <row r="74" spans="1:34" x14ac:dyDescent="0.25">
      <c r="B74" s="1">
        <v>2</v>
      </c>
      <c r="C74" s="1">
        <v>0.56999999999999995</v>
      </c>
      <c r="D74" s="1">
        <v>0.48</v>
      </c>
      <c r="E74" s="1">
        <v>10.09</v>
      </c>
      <c r="F74" s="1">
        <v>9.7799999999999994</v>
      </c>
      <c r="G74" s="8"/>
      <c r="I74" s="1">
        <f t="shared" ref="I74:L77" si="55">B74</f>
        <v>2</v>
      </c>
      <c r="J74" s="1">
        <f t="shared" si="55"/>
        <v>0.56999999999999995</v>
      </c>
      <c r="K74" s="1">
        <f t="shared" si="55"/>
        <v>0.48</v>
      </c>
      <c r="L74" s="1">
        <f t="shared" si="55"/>
        <v>10.09</v>
      </c>
      <c r="M74" s="1">
        <f t="shared" ref="M74:M77" si="56">F74</f>
        <v>9.7799999999999994</v>
      </c>
      <c r="N74" s="6">
        <f>E74/6</f>
        <v>1.6816666666666666</v>
      </c>
      <c r="O74" s="6">
        <f t="shared" ref="O74:O77" si="57">F74/6</f>
        <v>1.63</v>
      </c>
      <c r="P74" s="2">
        <f t="shared" ref="P74:P77" si="58">(((N74^2)+(O74^2))/(8*(J74+K74)))+(((N74^2)-(O74^2))/(8*(J74-K74)))</f>
        <v>0.89060736331569723</v>
      </c>
      <c r="Q74" s="2">
        <f t="shared" ref="Q74:Q77" si="59">((22/7)^2)/P74</f>
        <v>11.090803228523081</v>
      </c>
      <c r="T74" s="1">
        <v>2</v>
      </c>
      <c r="U74" s="1">
        <f t="shared" ref="U74:U77" si="60">E74</f>
        <v>10.09</v>
      </c>
      <c r="V74" s="1">
        <f t="shared" ref="V74:V77" si="61">F74</f>
        <v>9.7799999999999994</v>
      </c>
      <c r="W74" s="1">
        <f>U78</f>
        <v>10.036</v>
      </c>
      <c r="X74" s="1">
        <f>V78</f>
        <v>9.6939999999999991</v>
      </c>
      <c r="Y74" s="1">
        <f t="shared" ref="Y74:Y77" si="62">U74-W74</f>
        <v>5.400000000000027E-2</v>
      </c>
      <c r="Z74" s="1">
        <f t="shared" ref="Z74:Z77" si="63">V74-X74</f>
        <v>8.6000000000000298E-2</v>
      </c>
      <c r="AA74" s="13">
        <f t="shared" ref="AA74:AA77" si="64">Y74^2</f>
        <v>2.9160000000000292E-3</v>
      </c>
      <c r="AB74" s="13">
        <f t="shared" ref="AB74:AB77" si="65">Z74^2</f>
        <v>7.396000000000051E-3</v>
      </c>
      <c r="AC74" s="21"/>
      <c r="AD74" s="21"/>
      <c r="AE74" s="24"/>
      <c r="AF74" s="24"/>
      <c r="AG74" s="24"/>
      <c r="AH74" s="24"/>
    </row>
    <row r="75" spans="1:34" x14ac:dyDescent="0.25">
      <c r="B75" s="1">
        <v>3</v>
      </c>
      <c r="C75" s="1">
        <v>0.56999999999999995</v>
      </c>
      <c r="D75" s="1">
        <v>0.48</v>
      </c>
      <c r="E75" s="1">
        <v>10.07</v>
      </c>
      <c r="F75" s="1">
        <v>9.57</v>
      </c>
      <c r="I75" s="1">
        <f t="shared" si="55"/>
        <v>3</v>
      </c>
      <c r="J75" s="1">
        <f t="shared" si="55"/>
        <v>0.56999999999999995</v>
      </c>
      <c r="K75" s="1">
        <f t="shared" si="55"/>
        <v>0.48</v>
      </c>
      <c r="L75" s="1">
        <f t="shared" si="55"/>
        <v>10.07</v>
      </c>
      <c r="M75" s="1">
        <f t="shared" si="56"/>
        <v>9.57</v>
      </c>
      <c r="N75" s="6">
        <f>E75/6</f>
        <v>1.6783333333333335</v>
      </c>
      <c r="O75" s="6">
        <f t="shared" si="57"/>
        <v>1.595</v>
      </c>
      <c r="P75" s="2">
        <f t="shared" si="58"/>
        <v>1.017051807760142</v>
      </c>
      <c r="Q75" s="2">
        <f t="shared" si="59"/>
        <v>9.7119448046226271</v>
      </c>
      <c r="T75" s="1">
        <v>3</v>
      </c>
      <c r="U75" s="1">
        <f t="shared" si="60"/>
        <v>10.07</v>
      </c>
      <c r="V75" s="1">
        <f t="shared" si="61"/>
        <v>9.57</v>
      </c>
      <c r="W75" s="1">
        <f>U78</f>
        <v>10.036</v>
      </c>
      <c r="X75" s="1">
        <f>V78</f>
        <v>9.6939999999999991</v>
      </c>
      <c r="Y75" s="1">
        <f t="shared" si="62"/>
        <v>3.4000000000000696E-2</v>
      </c>
      <c r="Z75" s="1">
        <f t="shared" si="63"/>
        <v>-0.12399999999999878</v>
      </c>
      <c r="AA75" s="13">
        <f t="shared" si="64"/>
        <v>1.1560000000000474E-3</v>
      </c>
      <c r="AB75" s="13">
        <f t="shared" si="65"/>
        <v>1.5375999999999697E-2</v>
      </c>
      <c r="AC75" s="21"/>
      <c r="AD75" s="21"/>
      <c r="AE75" s="24"/>
      <c r="AF75" s="24"/>
      <c r="AG75" s="24"/>
      <c r="AH75" s="24"/>
    </row>
    <row r="76" spans="1:34" x14ac:dyDescent="0.25">
      <c r="B76" s="1">
        <v>4</v>
      </c>
      <c r="C76" s="1">
        <v>0.56999999999999995</v>
      </c>
      <c r="D76" s="1">
        <v>0.48</v>
      </c>
      <c r="E76" s="1">
        <v>10.06</v>
      </c>
      <c r="F76" s="1">
        <v>9.65</v>
      </c>
      <c r="I76" s="1">
        <f t="shared" si="55"/>
        <v>4</v>
      </c>
      <c r="J76" s="1">
        <f t="shared" si="55"/>
        <v>0.56999999999999995</v>
      </c>
      <c r="K76" s="1">
        <f t="shared" si="55"/>
        <v>0.48</v>
      </c>
      <c r="L76" s="1">
        <f t="shared" si="55"/>
        <v>10.06</v>
      </c>
      <c r="M76" s="1">
        <f t="shared" si="56"/>
        <v>9.65</v>
      </c>
      <c r="N76" s="6">
        <f>E76/6</f>
        <v>1.6766666666666667</v>
      </c>
      <c r="O76" s="6">
        <f t="shared" si="57"/>
        <v>1.6083333333333334</v>
      </c>
      <c r="P76" s="2">
        <f t="shared" si="58"/>
        <v>0.95438359788359883</v>
      </c>
      <c r="Q76" s="2">
        <f t="shared" si="59"/>
        <v>10.349665524755672</v>
      </c>
      <c r="T76" s="1">
        <v>4</v>
      </c>
      <c r="U76" s="1">
        <f t="shared" si="60"/>
        <v>10.06</v>
      </c>
      <c r="V76" s="1">
        <f t="shared" si="61"/>
        <v>9.65</v>
      </c>
      <c r="W76" s="1">
        <f>U78</f>
        <v>10.036</v>
      </c>
      <c r="X76" s="1">
        <f>V78</f>
        <v>9.6939999999999991</v>
      </c>
      <c r="Y76" s="1">
        <f t="shared" si="62"/>
        <v>2.4000000000000909E-2</v>
      </c>
      <c r="Z76" s="1">
        <f t="shared" si="63"/>
        <v>-4.3999999999998707E-2</v>
      </c>
      <c r="AA76" s="13">
        <f t="shared" si="64"/>
        <v>5.7600000000004371E-4</v>
      </c>
      <c r="AB76" s="13">
        <f t="shared" si="65"/>
        <v>1.9359999999998862E-3</v>
      </c>
      <c r="AC76" s="21"/>
      <c r="AD76" s="21"/>
      <c r="AE76" s="24"/>
      <c r="AF76" s="24"/>
      <c r="AG76" s="24"/>
      <c r="AH76" s="24"/>
    </row>
    <row r="77" spans="1:34" x14ac:dyDescent="0.25">
      <c r="B77" s="1">
        <v>5</v>
      </c>
      <c r="C77" s="1">
        <v>0.56999999999999995</v>
      </c>
      <c r="D77" s="1">
        <v>0.48</v>
      </c>
      <c r="E77" s="1">
        <v>10</v>
      </c>
      <c r="F77" s="1">
        <v>9.84</v>
      </c>
      <c r="I77" s="1">
        <f t="shared" si="55"/>
        <v>5</v>
      </c>
      <c r="J77" s="1">
        <f t="shared" si="55"/>
        <v>0.56999999999999995</v>
      </c>
      <c r="K77" s="1">
        <f t="shared" si="55"/>
        <v>0.48</v>
      </c>
      <c r="L77" s="1">
        <f t="shared" si="55"/>
        <v>10</v>
      </c>
      <c r="M77" s="1">
        <f t="shared" si="56"/>
        <v>9.84</v>
      </c>
      <c r="N77" s="6">
        <f>E77/6</f>
        <v>1.6666666666666667</v>
      </c>
      <c r="O77" s="6">
        <f t="shared" si="57"/>
        <v>1.64</v>
      </c>
      <c r="P77" s="2">
        <f t="shared" si="58"/>
        <v>0.77334744268077726</v>
      </c>
      <c r="Q77" s="2">
        <f t="shared" si="59"/>
        <v>12.772462253405838</v>
      </c>
      <c r="T77" s="1">
        <v>5</v>
      </c>
      <c r="U77" s="1">
        <f t="shared" si="60"/>
        <v>10</v>
      </c>
      <c r="V77" s="1">
        <f t="shared" si="61"/>
        <v>9.84</v>
      </c>
      <c r="W77" s="1">
        <f>U78</f>
        <v>10.036</v>
      </c>
      <c r="X77" s="1">
        <f>V78</f>
        <v>9.6939999999999991</v>
      </c>
      <c r="Y77" s="1">
        <f t="shared" si="62"/>
        <v>-3.5999999999999588E-2</v>
      </c>
      <c r="Z77" s="1">
        <f t="shared" si="63"/>
        <v>0.1460000000000008</v>
      </c>
      <c r="AA77" s="13">
        <f t="shared" si="64"/>
        <v>1.2959999999999704E-3</v>
      </c>
      <c r="AB77" s="13">
        <f t="shared" si="65"/>
        <v>2.1316000000000234E-2</v>
      </c>
      <c r="AC77" s="22"/>
      <c r="AD77" s="22"/>
      <c r="AE77" s="25"/>
      <c r="AF77" s="25"/>
      <c r="AG77" s="25"/>
      <c r="AH77" s="25"/>
    </row>
    <row r="78" spans="1:34" x14ac:dyDescent="0.25">
      <c r="P78" s="18" t="s">
        <v>23</v>
      </c>
      <c r="Q78" s="19">
        <f>AVERAGE(Q73:Q77)</f>
        <v>11.019394244077294</v>
      </c>
      <c r="T78" s="12"/>
      <c r="U78" s="4">
        <f>AVERAGE(U73:U77)</f>
        <v>10.036</v>
      </c>
      <c r="V78" s="4">
        <f>AVERAGE(V73:V77)</f>
        <v>9.6939999999999991</v>
      </c>
      <c r="W78" s="12"/>
      <c r="X78" s="12"/>
      <c r="Y78" s="12"/>
      <c r="Z78" s="12"/>
      <c r="AA78" s="15">
        <f>SUM(AA73:AA77)</f>
        <v>1.1719999999999899E-2</v>
      </c>
      <c r="AB78" s="15">
        <f>SUM(AB73:AB77)</f>
        <v>5.0119999999999651E-2</v>
      </c>
    </row>
    <row r="79" spans="1:34" ht="15.75" thickBot="1" x14ac:dyDescent="0.3">
      <c r="B79" s="16"/>
      <c r="C79" s="16"/>
      <c r="D79" s="16"/>
      <c r="E79" s="16"/>
      <c r="F79" s="16"/>
      <c r="G79" s="17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</row>
    <row r="80" spans="1:34" ht="15.75" thickTop="1" x14ac:dyDescent="0.25">
      <c r="G80" s="8"/>
    </row>
    <row r="81" spans="1:34" x14ac:dyDescent="0.25">
      <c r="A81">
        <v>7</v>
      </c>
      <c r="G81" s="8"/>
    </row>
    <row r="82" spans="1:34" x14ac:dyDescent="0.25">
      <c r="B82" s="20" t="s">
        <v>0</v>
      </c>
      <c r="C82" s="38" t="s">
        <v>6</v>
      </c>
      <c r="D82" s="38"/>
      <c r="E82" s="38"/>
      <c r="F82" s="38"/>
      <c r="G82" s="10"/>
      <c r="I82" s="37" t="s">
        <v>0</v>
      </c>
      <c r="J82" s="38" t="s">
        <v>6</v>
      </c>
      <c r="K82" s="38"/>
      <c r="L82" s="38"/>
      <c r="M82" s="38"/>
      <c r="N82" s="38"/>
      <c r="O82" s="38"/>
      <c r="P82" s="32" t="s">
        <v>11</v>
      </c>
      <c r="Q82" s="32" t="s">
        <v>8</v>
      </c>
      <c r="T82" s="20" t="s">
        <v>0</v>
      </c>
      <c r="U82" s="34" t="s">
        <v>6</v>
      </c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6"/>
    </row>
    <row r="83" spans="1:34" x14ac:dyDescent="0.25">
      <c r="B83" s="21"/>
      <c r="C83" s="37" t="s">
        <v>5</v>
      </c>
      <c r="D83" s="37"/>
      <c r="E83" s="26" t="s">
        <v>5</v>
      </c>
      <c r="F83" s="27"/>
      <c r="G83" s="8"/>
      <c r="I83" s="37"/>
      <c r="J83" s="37" t="s">
        <v>5</v>
      </c>
      <c r="K83" s="37"/>
      <c r="L83" s="37" t="s">
        <v>5</v>
      </c>
      <c r="M83" s="37"/>
      <c r="N83" s="37" t="s">
        <v>5</v>
      </c>
      <c r="O83" s="37"/>
      <c r="P83" s="39"/>
      <c r="Q83" s="39"/>
      <c r="T83" s="21"/>
      <c r="U83" s="26" t="s">
        <v>5</v>
      </c>
      <c r="V83" s="27"/>
      <c r="W83" s="26" t="s">
        <v>5</v>
      </c>
      <c r="X83" s="27"/>
      <c r="Y83" s="26" t="s">
        <v>5</v>
      </c>
      <c r="Z83" s="27"/>
      <c r="AA83" s="26" t="s">
        <v>5</v>
      </c>
      <c r="AB83" s="27"/>
      <c r="AC83" s="28" t="s">
        <v>20</v>
      </c>
      <c r="AD83" s="29"/>
      <c r="AE83" s="28" t="s">
        <v>21</v>
      </c>
      <c r="AF83" s="29"/>
      <c r="AG83" s="28" t="s">
        <v>22</v>
      </c>
      <c r="AH83" s="29"/>
    </row>
    <row r="84" spans="1:34" x14ac:dyDescent="0.25">
      <c r="B84" s="21"/>
      <c r="C84" s="1">
        <v>3</v>
      </c>
      <c r="D84" s="1">
        <v>5</v>
      </c>
      <c r="E84" s="1">
        <v>3</v>
      </c>
      <c r="F84" s="1">
        <v>5</v>
      </c>
      <c r="G84" s="8"/>
      <c r="I84" s="37"/>
      <c r="J84" s="1">
        <v>3</v>
      </c>
      <c r="K84" s="1">
        <v>5</v>
      </c>
      <c r="L84" s="1">
        <v>3</v>
      </c>
      <c r="M84" s="1">
        <v>5</v>
      </c>
      <c r="N84" s="1">
        <v>3</v>
      </c>
      <c r="O84" s="1">
        <v>5</v>
      </c>
      <c r="P84" s="39"/>
      <c r="Q84" s="39"/>
      <c r="T84" s="21"/>
      <c r="U84" s="1">
        <v>3</v>
      </c>
      <c r="V84" s="1">
        <v>5</v>
      </c>
      <c r="W84" s="1">
        <v>3</v>
      </c>
      <c r="X84" s="1">
        <v>5</v>
      </c>
      <c r="Y84" s="1">
        <v>3</v>
      </c>
      <c r="Z84" s="1">
        <v>5</v>
      </c>
      <c r="AA84" s="1">
        <v>3</v>
      </c>
      <c r="AB84" s="1">
        <v>5</v>
      </c>
      <c r="AC84" s="30">
        <v>3</v>
      </c>
      <c r="AD84" s="32">
        <v>5</v>
      </c>
      <c r="AE84" s="30">
        <v>3</v>
      </c>
      <c r="AF84" s="32">
        <v>5</v>
      </c>
      <c r="AG84" s="30">
        <v>3</v>
      </c>
      <c r="AH84" s="32">
        <v>5</v>
      </c>
    </row>
    <row r="85" spans="1:34" x14ac:dyDescent="0.25">
      <c r="B85" s="22"/>
      <c r="C85" s="3" t="s">
        <v>1</v>
      </c>
      <c r="D85" s="3" t="s">
        <v>2</v>
      </c>
      <c r="E85" s="3" t="s">
        <v>3</v>
      </c>
      <c r="F85" s="3" t="s">
        <v>4</v>
      </c>
      <c r="G85" s="8"/>
      <c r="I85" s="37"/>
      <c r="J85" s="3" t="s">
        <v>1</v>
      </c>
      <c r="K85" s="3" t="s">
        <v>2</v>
      </c>
      <c r="L85" s="3" t="s">
        <v>3</v>
      </c>
      <c r="M85" s="3" t="s">
        <v>4</v>
      </c>
      <c r="N85" s="11" t="s">
        <v>9</v>
      </c>
      <c r="O85" s="11" t="s">
        <v>10</v>
      </c>
      <c r="P85" s="33"/>
      <c r="Q85" s="33"/>
      <c r="T85" s="22"/>
      <c r="U85" s="11" t="s">
        <v>12</v>
      </c>
      <c r="V85" s="11" t="s">
        <v>13</v>
      </c>
      <c r="W85" s="11" t="s">
        <v>14</v>
      </c>
      <c r="X85" s="11" t="s">
        <v>15</v>
      </c>
      <c r="Y85" s="14" t="s">
        <v>19</v>
      </c>
      <c r="Z85" s="14" t="s">
        <v>18</v>
      </c>
      <c r="AA85" s="11" t="s">
        <v>17</v>
      </c>
      <c r="AB85" s="14" t="s">
        <v>16</v>
      </c>
      <c r="AC85" s="31"/>
      <c r="AD85" s="33"/>
      <c r="AE85" s="31"/>
      <c r="AF85" s="33"/>
      <c r="AG85" s="31"/>
      <c r="AH85" s="33"/>
    </row>
    <row r="86" spans="1:34" x14ac:dyDescent="0.25">
      <c r="B86" s="1">
        <v>1</v>
      </c>
      <c r="C86" s="1">
        <v>0.52</v>
      </c>
      <c r="D86" s="1">
        <v>0.42</v>
      </c>
      <c r="E86" s="1">
        <v>10.029999999999999</v>
      </c>
      <c r="F86" s="1">
        <v>9.4700000000000006</v>
      </c>
      <c r="G86" s="8"/>
      <c r="I86" s="1">
        <f>B86</f>
        <v>1</v>
      </c>
      <c r="J86" s="1">
        <f>C86</f>
        <v>0.52</v>
      </c>
      <c r="K86" s="1">
        <f>D86</f>
        <v>0.42</v>
      </c>
      <c r="L86" s="1">
        <f>E86</f>
        <v>10.029999999999999</v>
      </c>
      <c r="M86" s="1">
        <f>F86</f>
        <v>9.4700000000000006</v>
      </c>
      <c r="N86" s="6">
        <f>E86/6</f>
        <v>1.6716666666666666</v>
      </c>
      <c r="O86" s="6">
        <f>F86/6</f>
        <v>1.5783333333333334</v>
      </c>
      <c r="P86" s="2">
        <f>(((N86^2)+(O86^2))/(8*(J86+K86)))+(((N86^2)-(O86^2))/(8*(J86-K86)))</f>
        <v>1.0820397458628839</v>
      </c>
      <c r="Q86" s="2">
        <f>((22/7)^2)/P86</f>
        <v>9.1286397363631107</v>
      </c>
      <c r="T86" s="1">
        <v>1</v>
      </c>
      <c r="U86" s="1">
        <f>E86</f>
        <v>10.029999999999999</v>
      </c>
      <c r="V86" s="1">
        <f>F86</f>
        <v>9.4700000000000006</v>
      </c>
      <c r="W86" s="1">
        <f>U91</f>
        <v>9.9439999999999991</v>
      </c>
      <c r="X86" s="1">
        <f>V91</f>
        <v>9.4120000000000008</v>
      </c>
      <c r="Y86" s="1">
        <f>U86-W86</f>
        <v>8.6000000000000298E-2</v>
      </c>
      <c r="Z86" s="1">
        <f>V86-X86</f>
        <v>5.7999999999999829E-2</v>
      </c>
      <c r="AA86" s="13">
        <f>Y86^2</f>
        <v>7.396000000000051E-3</v>
      </c>
      <c r="AB86" s="13">
        <f>Z86^2</f>
        <v>3.3639999999999803E-3</v>
      </c>
      <c r="AC86" s="20">
        <f>SQRT(AA91/20)</f>
        <v>4.3657759905886225E-2</v>
      </c>
      <c r="AD86" s="20">
        <f>SQRT(AB91/20)</f>
        <v>2.9899832775452242E-2</v>
      </c>
      <c r="AE86" s="23">
        <f>$AC$86/W86</f>
        <v>4.3903620178887999E-3</v>
      </c>
      <c r="AF86" s="23">
        <f>$AD$86/X86</f>
        <v>3.1767778129464766E-3</v>
      </c>
      <c r="AG86" s="23">
        <f>1-$AE$86</f>
        <v>0.99560963798211122</v>
      </c>
      <c r="AH86" s="23">
        <f>1-$AF$86</f>
        <v>0.99682322218705355</v>
      </c>
    </row>
    <row r="87" spans="1:34" x14ac:dyDescent="0.25">
      <c r="B87" s="1">
        <v>2</v>
      </c>
      <c r="C87" s="1">
        <v>0.52</v>
      </c>
      <c r="D87" s="1">
        <v>0.42</v>
      </c>
      <c r="E87" s="1">
        <v>9.9700000000000006</v>
      </c>
      <c r="F87" s="1">
        <v>9.44</v>
      </c>
      <c r="G87" s="8"/>
      <c r="I87" s="1">
        <f t="shared" ref="I87:L90" si="66">B87</f>
        <v>2</v>
      </c>
      <c r="J87" s="1">
        <f t="shared" si="66"/>
        <v>0.52</v>
      </c>
      <c r="K87" s="1">
        <f t="shared" si="66"/>
        <v>0.42</v>
      </c>
      <c r="L87" s="1">
        <f t="shared" si="66"/>
        <v>9.9700000000000006</v>
      </c>
      <c r="M87" s="1">
        <f t="shared" ref="M87:M90" si="67">F87</f>
        <v>9.44</v>
      </c>
      <c r="N87" s="6">
        <f>E87/6</f>
        <v>1.6616666666666668</v>
      </c>
      <c r="O87" s="6">
        <f t="shared" ref="O87:O90" si="68">F87/6</f>
        <v>1.5733333333333333</v>
      </c>
      <c r="P87" s="2">
        <f t="shared" ref="P87:P90" si="69">(((N87^2)+(O87^2))/(8*(J87+K87)))+(((N87^2)-(O87^2))/(8*(J87-K87)))</f>
        <v>1.0535428486997649</v>
      </c>
      <c r="Q87" s="2">
        <f t="shared" ref="Q87:Q90" si="70">((22/7)^2)/P87</f>
        <v>9.3755569909649061</v>
      </c>
      <c r="T87" s="1">
        <v>2</v>
      </c>
      <c r="U87" s="1">
        <f t="shared" ref="U87:U90" si="71">E87</f>
        <v>9.9700000000000006</v>
      </c>
      <c r="V87" s="1">
        <f t="shared" ref="V87:V90" si="72">F87</f>
        <v>9.44</v>
      </c>
      <c r="W87" s="1">
        <f>U91</f>
        <v>9.9439999999999991</v>
      </c>
      <c r="X87" s="1">
        <f>V91</f>
        <v>9.4120000000000008</v>
      </c>
      <c r="Y87" s="1">
        <f t="shared" ref="Y87:Y90" si="73">U87-W87</f>
        <v>2.6000000000001577E-2</v>
      </c>
      <c r="Z87" s="1">
        <f t="shared" ref="Z87:Z90" si="74">V87-X87</f>
        <v>2.7999999999998693E-2</v>
      </c>
      <c r="AA87" s="13">
        <f t="shared" ref="AA87:AA90" si="75">Y87^2</f>
        <v>6.7600000000008203E-4</v>
      </c>
      <c r="AB87" s="13">
        <f t="shared" ref="AB87:AB90" si="76">Z87^2</f>
        <v>7.8399999999992679E-4</v>
      </c>
      <c r="AC87" s="21"/>
      <c r="AD87" s="21"/>
      <c r="AE87" s="24"/>
      <c r="AF87" s="24"/>
      <c r="AG87" s="24"/>
      <c r="AH87" s="24"/>
    </row>
    <row r="88" spans="1:34" x14ac:dyDescent="0.25">
      <c r="B88" s="1">
        <v>3</v>
      </c>
      <c r="C88" s="1">
        <v>0.52</v>
      </c>
      <c r="D88" s="1">
        <v>0.42</v>
      </c>
      <c r="E88" s="1">
        <v>9.7799999999999994</v>
      </c>
      <c r="F88" s="1">
        <v>9.34</v>
      </c>
      <c r="I88" s="1">
        <f t="shared" si="66"/>
        <v>3</v>
      </c>
      <c r="J88" s="1">
        <f t="shared" si="66"/>
        <v>0.52</v>
      </c>
      <c r="K88" s="1">
        <f t="shared" si="66"/>
        <v>0.42</v>
      </c>
      <c r="L88" s="1">
        <f t="shared" si="66"/>
        <v>9.7799999999999994</v>
      </c>
      <c r="M88" s="1">
        <f t="shared" si="67"/>
        <v>9.34</v>
      </c>
      <c r="N88" s="6">
        <f>E88/6</f>
        <v>1.63</v>
      </c>
      <c r="O88" s="6">
        <f t="shared" si="68"/>
        <v>1.5566666666666666</v>
      </c>
      <c r="P88" s="2">
        <f t="shared" si="69"/>
        <v>0.96765780141843927</v>
      </c>
      <c r="Q88" s="2">
        <f t="shared" si="70"/>
        <v>10.207690162709559</v>
      </c>
      <c r="T88" s="1">
        <v>3</v>
      </c>
      <c r="U88" s="1">
        <f t="shared" si="71"/>
        <v>9.7799999999999994</v>
      </c>
      <c r="V88" s="1">
        <f t="shared" si="72"/>
        <v>9.34</v>
      </c>
      <c r="W88" s="1">
        <f>U91</f>
        <v>9.9439999999999991</v>
      </c>
      <c r="X88" s="1">
        <f>V91</f>
        <v>9.4120000000000008</v>
      </c>
      <c r="Y88" s="1">
        <f t="shared" si="73"/>
        <v>-0.1639999999999997</v>
      </c>
      <c r="Z88" s="1">
        <f t="shared" si="74"/>
        <v>-7.2000000000000952E-2</v>
      </c>
      <c r="AA88" s="13">
        <f t="shared" si="75"/>
        <v>2.6895999999999903E-2</v>
      </c>
      <c r="AB88" s="13">
        <f t="shared" si="76"/>
        <v>5.1840000000001373E-3</v>
      </c>
      <c r="AC88" s="21"/>
      <c r="AD88" s="21"/>
      <c r="AE88" s="24"/>
      <c r="AF88" s="24"/>
      <c r="AG88" s="24"/>
      <c r="AH88" s="24"/>
    </row>
    <row r="89" spans="1:34" x14ac:dyDescent="0.25">
      <c r="B89" s="1">
        <v>4</v>
      </c>
      <c r="C89" s="1">
        <v>0.52</v>
      </c>
      <c r="D89" s="1">
        <v>0.42</v>
      </c>
      <c r="E89" s="1">
        <v>9.94</v>
      </c>
      <c r="F89" s="1">
        <v>9.4700000000000006</v>
      </c>
      <c r="I89" s="1">
        <f t="shared" si="66"/>
        <v>4</v>
      </c>
      <c r="J89" s="1">
        <f t="shared" si="66"/>
        <v>0.52</v>
      </c>
      <c r="K89" s="1">
        <f t="shared" si="66"/>
        <v>0.42</v>
      </c>
      <c r="L89" s="1">
        <f t="shared" si="66"/>
        <v>9.94</v>
      </c>
      <c r="M89" s="1">
        <f t="shared" si="67"/>
        <v>9.4700000000000006</v>
      </c>
      <c r="N89" s="6">
        <f>E89/6</f>
        <v>1.6566666666666665</v>
      </c>
      <c r="O89" s="6">
        <f t="shared" si="68"/>
        <v>1.5783333333333334</v>
      </c>
      <c r="P89" s="2">
        <f t="shared" si="69"/>
        <v>1.0129945330969259</v>
      </c>
      <c r="Q89" s="2">
        <f t="shared" si="70"/>
        <v>9.750843363596962</v>
      </c>
      <c r="T89" s="1">
        <v>4</v>
      </c>
      <c r="U89" s="1">
        <f t="shared" si="71"/>
        <v>9.94</v>
      </c>
      <c r="V89" s="1">
        <f t="shared" si="72"/>
        <v>9.4700000000000006</v>
      </c>
      <c r="W89" s="1">
        <f>U91</f>
        <v>9.9439999999999991</v>
      </c>
      <c r="X89" s="1">
        <f>V91</f>
        <v>9.4120000000000008</v>
      </c>
      <c r="Y89" s="1">
        <f t="shared" si="73"/>
        <v>-3.9999999999995595E-3</v>
      </c>
      <c r="Z89" s="1">
        <f t="shared" si="74"/>
        <v>5.7999999999999829E-2</v>
      </c>
      <c r="AA89" s="13">
        <f t="shared" si="75"/>
        <v>1.5999999999996476E-5</v>
      </c>
      <c r="AB89" s="13">
        <f t="shared" si="76"/>
        <v>3.3639999999999803E-3</v>
      </c>
      <c r="AC89" s="21"/>
      <c r="AD89" s="21"/>
      <c r="AE89" s="24"/>
      <c r="AF89" s="24"/>
      <c r="AG89" s="24"/>
      <c r="AH89" s="24"/>
    </row>
    <row r="90" spans="1:34" x14ac:dyDescent="0.25">
      <c r="B90" s="1">
        <v>5</v>
      </c>
      <c r="C90" s="1">
        <v>0.52</v>
      </c>
      <c r="D90" s="1">
        <v>0.42</v>
      </c>
      <c r="E90" s="1">
        <v>10</v>
      </c>
      <c r="F90" s="1">
        <v>9.34</v>
      </c>
      <c r="I90" s="1">
        <f t="shared" si="66"/>
        <v>5</v>
      </c>
      <c r="J90" s="1">
        <f t="shared" si="66"/>
        <v>0.52</v>
      </c>
      <c r="K90" s="1">
        <f t="shared" si="66"/>
        <v>0.42</v>
      </c>
      <c r="L90" s="1">
        <f t="shared" si="66"/>
        <v>10</v>
      </c>
      <c r="M90" s="1">
        <f t="shared" si="67"/>
        <v>9.34</v>
      </c>
      <c r="N90" s="6">
        <f>E90/6</f>
        <v>1.6666666666666667</v>
      </c>
      <c r="O90" s="6">
        <f t="shared" si="68"/>
        <v>1.5566666666666666</v>
      </c>
      <c r="P90" s="2">
        <f t="shared" si="69"/>
        <v>1.1348291962174943</v>
      </c>
      <c r="Q90" s="2">
        <f t="shared" si="70"/>
        <v>8.7039979702065153</v>
      </c>
      <c r="T90" s="1">
        <v>5</v>
      </c>
      <c r="U90" s="1">
        <f t="shared" si="71"/>
        <v>10</v>
      </c>
      <c r="V90" s="1">
        <f t="shared" si="72"/>
        <v>9.34</v>
      </c>
      <c r="W90" s="1">
        <f>U91</f>
        <v>9.9439999999999991</v>
      </c>
      <c r="X90" s="1">
        <f>V91</f>
        <v>9.4120000000000008</v>
      </c>
      <c r="Y90" s="1">
        <f t="shared" si="73"/>
        <v>5.6000000000000938E-2</v>
      </c>
      <c r="Z90" s="1">
        <f t="shared" si="74"/>
        <v>-7.2000000000000952E-2</v>
      </c>
      <c r="AA90" s="13">
        <f t="shared" si="75"/>
        <v>3.1360000000001048E-3</v>
      </c>
      <c r="AB90" s="13">
        <f t="shared" si="76"/>
        <v>5.1840000000001373E-3</v>
      </c>
      <c r="AC90" s="22"/>
      <c r="AD90" s="22"/>
      <c r="AE90" s="25"/>
      <c r="AF90" s="25"/>
      <c r="AG90" s="25"/>
      <c r="AH90" s="25"/>
    </row>
    <row r="91" spans="1:34" x14ac:dyDescent="0.25">
      <c r="P91" s="18" t="s">
        <v>23</v>
      </c>
      <c r="Q91" s="19">
        <f>AVERAGE(Q86:Q90)</f>
        <v>9.4333456447682114</v>
      </c>
      <c r="T91" s="12"/>
      <c r="U91" s="4">
        <f>AVERAGE(U86:U90)</f>
        <v>9.9439999999999991</v>
      </c>
      <c r="V91" s="4">
        <f>AVERAGE(V86:V90)</f>
        <v>9.4120000000000008</v>
      </c>
      <c r="W91" s="12"/>
      <c r="X91" s="12"/>
      <c r="Y91" s="12"/>
      <c r="Z91" s="12"/>
      <c r="AA91" s="15">
        <f>SUM(AA86:AA90)</f>
        <v>3.8120000000000133E-2</v>
      </c>
      <c r="AB91" s="15">
        <f>SUM(AB86:AB90)</f>
        <v>1.7880000000000163E-2</v>
      </c>
    </row>
    <row r="92" spans="1:34" ht="15.75" thickBot="1" x14ac:dyDescent="0.3">
      <c r="B92" s="16"/>
      <c r="C92" s="16"/>
      <c r="D92" s="16"/>
      <c r="E92" s="16"/>
      <c r="F92" s="16"/>
      <c r="G92" s="17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</row>
    <row r="93" spans="1:34" ht="15.75" thickTop="1" x14ac:dyDescent="0.25">
      <c r="G93" s="8"/>
    </row>
    <row r="94" spans="1:34" x14ac:dyDescent="0.25">
      <c r="A94">
        <v>8</v>
      </c>
      <c r="G94" s="8"/>
    </row>
    <row r="95" spans="1:34" x14ac:dyDescent="0.25">
      <c r="B95" s="20" t="s">
        <v>0</v>
      </c>
      <c r="C95" s="38" t="s">
        <v>7</v>
      </c>
      <c r="D95" s="38"/>
      <c r="E95" s="38"/>
      <c r="F95" s="38"/>
      <c r="G95" s="10"/>
      <c r="I95" s="37" t="s">
        <v>0</v>
      </c>
      <c r="J95" s="38" t="s">
        <v>7</v>
      </c>
      <c r="K95" s="38"/>
      <c r="L95" s="38"/>
      <c r="M95" s="38"/>
      <c r="N95" s="38"/>
      <c r="O95" s="38"/>
      <c r="P95" s="32" t="s">
        <v>11</v>
      </c>
      <c r="Q95" s="32" t="s">
        <v>8</v>
      </c>
      <c r="T95" s="20" t="s">
        <v>0</v>
      </c>
      <c r="U95" s="34" t="s">
        <v>7</v>
      </c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6"/>
    </row>
    <row r="96" spans="1:34" x14ac:dyDescent="0.25">
      <c r="B96" s="21"/>
      <c r="C96" s="37" t="s">
        <v>5</v>
      </c>
      <c r="D96" s="37"/>
      <c r="E96" s="26" t="s">
        <v>5</v>
      </c>
      <c r="F96" s="27"/>
      <c r="G96" s="8"/>
      <c r="I96" s="37"/>
      <c r="J96" s="37" t="s">
        <v>5</v>
      </c>
      <c r="K96" s="37"/>
      <c r="L96" s="37" t="s">
        <v>5</v>
      </c>
      <c r="M96" s="37"/>
      <c r="N96" s="37" t="s">
        <v>5</v>
      </c>
      <c r="O96" s="37"/>
      <c r="P96" s="39"/>
      <c r="Q96" s="39"/>
      <c r="T96" s="21"/>
      <c r="U96" s="26" t="s">
        <v>5</v>
      </c>
      <c r="V96" s="27"/>
      <c r="W96" s="26" t="s">
        <v>5</v>
      </c>
      <c r="X96" s="27"/>
      <c r="Y96" s="26" t="s">
        <v>5</v>
      </c>
      <c r="Z96" s="27"/>
      <c r="AA96" s="26" t="s">
        <v>5</v>
      </c>
      <c r="AB96" s="27"/>
      <c r="AC96" s="28" t="s">
        <v>20</v>
      </c>
      <c r="AD96" s="29"/>
      <c r="AE96" s="28" t="s">
        <v>21</v>
      </c>
      <c r="AF96" s="29"/>
      <c r="AG96" s="28" t="s">
        <v>22</v>
      </c>
      <c r="AH96" s="29"/>
    </row>
    <row r="97" spans="2:34" x14ac:dyDescent="0.25">
      <c r="B97" s="21"/>
      <c r="C97" s="1">
        <v>3</v>
      </c>
      <c r="D97" s="1">
        <v>5</v>
      </c>
      <c r="E97" s="1">
        <v>3</v>
      </c>
      <c r="F97" s="1">
        <v>5</v>
      </c>
      <c r="G97" s="8"/>
      <c r="I97" s="37"/>
      <c r="J97" s="1">
        <v>3</v>
      </c>
      <c r="K97" s="1">
        <v>5</v>
      </c>
      <c r="L97" s="1">
        <v>3</v>
      </c>
      <c r="M97" s="1">
        <v>5</v>
      </c>
      <c r="N97" s="1">
        <v>3</v>
      </c>
      <c r="O97" s="1">
        <v>5</v>
      </c>
      <c r="P97" s="39"/>
      <c r="Q97" s="39"/>
      <c r="T97" s="21"/>
      <c r="U97" s="1">
        <v>3</v>
      </c>
      <c r="V97" s="1">
        <v>5</v>
      </c>
      <c r="W97" s="1">
        <v>3</v>
      </c>
      <c r="X97" s="1">
        <v>5</v>
      </c>
      <c r="Y97" s="1">
        <v>3</v>
      </c>
      <c r="Z97" s="1">
        <v>5</v>
      </c>
      <c r="AA97" s="1">
        <v>3</v>
      </c>
      <c r="AB97" s="1">
        <v>5</v>
      </c>
      <c r="AC97" s="30">
        <v>3</v>
      </c>
      <c r="AD97" s="32">
        <v>5</v>
      </c>
      <c r="AE97" s="30">
        <v>3</v>
      </c>
      <c r="AF97" s="32">
        <v>5</v>
      </c>
      <c r="AG97" s="30">
        <v>3</v>
      </c>
      <c r="AH97" s="32">
        <v>5</v>
      </c>
    </row>
    <row r="98" spans="2:34" x14ac:dyDescent="0.25">
      <c r="B98" s="22"/>
      <c r="C98" s="3" t="s">
        <v>1</v>
      </c>
      <c r="D98" s="3" t="s">
        <v>2</v>
      </c>
      <c r="E98" s="3" t="s">
        <v>3</v>
      </c>
      <c r="F98" s="3" t="s">
        <v>4</v>
      </c>
      <c r="G98" s="8"/>
      <c r="I98" s="37"/>
      <c r="J98" s="3" t="s">
        <v>1</v>
      </c>
      <c r="K98" s="3" t="s">
        <v>2</v>
      </c>
      <c r="L98" s="3" t="s">
        <v>3</v>
      </c>
      <c r="M98" s="3" t="s">
        <v>4</v>
      </c>
      <c r="N98" s="11" t="s">
        <v>9</v>
      </c>
      <c r="O98" s="11" t="s">
        <v>10</v>
      </c>
      <c r="P98" s="33"/>
      <c r="Q98" s="33"/>
      <c r="T98" s="22"/>
      <c r="U98" s="11" t="s">
        <v>12</v>
      </c>
      <c r="V98" s="11" t="s">
        <v>13</v>
      </c>
      <c r="W98" s="11" t="s">
        <v>14</v>
      </c>
      <c r="X98" s="11" t="s">
        <v>15</v>
      </c>
      <c r="Y98" s="14" t="s">
        <v>19</v>
      </c>
      <c r="Z98" s="14" t="s">
        <v>18</v>
      </c>
      <c r="AA98" s="11" t="s">
        <v>17</v>
      </c>
      <c r="AB98" s="14" t="s">
        <v>16</v>
      </c>
      <c r="AC98" s="31"/>
      <c r="AD98" s="33"/>
      <c r="AE98" s="31"/>
      <c r="AF98" s="33"/>
      <c r="AG98" s="31"/>
      <c r="AH98" s="33"/>
    </row>
    <row r="99" spans="2:34" x14ac:dyDescent="0.25">
      <c r="B99" s="1">
        <v>1</v>
      </c>
      <c r="C99" s="1">
        <v>0.52</v>
      </c>
      <c r="D99" s="1">
        <v>0.42</v>
      </c>
      <c r="E99" s="1">
        <v>9.9499999999999993</v>
      </c>
      <c r="F99" s="1">
        <v>9.25</v>
      </c>
      <c r="G99" s="8"/>
      <c r="I99" s="1">
        <f>B99</f>
        <v>1</v>
      </c>
      <c r="J99" s="1">
        <f>C99</f>
        <v>0.52</v>
      </c>
      <c r="K99" s="1">
        <f>D99</f>
        <v>0.42</v>
      </c>
      <c r="L99" s="1">
        <f>E99</f>
        <v>9.9499999999999993</v>
      </c>
      <c r="M99" s="1">
        <f>F99</f>
        <v>9.25</v>
      </c>
      <c r="N99" s="6">
        <f>E99/6</f>
        <v>1.6583333333333332</v>
      </c>
      <c r="O99" s="6">
        <f>F99/6</f>
        <v>1.5416666666666667</v>
      </c>
      <c r="P99" s="2">
        <f>(((N99^2)+(O99^2))/(8*(J99+K99)))+(((N99^2)-(O99^2))/(8*(J99-K99)))</f>
        <v>1.1484227245862879</v>
      </c>
      <c r="Q99" s="2">
        <f>((22/7)^2)/P99</f>
        <v>8.6009714096927929</v>
      </c>
      <c r="T99" s="1">
        <v>1</v>
      </c>
      <c r="U99" s="1">
        <f>E99</f>
        <v>9.9499999999999993</v>
      </c>
      <c r="V99" s="1">
        <f>F99</f>
        <v>9.25</v>
      </c>
      <c r="W99" s="1">
        <f>U104</f>
        <v>9.7880000000000003</v>
      </c>
      <c r="X99" s="1">
        <f>V104</f>
        <v>9.532</v>
      </c>
      <c r="Y99" s="1">
        <f>U99-W99</f>
        <v>0.16199999999999903</v>
      </c>
      <c r="Z99" s="1">
        <f>V99-X99</f>
        <v>-0.28200000000000003</v>
      </c>
      <c r="AA99" s="13">
        <f>Y99^2</f>
        <v>2.6243999999999688E-2</v>
      </c>
      <c r="AB99" s="13">
        <f>Z99^2</f>
        <v>7.9524000000000011E-2</v>
      </c>
      <c r="AC99" s="20">
        <f>SQRT(AA104/20)</f>
        <v>5.868560300448477E-2</v>
      </c>
      <c r="AD99" s="20">
        <f>SQRT(AB104/20)</f>
        <v>8.1694553062000394E-2</v>
      </c>
      <c r="AE99" s="23">
        <f>$AC$99/W99</f>
        <v>5.9956684720560652E-3</v>
      </c>
      <c r="AF99" s="23">
        <f>$AD$99/X99</f>
        <v>8.5705573921527906E-3</v>
      </c>
      <c r="AG99" s="23">
        <f>1-$AE$99</f>
        <v>0.99400433152794399</v>
      </c>
      <c r="AH99" s="23">
        <f>1-$AF$99</f>
        <v>0.99142944260784716</v>
      </c>
    </row>
    <row r="100" spans="2:34" x14ac:dyDescent="0.25">
      <c r="B100" s="1">
        <v>2</v>
      </c>
      <c r="C100" s="1">
        <v>0.52</v>
      </c>
      <c r="D100" s="1">
        <v>0.42</v>
      </c>
      <c r="E100" s="1">
        <v>9.75</v>
      </c>
      <c r="F100" s="1">
        <v>9.5</v>
      </c>
      <c r="G100" s="8"/>
      <c r="I100" s="1">
        <f t="shared" ref="I100:L103" si="77">B100</f>
        <v>2</v>
      </c>
      <c r="J100" s="1">
        <f t="shared" si="77"/>
        <v>0.52</v>
      </c>
      <c r="K100" s="1">
        <f t="shared" si="77"/>
        <v>0.42</v>
      </c>
      <c r="L100" s="1">
        <f t="shared" si="77"/>
        <v>9.75</v>
      </c>
      <c r="M100" s="1">
        <f t="shared" ref="M100:M103" si="78">F100</f>
        <v>9.5</v>
      </c>
      <c r="N100" s="6">
        <f>E100/6</f>
        <v>1.625</v>
      </c>
      <c r="O100" s="6">
        <f t="shared" ref="O100:O103" si="79">F100/6</f>
        <v>1.5833333333333333</v>
      </c>
      <c r="P100" s="2">
        <f t="shared" ref="P100:P103" si="80">(((N100^2)+(O100^2))/(8*(J100+K100)))+(((N100^2)-(O100^2))/(8*(J100-K100)))</f>
        <v>0.85161790780141877</v>
      </c>
      <c r="Q100" s="2">
        <f t="shared" ref="Q100:Q103" si="81">((22/7)^2)/P100</f>
        <v>11.598571295792222</v>
      </c>
      <c r="T100" s="1">
        <v>2</v>
      </c>
      <c r="U100" s="1">
        <f t="shared" ref="U100:U103" si="82">E100</f>
        <v>9.75</v>
      </c>
      <c r="V100" s="1">
        <f t="shared" ref="V100:V103" si="83">F100</f>
        <v>9.5</v>
      </c>
      <c r="W100" s="1">
        <f>U104</f>
        <v>9.7880000000000003</v>
      </c>
      <c r="X100" s="1">
        <f>V104</f>
        <v>9.532</v>
      </c>
      <c r="Y100" s="1">
        <f t="shared" ref="Y100:Y103" si="84">U100-W100</f>
        <v>-3.8000000000000256E-2</v>
      </c>
      <c r="Z100" s="1">
        <f t="shared" ref="Z100:Z103" si="85">V100-X100</f>
        <v>-3.2000000000000028E-2</v>
      </c>
      <c r="AA100" s="13">
        <f t="shared" ref="AA100:AA103" si="86">Y100^2</f>
        <v>1.4440000000000195E-3</v>
      </c>
      <c r="AB100" s="13">
        <f t="shared" ref="AB100:AB103" si="87">Z100^2</f>
        <v>1.0240000000000019E-3</v>
      </c>
      <c r="AC100" s="21"/>
      <c r="AD100" s="21"/>
      <c r="AE100" s="24"/>
      <c r="AF100" s="24"/>
      <c r="AG100" s="24"/>
      <c r="AH100" s="24"/>
    </row>
    <row r="101" spans="2:34" x14ac:dyDescent="0.25">
      <c r="B101" s="1">
        <v>3</v>
      </c>
      <c r="C101" s="1">
        <v>0.52</v>
      </c>
      <c r="D101" s="1">
        <v>0.42</v>
      </c>
      <c r="E101" s="1">
        <v>9.65</v>
      </c>
      <c r="F101" s="1">
        <v>9.6</v>
      </c>
      <c r="I101" s="1">
        <f t="shared" si="77"/>
        <v>3</v>
      </c>
      <c r="J101" s="1">
        <f t="shared" si="77"/>
        <v>0.52</v>
      </c>
      <c r="K101" s="1">
        <f t="shared" si="77"/>
        <v>0.42</v>
      </c>
      <c r="L101" s="1">
        <f t="shared" si="77"/>
        <v>9.65</v>
      </c>
      <c r="M101" s="1">
        <f t="shared" si="78"/>
        <v>9.6</v>
      </c>
      <c r="N101" s="6">
        <f>E101/6</f>
        <v>1.6083333333333334</v>
      </c>
      <c r="O101" s="6">
        <f t="shared" si="79"/>
        <v>1.5999999999999999</v>
      </c>
      <c r="P101" s="2">
        <f t="shared" si="80"/>
        <v>0.71782653664302642</v>
      </c>
      <c r="Q101" s="2">
        <f t="shared" si="81"/>
        <v>13.760359245844164</v>
      </c>
      <c r="T101" s="1">
        <v>3</v>
      </c>
      <c r="U101" s="1">
        <f t="shared" si="82"/>
        <v>9.65</v>
      </c>
      <c r="V101" s="1">
        <f t="shared" si="83"/>
        <v>9.6</v>
      </c>
      <c r="W101" s="1">
        <f>U104</f>
        <v>9.7880000000000003</v>
      </c>
      <c r="X101" s="1">
        <f>V104</f>
        <v>9.532</v>
      </c>
      <c r="Y101" s="1">
        <f t="shared" si="84"/>
        <v>-0.1379999999999999</v>
      </c>
      <c r="Z101" s="1">
        <f t="shared" si="85"/>
        <v>6.7999999999999616E-2</v>
      </c>
      <c r="AA101" s="13">
        <f t="shared" si="86"/>
        <v>1.9043999999999974E-2</v>
      </c>
      <c r="AB101" s="13">
        <f t="shared" si="87"/>
        <v>4.6239999999999476E-3</v>
      </c>
      <c r="AC101" s="21"/>
      <c r="AD101" s="21"/>
      <c r="AE101" s="24"/>
      <c r="AF101" s="24"/>
      <c r="AG101" s="24"/>
      <c r="AH101" s="24"/>
    </row>
    <row r="102" spans="2:34" x14ac:dyDescent="0.25">
      <c r="B102" s="1">
        <v>4</v>
      </c>
      <c r="C102" s="1">
        <v>0.52</v>
      </c>
      <c r="D102" s="1">
        <v>0.42</v>
      </c>
      <c r="E102" s="1">
        <v>9.9</v>
      </c>
      <c r="F102" s="1">
        <v>9.56</v>
      </c>
      <c r="I102" s="1">
        <f t="shared" si="77"/>
        <v>4</v>
      </c>
      <c r="J102" s="1">
        <f t="shared" si="77"/>
        <v>0.52</v>
      </c>
      <c r="K102" s="1">
        <f t="shared" si="77"/>
        <v>0.42</v>
      </c>
      <c r="L102" s="1">
        <f t="shared" si="77"/>
        <v>9.9</v>
      </c>
      <c r="M102" s="1">
        <f t="shared" si="78"/>
        <v>9.56</v>
      </c>
      <c r="N102" s="6">
        <f>E102/6</f>
        <v>1.6500000000000001</v>
      </c>
      <c r="O102" s="6">
        <f t="shared" si="79"/>
        <v>1.5933333333333335</v>
      </c>
      <c r="P102" s="2">
        <f t="shared" si="80"/>
        <v>0.92936524822695066</v>
      </c>
      <c r="Q102" s="2">
        <f t="shared" si="81"/>
        <v>10.628276707411453</v>
      </c>
      <c r="T102" s="1">
        <v>4</v>
      </c>
      <c r="U102" s="1">
        <f t="shared" si="82"/>
        <v>9.9</v>
      </c>
      <c r="V102" s="1">
        <f t="shared" si="83"/>
        <v>9.56</v>
      </c>
      <c r="W102" s="1">
        <f>U104</f>
        <v>9.7880000000000003</v>
      </c>
      <c r="X102" s="1">
        <f>V104</f>
        <v>9.532</v>
      </c>
      <c r="Y102" s="1">
        <f t="shared" si="84"/>
        <v>0.1120000000000001</v>
      </c>
      <c r="Z102" s="1">
        <f t="shared" si="85"/>
        <v>2.8000000000000469E-2</v>
      </c>
      <c r="AA102" s="13">
        <f t="shared" si="86"/>
        <v>1.2544000000000022E-2</v>
      </c>
      <c r="AB102" s="13">
        <f t="shared" si="87"/>
        <v>7.8400000000002621E-4</v>
      </c>
      <c r="AC102" s="21"/>
      <c r="AD102" s="21"/>
      <c r="AE102" s="24"/>
      <c r="AF102" s="24"/>
      <c r="AG102" s="24"/>
      <c r="AH102" s="24"/>
    </row>
    <row r="103" spans="2:34" x14ac:dyDescent="0.25">
      <c r="B103" s="1">
        <v>5</v>
      </c>
      <c r="C103" s="1">
        <v>0.52</v>
      </c>
      <c r="D103" s="1">
        <v>0.42</v>
      </c>
      <c r="E103" s="1">
        <v>9.69</v>
      </c>
      <c r="F103" s="1">
        <v>9.75</v>
      </c>
      <c r="I103" s="1">
        <f t="shared" si="77"/>
        <v>5</v>
      </c>
      <c r="J103" s="1">
        <f t="shared" si="77"/>
        <v>0.52</v>
      </c>
      <c r="K103" s="1">
        <f t="shared" si="77"/>
        <v>0.42</v>
      </c>
      <c r="L103" s="1">
        <f t="shared" si="77"/>
        <v>9.69</v>
      </c>
      <c r="M103" s="1">
        <f t="shared" si="78"/>
        <v>9.75</v>
      </c>
      <c r="N103" s="6">
        <f>E103/6</f>
        <v>1.615</v>
      </c>
      <c r="O103" s="6">
        <f t="shared" si="79"/>
        <v>1.625</v>
      </c>
      <c r="P103" s="2">
        <f t="shared" si="80"/>
        <v>0.65748537234042559</v>
      </c>
      <c r="Q103" s="2">
        <f t="shared" si="81"/>
        <v>15.023225513363775</v>
      </c>
      <c r="T103" s="1">
        <v>5</v>
      </c>
      <c r="U103" s="1">
        <f t="shared" si="82"/>
        <v>9.69</v>
      </c>
      <c r="V103" s="1">
        <f t="shared" si="83"/>
        <v>9.75</v>
      </c>
      <c r="W103" s="1">
        <f>U104</f>
        <v>9.7880000000000003</v>
      </c>
      <c r="X103" s="1">
        <f>V104</f>
        <v>9.532</v>
      </c>
      <c r="Y103" s="1">
        <f t="shared" si="84"/>
        <v>-9.8000000000000753E-2</v>
      </c>
      <c r="Z103" s="1">
        <f t="shared" si="85"/>
        <v>0.21799999999999997</v>
      </c>
      <c r="AA103" s="13">
        <f t="shared" si="86"/>
        <v>9.6040000000001471E-3</v>
      </c>
      <c r="AB103" s="13">
        <f t="shared" si="87"/>
        <v>4.752399999999999E-2</v>
      </c>
      <c r="AC103" s="22"/>
      <c r="AD103" s="22"/>
      <c r="AE103" s="25"/>
      <c r="AF103" s="25"/>
      <c r="AG103" s="25"/>
      <c r="AH103" s="25"/>
    </row>
    <row r="104" spans="2:34" x14ac:dyDescent="0.25">
      <c r="P104" s="18" t="s">
        <v>23</v>
      </c>
      <c r="Q104" s="19">
        <f>AVERAGE(Q99:Q103)</f>
        <v>11.922280834420881</v>
      </c>
      <c r="T104" s="12"/>
      <c r="U104" s="4">
        <f>AVERAGE(U99:U103)</f>
        <v>9.7880000000000003</v>
      </c>
      <c r="V104" s="4">
        <f>AVERAGE(V99:V103)</f>
        <v>9.532</v>
      </c>
      <c r="W104" s="12"/>
      <c r="X104" s="12"/>
      <c r="Y104" s="12"/>
      <c r="Z104" s="12"/>
      <c r="AA104" s="15">
        <f>SUM(AA99:AA103)</f>
        <v>6.8879999999999844E-2</v>
      </c>
      <c r="AB104" s="15">
        <f>SUM(AB99:AB103)</f>
        <v>0.13347999999999996</v>
      </c>
    </row>
    <row r="109" spans="2:34" x14ac:dyDescent="0.25">
      <c r="N109">
        <f>AVERAGE(Q99:Q103,Q86:Q90,Q73:Q77,Q60:Q64,Q47:Q51,Q34:Q38,Q21:Q25,Q8:Q12)</f>
        <v>10.957990749117792</v>
      </c>
    </row>
  </sheetData>
  <mergeCells count="256">
    <mergeCell ref="B17:B20"/>
    <mergeCell ref="C17:F17"/>
    <mergeCell ref="C18:D18"/>
    <mergeCell ref="E18:F18"/>
    <mergeCell ref="I17:I20"/>
    <mergeCell ref="J17:O17"/>
    <mergeCell ref="T4:T7"/>
    <mergeCell ref="U5:V5"/>
    <mergeCell ref="Y5:Z5"/>
    <mergeCell ref="U4:AH4"/>
    <mergeCell ref="W5:X5"/>
    <mergeCell ref="Q4:Q7"/>
    <mergeCell ref="P4:P7"/>
    <mergeCell ref="I4:I7"/>
    <mergeCell ref="J5:K5"/>
    <mergeCell ref="L5:M5"/>
    <mergeCell ref="N5:O5"/>
    <mergeCell ref="J4:O4"/>
    <mergeCell ref="C5:D5"/>
    <mergeCell ref="E5:F5"/>
    <mergeCell ref="C4:F4"/>
    <mergeCell ref="B4:B7"/>
    <mergeCell ref="AC5:AD5"/>
    <mergeCell ref="AC6:AC7"/>
    <mergeCell ref="AD6:AD7"/>
    <mergeCell ref="AC8:AC12"/>
    <mergeCell ref="AD8:AD12"/>
    <mergeCell ref="P17:P20"/>
    <mergeCell ref="Q17:Q20"/>
    <mergeCell ref="J18:K18"/>
    <mergeCell ref="L18:M18"/>
    <mergeCell ref="N18:O18"/>
    <mergeCell ref="T17:T20"/>
    <mergeCell ref="AA5:AB5"/>
    <mergeCell ref="AE5:AF5"/>
    <mergeCell ref="AE6:AE7"/>
    <mergeCell ref="AF6:AF7"/>
    <mergeCell ref="AE8:AE12"/>
    <mergeCell ref="AF8:AF12"/>
    <mergeCell ref="AG5:AH5"/>
    <mergeCell ref="AG6:AG7"/>
    <mergeCell ref="AH6:AH7"/>
    <mergeCell ref="AG8:AG12"/>
    <mergeCell ref="AH8:AH12"/>
    <mergeCell ref="AF21:AF25"/>
    <mergeCell ref="AG21:AG25"/>
    <mergeCell ref="AH21:AH25"/>
    <mergeCell ref="U17:AH17"/>
    <mergeCell ref="AC18:AD18"/>
    <mergeCell ref="AE18:AF18"/>
    <mergeCell ref="AG18:AH18"/>
    <mergeCell ref="AC19:AC20"/>
    <mergeCell ref="AD19:AD20"/>
    <mergeCell ref="AE19:AE20"/>
    <mergeCell ref="AF19:AF20"/>
    <mergeCell ref="AG19:AG20"/>
    <mergeCell ref="AH19:AH20"/>
    <mergeCell ref="U18:V18"/>
    <mergeCell ref="W18:X18"/>
    <mergeCell ref="Y18:Z18"/>
    <mergeCell ref="AA18:AB18"/>
    <mergeCell ref="B30:B33"/>
    <mergeCell ref="C30:F30"/>
    <mergeCell ref="I30:I33"/>
    <mergeCell ref="J30:O30"/>
    <mergeCell ref="P30:P33"/>
    <mergeCell ref="Q30:Q33"/>
    <mergeCell ref="AC21:AC25"/>
    <mergeCell ref="AD21:AD25"/>
    <mergeCell ref="AE21:AE25"/>
    <mergeCell ref="T30:T33"/>
    <mergeCell ref="U30:AH30"/>
    <mergeCell ref="C31:D31"/>
    <mergeCell ref="E31:F31"/>
    <mergeCell ref="J31:K31"/>
    <mergeCell ref="L31:M31"/>
    <mergeCell ref="N31:O31"/>
    <mergeCell ref="U31:V31"/>
    <mergeCell ref="W31:X31"/>
    <mergeCell ref="Y31:Z31"/>
    <mergeCell ref="AC34:AC38"/>
    <mergeCell ref="AD34:AD38"/>
    <mergeCell ref="AE34:AE38"/>
    <mergeCell ref="AF34:AF38"/>
    <mergeCell ref="AG34:AG38"/>
    <mergeCell ref="AH34:AH38"/>
    <mergeCell ref="AA31:AB31"/>
    <mergeCell ref="AC31:AD31"/>
    <mergeCell ref="AE31:AF31"/>
    <mergeCell ref="AG31:AH31"/>
    <mergeCell ref="AC32:AC33"/>
    <mergeCell ref="AD32:AD33"/>
    <mergeCell ref="AE32:AE33"/>
    <mergeCell ref="AF32:AF33"/>
    <mergeCell ref="AG32:AG33"/>
    <mergeCell ref="AH32:AH33"/>
    <mergeCell ref="E44:F44"/>
    <mergeCell ref="J44:K44"/>
    <mergeCell ref="L44:M44"/>
    <mergeCell ref="N44:O44"/>
    <mergeCell ref="U44:V44"/>
    <mergeCell ref="W44:X44"/>
    <mergeCell ref="B43:B46"/>
    <mergeCell ref="C43:F43"/>
    <mergeCell ref="I43:I46"/>
    <mergeCell ref="J43:O43"/>
    <mergeCell ref="P43:P46"/>
    <mergeCell ref="Q43:Q46"/>
    <mergeCell ref="T43:T46"/>
    <mergeCell ref="U43:AH43"/>
    <mergeCell ref="C44:D44"/>
    <mergeCell ref="Y44:Z44"/>
    <mergeCell ref="AA44:AB44"/>
    <mergeCell ref="AC44:AD44"/>
    <mergeCell ref="AE44:AF44"/>
    <mergeCell ref="AG44:AH44"/>
    <mergeCell ref="AC45:AC46"/>
    <mergeCell ref="AD45:AD46"/>
    <mergeCell ref="AE45:AE46"/>
    <mergeCell ref="AF45:AF46"/>
    <mergeCell ref="AG45:AG46"/>
    <mergeCell ref="B56:B59"/>
    <mergeCell ref="C56:F56"/>
    <mergeCell ref="I56:I59"/>
    <mergeCell ref="J56:O56"/>
    <mergeCell ref="P56:P59"/>
    <mergeCell ref="Q56:Q59"/>
    <mergeCell ref="AH45:AH46"/>
    <mergeCell ref="AC47:AC51"/>
    <mergeCell ref="AD47:AD51"/>
    <mergeCell ref="AE47:AE51"/>
    <mergeCell ref="AF47:AF51"/>
    <mergeCell ref="AG47:AG51"/>
    <mergeCell ref="AH47:AH51"/>
    <mergeCell ref="T56:T59"/>
    <mergeCell ref="U56:AH56"/>
    <mergeCell ref="C57:D57"/>
    <mergeCell ref="E57:F57"/>
    <mergeCell ref="J57:K57"/>
    <mergeCell ref="L57:M57"/>
    <mergeCell ref="N57:O57"/>
    <mergeCell ref="U57:V57"/>
    <mergeCell ref="W57:X57"/>
    <mergeCell ref="Y57:Z57"/>
    <mergeCell ref="AF60:AF64"/>
    <mergeCell ref="AG60:AG64"/>
    <mergeCell ref="AH60:AH64"/>
    <mergeCell ref="AA57:AB57"/>
    <mergeCell ref="AC57:AD57"/>
    <mergeCell ref="AE57:AF57"/>
    <mergeCell ref="AG57:AH57"/>
    <mergeCell ref="AC58:AC59"/>
    <mergeCell ref="AD58:AD59"/>
    <mergeCell ref="AE58:AE59"/>
    <mergeCell ref="AF58:AF59"/>
    <mergeCell ref="AG58:AG59"/>
    <mergeCell ref="AH58:AH59"/>
    <mergeCell ref="B69:B72"/>
    <mergeCell ref="C69:F69"/>
    <mergeCell ref="I69:I72"/>
    <mergeCell ref="J69:O69"/>
    <mergeCell ref="P69:P72"/>
    <mergeCell ref="Q69:Q72"/>
    <mergeCell ref="AC60:AC64"/>
    <mergeCell ref="AD60:AD64"/>
    <mergeCell ref="AE60:AE64"/>
    <mergeCell ref="T69:T72"/>
    <mergeCell ref="U69:AH69"/>
    <mergeCell ref="C70:D70"/>
    <mergeCell ref="E70:F70"/>
    <mergeCell ref="J70:K70"/>
    <mergeCell ref="L70:M70"/>
    <mergeCell ref="N70:O70"/>
    <mergeCell ref="U70:V70"/>
    <mergeCell ref="W70:X70"/>
    <mergeCell ref="Y70:Z70"/>
    <mergeCell ref="AF73:AF77"/>
    <mergeCell ref="AG73:AG77"/>
    <mergeCell ref="AH73:AH77"/>
    <mergeCell ref="AA70:AB70"/>
    <mergeCell ref="AC70:AD70"/>
    <mergeCell ref="AE70:AF70"/>
    <mergeCell ref="AG70:AH70"/>
    <mergeCell ref="AC71:AC72"/>
    <mergeCell ref="AD71:AD72"/>
    <mergeCell ref="AE71:AE72"/>
    <mergeCell ref="AF71:AF72"/>
    <mergeCell ref="AG71:AG72"/>
    <mergeCell ref="AH71:AH72"/>
    <mergeCell ref="B82:B85"/>
    <mergeCell ref="C82:F82"/>
    <mergeCell ref="I82:I85"/>
    <mergeCell ref="J82:O82"/>
    <mergeCell ref="P82:P85"/>
    <mergeCell ref="Q82:Q85"/>
    <mergeCell ref="AC73:AC77"/>
    <mergeCell ref="AD73:AD77"/>
    <mergeCell ref="AE73:AE77"/>
    <mergeCell ref="T82:T85"/>
    <mergeCell ref="U82:AH82"/>
    <mergeCell ref="C83:D83"/>
    <mergeCell ref="E83:F83"/>
    <mergeCell ref="J83:K83"/>
    <mergeCell ref="L83:M83"/>
    <mergeCell ref="N83:O83"/>
    <mergeCell ref="U83:V83"/>
    <mergeCell ref="W83:X83"/>
    <mergeCell ref="Y83:Z83"/>
    <mergeCell ref="AF86:AF90"/>
    <mergeCell ref="AG86:AG90"/>
    <mergeCell ref="AH86:AH90"/>
    <mergeCell ref="AA83:AB83"/>
    <mergeCell ref="AC83:AD83"/>
    <mergeCell ref="AE83:AF83"/>
    <mergeCell ref="AG83:AH83"/>
    <mergeCell ref="AC84:AC85"/>
    <mergeCell ref="AD84:AD85"/>
    <mergeCell ref="AE84:AE85"/>
    <mergeCell ref="AF84:AF85"/>
    <mergeCell ref="AG84:AG85"/>
    <mergeCell ref="AH84:AH85"/>
    <mergeCell ref="B95:B98"/>
    <mergeCell ref="C95:F95"/>
    <mergeCell ref="I95:I98"/>
    <mergeCell ref="J95:O95"/>
    <mergeCell ref="P95:P98"/>
    <mergeCell ref="Q95:Q98"/>
    <mergeCell ref="AC86:AC90"/>
    <mergeCell ref="AD86:AD90"/>
    <mergeCell ref="AE86:AE90"/>
    <mergeCell ref="T95:T98"/>
    <mergeCell ref="U95:AH95"/>
    <mergeCell ref="C96:D96"/>
    <mergeCell ref="E96:F96"/>
    <mergeCell ref="J96:K96"/>
    <mergeCell ref="L96:M96"/>
    <mergeCell ref="N96:O96"/>
    <mergeCell ref="U96:V96"/>
    <mergeCell ref="W96:X96"/>
    <mergeCell ref="Y96:Z96"/>
    <mergeCell ref="AC99:AC103"/>
    <mergeCell ref="AD99:AD103"/>
    <mergeCell ref="AE99:AE103"/>
    <mergeCell ref="AF99:AF103"/>
    <mergeCell ref="AG99:AG103"/>
    <mergeCell ref="AH99:AH103"/>
    <mergeCell ref="AA96:AB96"/>
    <mergeCell ref="AC96:AD96"/>
    <mergeCell ref="AE96:AF96"/>
    <mergeCell ref="AG96:AH96"/>
    <mergeCell ref="AC97:AC98"/>
    <mergeCell ref="AD97:AD98"/>
    <mergeCell ref="AE97:AE98"/>
    <mergeCell ref="AF97:AF98"/>
    <mergeCell ref="AG97:AG98"/>
    <mergeCell ref="AH97:AH98"/>
  </mergeCells>
  <pageMargins left="0.7" right="0.7" top="0.75" bottom="0.75" header="0.3" footer="0.3"/>
  <pageSetup paperSize="9" orientation="portrait" horizontalDpi="4294967293" verticalDpi="0" r:id="rId1"/>
  <ignoredErrors>
    <ignoredError sqref="W9 AE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CtrlSoft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2019-11-01T10:01:06Z</cp:lastPrinted>
  <dcterms:created xsi:type="dcterms:W3CDTF">2019-11-01T07:30:39Z</dcterms:created>
  <dcterms:modified xsi:type="dcterms:W3CDTF">2019-11-05T21:47:57Z</dcterms:modified>
</cp:coreProperties>
</file>