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180" windowWidth="20730" windowHeight="8730" firstSheet="1" activeTab="3"/>
  </bookViews>
  <sheets>
    <sheet name="anggaran" sheetId="15" state="hidden" r:id="rId1"/>
    <sheet name="Bu Kaban" sheetId="14" r:id="rId2"/>
    <sheet name="sekban" sheetId="16" r:id="rId3"/>
    <sheet name="bid anggaran" sheetId="17" r:id="rId4"/>
    <sheet name="bid akun" sheetId="18" r:id="rId5"/>
    <sheet name="bid BMD" sheetId="19" r:id="rId6"/>
    <sheet name="sub bag umum" sheetId="20" r:id="rId7"/>
    <sheet name="sub bag program" sheetId="21" r:id="rId8"/>
    <sheet name="sub bid perben" sheetId="22" r:id="rId9"/>
    <sheet name="sub bid akun" sheetId="23" r:id="rId10"/>
    <sheet name="sub bid inven" sheetId="24" r:id="rId11"/>
    <sheet name="sub bid pemanfaatan" sheetId="25" r:id="rId12"/>
    <sheet name="sub bid prencanaan angg" sheetId="26" r:id="rId13"/>
    <sheet name="sub bid perencanaan aset" sheetId="27" r:id="rId14"/>
  </sheets>
  <externalReferences>
    <externalReference r:id="rId15"/>
    <externalReference r:id="rId16"/>
  </externalReferences>
  <definedNames>
    <definedName name="_xlnm.Print_Area" localSheetId="0">anggaran!$A$1:$D$103</definedName>
    <definedName name="_xlnm.Print_Area" localSheetId="1">'Bu Kaban'!$A$1:$E$62</definedName>
    <definedName name="_xlnm.Print_Titles" localSheetId="0">anggaran!$4:$4</definedName>
    <definedName name="_xlnm.Print_Titles" localSheetId="1">'Bu Kaban'!$4:$4</definedName>
  </definedNames>
  <calcPr calcId="124519"/>
</workbook>
</file>

<file path=xl/calcChain.xml><?xml version="1.0" encoding="utf-8"?>
<calcChain xmlns="http://schemas.openxmlformats.org/spreadsheetml/2006/main">
  <c r="D49" i="17"/>
  <c r="C15" i="27"/>
  <c r="B15"/>
  <c r="C14"/>
  <c r="B14"/>
  <c r="C13"/>
  <c r="B13"/>
  <c r="B10" i="26"/>
  <c r="C10"/>
  <c r="B11"/>
  <c r="C11"/>
  <c r="B12"/>
  <c r="C12"/>
  <c r="C9"/>
  <c r="B9"/>
  <c r="C8"/>
  <c r="B8"/>
  <c r="C7"/>
  <c r="B7"/>
  <c r="C17" i="25"/>
  <c r="B17"/>
  <c r="C16"/>
  <c r="B16"/>
  <c r="C17" i="24"/>
  <c r="C16"/>
  <c r="B17"/>
  <c r="B16"/>
  <c r="C10" i="23"/>
  <c r="C11"/>
  <c r="C12"/>
  <c r="B11"/>
  <c r="B12"/>
  <c r="B10"/>
  <c r="C8" i="22"/>
  <c r="B8"/>
  <c r="B15" i="21"/>
  <c r="C15"/>
  <c r="B16"/>
  <c r="C16"/>
  <c r="C14"/>
  <c r="B14"/>
  <c r="C12"/>
  <c r="B12"/>
  <c r="D44" i="20"/>
  <c r="C44"/>
  <c r="B41"/>
  <c r="C41"/>
  <c r="B42"/>
  <c r="C42"/>
  <c r="C40"/>
  <c r="B40"/>
  <c r="C38"/>
  <c r="B38"/>
  <c r="C30"/>
  <c r="C31"/>
  <c r="C32"/>
  <c r="C33"/>
  <c r="C34"/>
  <c r="C29"/>
  <c r="B30"/>
  <c r="B31"/>
  <c r="B32"/>
  <c r="B33"/>
  <c r="B34"/>
  <c r="B29"/>
  <c r="C20"/>
  <c r="C21"/>
  <c r="C22"/>
  <c r="C23"/>
  <c r="C24"/>
  <c r="C25"/>
  <c r="C26"/>
  <c r="C27"/>
  <c r="C19"/>
  <c r="C18"/>
  <c r="B20"/>
  <c r="B21"/>
  <c r="B22"/>
  <c r="B23"/>
  <c r="B24"/>
  <c r="B25"/>
  <c r="B26"/>
  <c r="B27"/>
  <c r="B18"/>
  <c r="B19"/>
  <c r="D54" i="27" l="1"/>
  <c r="D55" i="26"/>
  <c r="D49" i="24"/>
  <c r="D51" i="20"/>
  <c r="D80"/>
  <c r="D76"/>
  <c r="D44" i="16" l="1"/>
  <c r="D40"/>
  <c r="D38"/>
  <c r="D30"/>
  <c r="D18"/>
  <c r="D17" l="1"/>
  <c r="D52" i="18"/>
  <c r="D8" i="14" l="1"/>
  <c r="D48" i="22" l="1"/>
  <c r="D19" s="1"/>
  <c r="D64" i="20"/>
  <c r="D52"/>
  <c r="D19" i="19"/>
  <c r="D25" i="18"/>
  <c r="D22" i="17"/>
  <c r="D65" i="27" l="1"/>
  <c r="D64"/>
  <c r="D48"/>
  <c r="G37"/>
  <c r="D49" i="26"/>
  <c r="G38"/>
  <c r="D28" l="1"/>
  <c r="D27" i="27"/>
  <c r="D48" i="25"/>
  <c r="D21" s="1"/>
  <c r="D42"/>
  <c r="G31"/>
  <c r="D20" i="24"/>
  <c r="D45"/>
  <c r="D43"/>
  <c r="D41"/>
  <c r="D33"/>
  <c r="D21"/>
  <c r="D53" i="23"/>
  <c r="D28" s="1"/>
  <c r="D51"/>
  <c r="D49"/>
  <c r="D41"/>
  <c r="D29"/>
  <c r="D42" i="22"/>
  <c r="D40"/>
  <c r="D32"/>
  <c r="D20"/>
  <c r="D44" i="21"/>
  <c r="D42"/>
  <c r="D34"/>
  <c r="D22"/>
  <c r="D72" i="20"/>
  <c r="D74"/>
  <c r="D40" i="19"/>
  <c r="G29"/>
  <c r="D48" i="18"/>
  <c r="D46"/>
  <c r="G35"/>
  <c r="D43" i="17"/>
  <c r="G32" l="1"/>
  <c r="G27" i="16"/>
  <c r="D34" i="15" l="1"/>
  <c r="D29"/>
  <c r="D20"/>
  <c r="D7"/>
  <c r="D6" l="1"/>
  <c r="G17" l="1"/>
  <c r="G18" i="14" l="1"/>
  <c r="G6" i="15"/>
  <c r="H6" s="1"/>
</calcChain>
</file>

<file path=xl/sharedStrings.xml><?xml version="1.0" encoding="utf-8"?>
<sst xmlns="http://schemas.openxmlformats.org/spreadsheetml/2006/main" count="1348" uniqueCount="269">
  <si>
    <t>Aset tanah yang tersertifikasi</t>
  </si>
  <si>
    <t>No</t>
  </si>
  <si>
    <t>Program Peningkatan Sarana dan Prasarana Aparatur</t>
  </si>
  <si>
    <t>Program Pelayanan Administrasi Perkantoran</t>
  </si>
  <si>
    <t>Persentase penyampaian bahan dan data penyusunan Perda Pertanggungjawaban APBD tepat waktu</t>
  </si>
  <si>
    <t>PERJANJIAN KINERJA PERUBAHAN TAHUN 2015</t>
  </si>
  <si>
    <t>SEKRETARIAT DAERAH KOTA CIMAHI</t>
  </si>
  <si>
    <t>Target</t>
  </si>
  <si>
    <t xml:space="preserve">Keterangan </t>
  </si>
  <si>
    <t>WALIKOTA CIMAHI</t>
  </si>
  <si>
    <t xml:space="preserve">PROGRAM </t>
  </si>
  <si>
    <t xml:space="preserve">ANGGARAN </t>
  </si>
  <si>
    <t>total tanpa pemilu</t>
  </si>
  <si>
    <t>plus satu program miss</t>
  </si>
  <si>
    <t>Penyediaan jasa komunikasi, sumber daya air dan listrik</t>
  </si>
  <si>
    <t>Penyediaan jasa jaminan barang milik daerah</t>
  </si>
  <si>
    <t>Penyediaan jasa pemeliharaan dan perizinan kendaraan dinas/operasional</t>
  </si>
  <si>
    <t>Penyediaan jasa administrasi keuangan</t>
  </si>
  <si>
    <t>Penyediaan alat tulis kantor</t>
  </si>
  <si>
    <t>Penyediaan barang cetakan dan penggandaan</t>
  </si>
  <si>
    <t>Penyediaan peralatan dan perlengkapan kantor</t>
  </si>
  <si>
    <t>Penyediaan bahan bacaan dan peraturan perundang-undangan</t>
  </si>
  <si>
    <t>Penyediaan bahan logistik kantor</t>
  </si>
  <si>
    <t>Penyediaan makanan dan minuman</t>
  </si>
  <si>
    <t>Rapat-rapat kordinasi dan konsultasi ke luar daerah</t>
  </si>
  <si>
    <t>Penyediaan Jasa Tenaga Pendukung Administrasi Teknis dan Perkantoran</t>
  </si>
  <si>
    <t>Pengadaan kendaraan dinas/operasional</t>
  </si>
  <si>
    <t>Pengadaan mebeleur</t>
  </si>
  <si>
    <t>Pengadaan Sarana dan Prasarana Pendukung Pemerintahan</t>
  </si>
  <si>
    <t>Peningkatan Sarana dan Prasarana Aparatur</t>
  </si>
  <si>
    <t>Pemeliharaan rutin/berkala kendaraan dinas/operasional</t>
  </si>
  <si>
    <t>Pemeliharaan rutin/berkala perlengkapan gedung kantor</t>
  </si>
  <si>
    <t>Pemeliharaan rutin/berkala mebeleur</t>
  </si>
  <si>
    <t>Pemeliharaan rutin/berkala peralatan dan Perlengkapan Kantor</t>
  </si>
  <si>
    <t>Program peningkatan pengembangan sistem pelaporan capaian kinerja dan keuangan</t>
  </si>
  <si>
    <t>Penyusunan laporan capaian kinerja dan ikhtisar realisasi kinerja SKPD</t>
  </si>
  <si>
    <t>Penyusunan laporan keuangan semesteran</t>
  </si>
  <si>
    <t>Penyusunan pelaporan keuangan akhir tahun</t>
  </si>
  <si>
    <t>Penyusunan Laporan Capaian Keuangan dan Ikhtisar Realisasi Keuangan</t>
  </si>
  <si>
    <t>Progam Peningkatan Pengelolaan dan Pengembangan Keuangan Daerah</t>
  </si>
  <si>
    <t>Penyusunan standar satuan harga</t>
  </si>
  <si>
    <t>Penyusunan rancangan peraturan daerah tentang APBD</t>
  </si>
  <si>
    <t>Penyusunan rancangan peraturan KDH tentang penjabaran APBD</t>
  </si>
  <si>
    <t>Penyusunan rancangan peraturan daerah tentang perubahan APBD</t>
  </si>
  <si>
    <t>Penyusunan rancangan peraturan KDH tentang penjabaran perubahan APBD</t>
  </si>
  <si>
    <t>Penyusunan rancangan peraturan daerah tentang pertanggungjawaban pelaksanaan APBD</t>
  </si>
  <si>
    <t>Penyusunan rancangan peraturan KDH tentang penjabaran pertanggungjawaban pelaksanaan APBD</t>
  </si>
  <si>
    <t>Penyusunan sistem informasi pengelolaan keuangan daerah</t>
  </si>
  <si>
    <t>Peningkatan Manajemen Aset / Barang Daerah</t>
  </si>
  <si>
    <t>Peningkatan manajemen investasi daerah</t>
  </si>
  <si>
    <t>Pengendalian Anggaran</t>
  </si>
  <si>
    <t>Sinergitas Penganggaran dan Pelaporan Bantuan Keuangan</t>
  </si>
  <si>
    <t>Penghapusan Barang Milik Daerah</t>
  </si>
  <si>
    <t>Sekretariat</t>
  </si>
  <si>
    <t>Bid. Akuntansi &amp; Perbend</t>
  </si>
  <si>
    <t>Bid. Perencanaan Anggan</t>
  </si>
  <si>
    <t>Bid. BMD</t>
  </si>
  <si>
    <t>Sasaran Strategis</t>
  </si>
  <si>
    <t>Pengelolaan Keuangan dan Aset Daerah yang berkualitas</t>
  </si>
  <si>
    <t>Persentase SKPD menyusun RKA/RKPA tepat waktu</t>
  </si>
  <si>
    <t>Cimahi,         Januari   2016</t>
  </si>
  <si>
    <t xml:space="preserve">KEPALA BADAN PENGELOLA </t>
  </si>
  <si>
    <t>KEUANGAN DAN ASET DAERAH</t>
  </si>
  <si>
    <t>Dra. HELLA HAERANI</t>
  </si>
  <si>
    <t>Pembina TK.I</t>
  </si>
  <si>
    <t>NIP. 19660214 199202 2 001</t>
  </si>
  <si>
    <t>02.</t>
  </si>
  <si>
    <t>05.</t>
  </si>
  <si>
    <t>06.</t>
  </si>
  <si>
    <t>07.</t>
  </si>
  <si>
    <t>10.</t>
  </si>
  <si>
    <t>11.</t>
  </si>
  <si>
    <t>13.</t>
  </si>
  <si>
    <t>15.</t>
  </si>
  <si>
    <t>16.</t>
  </si>
  <si>
    <t>17.</t>
  </si>
  <si>
    <t>18.</t>
  </si>
  <si>
    <t>19.</t>
  </si>
  <si>
    <t>24.</t>
  </si>
  <si>
    <t>26.</t>
  </si>
  <si>
    <t>29.</t>
  </si>
  <si>
    <t>30.</t>
  </si>
  <si>
    <t>01.</t>
  </si>
  <si>
    <t>04.</t>
  </si>
  <si>
    <t>08.</t>
  </si>
  <si>
    <t>09.</t>
  </si>
  <si>
    <t>20.</t>
  </si>
  <si>
    <t>31.</t>
  </si>
  <si>
    <t>37.</t>
  </si>
  <si>
    <t>Monitoring dan Evaluasi Terukur dan Efektif</t>
  </si>
  <si>
    <t>Tingkat pemenuhan kebutuhan dasar operasional BPKAD</t>
  </si>
  <si>
    <t>Penyusunan dokumen capaian kinerja dan laporan keuangan tepat waktu</t>
  </si>
  <si>
    <t>Peningkatkan Kualitas Administrasi Kesekertariatan</t>
  </si>
  <si>
    <t>Pemanfaatan  Barang Milik Daerah yang andal</t>
  </si>
  <si>
    <t>Meningkatan Kualitas Informasi Dokumen Keuangan Daerah</t>
  </si>
  <si>
    <t>-  Kajian Keuangan Daerah</t>
  </si>
  <si>
    <t>- Buku Standar Satuan Harga</t>
  </si>
  <si>
    <t>- Buku Sistem dan Prosedur Keuangan</t>
  </si>
  <si>
    <t>1 Jenis Buku</t>
  </si>
  <si>
    <t>1 Jenis Kajian</t>
  </si>
  <si>
    <t>30 bidang</t>
  </si>
  <si>
    <t>- Dokumen Standar Pelayanan</t>
  </si>
  <si>
    <t>- Dokumen LAKIP</t>
  </si>
  <si>
    <t>- Dokumen Standar Operasional Prosedur</t>
  </si>
  <si>
    <t>1 Dokumen</t>
  </si>
  <si>
    <t>4 x Penilaian dan Penghapusan BMD</t>
  </si>
  <si>
    <t>Program Peningkatan Kapasitas Sumber Daya Aparatur</t>
  </si>
  <si>
    <t>Peningkatan Kapasitas Sumber Daya Aparatur</t>
  </si>
  <si>
    <t>Penyusunan sistem dan prosedur pengelolaan keuangan daerah</t>
  </si>
  <si>
    <t>Penyusunan sistem informasi keuangan daerah</t>
  </si>
  <si>
    <t>Optimasi Aset Daerah</t>
  </si>
  <si>
    <t>Peningkatan Pelayanan Penatausahaan dan Perbendaharaan</t>
  </si>
  <si>
    <t>Pemanfaatan Barang Milik Daerah</t>
  </si>
  <si>
    <t>Program Peningkatan Pengembangan Sistem Pelaporan Capaian Kinerja dan Keuangan</t>
  </si>
  <si>
    <t>Persentase penerbitan SPD tepat waktu</t>
  </si>
  <si>
    <t>Persentase penerbitan SP2D tepat waktu</t>
  </si>
  <si>
    <t>Persentase SKPD menyampaikan laporan keuangan tepat waktu</t>
  </si>
  <si>
    <t>Jumlah dokumen kebijakan keuangan daerah</t>
  </si>
  <si>
    <t>Persentase penghapusan barang milik daerah</t>
  </si>
  <si>
    <t>Persentase sumber daya aparatur yang mengikuti pelatihan teknis pengelolaan keuangan dan aset daerah</t>
  </si>
  <si>
    <t>BADAN PENGELOLA KEUANGAN DAN ASET DAERAH</t>
  </si>
  <si>
    <t>Program Peningkatan Pengelolaan dan Pengembangan Keuangan Daerah</t>
  </si>
  <si>
    <t>Program Peningkatan Disiplin Aparatur</t>
  </si>
  <si>
    <t>Ir. H. AJAY MUHAMMAD PRIATNA, M.M</t>
  </si>
  <si>
    <t>KEPALA BADAN PENGELOLA KEUANGAN</t>
  </si>
  <si>
    <t>DAN ASET DAERAH</t>
  </si>
  <si>
    <t xml:space="preserve">SEKRETARIS BADAN PENGELOLA </t>
  </si>
  <si>
    <t>Pembina</t>
  </si>
  <si>
    <t>Keterangan</t>
  </si>
  <si>
    <t>KEPALA BIDANG PERENCANAAN ANGGARAN DAN ASET</t>
  </si>
  <si>
    <t>KEPALA BIDANG PERBENDAHARAAN DAN AKUNTANSI</t>
  </si>
  <si>
    <t>SEKRETARIS BADAN PENGELOLA KEUANGAN DAN ASET DAERAH</t>
  </si>
  <si>
    <t>KEPALA BIDANG PENGELOLAAN BARANG MILIK DAERAH</t>
  </si>
  <si>
    <t>KEPALA BIDANG PERENCANAAN</t>
  </si>
  <si>
    <t>ANGGARAN DAN ASET</t>
  </si>
  <si>
    <t>KEPALA BIDANG PERBENDAHARAAN</t>
  </si>
  <si>
    <t>DAN AKUNTANSI</t>
  </si>
  <si>
    <t>EDI SOFYAN, S.Sos</t>
  </si>
  <si>
    <t>Penata Tk I</t>
  </si>
  <si>
    <t>NIP. 19700512 199009 1 002</t>
  </si>
  <si>
    <t>KEPALA BIDANG PENGELOLAAN</t>
  </si>
  <si>
    <t>BARANG MILIK DAERAH</t>
  </si>
  <si>
    <t>KEPALA SUB BAGIAN UMUM DAN KEPEGAWAIAN</t>
  </si>
  <si>
    <t>Pengadaan Pakaian Khusus Hari-hari tertentu</t>
  </si>
  <si>
    <t>Pengadaan Kendaraan dinas</t>
  </si>
  <si>
    <t>KEPALA SUB BAGIAN</t>
  </si>
  <si>
    <t>UMUM DAN KEPEGAWAIAN</t>
  </si>
  <si>
    <t>NONO SUMARNO, S.Sos</t>
  </si>
  <si>
    <t>NIP. 19611111 198503 1 008</t>
  </si>
  <si>
    <t>Pembina Tk.I</t>
  </si>
  <si>
    <t>Dra. SRI MULYATI</t>
  </si>
  <si>
    <t>NIP. 19630817 199002 2 003</t>
  </si>
  <si>
    <t>PROGRAM DAN KEUANGAN</t>
  </si>
  <si>
    <t>KEPALA SUB BAGIAN PROGRAM DAN KEUANGAN</t>
  </si>
  <si>
    <t>KEPALA SUB BIDANG PERBENDAHARAAN DAN KAS DAERAH</t>
  </si>
  <si>
    <t>KEPALA SUB BIDANG</t>
  </si>
  <si>
    <t>PERBENDAHARAAN DAN KAS DAERAH</t>
  </si>
  <si>
    <t>KEPALA SUB BIDANG AKUNTANSI</t>
  </si>
  <si>
    <t>FACHMI N RODIANA, S.E</t>
  </si>
  <si>
    <t>Penata</t>
  </si>
  <si>
    <t>NIP. 19810428 200604 1 007</t>
  </si>
  <si>
    <t>AKUNTANSI</t>
  </si>
  <si>
    <t>KEPALA SUB BIDANG INVENTARISASI DAN PENGAMANAN BARANG MILIK DAERAH</t>
  </si>
  <si>
    <t>DEVI JANUAR HADI, S.Si.,M.Si</t>
  </si>
  <si>
    <t>NIP. 19850118 200604 1 004</t>
  </si>
  <si>
    <t>KEPALA SUB BIDANG PEMANFAATAN DAN PENGHAPUSAN BARANG MILIK DAERAH</t>
  </si>
  <si>
    <t>KEPALA SUB BIDANG PEMANFAATAN DAN</t>
  </si>
  <si>
    <t>PENGHAPUSAN BARANG MILIK DAERAH</t>
  </si>
  <si>
    <t>IRA TRIANA KUSRIANTINI, S.E., M.Ak</t>
  </si>
  <si>
    <t>NIP. 19770809 200501 2 008</t>
  </si>
  <si>
    <t>KEPALA SUB BIDANG INVENTARISASI DAN</t>
  </si>
  <si>
    <t>PENGAMANAN BARANG MILIK DAERAH</t>
  </si>
  <si>
    <t>KEPALA SUB BIDANG PERENCANAAN ANGGARAN</t>
  </si>
  <si>
    <t>Persentase penyampaian bahan dan data penyusunan Perda  APBD tepat waktu</t>
  </si>
  <si>
    <t>Penyusunan rancangan perda APBD dan penjabarannya</t>
  </si>
  <si>
    <t>Penyusunan rancangan perda perubahan APBD dan penjabarannya</t>
  </si>
  <si>
    <t>Sinergitas Pengelolaan Keuangan Daerah</t>
  </si>
  <si>
    <t>PERENCANAAN ANGGARAN</t>
  </si>
  <si>
    <t>SUWARTONO, S.E</t>
  </si>
  <si>
    <t>NIP. 19800626 199810 1 002</t>
  </si>
  <si>
    <t>KEPALA SUB BIDANG PERENCANAAN ASET</t>
  </si>
  <si>
    <t>SYAEFUL RACHMAN, S.A.P.,M.AP.,M.IDS</t>
  </si>
  <si>
    <t>NIP. 19701221 200501 1 005</t>
  </si>
  <si>
    <t>NIP. 19700918 199901 1 001</t>
  </si>
  <si>
    <t>Sasaran Program</t>
  </si>
  <si>
    <t>Indikator Program</t>
  </si>
  <si>
    <t>Sasaran Kegiatan</t>
  </si>
  <si>
    <t>Indikator Kegiatan</t>
  </si>
  <si>
    <t>Terfasilitasinya pakaian batik bagi ASN BPKAD Kota Cimahi</t>
  </si>
  <si>
    <t>Laporan fisik keuangan dan laporan arsip keuangan</t>
  </si>
  <si>
    <t>12 bulan</t>
  </si>
  <si>
    <t>137 mebeleur</t>
  </si>
  <si>
    <t>39 stel Pakaian batik</t>
  </si>
  <si>
    <t>Tersedianya buku sistem dan prosedur keuangan pemerintah kota cimahi yang mengacu kepada perundang-undangan terbaru</t>
  </si>
  <si>
    <t>50 dokumen</t>
  </si>
  <si>
    <t xml:space="preserve">Penyusunan rancangan perda APBD </t>
  </si>
  <si>
    <t xml:space="preserve">Penyusunan rancangan KDH perda tentang penjabaran APBD </t>
  </si>
  <si>
    <t xml:space="preserve">Penyusunan rancangan perda perubahan APBD </t>
  </si>
  <si>
    <t xml:space="preserve">Penyusunan rancangan KDH perda tentang penjabaran perubahan APBD </t>
  </si>
  <si>
    <t>1 dokumen</t>
  </si>
  <si>
    <t>5 dokumen</t>
  </si>
  <si>
    <t>Hubungan sinergi antara pemerintah daerah dengan pemerintah provinsi dalam bentuk laporan keuangan</t>
  </si>
  <si>
    <t>Penyusunan KDH tentang penjabaran Perda APBD</t>
  </si>
  <si>
    <t xml:space="preserve">Penyusunan Perda perubahan APBD </t>
  </si>
  <si>
    <t>Penyusunan KDH tentang penjabaran perubahan perda APBD</t>
  </si>
  <si>
    <t>Terwujudnya pelaporan pertanggungjawaban keuangan daerah yang transparan dan akuntabel</t>
  </si>
  <si>
    <t>1 dokumen perwal</t>
  </si>
  <si>
    <t>Penerapan SIPKD yang telah menerapkan standar Akuntansi Pemerintah berbasis akrual</t>
  </si>
  <si>
    <t>100%, 43 SKPD</t>
  </si>
  <si>
    <t>Terlaksananya penatausahaan pengelolaan keuangan daerah secara akuntabel dan transparan</t>
  </si>
  <si>
    <t>Indikator Sasaran</t>
  </si>
  <si>
    <t>Opini BPK</t>
  </si>
  <si>
    <t>APBN</t>
  </si>
  <si>
    <t xml:space="preserve">Ket </t>
  </si>
  <si>
    <t>Cimahi,      Januari  2018</t>
  </si>
  <si>
    <t>PERJANJIAN KINERJA TAHUN 2018</t>
  </si>
  <si>
    <t>WTP</t>
  </si>
  <si>
    <t>Optimalnya Tata Kelola Keuangan dan Aset Daerah</t>
  </si>
  <si>
    <t xml:space="preserve">Penyusunan Perda APBD </t>
  </si>
  <si>
    <t>Penyusunan RKBMD</t>
  </si>
  <si>
    <t>Persentase Dokumen Pelaporan Keuangan Tepat Waktu</t>
  </si>
  <si>
    <t>Cimahi,      Januari 2018</t>
  </si>
  <si>
    <t>Persentase Dokumen Penganggaran Daerah Yang Tepat Waktu</t>
  </si>
  <si>
    <t>1 langganan telepon, 1 langganan internet, 12 bulan</t>
  </si>
  <si>
    <t>27 unit 1 tahun</t>
  </si>
  <si>
    <t>1 tahun</t>
  </si>
  <si>
    <t>5 paket mebeuleur</t>
  </si>
  <si>
    <t>5 unit 12 bulan</t>
  </si>
  <si>
    <t>15 unit</t>
  </si>
  <si>
    <t>27 unit</t>
  </si>
  <si>
    <t>50 unit</t>
  </si>
  <si>
    <t>1 x in house training pengelola keuangan daerah untuk 40 orang</t>
  </si>
  <si>
    <t>Program Peningkatan Pengembangan Sistem Pelporan Capaian Kinerja dan Keuangan</t>
  </si>
  <si>
    <t>Penyuunan laporan capaian kinerja dan ikhtisar realisasi kinerja SKPD</t>
  </si>
  <si>
    <t>Penyusunan laporan keuangan akhir tahun</t>
  </si>
  <si>
    <t>peningkatan kinerja BPKAD</t>
  </si>
  <si>
    <t>10 dokumen</t>
  </si>
  <si>
    <t>1 Laporan</t>
  </si>
  <si>
    <t>3 dokumen</t>
  </si>
  <si>
    <t/>
  </si>
  <si>
    <t>Inventarisasi Barang Milik Daerah</t>
  </si>
  <si>
    <t>7 dokumen dan 10 bidang</t>
  </si>
  <si>
    <t>1  paket dan 2  sistem</t>
  </si>
  <si>
    <t>5 kali penilaian pelelangan dan penghapusan</t>
  </si>
  <si>
    <t>8 dokumen</t>
  </si>
  <si>
    <t>2 rekonsiliasi dan 1 dokumen</t>
  </si>
  <si>
    <t>Penyusunan Rencana Kebutuhan Barang Milik Daerah</t>
  </si>
  <si>
    <t>1 dokumen,  70 orang</t>
  </si>
  <si>
    <t>1 dokumen, 70 orang</t>
  </si>
  <si>
    <t>Tercapainya Efisiensi dan efektifitas pengelolaan keuangan daerah</t>
  </si>
  <si>
    <t>Persentase kelengkapan dokumen barang milik daerah</t>
  </si>
  <si>
    <t>Terpenuhinya kebutuhan dasar operasional di BPKAD</t>
  </si>
  <si>
    <t>Terwujudnya aparatur yang berkualitas dan kompeten di bidangnya</t>
  </si>
  <si>
    <t>Tercapainya laporan capaian kinerja yang valid dan akuntabel</t>
  </si>
  <si>
    <t>Terwujudnya Sarana dan Prasarana Aparatur yang Memadai</t>
  </si>
  <si>
    <t>Persentase dokumen pelaporan tepat waktu</t>
  </si>
  <si>
    <t>Jumlah SKPD dan ASN Pemerintah Kota CImahi</t>
  </si>
  <si>
    <t>1 aplikasi</t>
  </si>
  <si>
    <t>2 dokumen</t>
  </si>
  <si>
    <t>*</t>
  </si>
  <si>
    <t>JAJANG EFENDI, S.Sos.,MPH</t>
  </si>
  <si>
    <t>NIP. 196504261985031003</t>
  </si>
  <si>
    <t>Cimahi,      Agustus 2018</t>
  </si>
  <si>
    <t>RONY RODJANI</t>
  </si>
  <si>
    <t>Cimahi,      Agustus  2018</t>
  </si>
  <si>
    <t>Dr. MULYATI, S.Kep.,Ners.,M.Kes</t>
  </si>
  <si>
    <t>NIP. 19690516 199503 2 002</t>
  </si>
  <si>
    <t>AGUS KUSNADI, SE.,MAP</t>
  </si>
  <si>
    <t>NIP. 19690615 199803 1 003</t>
  </si>
</sst>
</file>

<file path=xl/styles.xml><?xml version="1.0" encoding="utf-8"?>
<styleSheet xmlns="http://schemas.openxmlformats.org/spreadsheetml/2006/main">
  <numFmts count="20">
    <numFmt numFmtId="164" formatCode="_(* #,##0_);_(* \(#,##0\);_(* &quot;-&quot;_);_(@_)"/>
    <numFmt numFmtId="165" formatCode="_(* #,##0.00_);_(* \(#,##0.00\);_(* &quot;-&quot;??_);_(@_)"/>
    <numFmt numFmtId="166" formatCode="_(* #,##0_);_(* \(#,##0\);_(* &quot;-&quot;??_);_(@_)"/>
    <numFmt numFmtId="167" formatCode="_ * #,##0_ ;_ * \-#,##0_ ;_ * &quot;-&quot;_ ;_ @_ "/>
    <numFmt numFmtId="168" formatCode="_(* #,##0.00_);_(* \(#,##0.00\);_(* &quot;-&quot;_);_(@_)"/>
    <numFmt numFmtId="169" formatCode="#,##0\ ;&quot; (&quot;#,##0\);&quot; - &quot;;@\ "/>
    <numFmt numFmtId="170" formatCode="_(* #,##0.00_);_(* \(#,##0.00\);_(* \-??_);_(@_)"/>
    <numFmt numFmtId="171" formatCode="#,##0.00\ ;&quot; (&quot;#,##0.00\);&quot; -&quot;#\ ;@\ "/>
    <numFmt numFmtId="172" formatCode="&quot;Rp.&quot;#,##0\ ;&quot;(Rp.&quot;#,##0\)"/>
    <numFmt numFmtId="173" formatCode="#,##0.00\ ;&quot; (&quot;#,##0.00\);&quot; - &quot;;@\ "/>
    <numFmt numFmtId="174" formatCode="_(&quot;Rp&quot;* #,##0_);_(&quot;Rp&quot;* \(#,##0\);_(&quot;Rp&quot;* &quot;-&quot;_);_(@_)"/>
    <numFmt numFmtId="175" formatCode="0_);[Red]\(0\)"/>
    <numFmt numFmtId="176" formatCode="0.0%"/>
    <numFmt numFmtId="177" formatCode="0.0;[Red]0.0"/>
    <numFmt numFmtId="178" formatCode="00"/>
    <numFmt numFmtId="179" formatCode="00000"/>
    <numFmt numFmtId="180" formatCode="0.00_)"/>
    <numFmt numFmtId="181" formatCode="_([$Rp-421]* #,##0_);_([$Rp-421]* \(#,##0\);_([$Rp-421]* &quot;-&quot;_);_(@_)"/>
    <numFmt numFmtId="182" formatCode="#,##0.00_);\(#,##0.00\);\-"/>
    <numFmt numFmtId="183" formatCode="_([$Rp-421]* #,##0_);_([$Rp-421]* \(#,##0\);_([$Rp-421]* &quot;-&quot;??_);_(@_)"/>
  </numFmts>
  <fonts count="5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11"/>
      <color theme="1"/>
      <name val="Calibri"/>
      <family val="2"/>
      <charset val="1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8"/>
      <name val="Calibri"/>
      <family val="2"/>
      <charset val="1"/>
    </font>
    <font>
      <sz val="11"/>
      <color theme="1"/>
      <name val="Calibri"/>
      <family val="2"/>
      <charset val="128"/>
      <scheme val="minor"/>
    </font>
    <font>
      <sz val="10"/>
      <color indexed="8"/>
      <name val="Arial"/>
      <family val="2"/>
    </font>
    <font>
      <sz val="1"/>
      <color indexed="8"/>
      <name val="Courier"/>
      <family val="3"/>
    </font>
    <font>
      <i/>
      <sz val="11"/>
      <color indexed="23"/>
      <name val="Calibri"/>
      <family val="2"/>
    </font>
    <font>
      <i/>
      <sz val="1"/>
      <color indexed="8"/>
      <name val="Courier"/>
      <family val="3"/>
    </font>
    <font>
      <sz val="11"/>
      <color indexed="17"/>
      <name val="Calibri"/>
      <family val="2"/>
    </font>
    <font>
      <b/>
      <sz val="12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"/>
      <color indexed="8"/>
      <name val="Courier"/>
      <family val="3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i/>
      <sz val="16"/>
      <name val="Helv"/>
    </font>
    <font>
      <sz val="11"/>
      <color rgb="FF000000"/>
      <name val="Calibri"/>
      <family val="2"/>
      <charset val="1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b/>
      <u/>
      <sz val="12"/>
      <color theme="1"/>
      <name val="Arial"/>
      <family val="2"/>
    </font>
    <font>
      <b/>
      <i/>
      <sz val="12"/>
      <color theme="1"/>
      <name val="Arial"/>
      <family val="2"/>
    </font>
    <font>
      <i/>
      <sz val="11"/>
      <color theme="1"/>
      <name val="Calibri"/>
      <family val="2"/>
      <scheme val="minor"/>
    </font>
    <font>
      <b/>
      <i/>
      <sz val="12"/>
      <color rgb="FF000000"/>
      <name val="Arial"/>
      <family val="2"/>
    </font>
    <font>
      <b/>
      <i/>
      <sz val="12"/>
      <name val="Arial"/>
      <family val="2"/>
    </font>
    <font>
      <b/>
      <sz val="11"/>
      <color theme="1"/>
      <name val="Arial"/>
      <family val="2"/>
    </font>
    <font>
      <b/>
      <sz val="11"/>
      <color indexed="8"/>
      <name val="Arial"/>
      <family val="2"/>
    </font>
    <font>
      <sz val="11"/>
      <color indexed="8"/>
      <name val="Arial"/>
      <family val="2"/>
    </font>
    <font>
      <sz val="11"/>
      <color theme="1"/>
      <name val="Arial"/>
      <family val="2"/>
    </font>
    <font>
      <sz val="11"/>
      <color indexed="8"/>
      <name val="Arial Narrow"/>
      <family val="2"/>
    </font>
    <font>
      <b/>
      <i/>
      <sz val="11"/>
      <color theme="1"/>
      <name val="Arial"/>
      <family val="2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indexed="8"/>
      <name val="Arial"/>
      <family val="2"/>
    </font>
    <font>
      <b/>
      <sz val="12"/>
      <color indexed="8"/>
      <name val="Arial"/>
      <family val="2"/>
    </font>
    <font>
      <b/>
      <sz val="12"/>
      <color theme="1"/>
      <name val="Calibri"/>
      <family val="2"/>
      <scheme val="minor"/>
    </font>
    <font>
      <b/>
      <sz val="12"/>
      <color theme="1"/>
      <name val="Arial"/>
      <family val="2"/>
      <charset val="1"/>
    </font>
    <font>
      <b/>
      <sz val="12"/>
      <color indexed="8"/>
      <name val="Arial"/>
      <family val="2"/>
      <charset val="1"/>
    </font>
    <font>
      <b/>
      <sz val="12"/>
      <color theme="1"/>
      <name val="Calibri"/>
      <family val="2"/>
      <charset val="1"/>
      <scheme val="minor"/>
    </font>
  </fonts>
  <fills count="2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3" tint="0.59999389629810485"/>
        <bgColor indexed="64"/>
      </patternFill>
    </fill>
  </fills>
  <borders count="18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</borders>
  <cellStyleXfs count="964">
    <xf numFmtId="0" fontId="0" fillId="0" borderId="0"/>
    <xf numFmtId="165" fontId="1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4" fillId="0" borderId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8" fillId="20" borderId="2" applyNumberFormat="0" applyAlignment="0" applyProtection="0"/>
    <xf numFmtId="0" fontId="8" fillId="20" borderId="2" applyNumberFormat="0" applyAlignment="0" applyProtection="0"/>
    <xf numFmtId="0" fontId="8" fillId="20" borderId="2" applyNumberFormat="0" applyAlignment="0" applyProtection="0"/>
    <xf numFmtId="0" fontId="8" fillId="20" borderId="2" applyNumberFormat="0" applyAlignment="0" applyProtection="0"/>
    <xf numFmtId="0" fontId="8" fillId="20" borderId="2" applyNumberFormat="0" applyAlignment="0" applyProtection="0"/>
    <xf numFmtId="0" fontId="8" fillId="20" borderId="2" applyNumberFormat="0" applyAlignment="0" applyProtection="0"/>
    <xf numFmtId="0" fontId="8" fillId="20" borderId="2" applyNumberFormat="0" applyAlignment="0" applyProtection="0"/>
    <xf numFmtId="0" fontId="8" fillId="20" borderId="2" applyNumberFormat="0" applyAlignment="0" applyProtection="0"/>
    <xf numFmtId="0" fontId="8" fillId="20" borderId="2" applyNumberFormat="0" applyAlignment="0" applyProtection="0"/>
    <xf numFmtId="0" fontId="8" fillId="20" borderId="2" applyNumberFormat="0" applyAlignment="0" applyProtection="0"/>
    <xf numFmtId="0" fontId="8" fillId="20" borderId="2" applyNumberFormat="0" applyAlignment="0" applyProtection="0"/>
    <xf numFmtId="0" fontId="8" fillId="20" borderId="2" applyNumberFormat="0" applyAlignment="0" applyProtection="0"/>
    <xf numFmtId="0" fontId="8" fillId="20" borderId="2" applyNumberFormat="0" applyAlignment="0" applyProtection="0"/>
    <xf numFmtId="0" fontId="8" fillId="20" borderId="2" applyNumberFormat="0" applyAlignment="0" applyProtection="0"/>
    <xf numFmtId="0" fontId="8" fillId="20" borderId="2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5" fillId="0" borderId="0" applyFont="0" applyFill="0" applyBorder="0" applyAlignment="0" applyProtection="0"/>
    <xf numFmtId="167" fontId="4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3" fillId="0" borderId="0" applyFont="0" applyFill="0" applyBorder="0" applyAlignment="0" applyProtection="0"/>
    <xf numFmtId="168" fontId="4" fillId="0" borderId="0" applyFill="0" applyBorder="0" applyAlignment="0" applyProtection="0"/>
    <xf numFmtId="38" fontId="11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/>
    <xf numFmtId="166" fontId="4" fillId="0" borderId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4" fillId="0" borderId="0" applyFill="0" applyBorder="0" applyAlignment="0" applyProtection="0"/>
    <xf numFmtId="169" fontId="4" fillId="0" borderId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2" fillId="0" borderId="0" applyFont="0" applyFill="0" applyBorder="0" applyAlignment="0" applyProtection="0">
      <alignment vertical="top"/>
    </xf>
    <xf numFmtId="165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70" fontId="4" fillId="0" borderId="0" applyFill="0" applyBorder="0" applyAlignment="0" applyProtection="0"/>
    <xf numFmtId="171" fontId="4" fillId="0" borderId="0" applyFill="0" applyBorder="0" applyAlignment="0" applyProtection="0"/>
    <xf numFmtId="172" fontId="4" fillId="0" borderId="0" applyFill="0" applyBorder="0" applyAlignment="0" applyProtection="0"/>
    <xf numFmtId="165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73" fontId="4" fillId="0" borderId="0" applyFill="0" applyBorder="0" applyAlignment="0" applyProtection="0"/>
    <xf numFmtId="174" fontId="3" fillId="0" borderId="0" applyFont="0" applyFill="0" applyBorder="0" applyAlignment="0" applyProtection="0"/>
    <xf numFmtId="175" fontId="4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7" fontId="4" fillId="0" borderId="0" applyFont="0" applyFill="0" applyBorder="0" applyAlignment="0" applyProtection="0"/>
    <xf numFmtId="0" fontId="13" fillId="0" borderId="0">
      <protection locked="0"/>
    </xf>
    <xf numFmtId="178" fontId="5" fillId="0" borderId="0"/>
    <xf numFmtId="0" fontId="4" fillId="0" borderId="0"/>
    <xf numFmtId="0" fontId="5" fillId="0" borderId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>
      <protection locked="0"/>
    </xf>
    <xf numFmtId="0" fontId="13" fillId="0" borderId="0">
      <protection locked="0"/>
    </xf>
    <xf numFmtId="0" fontId="13" fillId="0" borderId="0">
      <protection locked="0"/>
    </xf>
    <xf numFmtId="0" fontId="13" fillId="0" borderId="0">
      <protection locked="0"/>
    </xf>
    <xf numFmtId="0" fontId="15" fillId="0" borderId="0">
      <protection locked="0"/>
    </xf>
    <xf numFmtId="0" fontId="15" fillId="0" borderId="0">
      <protection locked="0"/>
    </xf>
    <xf numFmtId="0" fontId="13" fillId="0" borderId="0">
      <protection locked="0"/>
    </xf>
    <xf numFmtId="179" fontId="4" fillId="0" borderId="0">
      <protection locked="0"/>
    </xf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7" fillId="0" borderId="4" applyNumberFormat="0" applyAlignment="0" applyProtection="0">
      <alignment horizontal="left" vertical="center"/>
    </xf>
    <xf numFmtId="0" fontId="17" fillId="0" borderId="5">
      <alignment horizontal="left" vertical="center"/>
    </xf>
    <xf numFmtId="0" fontId="17" fillId="0" borderId="5">
      <alignment horizontal="left" vertical="center"/>
    </xf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9" fillId="0" borderId="7" applyNumberFormat="0" applyFill="0" applyAlignment="0" applyProtection="0"/>
    <xf numFmtId="0" fontId="19" fillId="0" borderId="7" applyNumberFormat="0" applyFill="0" applyAlignment="0" applyProtection="0"/>
    <xf numFmtId="0" fontId="19" fillId="0" borderId="7" applyNumberFormat="0" applyFill="0" applyAlignment="0" applyProtection="0"/>
    <xf numFmtId="0" fontId="19" fillId="0" borderId="7" applyNumberFormat="0" applyFill="0" applyAlignment="0" applyProtection="0"/>
    <xf numFmtId="0" fontId="19" fillId="0" borderId="7" applyNumberFormat="0" applyFill="0" applyAlignment="0" applyProtection="0"/>
    <xf numFmtId="0" fontId="19" fillId="0" borderId="7" applyNumberFormat="0" applyFill="0" applyAlignment="0" applyProtection="0"/>
    <xf numFmtId="0" fontId="19" fillId="0" borderId="7" applyNumberFormat="0" applyFill="0" applyAlignment="0" applyProtection="0"/>
    <xf numFmtId="0" fontId="19" fillId="0" borderId="7" applyNumberFormat="0" applyFill="0" applyAlignment="0" applyProtection="0"/>
    <xf numFmtId="0" fontId="19" fillId="0" borderId="7" applyNumberFormat="0" applyFill="0" applyAlignment="0" applyProtection="0"/>
    <xf numFmtId="0" fontId="19" fillId="0" borderId="7" applyNumberFormat="0" applyFill="0" applyAlignment="0" applyProtection="0"/>
    <xf numFmtId="0" fontId="19" fillId="0" borderId="7" applyNumberFormat="0" applyFill="0" applyAlignment="0" applyProtection="0"/>
    <xf numFmtId="0" fontId="19" fillId="0" borderId="7" applyNumberFormat="0" applyFill="0" applyAlignment="0" applyProtection="0"/>
    <xf numFmtId="0" fontId="19" fillId="0" borderId="7" applyNumberFormat="0" applyFill="0" applyAlignment="0" applyProtection="0"/>
    <xf numFmtId="0" fontId="19" fillId="0" borderId="7" applyNumberFormat="0" applyFill="0" applyAlignment="0" applyProtection="0"/>
    <xf numFmtId="0" fontId="19" fillId="0" borderId="7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>
      <protection locked="0"/>
    </xf>
    <xf numFmtId="0" fontId="21" fillId="0" borderId="0">
      <protection locked="0"/>
    </xf>
    <xf numFmtId="0" fontId="22" fillId="7" borderId="2" applyNumberFormat="0" applyAlignment="0" applyProtection="0"/>
    <xf numFmtId="0" fontId="22" fillId="7" borderId="2" applyNumberFormat="0" applyAlignment="0" applyProtection="0"/>
    <xf numFmtId="0" fontId="22" fillId="7" borderId="2" applyNumberFormat="0" applyAlignment="0" applyProtection="0"/>
    <xf numFmtId="0" fontId="22" fillId="7" borderId="2" applyNumberFormat="0" applyAlignment="0" applyProtection="0"/>
    <xf numFmtId="0" fontId="22" fillId="7" borderId="2" applyNumberFormat="0" applyAlignment="0" applyProtection="0"/>
    <xf numFmtId="0" fontId="22" fillId="7" borderId="2" applyNumberFormat="0" applyAlignment="0" applyProtection="0"/>
    <xf numFmtId="0" fontId="22" fillId="7" borderId="2" applyNumberFormat="0" applyAlignment="0" applyProtection="0"/>
    <xf numFmtId="0" fontId="22" fillId="7" borderId="2" applyNumberFormat="0" applyAlignment="0" applyProtection="0"/>
    <xf numFmtId="0" fontId="22" fillId="7" borderId="2" applyNumberFormat="0" applyAlignment="0" applyProtection="0"/>
    <xf numFmtId="0" fontId="22" fillId="7" borderId="2" applyNumberFormat="0" applyAlignment="0" applyProtection="0"/>
    <xf numFmtId="0" fontId="22" fillId="7" borderId="2" applyNumberFormat="0" applyAlignment="0" applyProtection="0"/>
    <xf numFmtId="0" fontId="22" fillId="7" borderId="2" applyNumberFormat="0" applyAlignment="0" applyProtection="0"/>
    <xf numFmtId="0" fontId="22" fillId="7" borderId="2" applyNumberFormat="0" applyAlignment="0" applyProtection="0"/>
    <xf numFmtId="0" fontId="22" fillId="7" borderId="2" applyNumberFormat="0" applyAlignment="0" applyProtection="0"/>
    <xf numFmtId="0" fontId="22" fillId="7" borderId="2" applyNumberFormat="0" applyAlignment="0" applyProtection="0"/>
    <xf numFmtId="0" fontId="23" fillId="0" borderId="9" applyNumberFormat="0" applyFill="0" applyAlignment="0" applyProtection="0"/>
    <xf numFmtId="0" fontId="23" fillId="0" borderId="9" applyNumberFormat="0" applyFill="0" applyAlignment="0" applyProtection="0"/>
    <xf numFmtId="0" fontId="23" fillId="0" borderId="9" applyNumberFormat="0" applyFill="0" applyAlignment="0" applyProtection="0"/>
    <xf numFmtId="0" fontId="23" fillId="0" borderId="9" applyNumberFormat="0" applyFill="0" applyAlignment="0" applyProtection="0"/>
    <xf numFmtId="0" fontId="23" fillId="0" borderId="9" applyNumberFormat="0" applyFill="0" applyAlignment="0" applyProtection="0"/>
    <xf numFmtId="0" fontId="23" fillId="0" borderId="9" applyNumberFormat="0" applyFill="0" applyAlignment="0" applyProtection="0"/>
    <xf numFmtId="0" fontId="23" fillId="0" borderId="9" applyNumberFormat="0" applyFill="0" applyAlignment="0" applyProtection="0"/>
    <xf numFmtId="0" fontId="23" fillId="0" borderId="9" applyNumberFormat="0" applyFill="0" applyAlignment="0" applyProtection="0"/>
    <xf numFmtId="0" fontId="23" fillId="0" borderId="9" applyNumberFormat="0" applyFill="0" applyAlignment="0" applyProtection="0"/>
    <xf numFmtId="0" fontId="23" fillId="0" borderId="9" applyNumberFormat="0" applyFill="0" applyAlignment="0" applyProtection="0"/>
    <xf numFmtId="0" fontId="23" fillId="0" borderId="9" applyNumberFormat="0" applyFill="0" applyAlignment="0" applyProtection="0"/>
    <xf numFmtId="0" fontId="23" fillId="0" borderId="9" applyNumberFormat="0" applyFill="0" applyAlignment="0" applyProtection="0"/>
    <xf numFmtId="0" fontId="23" fillId="0" borderId="9" applyNumberFormat="0" applyFill="0" applyAlignment="0" applyProtection="0"/>
    <xf numFmtId="0" fontId="23" fillId="0" borderId="9" applyNumberFormat="0" applyFill="0" applyAlignment="0" applyProtection="0"/>
    <xf numFmtId="0" fontId="23" fillId="0" borderId="9" applyNumberFormat="0" applyFill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180" fontId="2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165" fontId="4" fillId="0" borderId="0"/>
    <xf numFmtId="0" fontId="1" fillId="0" borderId="0"/>
    <xf numFmtId="0" fontId="3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6" fillId="0" borderId="0"/>
    <xf numFmtId="0" fontId="4" fillId="0" borderId="0"/>
    <xf numFmtId="0" fontId="12" fillId="0" borderId="0">
      <alignment vertical="top"/>
    </xf>
    <xf numFmtId="0" fontId="4" fillId="0" borderId="0"/>
    <xf numFmtId="0" fontId="12" fillId="0" borderId="0">
      <alignment vertical="top"/>
    </xf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3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2" fillId="0" borderId="0">
      <alignment vertical="top"/>
    </xf>
    <xf numFmtId="0" fontId="1" fillId="0" borderId="0"/>
    <xf numFmtId="0" fontId="12" fillId="0" borderId="0">
      <alignment vertical="top"/>
    </xf>
    <xf numFmtId="0" fontId="3" fillId="0" borderId="0"/>
    <xf numFmtId="0" fontId="10" fillId="0" borderId="0"/>
    <xf numFmtId="0" fontId="1" fillId="0" borderId="0"/>
    <xf numFmtId="0" fontId="1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4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23" borderId="10" applyNumberFormat="0" applyFont="0" applyAlignment="0" applyProtection="0"/>
    <xf numFmtId="0" fontId="4" fillId="23" borderId="10" applyNumberFormat="0" applyFont="0" applyAlignment="0" applyProtection="0"/>
    <xf numFmtId="0" fontId="4" fillId="23" borderId="10" applyNumberFormat="0" applyFont="0" applyAlignment="0" applyProtection="0"/>
    <xf numFmtId="0" fontId="4" fillId="23" borderId="10" applyNumberFormat="0" applyFont="0" applyAlignment="0" applyProtection="0"/>
    <xf numFmtId="0" fontId="4" fillId="23" borderId="10" applyNumberFormat="0" applyFont="0" applyAlignment="0" applyProtection="0"/>
    <xf numFmtId="0" fontId="4" fillId="23" borderId="10" applyNumberFormat="0" applyFont="0" applyAlignment="0" applyProtection="0"/>
    <xf numFmtId="0" fontId="4" fillId="23" borderId="10" applyNumberFormat="0" applyFont="0" applyAlignment="0" applyProtection="0"/>
    <xf numFmtId="0" fontId="4" fillId="23" borderId="10" applyNumberFormat="0" applyFont="0" applyAlignment="0" applyProtection="0"/>
    <xf numFmtId="0" fontId="4" fillId="23" borderId="10" applyNumberFormat="0" applyFont="0" applyAlignment="0" applyProtection="0"/>
    <xf numFmtId="0" fontId="4" fillId="23" borderId="10" applyNumberFormat="0" applyFont="0" applyAlignment="0" applyProtection="0"/>
    <xf numFmtId="0" fontId="4" fillId="23" borderId="10" applyNumberFormat="0" applyFont="0" applyAlignment="0" applyProtection="0"/>
    <xf numFmtId="0" fontId="4" fillId="23" borderId="10" applyNumberFormat="0" applyFont="0" applyAlignment="0" applyProtection="0"/>
    <xf numFmtId="0" fontId="4" fillId="23" borderId="10" applyNumberFormat="0" applyFont="0" applyAlignment="0" applyProtection="0"/>
    <xf numFmtId="0" fontId="4" fillId="23" borderId="10" applyNumberFormat="0" applyFont="0" applyAlignment="0" applyProtection="0"/>
    <xf numFmtId="0" fontId="4" fillId="23" borderId="10" applyNumberFormat="0" applyFont="0" applyAlignment="0" applyProtection="0"/>
    <xf numFmtId="0" fontId="27" fillId="20" borderId="11" applyNumberFormat="0" applyAlignment="0" applyProtection="0"/>
    <xf numFmtId="0" fontId="27" fillId="20" borderId="11" applyNumberFormat="0" applyAlignment="0" applyProtection="0"/>
    <xf numFmtId="0" fontId="27" fillId="20" borderId="11" applyNumberFormat="0" applyAlignment="0" applyProtection="0"/>
    <xf numFmtId="0" fontId="27" fillId="20" borderId="11" applyNumberFormat="0" applyAlignment="0" applyProtection="0"/>
    <xf numFmtId="0" fontId="27" fillId="20" borderId="11" applyNumberFormat="0" applyAlignment="0" applyProtection="0"/>
    <xf numFmtId="0" fontId="27" fillId="20" borderId="11" applyNumberFormat="0" applyAlignment="0" applyProtection="0"/>
    <xf numFmtId="0" fontId="27" fillId="20" borderId="11" applyNumberFormat="0" applyAlignment="0" applyProtection="0"/>
    <xf numFmtId="0" fontId="27" fillId="20" borderId="11" applyNumberFormat="0" applyAlignment="0" applyProtection="0"/>
    <xf numFmtId="0" fontId="27" fillId="20" borderId="11" applyNumberFormat="0" applyAlignment="0" applyProtection="0"/>
    <xf numFmtId="0" fontId="27" fillId="20" borderId="11" applyNumberFormat="0" applyAlignment="0" applyProtection="0"/>
    <xf numFmtId="0" fontId="27" fillId="20" borderId="11" applyNumberFormat="0" applyAlignment="0" applyProtection="0"/>
    <xf numFmtId="0" fontId="27" fillId="20" borderId="11" applyNumberFormat="0" applyAlignment="0" applyProtection="0"/>
    <xf numFmtId="0" fontId="27" fillId="20" borderId="11" applyNumberFormat="0" applyAlignment="0" applyProtection="0"/>
    <xf numFmtId="0" fontId="27" fillId="20" borderId="11" applyNumberFormat="0" applyAlignment="0" applyProtection="0"/>
    <xf numFmtId="0" fontId="27" fillId="20" borderId="11" applyNumberFormat="0" applyAlignment="0" applyProtection="0"/>
    <xf numFmtId="9" fontId="10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</cellStyleXfs>
  <cellXfs count="193">
    <xf numFmtId="0" fontId="0" fillId="0" borderId="0" xfId="0"/>
    <xf numFmtId="0" fontId="0" fillId="0" borderId="0" xfId="0" applyFill="1" applyAlignment="1">
      <alignment vertical="center"/>
    </xf>
    <xf numFmtId="0" fontId="2" fillId="0" borderId="0" xfId="0" applyFont="1" applyAlignment="1">
      <alignment vertical="center"/>
    </xf>
    <xf numFmtId="0" fontId="32" fillId="0" borderId="0" xfId="0" applyFont="1"/>
    <xf numFmtId="0" fontId="31" fillId="0" borderId="0" xfId="0" applyFont="1" applyAlignment="1">
      <alignment horizontal="left" vertical="center"/>
    </xf>
    <xf numFmtId="0" fontId="32" fillId="0" borderId="0" xfId="0" applyFont="1" applyFill="1" applyBorder="1" applyAlignment="1">
      <alignment horizontal="left" vertical="center"/>
    </xf>
    <xf numFmtId="0" fontId="31" fillId="0" borderId="0" xfId="0" applyFont="1"/>
    <xf numFmtId="181" fontId="32" fillId="0" borderId="0" xfId="1" applyNumberFormat="1" applyFont="1" applyFill="1" applyBorder="1" applyAlignment="1">
      <alignment vertical="center"/>
    </xf>
    <xf numFmtId="181" fontId="0" fillId="0" borderId="0" xfId="0" applyNumberFormat="1"/>
    <xf numFmtId="0" fontId="35" fillId="0" borderId="0" xfId="0" applyFont="1" applyAlignment="1">
      <alignment horizontal="center" vertical="center"/>
    </xf>
    <xf numFmtId="0" fontId="36" fillId="0" borderId="0" xfId="0" applyFont="1"/>
    <xf numFmtId="181" fontId="37" fillId="0" borderId="0" xfId="0" applyNumberFormat="1" applyFont="1" applyFill="1" applyBorder="1" applyAlignment="1">
      <alignment horizontal="center" vertical="center" wrapText="1"/>
    </xf>
    <xf numFmtId="0" fontId="38" fillId="0" borderId="0" xfId="0" applyFont="1" applyAlignment="1">
      <alignment horizontal="center" vertical="center"/>
    </xf>
    <xf numFmtId="0" fontId="32" fillId="0" borderId="0" xfId="0" applyFont="1" applyAlignment="1">
      <alignment horizontal="center"/>
    </xf>
    <xf numFmtId="0" fontId="31" fillId="0" borderId="0" xfId="0" applyFont="1" applyAlignment="1">
      <alignment horizontal="center"/>
    </xf>
    <xf numFmtId="0" fontId="40" fillId="0" borderId="0" xfId="0" applyFont="1" applyAlignment="1">
      <alignment horizontal="left" vertical="top" readingOrder="1"/>
    </xf>
    <xf numFmtId="0" fontId="41" fillId="0" borderId="0" xfId="0" applyFont="1" applyAlignment="1">
      <alignment horizontal="left" vertical="top" readingOrder="1"/>
    </xf>
    <xf numFmtId="0" fontId="41" fillId="0" borderId="0" xfId="0" applyFont="1" applyAlignment="1">
      <alignment horizontal="left" vertical="top"/>
    </xf>
    <xf numFmtId="0" fontId="32" fillId="0" borderId="0" xfId="0" applyFont="1" applyAlignment="1"/>
    <xf numFmtId="0" fontId="31" fillId="0" borderId="0" xfId="0" applyFont="1" applyAlignment="1"/>
    <xf numFmtId="0" fontId="34" fillId="0" borderId="0" xfId="0" applyFont="1" applyAlignment="1"/>
    <xf numFmtId="181" fontId="40" fillId="0" borderId="0" xfId="0" applyNumberFormat="1" applyFont="1" applyAlignment="1">
      <alignment horizontal="right" vertical="top"/>
    </xf>
    <xf numFmtId="0" fontId="42" fillId="0" borderId="0" xfId="0" applyFont="1" applyFill="1" applyBorder="1" applyAlignment="1">
      <alignment horizontal="left" vertical="center"/>
    </xf>
    <xf numFmtId="181" fontId="41" fillId="0" borderId="0" xfId="0" applyNumberFormat="1" applyFont="1" applyAlignment="1">
      <alignment horizontal="right" vertical="top"/>
    </xf>
    <xf numFmtId="182" fontId="43" fillId="0" borderId="0" xfId="0" applyNumberFormat="1" applyFont="1" applyAlignment="1">
      <alignment horizontal="left" vertical="top"/>
    </xf>
    <xf numFmtId="0" fontId="0" fillId="0" borderId="0" xfId="0" applyFont="1" applyAlignment="1"/>
    <xf numFmtId="0" fontId="42" fillId="0" borderId="0" xfId="0" applyFont="1"/>
    <xf numFmtId="0" fontId="44" fillId="0" borderId="0" xfId="0" applyFont="1" applyAlignment="1">
      <alignment horizontal="center" vertical="center"/>
    </xf>
    <xf numFmtId="0" fontId="41" fillId="0" borderId="0" xfId="0" applyFont="1" applyAlignment="1">
      <alignment horizontal="center" vertical="top" wrapText="1"/>
    </xf>
    <xf numFmtId="0" fontId="42" fillId="0" borderId="0" xfId="0" applyFont="1" applyAlignment="1"/>
    <xf numFmtId="0" fontId="42" fillId="0" borderId="0" xfId="0" applyFont="1" applyAlignment="1">
      <alignment horizontal="center"/>
    </xf>
    <xf numFmtId="0" fontId="39" fillId="0" borderId="0" xfId="0" applyFont="1" applyAlignment="1"/>
    <xf numFmtId="0" fontId="32" fillId="0" borderId="0" xfId="0" applyFont="1" applyBorder="1" applyAlignment="1">
      <alignment horizontal="right" vertical="top" wrapText="1"/>
    </xf>
    <xf numFmtId="0" fontId="32" fillId="0" borderId="0" xfId="0" applyFont="1" applyAlignment="1">
      <alignment horizontal="right" vertical="top" wrapText="1"/>
    </xf>
    <xf numFmtId="0" fontId="32" fillId="0" borderId="0" xfId="0" applyFont="1" applyAlignment="1">
      <alignment horizontal="center"/>
    </xf>
    <xf numFmtId="0" fontId="31" fillId="0" borderId="0" xfId="0" applyFont="1" applyAlignment="1">
      <alignment horizontal="center"/>
    </xf>
    <xf numFmtId="0" fontId="42" fillId="0" borderId="0" xfId="0" applyFont="1" applyBorder="1" applyAlignment="1">
      <alignment horizontal="right" vertical="top"/>
    </xf>
    <xf numFmtId="0" fontId="41" fillId="0" borderId="0" xfId="0" applyFont="1" applyAlignment="1">
      <alignment horizontal="right" vertical="top" wrapText="1"/>
    </xf>
    <xf numFmtId="0" fontId="32" fillId="0" borderId="0" xfId="0" applyFont="1" applyFill="1" applyBorder="1" applyAlignment="1">
      <alignment horizontal="right" vertical="top" wrapText="1"/>
    </xf>
    <xf numFmtId="0" fontId="32" fillId="0" borderId="0" xfId="2" applyFont="1" applyFill="1" applyBorder="1" applyAlignment="1">
      <alignment horizontal="left" vertical="top" wrapText="1"/>
    </xf>
    <xf numFmtId="0" fontId="33" fillId="0" borderId="0" xfId="0" applyFont="1" applyFill="1" applyBorder="1" applyAlignment="1">
      <alignment horizontal="left" vertical="top" wrapText="1"/>
    </xf>
    <xf numFmtId="0" fontId="32" fillId="0" borderId="0" xfId="0" quotePrefix="1" applyFont="1" applyFill="1" applyBorder="1" applyAlignment="1">
      <alignment horizontal="center" vertical="center" wrapText="1"/>
    </xf>
    <xf numFmtId="181" fontId="40" fillId="0" borderId="0" xfId="0" applyNumberFormat="1" applyFont="1" applyAlignment="1">
      <alignment horizontal="right" vertical="center"/>
    </xf>
    <xf numFmtId="181" fontId="39" fillId="0" borderId="0" xfId="1" applyNumberFormat="1" applyFont="1" applyFill="1" applyBorder="1" applyAlignment="1">
      <alignment vertical="top"/>
    </xf>
    <xf numFmtId="0" fontId="46" fillId="0" borderId="0" xfId="0" applyFont="1"/>
    <xf numFmtId="0" fontId="47" fillId="0" borderId="0" xfId="0" applyFont="1" applyAlignment="1">
      <alignment horizontal="left" vertical="top" readingOrder="1"/>
    </xf>
    <xf numFmtId="181" fontId="47" fillId="0" borderId="0" xfId="0" applyNumberFormat="1" applyFont="1" applyAlignment="1">
      <alignment horizontal="right" vertical="top"/>
    </xf>
    <xf numFmtId="0" fontId="47" fillId="0" borderId="0" xfId="0" applyFont="1" applyAlignment="1">
      <alignment horizontal="left" vertical="top"/>
    </xf>
    <xf numFmtId="0" fontId="47" fillId="0" borderId="0" xfId="0" applyFont="1" applyAlignment="1">
      <alignment horizontal="left" vertical="top" wrapText="1" readingOrder="1"/>
    </xf>
    <xf numFmtId="0" fontId="45" fillId="0" borderId="0" xfId="0" applyFont="1"/>
    <xf numFmtId="0" fontId="31" fillId="0" borderId="0" xfId="0" applyFont="1" applyAlignment="1">
      <alignment horizontal="center" vertical="center"/>
    </xf>
    <xf numFmtId="0" fontId="32" fillId="0" borderId="0" xfId="0" applyFont="1" applyFill="1" applyBorder="1" applyAlignment="1">
      <alignment horizontal="left" vertical="center" wrapText="1"/>
    </xf>
    <xf numFmtId="0" fontId="32" fillId="0" borderId="1" xfId="0" applyFont="1" applyFill="1" applyBorder="1" applyAlignment="1">
      <alignment horizontal="center" vertical="center" wrapText="1"/>
    </xf>
    <xf numFmtId="0" fontId="32" fillId="0" borderId="1" xfId="0" applyFont="1" applyFill="1" applyBorder="1" applyAlignment="1">
      <alignment horizontal="left" vertical="center" wrapText="1"/>
    </xf>
    <xf numFmtId="0" fontId="32" fillId="0" borderId="1" xfId="0" quotePrefix="1" applyFont="1" applyFill="1" applyBorder="1" applyAlignment="1">
      <alignment horizontal="left" vertical="center" wrapText="1"/>
    </xf>
    <xf numFmtId="9" fontId="32" fillId="0" borderId="1" xfId="0" applyNumberFormat="1" applyFont="1" applyFill="1" applyBorder="1" applyAlignment="1">
      <alignment horizontal="center" vertical="center"/>
    </xf>
    <xf numFmtId="0" fontId="32" fillId="0" borderId="1" xfId="0" applyFont="1" applyFill="1" applyBorder="1" applyAlignment="1">
      <alignment vertical="center"/>
    </xf>
    <xf numFmtId="9" fontId="32" fillId="0" borderId="1" xfId="0" applyNumberFormat="1" applyFont="1" applyFill="1" applyBorder="1" applyAlignment="1">
      <alignment horizontal="center" vertical="center" wrapText="1"/>
    </xf>
    <xf numFmtId="0" fontId="33" fillId="0" borderId="1" xfId="0" applyFont="1" applyFill="1" applyBorder="1" applyAlignment="1">
      <alignment horizontal="left" vertical="center" wrapText="1"/>
    </xf>
    <xf numFmtId="0" fontId="32" fillId="0" borderId="1" xfId="2" applyFont="1" applyFill="1" applyBorder="1" applyAlignment="1">
      <alignment horizontal="left" vertical="center" wrapText="1"/>
    </xf>
    <xf numFmtId="0" fontId="32" fillId="0" borderId="1" xfId="0" quotePrefix="1" applyFont="1" applyFill="1" applyBorder="1" applyAlignment="1">
      <alignment vertical="center"/>
    </xf>
    <xf numFmtId="0" fontId="33" fillId="0" borderId="1" xfId="0" quotePrefix="1" applyFont="1" applyFill="1" applyBorder="1" applyAlignment="1">
      <alignment horizontal="left" vertical="center" wrapText="1"/>
    </xf>
    <xf numFmtId="0" fontId="32" fillId="0" borderId="1" xfId="2" quotePrefix="1" applyFont="1" applyFill="1" applyBorder="1" applyAlignment="1">
      <alignment horizontal="left" vertical="center" wrapText="1"/>
    </xf>
    <xf numFmtId="0" fontId="31" fillId="24" borderId="1" xfId="0" applyFont="1" applyFill="1" applyBorder="1" applyAlignment="1">
      <alignment horizontal="center" vertical="center"/>
    </xf>
    <xf numFmtId="0" fontId="31" fillId="24" borderId="1" xfId="0" applyFont="1" applyFill="1" applyBorder="1" applyAlignment="1">
      <alignment horizontal="center" vertical="center" wrapText="1"/>
    </xf>
    <xf numFmtId="0" fontId="31" fillId="0" borderId="0" xfId="0" applyFont="1" applyAlignment="1">
      <alignment horizontal="center" vertical="center"/>
    </xf>
    <xf numFmtId="0" fontId="32" fillId="0" borderId="0" xfId="0" applyFont="1" applyAlignment="1">
      <alignment horizontal="center"/>
    </xf>
    <xf numFmtId="0" fontId="31" fillId="0" borderId="0" xfId="0" applyFont="1" applyAlignment="1">
      <alignment horizontal="center"/>
    </xf>
    <xf numFmtId="0" fontId="34" fillId="0" borderId="0" xfId="0" applyFont="1" applyAlignment="1">
      <alignment horizontal="center"/>
    </xf>
    <xf numFmtId="0" fontId="31" fillId="0" borderId="0" xfId="0" applyFont="1" applyAlignment="1">
      <alignment horizontal="center" vertical="center"/>
    </xf>
    <xf numFmtId="0" fontId="32" fillId="0" borderId="0" xfId="0" applyFont="1" applyAlignment="1">
      <alignment horizontal="center"/>
    </xf>
    <xf numFmtId="0" fontId="31" fillId="0" borderId="0" xfId="0" applyFont="1" applyAlignment="1">
      <alignment horizontal="center"/>
    </xf>
    <xf numFmtId="0" fontId="34" fillId="0" borderId="0" xfId="0" applyFont="1" applyAlignment="1">
      <alignment horizontal="center"/>
    </xf>
    <xf numFmtId="0" fontId="47" fillId="0" borderId="0" xfId="0" applyFont="1" applyAlignment="1">
      <alignment horizontal="left" vertical="top" wrapText="1" readingOrder="1"/>
    </xf>
    <xf numFmtId="0" fontId="31" fillId="0" borderId="0" xfId="0" applyFont="1" applyAlignment="1">
      <alignment horizontal="center" vertical="center"/>
    </xf>
    <xf numFmtId="0" fontId="32" fillId="0" borderId="0" xfId="0" applyFont="1" applyAlignment="1">
      <alignment horizontal="center"/>
    </xf>
    <xf numFmtId="0" fontId="31" fillId="0" borderId="0" xfId="0" applyFont="1" applyAlignment="1">
      <alignment horizontal="center"/>
    </xf>
    <xf numFmtId="0" fontId="34" fillId="0" borderId="0" xfId="0" applyFont="1" applyAlignment="1">
      <alignment horizontal="center"/>
    </xf>
    <xf numFmtId="0" fontId="48" fillId="0" borderId="0" xfId="0" applyFont="1" applyAlignment="1">
      <alignment horizontal="left" vertical="top" readingOrder="1"/>
    </xf>
    <xf numFmtId="0" fontId="31" fillId="0" borderId="0" xfId="0" applyFont="1" applyFill="1" applyBorder="1" applyAlignment="1">
      <alignment horizontal="left" vertical="center"/>
    </xf>
    <xf numFmtId="0" fontId="31" fillId="0" borderId="0" xfId="0" applyFont="1" applyFill="1" applyBorder="1" applyAlignment="1">
      <alignment horizontal="left" vertical="center" wrapText="1"/>
    </xf>
    <xf numFmtId="181" fontId="48" fillId="0" borderId="0" xfId="0" applyNumberFormat="1" applyFont="1" applyAlignment="1">
      <alignment horizontal="right" vertical="top"/>
    </xf>
    <xf numFmtId="181" fontId="31" fillId="0" borderId="0" xfId="1" applyNumberFormat="1" applyFont="1" applyFill="1" applyBorder="1" applyAlignment="1">
      <alignment vertical="center"/>
    </xf>
    <xf numFmtId="0" fontId="31" fillId="0" borderId="0" xfId="0" applyFont="1" applyBorder="1" applyAlignment="1">
      <alignment horizontal="right" vertical="top" wrapText="1"/>
    </xf>
    <xf numFmtId="181" fontId="32" fillId="0" borderId="0" xfId="0" applyNumberFormat="1" applyFont="1" applyAlignment="1"/>
    <xf numFmtId="183" fontId="32" fillId="0" borderId="0" xfId="0" applyNumberFormat="1" applyFont="1" applyAlignment="1">
      <alignment horizontal="center"/>
    </xf>
    <xf numFmtId="0" fontId="34" fillId="0" borderId="0" xfId="0" applyFont="1" applyAlignment="1">
      <alignment horizontal="center"/>
    </xf>
    <xf numFmtId="0" fontId="47" fillId="0" borderId="0" xfId="0" applyFont="1" applyAlignment="1">
      <alignment horizontal="left" vertical="top" wrapText="1" readingOrder="1"/>
    </xf>
    <xf numFmtId="0" fontId="32" fillId="0" borderId="1" xfId="0" applyFont="1" applyFill="1" applyBorder="1" applyAlignment="1">
      <alignment horizontal="left" vertical="center"/>
    </xf>
    <xf numFmtId="0" fontId="47" fillId="0" borderId="0" xfId="0" applyFont="1" applyAlignment="1">
      <alignment vertical="top" wrapText="1" readingOrder="1"/>
    </xf>
    <xf numFmtId="0" fontId="45" fillId="0" borderId="0" xfId="0" applyFont="1" applyAlignment="1">
      <alignment vertical="top" wrapText="1" readingOrder="1"/>
    </xf>
    <xf numFmtId="0" fontId="45" fillId="0" borderId="0" xfId="0" applyFont="1" applyAlignment="1">
      <alignment vertical="top" wrapText="1"/>
    </xf>
    <xf numFmtId="0" fontId="32" fillId="0" borderId="1" xfId="0" quotePrefix="1" applyFont="1" applyFill="1" applyBorder="1" applyAlignment="1">
      <alignment horizontal="left" vertical="center"/>
    </xf>
    <xf numFmtId="0" fontId="48" fillId="0" borderId="0" xfId="0" applyFont="1" applyAlignment="1">
      <alignment vertical="top" wrapText="1" readingOrder="1"/>
    </xf>
    <xf numFmtId="0" fontId="32" fillId="0" borderId="14" xfId="0" applyFont="1" applyFill="1" applyBorder="1" applyAlignment="1">
      <alignment horizontal="center" vertical="center" wrapText="1"/>
    </xf>
    <xf numFmtId="0" fontId="33" fillId="0" borderId="15" xfId="0" applyFont="1" applyFill="1" applyBorder="1" applyAlignment="1">
      <alignment horizontal="left" vertical="center" wrapText="1"/>
    </xf>
    <xf numFmtId="0" fontId="32" fillId="0" borderId="16" xfId="0" applyFont="1" applyFill="1" applyBorder="1" applyAlignment="1">
      <alignment horizontal="left" vertical="center" wrapText="1"/>
    </xf>
    <xf numFmtId="9" fontId="32" fillId="0" borderId="1" xfId="0" applyNumberFormat="1" applyFont="1" applyFill="1" applyBorder="1" applyAlignment="1">
      <alignment horizontal="left" vertical="center" wrapText="1"/>
    </xf>
    <xf numFmtId="9" fontId="32" fillId="0" borderId="1" xfId="0" applyNumberFormat="1" applyFont="1" applyFill="1" applyBorder="1" applyAlignment="1">
      <alignment horizontal="left" vertical="center"/>
    </xf>
    <xf numFmtId="0" fontId="32" fillId="0" borderId="0" xfId="0" quotePrefix="1" applyFont="1" applyFill="1" applyBorder="1" applyAlignment="1">
      <alignment horizontal="left" vertical="center" wrapText="1"/>
    </xf>
    <xf numFmtId="0" fontId="38" fillId="0" borderId="0" xfId="0" applyFont="1" applyAlignment="1">
      <alignment horizontal="left" vertical="center"/>
    </xf>
    <xf numFmtId="181" fontId="37" fillId="0" borderId="0" xfId="0" applyNumberFormat="1" applyFont="1" applyFill="1" applyBorder="1" applyAlignment="1">
      <alignment horizontal="left" vertical="center" wrapText="1"/>
    </xf>
    <xf numFmtId="181" fontId="48" fillId="0" borderId="0" xfId="0" applyNumberFormat="1" applyFont="1" applyAlignment="1">
      <alignment horizontal="left" vertical="top"/>
    </xf>
    <xf numFmtId="181" fontId="47" fillId="0" borderId="0" xfId="0" applyNumberFormat="1" applyFont="1" applyAlignment="1">
      <alignment horizontal="left" vertical="top"/>
    </xf>
    <xf numFmtId="181" fontId="31" fillId="0" borderId="0" xfId="1" applyNumberFormat="1" applyFont="1" applyFill="1" applyBorder="1" applyAlignment="1">
      <alignment horizontal="left" vertical="center"/>
    </xf>
    <xf numFmtId="181" fontId="32" fillId="0" borderId="0" xfId="1" applyNumberFormat="1" applyFont="1" applyFill="1" applyBorder="1" applyAlignment="1">
      <alignment horizontal="left" vertical="center"/>
    </xf>
    <xf numFmtId="0" fontId="34" fillId="0" borderId="0" xfId="0" applyFont="1" applyAlignment="1">
      <alignment horizontal="left"/>
    </xf>
    <xf numFmtId="0" fontId="31" fillId="0" borderId="0" xfId="0" applyFont="1" applyAlignment="1">
      <alignment horizontal="left"/>
    </xf>
    <xf numFmtId="0" fontId="32" fillId="0" borderId="0" xfId="0" applyFont="1" applyAlignment="1">
      <alignment horizontal="left"/>
    </xf>
    <xf numFmtId="0" fontId="45" fillId="0" borderId="0" xfId="0" applyFont="1" applyAlignment="1">
      <alignment horizontal="left"/>
    </xf>
    <xf numFmtId="0" fontId="0" fillId="0" borderId="0" xfId="0" applyAlignment="1">
      <alignment horizontal="left"/>
    </xf>
    <xf numFmtId="0" fontId="49" fillId="0" borderId="0" xfId="0" applyFont="1" applyAlignment="1">
      <alignment vertical="top" wrapText="1"/>
    </xf>
    <xf numFmtId="0" fontId="31" fillId="0" borderId="1" xfId="0" applyFont="1" applyFill="1" applyBorder="1" applyAlignment="1">
      <alignment horizontal="center" vertical="center" wrapText="1"/>
    </xf>
    <xf numFmtId="0" fontId="47" fillId="0" borderId="1" xfId="0" applyFont="1" applyBorder="1" applyAlignment="1">
      <alignment horizontal="left" vertical="top" wrapText="1"/>
    </xf>
    <xf numFmtId="0" fontId="48" fillId="0" borderId="0" xfId="0" applyFont="1" applyAlignment="1">
      <alignment vertical="top" readingOrder="1"/>
    </xf>
    <xf numFmtId="0" fontId="49" fillId="0" borderId="0" xfId="0" applyFont="1" applyAlignment="1">
      <alignment vertical="top"/>
    </xf>
    <xf numFmtId="0" fontId="47" fillId="0" borderId="0" xfId="0" applyFont="1" applyBorder="1" applyAlignment="1">
      <alignment horizontal="left" vertical="top" wrapText="1"/>
    </xf>
    <xf numFmtId="0" fontId="47" fillId="0" borderId="0" xfId="0" applyFont="1" applyBorder="1" applyAlignment="1">
      <alignment horizontal="left" vertical="top" wrapText="1" readingOrder="1"/>
    </xf>
    <xf numFmtId="0" fontId="32" fillId="0" borderId="0" xfId="0" applyFont="1" applyBorder="1" applyAlignment="1">
      <alignment wrapText="1"/>
    </xf>
    <xf numFmtId="0" fontId="32" fillId="0" borderId="0" xfId="0" applyFont="1" applyBorder="1"/>
    <xf numFmtId="0" fontId="50" fillId="0" borderId="0" xfId="0" applyFont="1" applyBorder="1" applyAlignment="1">
      <alignment horizontal="right" vertical="top" wrapText="1"/>
    </xf>
    <xf numFmtId="0" fontId="32" fillId="0" borderId="15" xfId="0" quotePrefix="1" applyFont="1" applyFill="1" applyBorder="1" applyAlignment="1">
      <alignment horizontal="left" vertical="center" wrapText="1"/>
    </xf>
    <xf numFmtId="0" fontId="32" fillId="0" borderId="15" xfId="0" quotePrefix="1" applyFont="1" applyFill="1" applyBorder="1" applyAlignment="1">
      <alignment vertical="center"/>
    </xf>
    <xf numFmtId="0" fontId="32" fillId="0" borderId="14" xfId="0" applyFont="1" applyFill="1" applyBorder="1" applyAlignment="1">
      <alignment horizontal="left" vertical="center" wrapText="1"/>
    </xf>
    <xf numFmtId="0" fontId="32" fillId="0" borderId="0" xfId="0" applyFont="1" applyAlignment="1">
      <alignment horizontal="left" vertical="center" wrapText="1"/>
    </xf>
    <xf numFmtId="0" fontId="47" fillId="0" borderId="1" xfId="0" applyFont="1" applyBorder="1" applyAlignment="1">
      <alignment horizontal="left" vertical="center" wrapText="1"/>
    </xf>
    <xf numFmtId="0" fontId="47" fillId="0" borderId="1" xfId="0" applyFont="1" applyBorder="1" applyAlignment="1">
      <alignment horizontal="left" vertical="center" wrapText="1" readingOrder="1"/>
    </xf>
    <xf numFmtId="0" fontId="0" fillId="0" borderId="1" xfId="0" applyFill="1" applyBorder="1" applyAlignment="1">
      <alignment horizontal="left" vertical="center"/>
    </xf>
    <xf numFmtId="0" fontId="48" fillId="0" borderId="0" xfId="0" applyFont="1" applyAlignment="1">
      <alignment horizontal="left" vertical="center" wrapText="1" readingOrder="1"/>
    </xf>
    <xf numFmtId="0" fontId="47" fillId="0" borderId="1" xfId="0" applyFont="1" applyBorder="1" applyAlignment="1">
      <alignment horizontal="left" vertical="center"/>
    </xf>
    <xf numFmtId="0" fontId="48" fillId="0" borderId="1" xfId="0" applyFont="1" applyBorder="1" applyAlignment="1">
      <alignment horizontal="left" vertical="center" wrapText="1" readingOrder="1"/>
    </xf>
    <xf numFmtId="0" fontId="47" fillId="0" borderId="0" xfId="0" applyFont="1" applyAlignment="1">
      <alignment horizontal="left" vertical="center" wrapText="1"/>
    </xf>
    <xf numFmtId="0" fontId="47" fillId="0" borderId="13" xfId="0" applyFont="1" applyBorder="1" applyAlignment="1">
      <alignment horizontal="left" vertical="center" wrapText="1" readingOrder="1"/>
    </xf>
    <xf numFmtId="0" fontId="48" fillId="0" borderId="13" xfId="0" applyFont="1" applyBorder="1" applyAlignment="1">
      <alignment horizontal="left" vertical="center" wrapText="1" readingOrder="1"/>
    </xf>
    <xf numFmtId="0" fontId="47" fillId="0" borderId="13" xfId="0" applyFont="1" applyBorder="1" applyAlignment="1">
      <alignment horizontal="left" vertical="center" wrapText="1"/>
    </xf>
    <xf numFmtId="0" fontId="0" fillId="0" borderId="0" xfId="0" applyFill="1" applyAlignment="1">
      <alignment horizontal="left" vertical="center"/>
    </xf>
    <xf numFmtId="0" fontId="32" fillId="0" borderId="1" xfId="0" applyFont="1" applyBorder="1" applyAlignment="1">
      <alignment horizontal="left" vertical="center" wrapText="1"/>
    </xf>
    <xf numFmtId="0" fontId="32" fillId="0" borderId="1" xfId="0" applyFont="1" applyBorder="1" applyAlignment="1">
      <alignment horizontal="left" vertical="center"/>
    </xf>
    <xf numFmtId="0" fontId="31" fillId="0" borderId="0" xfId="0" applyFont="1" applyAlignment="1">
      <alignment horizontal="center" vertical="center"/>
    </xf>
    <xf numFmtId="0" fontId="31" fillId="0" borderId="0" xfId="0" applyFont="1" applyAlignment="1">
      <alignment horizontal="center"/>
    </xf>
    <xf numFmtId="0" fontId="47" fillId="0" borderId="1" xfId="0" applyFont="1" applyBorder="1" applyAlignment="1">
      <alignment horizontal="left" vertical="top" wrapText="1" readingOrder="1"/>
    </xf>
    <xf numFmtId="0" fontId="42" fillId="0" borderId="0" xfId="0" applyFont="1" applyFill="1" applyBorder="1" applyAlignment="1">
      <alignment horizontal="center" vertical="center"/>
    </xf>
    <xf numFmtId="0" fontId="32" fillId="0" borderId="0" xfId="0" applyFont="1" applyBorder="1" applyAlignment="1">
      <alignment horizontal="center" vertical="top" wrapText="1"/>
    </xf>
    <xf numFmtId="0" fontId="32" fillId="0" borderId="0" xfId="0" applyFont="1" applyFill="1" applyBorder="1" applyAlignment="1">
      <alignment horizontal="left" vertical="top"/>
    </xf>
    <xf numFmtId="0" fontId="32" fillId="0" borderId="0" xfId="0" applyFont="1" applyFill="1" applyBorder="1" applyAlignment="1">
      <alignment horizontal="left" vertical="top" wrapText="1"/>
    </xf>
    <xf numFmtId="0" fontId="32" fillId="0" borderId="0" xfId="0" applyFont="1" applyAlignment="1">
      <alignment vertical="center"/>
    </xf>
    <xf numFmtId="0" fontId="32" fillId="0" borderId="1" xfId="0" quotePrefix="1" applyFont="1" applyFill="1" applyBorder="1" applyAlignment="1">
      <alignment horizontal="center" vertical="center" wrapText="1"/>
    </xf>
    <xf numFmtId="0" fontId="48" fillId="0" borderId="13" xfId="0" applyFont="1" applyBorder="1" applyAlignment="1">
      <alignment horizontal="left" vertical="center" wrapText="1"/>
    </xf>
    <xf numFmtId="0" fontId="31" fillId="0" borderId="1" xfId="0" applyFont="1" applyFill="1" applyBorder="1" applyAlignment="1">
      <alignment horizontal="left" vertical="center" wrapText="1"/>
    </xf>
    <xf numFmtId="0" fontId="48" fillId="0" borderId="0" xfId="0" applyFont="1" applyAlignment="1">
      <alignment horizontal="left" vertical="top"/>
    </xf>
    <xf numFmtId="0" fontId="32" fillId="0" borderId="16" xfId="0" applyFont="1" applyBorder="1" applyAlignment="1">
      <alignment horizontal="left" vertical="center"/>
    </xf>
    <xf numFmtId="0" fontId="32" fillId="0" borderId="17" xfId="2" applyFont="1" applyFill="1" applyBorder="1" applyAlignment="1">
      <alignment horizontal="left" vertical="top" wrapText="1"/>
    </xf>
    <xf numFmtId="0" fontId="32" fillId="0" borderId="0" xfId="0" applyFont="1" applyAlignment="1">
      <alignment wrapText="1"/>
    </xf>
    <xf numFmtId="0" fontId="31" fillId="0" borderId="0" xfId="0" applyFont="1" applyAlignment="1">
      <alignment horizontal="center" vertical="center"/>
    </xf>
    <xf numFmtId="0" fontId="31" fillId="0" borderId="0" xfId="0" applyFont="1" applyAlignment="1">
      <alignment horizontal="center"/>
    </xf>
    <xf numFmtId="0" fontId="34" fillId="0" borderId="0" xfId="0" applyFont="1" applyAlignment="1">
      <alignment horizontal="center"/>
    </xf>
    <xf numFmtId="0" fontId="47" fillId="0" borderId="16" xfId="0" applyFont="1" applyBorder="1" applyAlignment="1">
      <alignment horizontal="left" vertical="center" wrapText="1"/>
    </xf>
    <xf numFmtId="0" fontId="32" fillId="0" borderId="1" xfId="0" applyFont="1" applyFill="1" applyBorder="1" applyAlignment="1">
      <alignment vertical="center" wrapText="1"/>
    </xf>
    <xf numFmtId="0" fontId="33" fillId="0" borderId="1" xfId="0" applyFont="1" applyFill="1" applyBorder="1" applyAlignment="1">
      <alignment horizontal="center" vertical="center" wrapText="1"/>
    </xf>
    <xf numFmtId="0" fontId="32" fillId="0" borderId="1" xfId="0" applyFont="1" applyFill="1" applyBorder="1" applyAlignment="1">
      <alignment horizontal="center" vertical="center"/>
    </xf>
    <xf numFmtId="0" fontId="32" fillId="0" borderId="1" xfId="0" quotePrefix="1" applyFont="1" applyFill="1" applyBorder="1" applyAlignment="1">
      <alignment horizontal="center" vertical="center"/>
    </xf>
    <xf numFmtId="0" fontId="33" fillId="0" borderId="1" xfId="0" quotePrefix="1" applyFont="1" applyFill="1" applyBorder="1" applyAlignment="1">
      <alignment horizontal="center" vertical="center" wrapText="1"/>
    </xf>
    <xf numFmtId="0" fontId="32" fillId="0" borderId="1" xfId="2" applyFont="1" applyFill="1" applyBorder="1" applyAlignment="1">
      <alignment horizontal="center" vertical="center" wrapText="1"/>
    </xf>
    <xf numFmtId="0" fontId="32" fillId="0" borderId="1" xfId="2" quotePrefix="1" applyFont="1" applyFill="1" applyBorder="1" applyAlignment="1">
      <alignment horizontal="center" vertical="center" wrapText="1"/>
    </xf>
    <xf numFmtId="0" fontId="33" fillId="0" borderId="0" xfId="0" applyFont="1" applyFill="1" applyBorder="1" applyAlignment="1">
      <alignment horizontal="center" vertical="top" wrapText="1"/>
    </xf>
    <xf numFmtId="0" fontId="46" fillId="0" borderId="0" xfId="0" applyFont="1" applyAlignment="1">
      <alignment horizontal="center"/>
    </xf>
    <xf numFmtId="0" fontId="32" fillId="0" borderId="0" xfId="0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7" fillId="0" borderId="13" xfId="0" applyFont="1" applyBorder="1" applyAlignment="1">
      <alignment horizontal="center" vertical="center" wrapText="1"/>
    </xf>
    <xf numFmtId="0" fontId="47" fillId="0" borderId="1" xfId="0" applyFont="1" applyBorder="1" applyAlignment="1">
      <alignment horizontal="center" vertical="center" wrapText="1"/>
    </xf>
    <xf numFmtId="0" fontId="47" fillId="0" borderId="1" xfId="0" applyFont="1" applyBorder="1" applyAlignment="1">
      <alignment horizontal="center" vertical="center" wrapText="1" readingOrder="1"/>
    </xf>
    <xf numFmtId="0" fontId="47" fillId="0" borderId="0" xfId="0" applyFont="1" applyAlignment="1">
      <alignment horizontal="center" vertical="center" wrapText="1"/>
    </xf>
    <xf numFmtId="0" fontId="32" fillId="0" borderId="1" xfId="0" applyFont="1" applyBorder="1" applyAlignment="1">
      <alignment horizontal="center" vertical="center" wrapText="1"/>
    </xf>
    <xf numFmtId="0" fontId="32" fillId="0" borderId="1" xfId="0" applyFont="1" applyBorder="1" applyAlignment="1">
      <alignment horizontal="center" vertical="center"/>
    </xf>
    <xf numFmtId="0" fontId="40" fillId="0" borderId="0" xfId="0" applyFont="1" applyAlignment="1">
      <alignment horizontal="left" vertical="top" wrapText="1" readingOrder="1"/>
    </xf>
    <xf numFmtId="0" fontId="0" fillId="0" borderId="0" xfId="0" applyAlignment="1">
      <alignment horizontal="left" vertical="top" wrapText="1" readingOrder="1"/>
    </xf>
    <xf numFmtId="0" fontId="0" fillId="0" borderId="0" xfId="0" applyAlignment="1">
      <alignment horizontal="left" vertical="top" wrapText="1"/>
    </xf>
    <xf numFmtId="0" fontId="31" fillId="0" borderId="0" xfId="0" applyFont="1" applyAlignment="1">
      <alignment horizontal="center" vertical="center"/>
    </xf>
    <xf numFmtId="0" fontId="32" fillId="0" borderId="0" xfId="0" applyFont="1" applyAlignment="1">
      <alignment horizontal="center"/>
    </xf>
    <xf numFmtId="0" fontId="41" fillId="0" borderId="0" xfId="0" applyFont="1" applyAlignment="1">
      <alignment horizontal="left" vertical="top" wrapText="1" readingOrder="1"/>
    </xf>
    <xf numFmtId="0" fontId="31" fillId="0" borderId="0" xfId="0" applyFont="1" applyAlignment="1">
      <alignment horizontal="center"/>
    </xf>
    <xf numFmtId="0" fontId="34" fillId="0" borderId="0" xfId="0" applyFont="1" applyAlignment="1">
      <alignment horizontal="center"/>
    </xf>
    <xf numFmtId="0" fontId="32" fillId="0" borderId="0" xfId="0" applyFont="1" applyAlignment="1">
      <alignment horizontal="center" vertical="center"/>
    </xf>
    <xf numFmtId="0" fontId="47" fillId="0" borderId="0" xfId="0" applyFont="1" applyAlignment="1">
      <alignment horizontal="left" vertical="top" wrapText="1"/>
    </xf>
    <xf numFmtId="0" fontId="45" fillId="0" borderId="0" xfId="0" applyFont="1" applyAlignment="1">
      <alignment horizontal="left" vertical="top" wrapText="1"/>
    </xf>
    <xf numFmtId="0" fontId="47" fillId="0" borderId="0" xfId="0" applyFont="1" applyAlignment="1">
      <alignment horizontal="left" vertical="top" wrapText="1" readingOrder="1"/>
    </xf>
    <xf numFmtId="0" fontId="45" fillId="0" borderId="0" xfId="0" applyFont="1" applyAlignment="1">
      <alignment horizontal="left" vertical="top" wrapText="1" readingOrder="1"/>
    </xf>
    <xf numFmtId="0" fontId="51" fillId="0" borderId="0" xfId="0" applyFont="1" applyAlignment="1">
      <alignment horizontal="left" vertical="top" wrapText="1" readingOrder="1"/>
    </xf>
    <xf numFmtId="0" fontId="52" fillId="0" borderId="0" xfId="0" applyFont="1" applyAlignment="1">
      <alignment horizontal="left" vertical="top" wrapText="1"/>
    </xf>
    <xf numFmtId="0" fontId="48" fillId="0" borderId="0" xfId="0" applyFont="1" applyAlignment="1">
      <alignment horizontal="left" vertical="top" wrapText="1" readingOrder="1"/>
    </xf>
    <xf numFmtId="0" fontId="49" fillId="0" borderId="0" xfId="0" applyFont="1" applyAlignment="1">
      <alignment horizontal="left" vertical="top" wrapText="1" readingOrder="1"/>
    </xf>
    <xf numFmtId="0" fontId="49" fillId="0" borderId="0" xfId="0" applyFont="1" applyAlignment="1">
      <alignment horizontal="left" vertical="top" wrapText="1"/>
    </xf>
  </cellXfs>
  <cellStyles count="964">
    <cellStyle name="0,0_x000d_&#10;NA_x000d_&#10;" xfId="4"/>
    <cellStyle name="20% - Accent1 10" xfId="5"/>
    <cellStyle name="20% - Accent1 11" xfId="6"/>
    <cellStyle name="20% - Accent1 12" xfId="7"/>
    <cellStyle name="20% - Accent1 13" xfId="8"/>
    <cellStyle name="20% - Accent1 14" xfId="9"/>
    <cellStyle name="20% - Accent1 15" xfId="10"/>
    <cellStyle name="20% - Accent1 16" xfId="11"/>
    <cellStyle name="20% - Accent1 2" xfId="12"/>
    <cellStyle name="20% - Accent1 3" xfId="13"/>
    <cellStyle name="20% - Accent1 4" xfId="14"/>
    <cellStyle name="20% - Accent1 5" xfId="15"/>
    <cellStyle name="20% - Accent1 6" xfId="16"/>
    <cellStyle name="20% - Accent1 7" xfId="17"/>
    <cellStyle name="20% - Accent1 8" xfId="18"/>
    <cellStyle name="20% - Accent1 9" xfId="19"/>
    <cellStyle name="20% - Accent2 10" xfId="20"/>
    <cellStyle name="20% - Accent2 11" xfId="21"/>
    <cellStyle name="20% - Accent2 12" xfId="22"/>
    <cellStyle name="20% - Accent2 13" xfId="23"/>
    <cellStyle name="20% - Accent2 14" xfId="24"/>
    <cellStyle name="20% - Accent2 15" xfId="25"/>
    <cellStyle name="20% - Accent2 16" xfId="26"/>
    <cellStyle name="20% - Accent2 2" xfId="27"/>
    <cellStyle name="20% - Accent2 3" xfId="28"/>
    <cellStyle name="20% - Accent2 4" xfId="29"/>
    <cellStyle name="20% - Accent2 5" xfId="30"/>
    <cellStyle name="20% - Accent2 6" xfId="31"/>
    <cellStyle name="20% - Accent2 7" xfId="32"/>
    <cellStyle name="20% - Accent2 8" xfId="33"/>
    <cellStyle name="20% - Accent2 9" xfId="34"/>
    <cellStyle name="20% - Accent3 10" xfId="35"/>
    <cellStyle name="20% - Accent3 11" xfId="36"/>
    <cellStyle name="20% - Accent3 12" xfId="37"/>
    <cellStyle name="20% - Accent3 13" xfId="38"/>
    <cellStyle name="20% - Accent3 14" xfId="39"/>
    <cellStyle name="20% - Accent3 15" xfId="40"/>
    <cellStyle name="20% - Accent3 16" xfId="41"/>
    <cellStyle name="20% - Accent3 2" xfId="42"/>
    <cellStyle name="20% - Accent3 3" xfId="43"/>
    <cellStyle name="20% - Accent3 4" xfId="44"/>
    <cellStyle name="20% - Accent3 5" xfId="45"/>
    <cellStyle name="20% - Accent3 6" xfId="46"/>
    <cellStyle name="20% - Accent3 7" xfId="47"/>
    <cellStyle name="20% - Accent3 8" xfId="48"/>
    <cellStyle name="20% - Accent3 9" xfId="49"/>
    <cellStyle name="20% - Accent4 10" xfId="50"/>
    <cellStyle name="20% - Accent4 11" xfId="51"/>
    <cellStyle name="20% - Accent4 12" xfId="52"/>
    <cellStyle name="20% - Accent4 13" xfId="53"/>
    <cellStyle name="20% - Accent4 14" xfId="54"/>
    <cellStyle name="20% - Accent4 15" xfId="55"/>
    <cellStyle name="20% - Accent4 16" xfId="56"/>
    <cellStyle name="20% - Accent4 2" xfId="57"/>
    <cellStyle name="20% - Accent4 3" xfId="58"/>
    <cellStyle name="20% - Accent4 4" xfId="59"/>
    <cellStyle name="20% - Accent4 5" xfId="60"/>
    <cellStyle name="20% - Accent4 6" xfId="61"/>
    <cellStyle name="20% - Accent4 7" xfId="62"/>
    <cellStyle name="20% - Accent4 8" xfId="63"/>
    <cellStyle name="20% - Accent4 9" xfId="64"/>
    <cellStyle name="20% - Accent5 10" xfId="65"/>
    <cellStyle name="20% - Accent5 11" xfId="66"/>
    <cellStyle name="20% - Accent5 12" xfId="67"/>
    <cellStyle name="20% - Accent5 13" xfId="68"/>
    <cellStyle name="20% - Accent5 14" xfId="69"/>
    <cellStyle name="20% - Accent5 15" xfId="70"/>
    <cellStyle name="20% - Accent5 16" xfId="71"/>
    <cellStyle name="20% - Accent5 2" xfId="72"/>
    <cellStyle name="20% - Accent5 3" xfId="73"/>
    <cellStyle name="20% - Accent5 4" xfId="74"/>
    <cellStyle name="20% - Accent5 5" xfId="75"/>
    <cellStyle name="20% - Accent5 6" xfId="76"/>
    <cellStyle name="20% - Accent5 7" xfId="77"/>
    <cellStyle name="20% - Accent5 8" xfId="78"/>
    <cellStyle name="20% - Accent5 9" xfId="79"/>
    <cellStyle name="20% - Accent6 10" xfId="80"/>
    <cellStyle name="20% - Accent6 11" xfId="81"/>
    <cellStyle name="20% - Accent6 12" xfId="82"/>
    <cellStyle name="20% - Accent6 13" xfId="83"/>
    <cellStyle name="20% - Accent6 14" xfId="84"/>
    <cellStyle name="20% - Accent6 15" xfId="85"/>
    <cellStyle name="20% - Accent6 16" xfId="86"/>
    <cellStyle name="20% - Accent6 2" xfId="87"/>
    <cellStyle name="20% - Accent6 3" xfId="88"/>
    <cellStyle name="20% - Accent6 4" xfId="89"/>
    <cellStyle name="20% - Accent6 5" xfId="90"/>
    <cellStyle name="20% - Accent6 6" xfId="91"/>
    <cellStyle name="20% - Accent6 7" xfId="92"/>
    <cellStyle name="20% - Accent6 8" xfId="93"/>
    <cellStyle name="20% - Accent6 9" xfId="94"/>
    <cellStyle name="40% - Accent1 10" xfId="95"/>
    <cellStyle name="40% - Accent1 11" xfId="96"/>
    <cellStyle name="40% - Accent1 12" xfId="97"/>
    <cellStyle name="40% - Accent1 13" xfId="98"/>
    <cellStyle name="40% - Accent1 14" xfId="99"/>
    <cellStyle name="40% - Accent1 15" xfId="100"/>
    <cellStyle name="40% - Accent1 16" xfId="101"/>
    <cellStyle name="40% - Accent1 2" xfId="102"/>
    <cellStyle name="40% - Accent1 3" xfId="103"/>
    <cellStyle name="40% - Accent1 4" xfId="104"/>
    <cellStyle name="40% - Accent1 5" xfId="105"/>
    <cellStyle name="40% - Accent1 6" xfId="106"/>
    <cellStyle name="40% - Accent1 7" xfId="107"/>
    <cellStyle name="40% - Accent1 8" xfId="108"/>
    <cellStyle name="40% - Accent1 9" xfId="109"/>
    <cellStyle name="40% - Accent2 10" xfId="110"/>
    <cellStyle name="40% - Accent2 11" xfId="111"/>
    <cellStyle name="40% - Accent2 12" xfId="112"/>
    <cellStyle name="40% - Accent2 13" xfId="113"/>
    <cellStyle name="40% - Accent2 14" xfId="114"/>
    <cellStyle name="40% - Accent2 15" xfId="115"/>
    <cellStyle name="40% - Accent2 16" xfId="116"/>
    <cellStyle name="40% - Accent2 2" xfId="117"/>
    <cellStyle name="40% - Accent2 3" xfId="118"/>
    <cellStyle name="40% - Accent2 4" xfId="119"/>
    <cellStyle name="40% - Accent2 5" xfId="120"/>
    <cellStyle name="40% - Accent2 6" xfId="121"/>
    <cellStyle name="40% - Accent2 7" xfId="122"/>
    <cellStyle name="40% - Accent2 8" xfId="123"/>
    <cellStyle name="40% - Accent2 9" xfId="124"/>
    <cellStyle name="40% - Accent3 10" xfId="125"/>
    <cellStyle name="40% - Accent3 11" xfId="126"/>
    <cellStyle name="40% - Accent3 12" xfId="127"/>
    <cellStyle name="40% - Accent3 13" xfId="128"/>
    <cellStyle name="40% - Accent3 14" xfId="129"/>
    <cellStyle name="40% - Accent3 15" xfId="130"/>
    <cellStyle name="40% - Accent3 16" xfId="131"/>
    <cellStyle name="40% - Accent3 2" xfId="132"/>
    <cellStyle name="40% - Accent3 3" xfId="133"/>
    <cellStyle name="40% - Accent3 4" xfId="134"/>
    <cellStyle name="40% - Accent3 5" xfId="135"/>
    <cellStyle name="40% - Accent3 6" xfId="136"/>
    <cellStyle name="40% - Accent3 7" xfId="137"/>
    <cellStyle name="40% - Accent3 8" xfId="138"/>
    <cellStyle name="40% - Accent3 9" xfId="139"/>
    <cellStyle name="40% - Accent4 10" xfId="140"/>
    <cellStyle name="40% - Accent4 11" xfId="141"/>
    <cellStyle name="40% - Accent4 12" xfId="142"/>
    <cellStyle name="40% - Accent4 13" xfId="143"/>
    <cellStyle name="40% - Accent4 14" xfId="144"/>
    <cellStyle name="40% - Accent4 15" xfId="145"/>
    <cellStyle name="40% - Accent4 16" xfId="146"/>
    <cellStyle name="40% - Accent4 2" xfId="147"/>
    <cellStyle name="40% - Accent4 3" xfId="148"/>
    <cellStyle name="40% - Accent4 4" xfId="149"/>
    <cellStyle name="40% - Accent4 5" xfId="150"/>
    <cellStyle name="40% - Accent4 6" xfId="151"/>
    <cellStyle name="40% - Accent4 7" xfId="152"/>
    <cellStyle name="40% - Accent4 8" xfId="153"/>
    <cellStyle name="40% - Accent4 9" xfId="154"/>
    <cellStyle name="40% - Accent5 10" xfId="155"/>
    <cellStyle name="40% - Accent5 11" xfId="156"/>
    <cellStyle name="40% - Accent5 12" xfId="157"/>
    <cellStyle name="40% - Accent5 13" xfId="158"/>
    <cellStyle name="40% - Accent5 14" xfId="159"/>
    <cellStyle name="40% - Accent5 15" xfId="160"/>
    <cellStyle name="40% - Accent5 16" xfId="161"/>
    <cellStyle name="40% - Accent5 2" xfId="162"/>
    <cellStyle name="40% - Accent5 3" xfId="163"/>
    <cellStyle name="40% - Accent5 4" xfId="164"/>
    <cellStyle name="40% - Accent5 5" xfId="165"/>
    <cellStyle name="40% - Accent5 6" xfId="166"/>
    <cellStyle name="40% - Accent5 7" xfId="167"/>
    <cellStyle name="40% - Accent5 8" xfId="168"/>
    <cellStyle name="40% - Accent5 9" xfId="169"/>
    <cellStyle name="40% - Accent6 10" xfId="170"/>
    <cellStyle name="40% - Accent6 11" xfId="171"/>
    <cellStyle name="40% - Accent6 12" xfId="172"/>
    <cellStyle name="40% - Accent6 13" xfId="173"/>
    <cellStyle name="40% - Accent6 14" xfId="174"/>
    <cellStyle name="40% - Accent6 15" xfId="175"/>
    <cellStyle name="40% - Accent6 16" xfId="176"/>
    <cellStyle name="40% - Accent6 2" xfId="177"/>
    <cellStyle name="40% - Accent6 3" xfId="178"/>
    <cellStyle name="40% - Accent6 4" xfId="179"/>
    <cellStyle name="40% - Accent6 5" xfId="180"/>
    <cellStyle name="40% - Accent6 6" xfId="181"/>
    <cellStyle name="40% - Accent6 7" xfId="182"/>
    <cellStyle name="40% - Accent6 8" xfId="183"/>
    <cellStyle name="40% - Accent6 9" xfId="184"/>
    <cellStyle name="60% - Accent1 10" xfId="185"/>
    <cellStyle name="60% - Accent1 11" xfId="186"/>
    <cellStyle name="60% - Accent1 12" xfId="187"/>
    <cellStyle name="60% - Accent1 13" xfId="188"/>
    <cellStyle name="60% - Accent1 14" xfId="189"/>
    <cellStyle name="60% - Accent1 15" xfId="190"/>
    <cellStyle name="60% - Accent1 16" xfId="191"/>
    <cellStyle name="60% - Accent1 2" xfId="192"/>
    <cellStyle name="60% - Accent1 3" xfId="193"/>
    <cellStyle name="60% - Accent1 4" xfId="194"/>
    <cellStyle name="60% - Accent1 5" xfId="195"/>
    <cellStyle name="60% - Accent1 6" xfId="196"/>
    <cellStyle name="60% - Accent1 7" xfId="197"/>
    <cellStyle name="60% - Accent1 8" xfId="198"/>
    <cellStyle name="60% - Accent1 9" xfId="199"/>
    <cellStyle name="60% - Accent2 10" xfId="200"/>
    <cellStyle name="60% - Accent2 11" xfId="201"/>
    <cellStyle name="60% - Accent2 12" xfId="202"/>
    <cellStyle name="60% - Accent2 13" xfId="203"/>
    <cellStyle name="60% - Accent2 14" xfId="204"/>
    <cellStyle name="60% - Accent2 15" xfId="205"/>
    <cellStyle name="60% - Accent2 16" xfId="206"/>
    <cellStyle name="60% - Accent2 2" xfId="207"/>
    <cellStyle name="60% - Accent2 3" xfId="208"/>
    <cellStyle name="60% - Accent2 4" xfId="209"/>
    <cellStyle name="60% - Accent2 5" xfId="210"/>
    <cellStyle name="60% - Accent2 6" xfId="211"/>
    <cellStyle name="60% - Accent2 7" xfId="212"/>
    <cellStyle name="60% - Accent2 8" xfId="213"/>
    <cellStyle name="60% - Accent2 9" xfId="214"/>
    <cellStyle name="60% - Accent3 10" xfId="215"/>
    <cellStyle name="60% - Accent3 11" xfId="216"/>
    <cellStyle name="60% - Accent3 12" xfId="217"/>
    <cellStyle name="60% - Accent3 13" xfId="218"/>
    <cellStyle name="60% - Accent3 14" xfId="219"/>
    <cellStyle name="60% - Accent3 15" xfId="220"/>
    <cellStyle name="60% - Accent3 16" xfId="221"/>
    <cellStyle name="60% - Accent3 2" xfId="222"/>
    <cellStyle name="60% - Accent3 3" xfId="223"/>
    <cellStyle name="60% - Accent3 4" xfId="224"/>
    <cellStyle name="60% - Accent3 5" xfId="225"/>
    <cellStyle name="60% - Accent3 6" xfId="226"/>
    <cellStyle name="60% - Accent3 7" xfId="227"/>
    <cellStyle name="60% - Accent3 8" xfId="228"/>
    <cellStyle name="60% - Accent3 9" xfId="229"/>
    <cellStyle name="60% - Accent4 10" xfId="230"/>
    <cellStyle name="60% - Accent4 11" xfId="231"/>
    <cellStyle name="60% - Accent4 12" xfId="232"/>
    <cellStyle name="60% - Accent4 13" xfId="233"/>
    <cellStyle name="60% - Accent4 14" xfId="234"/>
    <cellStyle name="60% - Accent4 15" xfId="235"/>
    <cellStyle name="60% - Accent4 16" xfId="236"/>
    <cellStyle name="60% - Accent4 2" xfId="237"/>
    <cellStyle name="60% - Accent4 3" xfId="238"/>
    <cellStyle name="60% - Accent4 4" xfId="239"/>
    <cellStyle name="60% - Accent4 5" xfId="240"/>
    <cellStyle name="60% - Accent4 6" xfId="241"/>
    <cellStyle name="60% - Accent4 7" xfId="242"/>
    <cellStyle name="60% - Accent4 8" xfId="243"/>
    <cellStyle name="60% - Accent4 9" xfId="244"/>
    <cellStyle name="60% - Accent5 10" xfId="245"/>
    <cellStyle name="60% - Accent5 11" xfId="246"/>
    <cellStyle name="60% - Accent5 12" xfId="247"/>
    <cellStyle name="60% - Accent5 13" xfId="248"/>
    <cellStyle name="60% - Accent5 14" xfId="249"/>
    <cellStyle name="60% - Accent5 15" xfId="250"/>
    <cellStyle name="60% - Accent5 16" xfId="251"/>
    <cellStyle name="60% - Accent5 2" xfId="252"/>
    <cellStyle name="60% - Accent5 3" xfId="253"/>
    <cellStyle name="60% - Accent5 4" xfId="254"/>
    <cellStyle name="60% - Accent5 5" xfId="255"/>
    <cellStyle name="60% - Accent5 6" xfId="256"/>
    <cellStyle name="60% - Accent5 7" xfId="257"/>
    <cellStyle name="60% - Accent5 8" xfId="258"/>
    <cellStyle name="60% - Accent5 9" xfId="259"/>
    <cellStyle name="60% - Accent6 10" xfId="260"/>
    <cellStyle name="60% - Accent6 11" xfId="261"/>
    <cellStyle name="60% - Accent6 12" xfId="262"/>
    <cellStyle name="60% - Accent6 13" xfId="263"/>
    <cellStyle name="60% - Accent6 14" xfId="264"/>
    <cellStyle name="60% - Accent6 15" xfId="265"/>
    <cellStyle name="60% - Accent6 16" xfId="266"/>
    <cellStyle name="60% - Accent6 2" xfId="267"/>
    <cellStyle name="60% - Accent6 3" xfId="268"/>
    <cellStyle name="60% - Accent6 4" xfId="269"/>
    <cellStyle name="60% - Accent6 5" xfId="270"/>
    <cellStyle name="60% - Accent6 6" xfId="271"/>
    <cellStyle name="60% - Accent6 7" xfId="272"/>
    <cellStyle name="60% - Accent6 8" xfId="273"/>
    <cellStyle name="60% - Accent6 9" xfId="274"/>
    <cellStyle name="Accent1 10" xfId="275"/>
    <cellStyle name="Accent1 11" xfId="276"/>
    <cellStyle name="Accent1 12" xfId="277"/>
    <cellStyle name="Accent1 13" xfId="278"/>
    <cellStyle name="Accent1 14" xfId="279"/>
    <cellStyle name="Accent1 15" xfId="280"/>
    <cellStyle name="Accent1 16" xfId="281"/>
    <cellStyle name="Accent1 2" xfId="282"/>
    <cellStyle name="Accent1 3" xfId="283"/>
    <cellStyle name="Accent1 4" xfId="284"/>
    <cellStyle name="Accent1 5" xfId="285"/>
    <cellStyle name="Accent1 6" xfId="286"/>
    <cellStyle name="Accent1 7" xfId="287"/>
    <cellStyle name="Accent1 8" xfId="288"/>
    <cellStyle name="Accent1 9" xfId="289"/>
    <cellStyle name="Accent2 10" xfId="290"/>
    <cellStyle name="Accent2 11" xfId="291"/>
    <cellStyle name="Accent2 12" xfId="292"/>
    <cellStyle name="Accent2 13" xfId="293"/>
    <cellStyle name="Accent2 14" xfId="294"/>
    <cellStyle name="Accent2 15" xfId="295"/>
    <cellStyle name="Accent2 16" xfId="296"/>
    <cellStyle name="Accent2 2" xfId="297"/>
    <cellStyle name="Accent2 3" xfId="298"/>
    <cellStyle name="Accent2 4" xfId="299"/>
    <cellStyle name="Accent2 5" xfId="300"/>
    <cellStyle name="Accent2 6" xfId="301"/>
    <cellStyle name="Accent2 7" xfId="302"/>
    <cellStyle name="Accent2 8" xfId="303"/>
    <cellStyle name="Accent2 9" xfId="304"/>
    <cellStyle name="Accent3 10" xfId="305"/>
    <cellStyle name="Accent3 11" xfId="306"/>
    <cellStyle name="Accent3 12" xfId="307"/>
    <cellStyle name="Accent3 13" xfId="308"/>
    <cellStyle name="Accent3 14" xfId="309"/>
    <cellStyle name="Accent3 15" xfId="310"/>
    <cellStyle name="Accent3 16" xfId="311"/>
    <cellStyle name="Accent3 2" xfId="312"/>
    <cellStyle name="Accent3 3" xfId="313"/>
    <cellStyle name="Accent3 4" xfId="314"/>
    <cellStyle name="Accent3 5" xfId="315"/>
    <cellStyle name="Accent3 6" xfId="316"/>
    <cellStyle name="Accent3 7" xfId="317"/>
    <cellStyle name="Accent3 8" xfId="318"/>
    <cellStyle name="Accent3 9" xfId="319"/>
    <cellStyle name="Accent4 10" xfId="320"/>
    <cellStyle name="Accent4 11" xfId="321"/>
    <cellStyle name="Accent4 12" xfId="322"/>
    <cellStyle name="Accent4 13" xfId="323"/>
    <cellStyle name="Accent4 14" xfId="324"/>
    <cellStyle name="Accent4 15" xfId="325"/>
    <cellStyle name="Accent4 16" xfId="326"/>
    <cellStyle name="Accent4 2" xfId="327"/>
    <cellStyle name="Accent4 3" xfId="328"/>
    <cellStyle name="Accent4 4" xfId="329"/>
    <cellStyle name="Accent4 5" xfId="330"/>
    <cellStyle name="Accent4 6" xfId="331"/>
    <cellStyle name="Accent4 7" xfId="332"/>
    <cellStyle name="Accent4 8" xfId="333"/>
    <cellStyle name="Accent4 9" xfId="334"/>
    <cellStyle name="Accent5 10" xfId="335"/>
    <cellStyle name="Accent5 11" xfId="336"/>
    <cellStyle name="Accent5 12" xfId="337"/>
    <cellStyle name="Accent5 13" xfId="338"/>
    <cellStyle name="Accent5 14" xfId="339"/>
    <cellStyle name="Accent5 15" xfId="340"/>
    <cellStyle name="Accent5 16" xfId="341"/>
    <cellStyle name="Accent5 2" xfId="342"/>
    <cellStyle name="Accent5 3" xfId="343"/>
    <cellStyle name="Accent5 4" xfId="344"/>
    <cellStyle name="Accent5 5" xfId="345"/>
    <cellStyle name="Accent5 6" xfId="346"/>
    <cellStyle name="Accent5 7" xfId="347"/>
    <cellStyle name="Accent5 8" xfId="348"/>
    <cellStyle name="Accent5 9" xfId="349"/>
    <cellStyle name="Accent6 10" xfId="350"/>
    <cellStyle name="Accent6 11" xfId="351"/>
    <cellStyle name="Accent6 12" xfId="352"/>
    <cellStyle name="Accent6 13" xfId="353"/>
    <cellStyle name="Accent6 14" xfId="354"/>
    <cellStyle name="Accent6 15" xfId="355"/>
    <cellStyle name="Accent6 16" xfId="356"/>
    <cellStyle name="Accent6 2" xfId="357"/>
    <cellStyle name="Accent6 3" xfId="358"/>
    <cellStyle name="Accent6 4" xfId="359"/>
    <cellStyle name="Accent6 5" xfId="360"/>
    <cellStyle name="Accent6 6" xfId="361"/>
    <cellStyle name="Accent6 7" xfId="362"/>
    <cellStyle name="Accent6 8" xfId="363"/>
    <cellStyle name="Accent6 9" xfId="364"/>
    <cellStyle name="Bad 10" xfId="365"/>
    <cellStyle name="Bad 11" xfId="366"/>
    <cellStyle name="Bad 12" xfId="367"/>
    <cellStyle name="Bad 13" xfId="368"/>
    <cellStyle name="Bad 14" xfId="369"/>
    <cellStyle name="Bad 15" xfId="370"/>
    <cellStyle name="Bad 16" xfId="371"/>
    <cellStyle name="Bad 2" xfId="372"/>
    <cellStyle name="Bad 3" xfId="373"/>
    <cellStyle name="Bad 4" xfId="374"/>
    <cellStyle name="Bad 5" xfId="375"/>
    <cellStyle name="Bad 6" xfId="376"/>
    <cellStyle name="Bad 7" xfId="377"/>
    <cellStyle name="Bad 8" xfId="378"/>
    <cellStyle name="Bad 9" xfId="379"/>
    <cellStyle name="Calculation 10" xfId="380"/>
    <cellStyle name="Calculation 11" xfId="381"/>
    <cellStyle name="Calculation 12" xfId="382"/>
    <cellStyle name="Calculation 13" xfId="383"/>
    <cellStyle name="Calculation 14" xfId="384"/>
    <cellStyle name="Calculation 15" xfId="385"/>
    <cellStyle name="Calculation 16" xfId="386"/>
    <cellStyle name="Calculation 2" xfId="387"/>
    <cellStyle name="Calculation 3" xfId="388"/>
    <cellStyle name="Calculation 4" xfId="389"/>
    <cellStyle name="Calculation 5" xfId="390"/>
    <cellStyle name="Calculation 6" xfId="391"/>
    <cellStyle name="Calculation 7" xfId="392"/>
    <cellStyle name="Calculation 8" xfId="393"/>
    <cellStyle name="Calculation 9" xfId="394"/>
    <cellStyle name="Check Cell 10" xfId="395"/>
    <cellStyle name="Check Cell 11" xfId="396"/>
    <cellStyle name="Check Cell 12" xfId="397"/>
    <cellStyle name="Check Cell 13" xfId="398"/>
    <cellStyle name="Check Cell 14" xfId="399"/>
    <cellStyle name="Check Cell 15" xfId="400"/>
    <cellStyle name="Check Cell 16" xfId="401"/>
    <cellStyle name="Check Cell 2" xfId="402"/>
    <cellStyle name="Check Cell 3" xfId="403"/>
    <cellStyle name="Check Cell 4" xfId="404"/>
    <cellStyle name="Check Cell 5" xfId="405"/>
    <cellStyle name="Check Cell 6" xfId="406"/>
    <cellStyle name="Check Cell 7" xfId="407"/>
    <cellStyle name="Check Cell 8" xfId="408"/>
    <cellStyle name="Check Cell 9" xfId="409"/>
    <cellStyle name="Comma" xfId="1" builtinId="3"/>
    <cellStyle name="Comma [0] 10" xfId="410"/>
    <cellStyle name="Comma [0] 10 2" xfId="411"/>
    <cellStyle name="Comma [0] 11" xfId="412"/>
    <cellStyle name="Comma [0] 12" xfId="413"/>
    <cellStyle name="Comma [0] 13" xfId="414"/>
    <cellStyle name="Comma [0] 14" xfId="3"/>
    <cellStyle name="Comma [0] 14 2" xfId="415"/>
    <cellStyle name="Comma [0] 14 2 2" xfId="416"/>
    <cellStyle name="Comma [0] 14 2 3" xfId="417"/>
    <cellStyle name="Comma [0] 14 2 3 2" xfId="418"/>
    <cellStyle name="Comma [0] 14 3" xfId="419"/>
    <cellStyle name="Comma [0] 14 4" xfId="420"/>
    <cellStyle name="Comma [0] 14 4 2" xfId="421"/>
    <cellStyle name="Comma [0] 14 5" xfId="422"/>
    <cellStyle name="Comma [0] 15" xfId="423"/>
    <cellStyle name="Comma [0] 16" xfId="424"/>
    <cellStyle name="Comma [0] 17" xfId="425"/>
    <cellStyle name="Comma [0] 18" xfId="426"/>
    <cellStyle name="Comma [0] 19" xfId="427"/>
    <cellStyle name="Comma [0] 2" xfId="428"/>
    <cellStyle name="Comma [0] 2 10" xfId="429"/>
    <cellStyle name="Comma [0] 2 11" xfId="430"/>
    <cellStyle name="Comma [0] 2 12" xfId="431"/>
    <cellStyle name="Comma [0] 2 13" xfId="432"/>
    <cellStyle name="Comma [0] 2 14" xfId="433"/>
    <cellStyle name="Comma [0] 2 15" xfId="434"/>
    <cellStyle name="Comma [0] 2 16" xfId="435"/>
    <cellStyle name="Comma [0] 2 17" xfId="436"/>
    <cellStyle name="Comma [0] 2 17 2" xfId="437"/>
    <cellStyle name="Comma [0] 2 17 3" xfId="438"/>
    <cellStyle name="Comma [0] 2 17 3 2" xfId="439"/>
    <cellStyle name="Comma [0] 2 18" xfId="440"/>
    <cellStyle name="Comma [0] 2 18 2" xfId="441"/>
    <cellStyle name="Comma [0] 2 19" xfId="442"/>
    <cellStyle name="Comma [0] 2 2" xfId="443"/>
    <cellStyle name="Comma [0] 2 2 2" xfId="444"/>
    <cellStyle name="Comma [0] 2 2 3" xfId="445"/>
    <cellStyle name="Comma [0] 2 3" xfId="446"/>
    <cellStyle name="Comma [0] 2 3 2" xfId="447"/>
    <cellStyle name="Comma [0] 2 4" xfId="448"/>
    <cellStyle name="Comma [0] 2 4 2" xfId="449"/>
    <cellStyle name="Comma [0] 2 5" xfId="450"/>
    <cellStyle name="Comma [0] 2 6" xfId="451"/>
    <cellStyle name="Comma [0] 2 7" xfId="452"/>
    <cellStyle name="Comma [0] 2 8" xfId="453"/>
    <cellStyle name="Comma [0] 2 9" xfId="454"/>
    <cellStyle name="Comma [0] 3" xfId="455"/>
    <cellStyle name="Comma [0] 3 2" xfId="456"/>
    <cellStyle name="Comma [0] 3 3" xfId="457"/>
    <cellStyle name="Comma [0] 3 4" xfId="458"/>
    <cellStyle name="Comma [0] 4" xfId="459"/>
    <cellStyle name="Comma [0] 4 2" xfId="460"/>
    <cellStyle name="Comma [0] 4 2 2" xfId="461"/>
    <cellStyle name="Comma [0] 4 3" xfId="462"/>
    <cellStyle name="Comma [0] 5" xfId="463"/>
    <cellStyle name="Comma [0] 5 2" xfId="464"/>
    <cellStyle name="Comma [0] 6" xfId="465"/>
    <cellStyle name="Comma [0] 6 2" xfId="466"/>
    <cellStyle name="Comma [0] 7" xfId="467"/>
    <cellStyle name="Comma [0] 8" xfId="468"/>
    <cellStyle name="Comma [0] 9" xfId="469"/>
    <cellStyle name="Comma 10" xfId="470"/>
    <cellStyle name="Comma 10 2" xfId="471"/>
    <cellStyle name="Comma 11" xfId="472"/>
    <cellStyle name="Comma 12" xfId="473"/>
    <cellStyle name="Comma 13" xfId="474"/>
    <cellStyle name="Comma 13 2" xfId="475"/>
    <cellStyle name="Comma 13 3" xfId="476"/>
    <cellStyle name="Comma 13 3 2" xfId="477"/>
    <cellStyle name="Comma 14" xfId="478"/>
    <cellStyle name="Comma 15" xfId="479"/>
    <cellStyle name="Comma 16" xfId="480"/>
    <cellStyle name="Comma 17" xfId="481"/>
    <cellStyle name="Comma 18" xfId="482"/>
    <cellStyle name="Comma 2" xfId="483"/>
    <cellStyle name="Comma 2 10" xfId="484"/>
    <cellStyle name="Comma 2 11" xfId="485"/>
    <cellStyle name="Comma 2 12" xfId="486"/>
    <cellStyle name="Comma 2 13" xfId="487"/>
    <cellStyle name="Comma 2 14" xfId="488"/>
    <cellStyle name="Comma 2 15" xfId="489"/>
    <cellStyle name="Comma 2 16" xfId="490"/>
    <cellStyle name="Comma 2 17" xfId="491"/>
    <cellStyle name="Comma 2 18" xfId="492"/>
    <cellStyle name="Comma 2 2" xfId="493"/>
    <cellStyle name="Comma 2 3" xfId="494"/>
    <cellStyle name="Comma 2 4" xfId="495"/>
    <cellStyle name="Comma 2 5" xfId="496"/>
    <cellStyle name="Comma 2 6" xfId="497"/>
    <cellStyle name="Comma 2 7" xfId="498"/>
    <cellStyle name="Comma 2 8" xfId="499"/>
    <cellStyle name="Comma 2 9" xfId="500"/>
    <cellStyle name="Comma 3" xfId="501"/>
    <cellStyle name="Comma 3 2" xfId="502"/>
    <cellStyle name="Comma 4" xfId="503"/>
    <cellStyle name="Comma 4 2" xfId="504"/>
    <cellStyle name="Comma 5" xfId="505"/>
    <cellStyle name="Comma 6" xfId="506"/>
    <cellStyle name="Comma 7" xfId="507"/>
    <cellStyle name="Comma 8" xfId="508"/>
    <cellStyle name="Comma 9" xfId="509"/>
    <cellStyle name="Currency [0] 2" xfId="510"/>
    <cellStyle name="Currency [0] 2 2" xfId="511"/>
    <cellStyle name="Currency [0] 3" xfId="512"/>
    <cellStyle name="Currency [0] 4" xfId="513"/>
    <cellStyle name="Currency [0] 4 2" xfId="514"/>
    <cellStyle name="Currency [0] 5" xfId="515"/>
    <cellStyle name="Currency [0] 6" xfId="516"/>
    <cellStyle name="Currency 2" xfId="517"/>
    <cellStyle name="Date" xfId="518"/>
    <cellStyle name="Excel Built-in Comma [0]" xfId="519"/>
    <cellStyle name="Excel Built-in Normal" xfId="520"/>
    <cellStyle name="Excel Built-in Normal 2" xfId="521"/>
    <cellStyle name="Explanatory Text 10" xfId="522"/>
    <cellStyle name="Explanatory Text 11" xfId="523"/>
    <cellStyle name="Explanatory Text 12" xfId="524"/>
    <cellStyle name="Explanatory Text 13" xfId="525"/>
    <cellStyle name="Explanatory Text 14" xfId="526"/>
    <cellStyle name="Explanatory Text 15" xfId="527"/>
    <cellStyle name="Explanatory Text 16" xfId="528"/>
    <cellStyle name="Explanatory Text 2" xfId="529"/>
    <cellStyle name="Explanatory Text 3" xfId="530"/>
    <cellStyle name="Explanatory Text 4" xfId="531"/>
    <cellStyle name="Explanatory Text 5" xfId="532"/>
    <cellStyle name="Explanatory Text 6" xfId="533"/>
    <cellStyle name="Explanatory Text 7" xfId="534"/>
    <cellStyle name="Explanatory Text 8" xfId="535"/>
    <cellStyle name="Explanatory Text 9" xfId="536"/>
    <cellStyle name="F2" xfId="537"/>
    <cellStyle name="F3" xfId="538"/>
    <cellStyle name="F4" xfId="539"/>
    <cellStyle name="F5" xfId="540"/>
    <cellStyle name="F6" xfId="541"/>
    <cellStyle name="F7" xfId="542"/>
    <cellStyle name="F8" xfId="543"/>
    <cellStyle name="Fixed" xfId="544"/>
    <cellStyle name="Good 10" xfId="545"/>
    <cellStyle name="Good 11" xfId="546"/>
    <cellStyle name="Good 12" xfId="547"/>
    <cellStyle name="Good 13" xfId="548"/>
    <cellStyle name="Good 14" xfId="549"/>
    <cellStyle name="Good 15" xfId="550"/>
    <cellStyle name="Good 16" xfId="551"/>
    <cellStyle name="Good 2" xfId="552"/>
    <cellStyle name="Good 3" xfId="553"/>
    <cellStyle name="Good 4" xfId="554"/>
    <cellStyle name="Good 5" xfId="555"/>
    <cellStyle name="Good 6" xfId="556"/>
    <cellStyle name="Good 7" xfId="557"/>
    <cellStyle name="Good 8" xfId="558"/>
    <cellStyle name="Good 9" xfId="559"/>
    <cellStyle name="Header1" xfId="560"/>
    <cellStyle name="Header2" xfId="561"/>
    <cellStyle name="Header2 2" xfId="562"/>
    <cellStyle name="Heading 1 10" xfId="563"/>
    <cellStyle name="Heading 1 11" xfId="564"/>
    <cellStyle name="Heading 1 12" xfId="565"/>
    <cellStyle name="Heading 1 13" xfId="566"/>
    <cellStyle name="Heading 1 14" xfId="567"/>
    <cellStyle name="Heading 1 15" xfId="568"/>
    <cellStyle name="Heading 1 16" xfId="569"/>
    <cellStyle name="Heading 1 2" xfId="570"/>
    <cellStyle name="Heading 1 3" xfId="571"/>
    <cellStyle name="Heading 1 4" xfId="572"/>
    <cellStyle name="Heading 1 5" xfId="573"/>
    <cellStyle name="Heading 1 6" xfId="574"/>
    <cellStyle name="Heading 1 7" xfId="575"/>
    <cellStyle name="Heading 1 8" xfId="576"/>
    <cellStyle name="Heading 1 9" xfId="577"/>
    <cellStyle name="Heading 2 10" xfId="578"/>
    <cellStyle name="Heading 2 11" xfId="579"/>
    <cellStyle name="Heading 2 12" xfId="580"/>
    <cellStyle name="Heading 2 13" xfId="581"/>
    <cellStyle name="Heading 2 14" xfId="582"/>
    <cellStyle name="Heading 2 15" xfId="583"/>
    <cellStyle name="Heading 2 16" xfId="584"/>
    <cellStyle name="Heading 2 2" xfId="585"/>
    <cellStyle name="Heading 2 3" xfId="586"/>
    <cellStyle name="Heading 2 4" xfId="587"/>
    <cellStyle name="Heading 2 5" xfId="588"/>
    <cellStyle name="Heading 2 6" xfId="589"/>
    <cellStyle name="Heading 2 7" xfId="590"/>
    <cellStyle name="Heading 2 8" xfId="591"/>
    <cellStyle name="Heading 2 9" xfId="592"/>
    <cellStyle name="Heading 3 10" xfId="593"/>
    <cellStyle name="Heading 3 11" xfId="594"/>
    <cellStyle name="Heading 3 12" xfId="595"/>
    <cellStyle name="Heading 3 13" xfId="596"/>
    <cellStyle name="Heading 3 14" xfId="597"/>
    <cellStyle name="Heading 3 15" xfId="598"/>
    <cellStyle name="Heading 3 16" xfId="599"/>
    <cellStyle name="Heading 3 2" xfId="600"/>
    <cellStyle name="Heading 3 3" xfId="601"/>
    <cellStyle name="Heading 3 4" xfId="602"/>
    <cellStyle name="Heading 3 5" xfId="603"/>
    <cellStyle name="Heading 3 6" xfId="604"/>
    <cellStyle name="Heading 3 7" xfId="605"/>
    <cellStyle name="Heading 3 8" xfId="606"/>
    <cellStyle name="Heading 3 9" xfId="607"/>
    <cellStyle name="Heading 4 10" xfId="608"/>
    <cellStyle name="Heading 4 11" xfId="609"/>
    <cellStyle name="Heading 4 12" xfId="610"/>
    <cellStyle name="Heading 4 13" xfId="611"/>
    <cellStyle name="Heading 4 14" xfId="612"/>
    <cellStyle name="Heading 4 15" xfId="613"/>
    <cellStyle name="Heading 4 16" xfId="614"/>
    <cellStyle name="Heading 4 2" xfId="615"/>
    <cellStyle name="Heading 4 3" xfId="616"/>
    <cellStyle name="Heading 4 4" xfId="617"/>
    <cellStyle name="Heading 4 5" xfId="618"/>
    <cellStyle name="Heading 4 6" xfId="619"/>
    <cellStyle name="Heading 4 7" xfId="620"/>
    <cellStyle name="Heading 4 8" xfId="621"/>
    <cellStyle name="Heading 4 9" xfId="622"/>
    <cellStyle name="Heading1" xfId="623"/>
    <cellStyle name="Heading2" xfId="624"/>
    <cellStyle name="Input 10" xfId="625"/>
    <cellStyle name="Input 11" xfId="626"/>
    <cellStyle name="Input 12" xfId="627"/>
    <cellStyle name="Input 13" xfId="628"/>
    <cellStyle name="Input 14" xfId="629"/>
    <cellStyle name="Input 15" xfId="630"/>
    <cellStyle name="Input 16" xfId="631"/>
    <cellStyle name="Input 2" xfId="632"/>
    <cellStyle name="Input 3" xfId="633"/>
    <cellStyle name="Input 4" xfId="634"/>
    <cellStyle name="Input 5" xfId="635"/>
    <cellStyle name="Input 6" xfId="636"/>
    <cellStyle name="Input 7" xfId="637"/>
    <cellStyle name="Input 8" xfId="638"/>
    <cellStyle name="Input 9" xfId="639"/>
    <cellStyle name="Linked Cell 10" xfId="640"/>
    <cellStyle name="Linked Cell 11" xfId="641"/>
    <cellStyle name="Linked Cell 12" xfId="642"/>
    <cellStyle name="Linked Cell 13" xfId="643"/>
    <cellStyle name="Linked Cell 14" xfId="644"/>
    <cellStyle name="Linked Cell 15" xfId="645"/>
    <cellStyle name="Linked Cell 16" xfId="646"/>
    <cellStyle name="Linked Cell 2" xfId="647"/>
    <cellStyle name="Linked Cell 3" xfId="648"/>
    <cellStyle name="Linked Cell 4" xfId="649"/>
    <cellStyle name="Linked Cell 5" xfId="650"/>
    <cellStyle name="Linked Cell 6" xfId="651"/>
    <cellStyle name="Linked Cell 7" xfId="652"/>
    <cellStyle name="Linked Cell 8" xfId="653"/>
    <cellStyle name="Linked Cell 9" xfId="654"/>
    <cellStyle name="Neutral 10" xfId="655"/>
    <cellStyle name="Neutral 11" xfId="656"/>
    <cellStyle name="Neutral 12" xfId="657"/>
    <cellStyle name="Neutral 13" xfId="658"/>
    <cellStyle name="Neutral 14" xfId="659"/>
    <cellStyle name="Neutral 15" xfId="660"/>
    <cellStyle name="Neutral 16" xfId="661"/>
    <cellStyle name="Neutral 2" xfId="662"/>
    <cellStyle name="Neutral 3" xfId="663"/>
    <cellStyle name="Neutral 4" xfId="664"/>
    <cellStyle name="Neutral 5" xfId="665"/>
    <cellStyle name="Neutral 6" xfId="666"/>
    <cellStyle name="Neutral 7" xfId="667"/>
    <cellStyle name="Neutral 8" xfId="668"/>
    <cellStyle name="Neutral 9" xfId="669"/>
    <cellStyle name="Normal" xfId="0" builtinId="0"/>
    <cellStyle name="Normal - Style1" xfId="670"/>
    <cellStyle name="Normal 10" xfId="671"/>
    <cellStyle name="Normal 10 2" xfId="672"/>
    <cellStyle name="Normal 11" xfId="673"/>
    <cellStyle name="Normal 11 2" xfId="674"/>
    <cellStyle name="Normal 12" xfId="675"/>
    <cellStyle name="Normal 12 2" xfId="676"/>
    <cellStyle name="Normal 13" xfId="677"/>
    <cellStyle name="Normal 13 2" xfId="678"/>
    <cellStyle name="Normal 14" xfId="679"/>
    <cellStyle name="Normal 14 2" xfId="680"/>
    <cellStyle name="Normal 15" xfId="681"/>
    <cellStyle name="Normal 15 2" xfId="682"/>
    <cellStyle name="Normal 16" xfId="683"/>
    <cellStyle name="Normal 16 2" xfId="684"/>
    <cellStyle name="Normal 17" xfId="685"/>
    <cellStyle name="Normal 17 2" xfId="686"/>
    <cellStyle name="Normal 18" xfId="687"/>
    <cellStyle name="Normal 18 2" xfId="688"/>
    <cellStyle name="Normal 19" xfId="689"/>
    <cellStyle name="Normal 19 2" xfId="690"/>
    <cellStyle name="Normal 2" xfId="691"/>
    <cellStyle name="Normal 2 10" xfId="692"/>
    <cellStyle name="Normal 2 11" xfId="693"/>
    <cellStyle name="Normal 2 12" xfId="694"/>
    <cellStyle name="Normal 2 13" xfId="695"/>
    <cellStyle name="Normal 2 14" xfId="696"/>
    <cellStyle name="Normal 2 15" xfId="697"/>
    <cellStyle name="Normal 2 16" xfId="698"/>
    <cellStyle name="Normal 2 17" xfId="699"/>
    <cellStyle name="Normal 2 18" xfId="700"/>
    <cellStyle name="Normal 2 19" xfId="701"/>
    <cellStyle name="Normal 2 2" xfId="702"/>
    <cellStyle name="Normal 2 2 2" xfId="703"/>
    <cellStyle name="Normal 2 2 2 2" xfId="704"/>
    <cellStyle name="Normal 2 2 2 2 2" xfId="705"/>
    <cellStyle name="Normal 2 2 2 3" xfId="706"/>
    <cellStyle name="Normal 2 2 3" xfId="707"/>
    <cellStyle name="Normal 2 2 3 2" xfId="708"/>
    <cellStyle name="Normal 2 2 4" xfId="709"/>
    <cellStyle name="Normal 2 2 5" xfId="710"/>
    <cellStyle name="Normal 2 2 6" xfId="711"/>
    <cellStyle name="Normal 2 20" xfId="712"/>
    <cellStyle name="Normal 2 21" xfId="713"/>
    <cellStyle name="Normal 2 22" xfId="714"/>
    <cellStyle name="Normal 2 23" xfId="715"/>
    <cellStyle name="Normal 2 24" xfId="716"/>
    <cellStyle name="Normal 2 25" xfId="717"/>
    <cellStyle name="Normal 2 26" xfId="718"/>
    <cellStyle name="Normal 2 27" xfId="719"/>
    <cellStyle name="Normal 2 28" xfId="720"/>
    <cellStyle name="Normal 2 29" xfId="721"/>
    <cellStyle name="Normal 2 3" xfId="722"/>
    <cellStyle name="Normal 2 3 2" xfId="723"/>
    <cellStyle name="Normal 2 3 2 2" xfId="724"/>
    <cellStyle name="Normal 2 3 3" xfId="725"/>
    <cellStyle name="Normal 2 3 4" xfId="726"/>
    <cellStyle name="Normal 2 30" xfId="727"/>
    <cellStyle name="Normal 2 31" xfId="728"/>
    <cellStyle name="Normal 2 32" xfId="729"/>
    <cellStyle name="Normal 2 32 2" xfId="730"/>
    <cellStyle name="Normal 2 33" xfId="731"/>
    <cellStyle name="Normal 2 34" xfId="732"/>
    <cellStyle name="Normal 2 35" xfId="733"/>
    <cellStyle name="Normal 2 35 2" xfId="734"/>
    <cellStyle name="Normal 2 35 2 2" xfId="735"/>
    <cellStyle name="Normal 2 35 2 2 2" xfId="736"/>
    <cellStyle name="Normal 2 35 2 2 3" xfId="737"/>
    <cellStyle name="Normal 2 35 2 2 3 2" xfId="738"/>
    <cellStyle name="Normal 2 35 2 2 3 2 2" xfId="739"/>
    <cellStyle name="Normal 2 35 2 3" xfId="740"/>
    <cellStyle name="Normal 2 35 2 3 2" xfId="741"/>
    <cellStyle name="Normal 2 35 3" xfId="742"/>
    <cellStyle name="Normal 2 36" xfId="743"/>
    <cellStyle name="Normal 2 36 2" xfId="744"/>
    <cellStyle name="Normal 2 36 2 2" xfId="745"/>
    <cellStyle name="Normal 2 36 2 3" xfId="746"/>
    <cellStyle name="Normal 2 36 2 3 2" xfId="747"/>
    <cellStyle name="Normal 2 36 3" xfId="748"/>
    <cellStyle name="Normal 2 36 4" xfId="749"/>
    <cellStyle name="Normal 2 36 4 2" xfId="750"/>
    <cellStyle name="Normal 2 36 5" xfId="751"/>
    <cellStyle name="Normal 2 4" xfId="752"/>
    <cellStyle name="Normal 2 4 2" xfId="753"/>
    <cellStyle name="Normal 2 4 3" xfId="754"/>
    <cellStyle name="Normal 2 4 4" xfId="755"/>
    <cellStyle name="Normal 2 4 4 2" xfId="756"/>
    <cellStyle name="Normal 2 4 4 3" xfId="757"/>
    <cellStyle name="Normal 2 4 4 3 2" xfId="758"/>
    <cellStyle name="Normal 2 5" xfId="759"/>
    <cellStyle name="Normal 2 6" xfId="760"/>
    <cellStyle name="Normal 2 7" xfId="761"/>
    <cellStyle name="Normal 2 8" xfId="762"/>
    <cellStyle name="Normal 2 9" xfId="763"/>
    <cellStyle name="Normal 2_DPA 2008  KUKM " xfId="764"/>
    <cellStyle name="Normal 20" xfId="765"/>
    <cellStyle name="Normal 20 2" xfId="766"/>
    <cellStyle name="Normal 21" xfId="767"/>
    <cellStyle name="Normal 21 2" xfId="768"/>
    <cellStyle name="Normal 22" xfId="769"/>
    <cellStyle name="Normal 22 2" xfId="770"/>
    <cellStyle name="Normal 23" xfId="771"/>
    <cellStyle name="Normal 23 2" xfId="772"/>
    <cellStyle name="Normal 24" xfId="773"/>
    <cellStyle name="Normal 24 2" xfId="774"/>
    <cellStyle name="Normal 25" xfId="775"/>
    <cellStyle name="Normal 25 2" xfId="776"/>
    <cellStyle name="Normal 26" xfId="777"/>
    <cellStyle name="Normal 26 2" xfId="778"/>
    <cellStyle name="Normal 27" xfId="779"/>
    <cellStyle name="Normal 27 2" xfId="780"/>
    <cellStyle name="Normal 28" xfId="781"/>
    <cellStyle name="Normal 28 2" xfId="782"/>
    <cellStyle name="Normal 29" xfId="783"/>
    <cellStyle name="Normal 29 2" xfId="784"/>
    <cellStyle name="Normal 3" xfId="785"/>
    <cellStyle name="Normal 3 2" xfId="786"/>
    <cellStyle name="Normal 3 2 2" xfId="787"/>
    <cellStyle name="Normal 3 2 2 2" xfId="788"/>
    <cellStyle name="Normal 3 2 3" xfId="789"/>
    <cellStyle name="Normal 3 2 3 2" xfId="790"/>
    <cellStyle name="Normal 3 3" xfId="791"/>
    <cellStyle name="Normal 3 3 2" xfId="792"/>
    <cellStyle name="Normal 3 3 3" xfId="793"/>
    <cellStyle name="Normal 3 3 3 2" xfId="794"/>
    <cellStyle name="Normal 3 3 3 2 2" xfId="795"/>
    <cellStyle name="Normal 3 3 3 2 2 2" xfId="796"/>
    <cellStyle name="Normal 3 3 3 2 2 2 2" xfId="797"/>
    <cellStyle name="Normal 3 3 3 2 2 2 3" xfId="798"/>
    <cellStyle name="Normal 3 3 3 2 2 2 3 2" xfId="799"/>
    <cellStyle name="Normal 3 3 3 3" xfId="800"/>
    <cellStyle name="Normal 3 3 3 3 2" xfId="801"/>
    <cellStyle name="Normal 3 3 3 3 2 2" xfId="802"/>
    <cellStyle name="Normal 3 3 3 3 2 3" xfId="803"/>
    <cellStyle name="Normal 3 3 3 3 2 3 2" xfId="804"/>
    <cellStyle name="Normal 3 4" xfId="805"/>
    <cellStyle name="Normal 3 4 2" xfId="806"/>
    <cellStyle name="Normal 3 4 3" xfId="807"/>
    <cellStyle name="Normal 3 5" xfId="808"/>
    <cellStyle name="Normal 3 6" xfId="809"/>
    <cellStyle name="Normal 3 7" xfId="810"/>
    <cellStyle name="Normal 3_PPA PERUBAHAN 02,5 (BERNAT)" xfId="811"/>
    <cellStyle name="Normal 30" xfId="812"/>
    <cellStyle name="Normal 30 2" xfId="813"/>
    <cellStyle name="Normal 31" xfId="814"/>
    <cellStyle name="Normal 32" xfId="815"/>
    <cellStyle name="Normal 33" xfId="816"/>
    <cellStyle name="Normal 34" xfId="817"/>
    <cellStyle name="Normal 35" xfId="818"/>
    <cellStyle name="Normal 36" xfId="819"/>
    <cellStyle name="Normal 37" xfId="820"/>
    <cellStyle name="Normal 38" xfId="821"/>
    <cellStyle name="Normal 39" xfId="822"/>
    <cellStyle name="Normal 4" xfId="823"/>
    <cellStyle name="Normal 4 2" xfId="824"/>
    <cellStyle name="Normal 4 3" xfId="825"/>
    <cellStyle name="Normal 4 4" xfId="826"/>
    <cellStyle name="Normal 4 4 2" xfId="827"/>
    <cellStyle name="Normal 4 4 3" xfId="828"/>
    <cellStyle name="Normal 4 4 3 2" xfId="829"/>
    <cellStyle name="Normal 4 4 3 2 2" xfId="830"/>
    <cellStyle name="Normal 40" xfId="831"/>
    <cellStyle name="Normal 41" xfId="832"/>
    <cellStyle name="Normal 42" xfId="833"/>
    <cellStyle name="Normal 43" xfId="834"/>
    <cellStyle name="Normal 44" xfId="835"/>
    <cellStyle name="Normal 45" xfId="836"/>
    <cellStyle name="Normal 46" xfId="837"/>
    <cellStyle name="Normal 47" xfId="838"/>
    <cellStyle name="Normal 48" xfId="839"/>
    <cellStyle name="Normal 49" xfId="840"/>
    <cellStyle name="Normal 5" xfId="841"/>
    <cellStyle name="Normal 5 2" xfId="842"/>
    <cellStyle name="Normal 5 3" xfId="843"/>
    <cellStyle name="Normal 50" xfId="844"/>
    <cellStyle name="Normal 51" xfId="845"/>
    <cellStyle name="Normal 52" xfId="846"/>
    <cellStyle name="Normal 53" xfId="847"/>
    <cellStyle name="Normal 54" xfId="848"/>
    <cellStyle name="Normal 55" xfId="2"/>
    <cellStyle name="Normal 6" xfId="849"/>
    <cellStyle name="Normal 6 2" xfId="850"/>
    <cellStyle name="Normal 68 2" xfId="851"/>
    <cellStyle name="Normal 69 2" xfId="852"/>
    <cellStyle name="Normal 7" xfId="853"/>
    <cellStyle name="Normal 7 2" xfId="854"/>
    <cellStyle name="Normal 7 3" xfId="855"/>
    <cellStyle name="Normal 7 4" xfId="856"/>
    <cellStyle name="Normal 70 2" xfId="857"/>
    <cellStyle name="Normal 71 2" xfId="858"/>
    <cellStyle name="Normal 72 2" xfId="859"/>
    <cellStyle name="Normal 73 2" xfId="860"/>
    <cellStyle name="Normal 74 2" xfId="861"/>
    <cellStyle name="Normal 75 2" xfId="862"/>
    <cellStyle name="Normal 76 2" xfId="863"/>
    <cellStyle name="Normal 77 2" xfId="864"/>
    <cellStyle name="Normal 78 2" xfId="865"/>
    <cellStyle name="Normal 79 2" xfId="866"/>
    <cellStyle name="Normal 8" xfId="867"/>
    <cellStyle name="Normal 8 2" xfId="868"/>
    <cellStyle name="Normal 80 2" xfId="869"/>
    <cellStyle name="Normal 81 2" xfId="870"/>
    <cellStyle name="Normal 82 2" xfId="871"/>
    <cellStyle name="Normal 9" xfId="872"/>
    <cellStyle name="Normal 9 2" xfId="873"/>
    <cellStyle name="Note 10" xfId="874"/>
    <cellStyle name="Note 11" xfId="875"/>
    <cellStyle name="Note 12" xfId="876"/>
    <cellStyle name="Note 13" xfId="877"/>
    <cellStyle name="Note 14" xfId="878"/>
    <cellStyle name="Note 15" xfId="879"/>
    <cellStyle name="Note 16" xfId="880"/>
    <cellStyle name="Note 2" xfId="881"/>
    <cellStyle name="Note 3" xfId="882"/>
    <cellStyle name="Note 4" xfId="883"/>
    <cellStyle name="Note 5" xfId="884"/>
    <cellStyle name="Note 6" xfId="885"/>
    <cellStyle name="Note 7" xfId="886"/>
    <cellStyle name="Note 8" xfId="887"/>
    <cellStyle name="Note 9" xfId="888"/>
    <cellStyle name="Output 10" xfId="889"/>
    <cellStyle name="Output 11" xfId="890"/>
    <cellStyle name="Output 12" xfId="891"/>
    <cellStyle name="Output 13" xfId="892"/>
    <cellStyle name="Output 14" xfId="893"/>
    <cellStyle name="Output 15" xfId="894"/>
    <cellStyle name="Output 16" xfId="895"/>
    <cellStyle name="Output 2" xfId="896"/>
    <cellStyle name="Output 3" xfId="897"/>
    <cellStyle name="Output 4" xfId="898"/>
    <cellStyle name="Output 5" xfId="899"/>
    <cellStyle name="Output 6" xfId="900"/>
    <cellStyle name="Output 7" xfId="901"/>
    <cellStyle name="Output 8" xfId="902"/>
    <cellStyle name="Output 9" xfId="903"/>
    <cellStyle name="Percent 10" xfId="904"/>
    <cellStyle name="Percent 2" xfId="905"/>
    <cellStyle name="Percent 2 2" xfId="906"/>
    <cellStyle name="Percent 2 2 2" xfId="907"/>
    <cellStyle name="Percent 2 3" xfId="908"/>
    <cellStyle name="Percent 2 4" xfId="909"/>
    <cellStyle name="Percent 2 4 2" xfId="910"/>
    <cellStyle name="Percent 2 4 2 2" xfId="911"/>
    <cellStyle name="Percent 2 4 2 3" xfId="912"/>
    <cellStyle name="Percent 2 4 2 3 2" xfId="913"/>
    <cellStyle name="Percent 2 4 3" xfId="914"/>
    <cellStyle name="Percent 2 4 3 2" xfId="915"/>
    <cellStyle name="Percent 2 5" xfId="916"/>
    <cellStyle name="Percent 3" xfId="917"/>
    <cellStyle name="Percent 4" xfId="918"/>
    <cellStyle name="Title 10" xfId="919"/>
    <cellStyle name="Title 11" xfId="920"/>
    <cellStyle name="Title 12" xfId="921"/>
    <cellStyle name="Title 13" xfId="922"/>
    <cellStyle name="Title 14" xfId="923"/>
    <cellStyle name="Title 15" xfId="924"/>
    <cellStyle name="Title 16" xfId="925"/>
    <cellStyle name="Title 2" xfId="926"/>
    <cellStyle name="Title 3" xfId="927"/>
    <cellStyle name="Title 4" xfId="928"/>
    <cellStyle name="Title 5" xfId="929"/>
    <cellStyle name="Title 6" xfId="930"/>
    <cellStyle name="Title 7" xfId="931"/>
    <cellStyle name="Title 8" xfId="932"/>
    <cellStyle name="Title 9" xfId="933"/>
    <cellStyle name="Total 10" xfId="934"/>
    <cellStyle name="Total 11" xfId="935"/>
    <cellStyle name="Total 12" xfId="936"/>
    <cellStyle name="Total 13" xfId="937"/>
    <cellStyle name="Total 14" xfId="938"/>
    <cellStyle name="Total 15" xfId="939"/>
    <cellStyle name="Total 16" xfId="940"/>
    <cellStyle name="Total 2" xfId="941"/>
    <cellStyle name="Total 3" xfId="942"/>
    <cellStyle name="Total 4" xfId="943"/>
    <cellStyle name="Total 5" xfId="944"/>
    <cellStyle name="Total 6" xfId="945"/>
    <cellStyle name="Total 7" xfId="946"/>
    <cellStyle name="Total 8" xfId="947"/>
    <cellStyle name="Total 9" xfId="948"/>
    <cellStyle name="Warning Text 10" xfId="949"/>
    <cellStyle name="Warning Text 11" xfId="950"/>
    <cellStyle name="Warning Text 12" xfId="951"/>
    <cellStyle name="Warning Text 13" xfId="952"/>
    <cellStyle name="Warning Text 14" xfId="953"/>
    <cellStyle name="Warning Text 15" xfId="954"/>
    <cellStyle name="Warning Text 16" xfId="955"/>
    <cellStyle name="Warning Text 2" xfId="956"/>
    <cellStyle name="Warning Text 3" xfId="957"/>
    <cellStyle name="Warning Text 4" xfId="958"/>
    <cellStyle name="Warning Text 5" xfId="959"/>
    <cellStyle name="Warning Text 6" xfId="960"/>
    <cellStyle name="Warning Text 7" xfId="961"/>
    <cellStyle name="Warning Text 8" xfId="962"/>
    <cellStyle name="Warning Text 9" xfId="96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2018/apbd%202018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3.24.238\Public\Data%20Ebi\Cascading%20BPKAD%202017-2022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BMD"/>
      <sheetName val="AKUNTANSI&amp;PERBEN"/>
      <sheetName val="ANGGARAN"/>
      <sheetName val="rincian gabungan"/>
      <sheetName val="Gabung"/>
      <sheetName val="Realisasi 31JuNI 2017"/>
      <sheetName val="ANGGARAN BIDANG AKUNTANSI PERBE"/>
      <sheetName val="ANGGARAN BIDANG PEREN ANGGARAN"/>
      <sheetName val="ANGGARAN BIDANG BMD"/>
      <sheetName val="ANGGARAN SEKRE"/>
      <sheetName val="Anggaran BPKAD 2018"/>
      <sheetName val="............"/>
      <sheetName val="Sheet1"/>
      <sheetName val="Sheet2"/>
      <sheetName val="Sheet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8">
          <cell r="E8">
            <v>694855000</v>
          </cell>
        </row>
        <row r="19">
          <cell r="E19">
            <v>1075000000</v>
          </cell>
        </row>
        <row r="27">
          <cell r="E27">
            <v>150000000</v>
          </cell>
        </row>
        <row r="29">
          <cell r="E29">
            <v>230000000</v>
          </cell>
        </row>
        <row r="33">
          <cell r="E33">
            <v>175000000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</sheetNames>
    <sheetDataSet>
      <sheetData sheetId="0">
        <row r="8">
          <cell r="AI8" t="str">
            <v>Tersusunnya dokumen standar satuan harga dan terlaksananya sosialisasi regulasi keuangan daerah</v>
          </cell>
          <cell r="AJ8" t="str">
            <v>Jumlah Dokumen standar satuan harga</v>
          </cell>
        </row>
        <row r="9">
          <cell r="AI9" t="str">
            <v>Tersusunnya dokumen peraturan daerah Kota Cimahi tentang APBD</v>
          </cell>
          <cell r="AJ9" t="str">
            <v>Jumlah Dokumen Perda APBD</v>
          </cell>
        </row>
        <row r="10">
          <cell r="AI10" t="str">
            <v>Tersusunnya dokumen peraturan kdh Kota Cimahi tentang Penjabaran APBD</v>
          </cell>
          <cell r="AJ10" t="str">
            <v>Jumlah Dokumen Perwal APBD</v>
          </cell>
        </row>
        <row r="11">
          <cell r="AI11" t="str">
            <v>Tersusunnya dokumen peraturan kdh Kota Cimahi tentang Perubahan APBD</v>
          </cell>
          <cell r="AJ11" t="str">
            <v>Jumlah Dokumen Perda Perubahan APBD</v>
          </cell>
        </row>
        <row r="12">
          <cell r="AI12" t="str">
            <v>Tersusunnya dokumen peraturan kdh Kota Cimahi tentang Penjabaran Perubahan APBD</v>
          </cell>
          <cell r="AJ12" t="str">
            <v>Jumlah Dokumen Perwal Perubahan APBD</v>
          </cell>
        </row>
        <row r="13">
          <cell r="AI13" t="str">
            <v>Terbitnya Surat Penyediaan Dana (SPD) per triwulan untuk seluruh perangkat daerah 4.0 Dokumen ; Terbitnya Laporan Keselarasan anggaran kas dan realisasi secara periodik 4.0 Dokumen</v>
          </cell>
          <cell r="AJ13" t="str">
            <v>Jumlah Dokumen</v>
          </cell>
        </row>
        <row r="14">
          <cell r="AI14" t="str">
            <v>Tersusunya dokumen dan pelaporan bantuan keuangan kota cimahi 1.0 Dokumen ; Terlaksananya rekonsiliasi penerima bantuan provinsi 2.0 kali</v>
          </cell>
          <cell r="AJ14" t="str">
            <v>Jumlah Dokumen</v>
          </cell>
        </row>
        <row r="15">
          <cell r="AI15" t="str">
            <v>Tersusunnya dokumen penilaian aset daerah</v>
          </cell>
          <cell r="AJ15" t="str">
            <v>Jumlah Dokumen</v>
          </cell>
        </row>
        <row r="16">
          <cell r="AI16" t="str">
            <v>Tersusunnya rencana kebutuhan barang milik daerah kota cimahi 1.0 Dokumen ; Terlaksananya sosialisasi regulasi barang milik daerah 70.0 orang</v>
          </cell>
          <cell r="AJ16" t="str">
            <v>Jumlah Dokumen</v>
          </cell>
        </row>
        <row r="17">
          <cell r="AI17" t="str">
            <v>Terbitnya Dokumen peraturan daerah tentang pertanggungjawaban APBD dan Terbitnya dokumen laporan keuangan 2017 serta laporan semester 2018</v>
          </cell>
          <cell r="AJ17" t="str">
            <v>Jumlah Dokumen Perda Pertanggungjawaban APBD</v>
          </cell>
        </row>
        <row r="18">
          <cell r="AI18" t="str">
            <v>Terbitnya Peraturan kdh tentang penjabaran pertanggungjawaban APBD</v>
          </cell>
          <cell r="AJ18" t="str">
            <v>Jumlah Dokumen Perwal Pertanggungjawaban APBD</v>
          </cell>
        </row>
        <row r="19">
          <cell r="AI19" t="str">
            <v>Terbitnya 1 Kajian Keuangan Daerah dan Terbitnya 1 Media Interaktif</v>
          </cell>
          <cell r="AJ19" t="str">
            <v>Jumlah Aplikasi Sistem</v>
          </cell>
        </row>
        <row r="21">
          <cell r="AI21" t="str">
            <v>Penyediaan pelayanan penatausahaan pengelolaan keuangan daerah pada APBD Kota Cimahi TA 2018 8.0 Set ; Terlaksananya integrasi SIM Gaji dan SIM Pegawai ASN Kota Cimahi 1.0 paket</v>
          </cell>
          <cell r="AJ21" t="str">
            <v>Jumlah Dokumen</v>
          </cell>
        </row>
        <row r="22">
          <cell r="AI22" t="str">
            <v>Pengembangan sistem aplikasi aset 2.0 sistem ; 3.0 Paket</v>
          </cell>
          <cell r="AJ22" t="str">
            <v>Jumlah Aplikasi</v>
          </cell>
        </row>
        <row r="23">
          <cell r="AI23" t="str">
            <v>Realisasi Penghapusan BMD dari Perangkat Daerah 70.0 persen ; 10.0 Paket</v>
          </cell>
          <cell r="AJ23" t="str">
            <v>Jumlah Dokumen</v>
          </cell>
        </row>
        <row r="24">
          <cell r="AI24" t="str">
            <v>Terinventarisasinya Barang Milik Daerah dan tersertifikasinya aset tanah</v>
          </cell>
          <cell r="AJ24" t="str">
            <v>Jumlah Dokumen</v>
          </cell>
        </row>
        <row r="25">
          <cell r="AI25" t="str">
            <v>Terwujudnya sumber pendapatan baru dan identifikasi pengalihan kekayaan daerah</v>
          </cell>
          <cell r="AJ25" t="str">
            <v>Jumlah Dokumen</v>
          </cell>
        </row>
        <row r="27">
          <cell r="AI27" t="str">
            <v>Kebutuhan jasa komunikasi dengan menggunakan media internet dan telepon bagi aparatur internal BPKAD</v>
          </cell>
          <cell r="AJ27" t="str">
            <v>Jumlah Bulan</v>
          </cell>
        </row>
        <row r="28">
          <cell r="AI28" t="str">
            <v>Terfasilitasinya jasa asuransi bagi kendaraan bermotor di lingkungan BPKAD</v>
          </cell>
          <cell r="AJ28" t="str">
            <v>Jumlah Unit Kendaraan</v>
          </cell>
        </row>
        <row r="29">
          <cell r="AI29" t="str">
            <v>Terfasilitasinya jasa perizinan bagi kendaraan bermotor di lingkungan BPKAD</v>
          </cell>
          <cell r="AJ29" t="str">
            <v>Jumlah Unit Kendaraan</v>
          </cell>
        </row>
        <row r="30">
          <cell r="AI30" t="str">
            <v>jumlah dokumen jasa transaksi keuangan</v>
          </cell>
          <cell r="AJ30" t="str">
            <v>Jumlah Dokumen</v>
          </cell>
        </row>
        <row r="31">
          <cell r="AI31" t="str">
            <v>Tersedianya kebutuhan alat tulis kantor sebagai penunjang aktivitas operasional di lingkungan BPKAD</v>
          </cell>
          <cell r="AJ31" t="str">
            <v>Jumlah Bulan</v>
          </cell>
        </row>
        <row r="32">
          <cell r="AI32" t="str">
            <v>Tersedianya barang cetakan dan penggandaan di lingkungan BPKAD</v>
          </cell>
          <cell r="AJ32" t="str">
            <v>Jumlah Bulan</v>
          </cell>
        </row>
        <row r="33">
          <cell r="AI33" t="str">
            <v>Tersedianya surat kabar dan perundang-undangan di lingkungan BPKAD</v>
          </cell>
          <cell r="AJ33" t="str">
            <v>Jumlah Bulan</v>
          </cell>
        </row>
        <row r="34">
          <cell r="AI34" t="str">
            <v>Tersedianya kebutuhan logistik berupa kebutuhan natura dan rumah tangga di lingkungan BPKAD</v>
          </cell>
          <cell r="AJ34" t="str">
            <v>Jumlah Bulan</v>
          </cell>
        </row>
        <row r="35">
          <cell r="AI35" t="str">
            <v>Tersedianya kebutuhan makanan dan minuman untuk rapat dan tamu di lingkungan BPKAD</v>
          </cell>
          <cell r="AJ35" t="str">
            <v>Jumlah Bulan</v>
          </cell>
        </row>
        <row r="36">
          <cell r="AI36" t="str">
            <v>Terfasilitasinya kebutuhan perjalanan dinas baik dalam maupun luar daerah Kota Cimahi</v>
          </cell>
          <cell r="AJ36" t="str">
            <v>Jumlah Perjalanan</v>
          </cell>
        </row>
        <row r="37">
          <cell r="AI37" t="str">
            <v>Tersedianya rak penyimpan, meja rapat,kursi rapat, kursi sofa, dan kursi tunggu</v>
          </cell>
          <cell r="AJ37" t="str">
            <v>Jumlah Unit</v>
          </cell>
        </row>
        <row r="38">
          <cell r="AI38" t="str">
            <v>Tersedianya sewa gudang untuk penyimpanan arsip jangka menengah</v>
          </cell>
          <cell r="AJ38" t="str">
            <v>Jumlah Unit</v>
          </cell>
        </row>
        <row r="39">
          <cell r="AI39" t="str">
            <v>Tersedianya printer, laptop, komputer, mesin penghancur kertas, infocus, CCTV, mesin fotokopi</v>
          </cell>
          <cell r="AJ39" t="str">
            <v>Jumlah Unit</v>
          </cell>
        </row>
        <row r="40">
          <cell r="AI40" t="str">
            <v>Terpeliharanya kendaraan dinas dan operasional di lingkungan BPKAD</v>
          </cell>
          <cell r="AJ40" t="str">
            <v>Jumlah Unit</v>
          </cell>
        </row>
        <row r="41">
          <cell r="AI41" t="str">
            <v>Terfasilitasinya pemeliharaan rutin dan berkala bagi meja dan kursi kantor</v>
          </cell>
          <cell r="AJ41" t="str">
            <v>Jumlah Unit</v>
          </cell>
        </row>
        <row r="42">
          <cell r="AI42" t="str">
            <v>Terpeliharanya peralatan elektronik kantor di lingkungan BPKAD</v>
          </cell>
          <cell r="AJ42" t="str">
            <v>Jumlah Unit</v>
          </cell>
        </row>
        <row r="43">
          <cell r="AI43" t="str">
            <v>Terlaksananya kegiatan pelatihan aparatur pengelola keuangan berbasis akrual</v>
          </cell>
          <cell r="AJ43" t="str">
            <v>Jumlah Peserta</v>
          </cell>
        </row>
        <row r="45">
          <cell r="AH45" t="str">
            <v>Penyusunan laporan capaian kinerja dan ikhtisar realisasi kinerja SKPD</v>
          </cell>
          <cell r="AI45" t="str">
            <v>Terbitnya SOP, Renja BPKAD, DPA, DPPA, Laporan Ketercapaian Target Kinerja, LAKIP, LPPD, LKPJ dan FORUM SKPD</v>
          </cell>
          <cell r="AJ45" t="str">
            <v>Jumlah Dokumen</v>
          </cell>
        </row>
        <row r="46">
          <cell r="AH46" t="str">
            <v>Penyusunan laporan keuangan semesteran</v>
          </cell>
          <cell r="AI46" t="str">
            <v>Terbitnya laporan keuangan semester dan prognosis 6 bulan berikutnya</v>
          </cell>
          <cell r="AJ46" t="str">
            <v>Jumlah Dokumen</v>
          </cell>
        </row>
        <row r="47">
          <cell r="AH47" t="str">
            <v>Penyusunan laporan keuangan akhir tahun</v>
          </cell>
          <cell r="AI47" t="str">
            <v>Terbitnya laporan keuangan tahunan pemerintahan BPKAD</v>
          </cell>
          <cell r="AJ47" t="str">
            <v>Jumlah Dokumen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61"/>
  <sheetViews>
    <sheetView view="pageBreakPreview" zoomScale="90" zoomScaleSheetLayoutView="90" workbookViewId="0">
      <selection activeCell="F67" sqref="F67"/>
    </sheetView>
  </sheetViews>
  <sheetFormatPr defaultRowHeight="15"/>
  <cols>
    <col min="1" max="1" width="5.85546875" customWidth="1"/>
    <col min="2" max="3" width="42.7109375" customWidth="1"/>
    <col min="4" max="4" width="31" customWidth="1"/>
    <col min="5" max="5" width="50" customWidth="1"/>
    <col min="7" max="7" width="25.28515625" bestFit="1" customWidth="1"/>
    <col min="8" max="8" width="26.85546875" customWidth="1"/>
  </cols>
  <sheetData>
    <row r="1" spans="1:8" ht="15.75">
      <c r="A1" s="178" t="s">
        <v>5</v>
      </c>
      <c r="B1" s="178"/>
      <c r="C1" s="178"/>
      <c r="D1" s="178"/>
    </row>
    <row r="2" spans="1:8" ht="15.75">
      <c r="A2" s="178" t="s">
        <v>6</v>
      </c>
      <c r="B2" s="178"/>
      <c r="C2" s="178"/>
      <c r="D2" s="178"/>
    </row>
    <row r="5" spans="1:8" ht="21" customHeight="1">
      <c r="A5" s="3"/>
      <c r="B5" s="12" t="s">
        <v>10</v>
      </c>
      <c r="C5" s="12"/>
      <c r="D5" s="12" t="s">
        <v>11</v>
      </c>
      <c r="E5" s="4" t="s">
        <v>8</v>
      </c>
      <c r="G5" s="12" t="s">
        <v>12</v>
      </c>
      <c r="H5" s="12" t="s">
        <v>13</v>
      </c>
    </row>
    <row r="6" spans="1:8" ht="37.5" customHeight="1">
      <c r="A6" s="26"/>
      <c r="B6" s="27"/>
      <c r="C6" s="10"/>
      <c r="D6" s="42">
        <f>D7+D20+D29+D34</f>
        <v>8170700270</v>
      </c>
      <c r="E6" s="4"/>
      <c r="G6" s="8">
        <f>38658328450-251000000</f>
        <v>38407328450</v>
      </c>
      <c r="H6" s="8">
        <f>G6+92594000</f>
        <v>38499922450</v>
      </c>
    </row>
    <row r="7" spans="1:8" ht="37.5" customHeight="1">
      <c r="A7" s="36">
        <v>1</v>
      </c>
      <c r="B7" s="15" t="s">
        <v>3</v>
      </c>
      <c r="C7" s="22"/>
      <c r="D7" s="21">
        <f>SUM(D8:D19)</f>
        <v>1327681034</v>
      </c>
      <c r="E7" s="22" t="s">
        <v>53</v>
      </c>
    </row>
    <row r="8" spans="1:8" ht="26.25" hidden="1" customHeight="1">
      <c r="A8" s="37" t="s">
        <v>66</v>
      </c>
      <c r="B8" s="16" t="s">
        <v>14</v>
      </c>
      <c r="C8" s="22"/>
      <c r="D8" s="23">
        <v>60000000</v>
      </c>
      <c r="E8" s="22" t="s">
        <v>53</v>
      </c>
    </row>
    <row r="9" spans="1:8" ht="26.25" hidden="1" customHeight="1">
      <c r="A9" s="37" t="s">
        <v>67</v>
      </c>
      <c r="B9" s="16" t="s">
        <v>15</v>
      </c>
      <c r="C9" s="22"/>
      <c r="D9" s="23">
        <v>130000000</v>
      </c>
      <c r="E9" s="22" t="s">
        <v>53</v>
      </c>
    </row>
    <row r="10" spans="1:8" ht="26.25" hidden="1" customHeight="1">
      <c r="A10" s="37" t="s">
        <v>68</v>
      </c>
      <c r="B10" s="16" t="s">
        <v>16</v>
      </c>
      <c r="C10" s="22"/>
      <c r="D10" s="23">
        <v>250477500</v>
      </c>
      <c r="E10" s="22" t="s">
        <v>53</v>
      </c>
    </row>
    <row r="11" spans="1:8" ht="26.25" hidden="1" customHeight="1">
      <c r="A11" s="37" t="s">
        <v>69</v>
      </c>
      <c r="B11" s="16" t="s">
        <v>17</v>
      </c>
      <c r="C11" s="22"/>
      <c r="D11" s="23">
        <v>313957417</v>
      </c>
      <c r="E11" s="24" t="s">
        <v>54</v>
      </c>
    </row>
    <row r="12" spans="1:8" ht="26.25" hidden="1" customHeight="1">
      <c r="A12" s="37" t="s">
        <v>70</v>
      </c>
      <c r="B12" s="16" t="s">
        <v>18</v>
      </c>
      <c r="C12" s="22"/>
      <c r="D12" s="23">
        <v>80401417</v>
      </c>
      <c r="E12" s="22" t="s">
        <v>53</v>
      </c>
    </row>
    <row r="13" spans="1:8" ht="26.25" hidden="1" customHeight="1">
      <c r="A13" s="37" t="s">
        <v>71</v>
      </c>
      <c r="B13" s="16" t="s">
        <v>19</v>
      </c>
      <c r="C13" s="22"/>
      <c r="D13" s="23">
        <v>99600000</v>
      </c>
      <c r="E13" s="22" t="s">
        <v>53</v>
      </c>
    </row>
    <row r="14" spans="1:8" ht="26.25" hidden="1" customHeight="1">
      <c r="A14" s="37" t="s">
        <v>72</v>
      </c>
      <c r="B14" s="16" t="s">
        <v>20</v>
      </c>
      <c r="C14" s="22"/>
      <c r="D14" s="23">
        <v>0</v>
      </c>
      <c r="E14" s="22" t="s">
        <v>53</v>
      </c>
    </row>
    <row r="15" spans="1:8" ht="26.25" hidden="1" customHeight="1">
      <c r="A15" s="37" t="s">
        <v>73</v>
      </c>
      <c r="B15" s="16" t="s">
        <v>21</v>
      </c>
      <c r="C15" s="22"/>
      <c r="D15" s="23">
        <v>10000000</v>
      </c>
      <c r="E15" s="22" t="s">
        <v>53</v>
      </c>
    </row>
    <row r="16" spans="1:8" ht="26.25" hidden="1" customHeight="1">
      <c r="A16" s="37" t="s">
        <v>74</v>
      </c>
      <c r="B16" s="16" t="s">
        <v>22</v>
      </c>
      <c r="C16" s="22"/>
      <c r="D16" s="23">
        <v>32625200</v>
      </c>
      <c r="E16" s="22" t="s">
        <v>53</v>
      </c>
    </row>
    <row r="17" spans="1:7" ht="35.25" hidden="1" customHeight="1">
      <c r="A17" s="37" t="s">
        <v>75</v>
      </c>
      <c r="B17" s="16" t="s">
        <v>23</v>
      </c>
      <c r="C17" s="22"/>
      <c r="D17" s="23">
        <v>31927500</v>
      </c>
      <c r="E17" s="22" t="s">
        <v>53</v>
      </c>
      <c r="G17" s="8">
        <f>SUM(D16:D17)</f>
        <v>64552700</v>
      </c>
    </row>
    <row r="18" spans="1:7" ht="25.5" hidden="1" customHeight="1">
      <c r="A18" s="37" t="s">
        <v>76</v>
      </c>
      <c r="B18" s="16" t="s">
        <v>24</v>
      </c>
      <c r="C18" s="22"/>
      <c r="D18" s="23">
        <v>201476000</v>
      </c>
      <c r="E18" s="22" t="s">
        <v>53</v>
      </c>
    </row>
    <row r="19" spans="1:7" ht="36.75" hidden="1" customHeight="1">
      <c r="A19" s="37" t="s">
        <v>77</v>
      </c>
      <c r="B19" s="16" t="s">
        <v>25</v>
      </c>
      <c r="C19" s="22"/>
      <c r="D19" s="23">
        <v>117216000</v>
      </c>
      <c r="E19" s="22" t="s">
        <v>53</v>
      </c>
    </row>
    <row r="20" spans="1:7" ht="38.25" customHeight="1">
      <c r="A20" s="36">
        <v>2</v>
      </c>
      <c r="B20" s="15" t="s">
        <v>2</v>
      </c>
      <c r="C20" s="22"/>
      <c r="D20" s="43">
        <f>SUM(D21:D28)</f>
        <v>1743035000</v>
      </c>
      <c r="E20" s="22" t="s">
        <v>53</v>
      </c>
    </row>
    <row r="21" spans="1:7" ht="1.5" customHeight="1">
      <c r="A21" s="37" t="s">
        <v>67</v>
      </c>
      <c r="B21" s="16" t="s">
        <v>26</v>
      </c>
      <c r="C21" s="22"/>
      <c r="D21" s="23">
        <v>409975000</v>
      </c>
      <c r="E21" s="22" t="s">
        <v>53</v>
      </c>
    </row>
    <row r="22" spans="1:7" ht="27" hidden="1" customHeight="1">
      <c r="A22" s="37" t="s">
        <v>70</v>
      </c>
      <c r="B22" s="17" t="s">
        <v>27</v>
      </c>
      <c r="C22" s="22"/>
      <c r="D22" s="23">
        <v>298700000</v>
      </c>
      <c r="E22" s="22" t="s">
        <v>53</v>
      </c>
    </row>
    <row r="23" spans="1:7" ht="27" hidden="1" customHeight="1">
      <c r="A23" s="37" t="s">
        <v>71</v>
      </c>
      <c r="B23" s="16" t="s">
        <v>28</v>
      </c>
      <c r="C23" s="22"/>
      <c r="D23" s="23">
        <v>355400000</v>
      </c>
      <c r="E23" s="22" t="s">
        <v>53</v>
      </c>
    </row>
    <row r="24" spans="1:7" ht="27" hidden="1" customHeight="1">
      <c r="A24" s="37" t="s">
        <v>72</v>
      </c>
      <c r="B24" s="16" t="s">
        <v>29</v>
      </c>
      <c r="C24" s="22"/>
      <c r="D24" s="23">
        <v>230500000</v>
      </c>
      <c r="E24" s="22" t="s">
        <v>53</v>
      </c>
    </row>
    <row r="25" spans="1:7" ht="27" hidden="1" customHeight="1">
      <c r="A25" s="37" t="s">
        <v>78</v>
      </c>
      <c r="B25" s="16" t="s">
        <v>30</v>
      </c>
      <c r="C25" s="22"/>
      <c r="D25" s="23">
        <v>304140000</v>
      </c>
      <c r="E25" s="22" t="s">
        <v>53</v>
      </c>
    </row>
    <row r="26" spans="1:7" ht="27" hidden="1" customHeight="1">
      <c r="A26" s="37" t="s">
        <v>79</v>
      </c>
      <c r="B26" s="16" t="s">
        <v>31</v>
      </c>
      <c r="C26" s="22"/>
      <c r="D26" s="23">
        <v>43800000</v>
      </c>
      <c r="E26" s="22" t="s">
        <v>53</v>
      </c>
    </row>
    <row r="27" spans="1:7" ht="27" hidden="1" customHeight="1">
      <c r="A27" s="37" t="s">
        <v>80</v>
      </c>
      <c r="B27" s="17" t="s">
        <v>32</v>
      </c>
      <c r="C27" s="22"/>
      <c r="D27" s="23">
        <v>19520000</v>
      </c>
      <c r="E27" s="22" t="s">
        <v>53</v>
      </c>
    </row>
    <row r="28" spans="1:7" ht="15" hidden="1" customHeight="1">
      <c r="A28" s="37" t="s">
        <v>81</v>
      </c>
      <c r="B28" s="16" t="s">
        <v>33</v>
      </c>
      <c r="C28" s="22"/>
      <c r="D28" s="23">
        <v>81000000</v>
      </c>
      <c r="E28" s="22" t="s">
        <v>53</v>
      </c>
    </row>
    <row r="29" spans="1:7" ht="39.75" customHeight="1">
      <c r="A29" s="36">
        <v>3</v>
      </c>
      <c r="B29" s="175" t="s">
        <v>34</v>
      </c>
      <c r="C29" s="176"/>
      <c r="D29" s="43">
        <f>SUM(D30:D33)</f>
        <v>662400500</v>
      </c>
      <c r="E29" s="22"/>
    </row>
    <row r="30" spans="1:7" ht="6" hidden="1" customHeight="1">
      <c r="A30" s="37" t="s">
        <v>82</v>
      </c>
      <c r="B30" s="16" t="s">
        <v>35</v>
      </c>
      <c r="C30" s="22"/>
      <c r="D30" s="23">
        <v>146850000</v>
      </c>
      <c r="E30" s="22" t="s">
        <v>53</v>
      </c>
    </row>
    <row r="31" spans="1:7" ht="16.5" hidden="1">
      <c r="A31" s="37" t="s">
        <v>66</v>
      </c>
      <c r="B31" s="16" t="s">
        <v>36</v>
      </c>
      <c r="C31" s="22"/>
      <c r="D31" s="23">
        <v>17224500</v>
      </c>
      <c r="E31" s="24" t="s">
        <v>54</v>
      </c>
    </row>
    <row r="32" spans="1:7" ht="16.5" hidden="1">
      <c r="A32" s="37" t="s">
        <v>83</v>
      </c>
      <c r="B32" s="16" t="s">
        <v>37</v>
      </c>
      <c r="C32" s="29"/>
      <c r="D32" s="23">
        <v>354026000</v>
      </c>
      <c r="E32" s="24" t="s">
        <v>54</v>
      </c>
    </row>
    <row r="33" spans="1:5" hidden="1">
      <c r="A33" s="37" t="s">
        <v>69</v>
      </c>
      <c r="B33" s="16" t="s">
        <v>38</v>
      </c>
      <c r="C33" s="30"/>
      <c r="D33" s="23">
        <v>144300000</v>
      </c>
      <c r="E33" s="22" t="s">
        <v>53</v>
      </c>
    </row>
    <row r="34" spans="1:5" ht="42.75" customHeight="1">
      <c r="A34" s="36">
        <v>4</v>
      </c>
      <c r="B34" s="175" t="s">
        <v>39</v>
      </c>
      <c r="C34" s="177"/>
      <c r="D34" s="43">
        <f>SUM(D35:D47)</f>
        <v>4437583736</v>
      </c>
      <c r="E34" s="25"/>
    </row>
    <row r="35" spans="1:5" hidden="1">
      <c r="A35" s="28" t="s">
        <v>66</v>
      </c>
      <c r="B35" s="17" t="s">
        <v>40</v>
      </c>
      <c r="C35" s="31"/>
      <c r="D35" s="23">
        <v>130400000</v>
      </c>
      <c r="E35" s="25" t="s">
        <v>55</v>
      </c>
    </row>
    <row r="36" spans="1:5" hidden="1">
      <c r="A36" s="28" t="s">
        <v>68</v>
      </c>
      <c r="B36" s="16" t="s">
        <v>41</v>
      </c>
      <c r="C36" s="31"/>
      <c r="D36" s="23">
        <v>251883000</v>
      </c>
      <c r="E36" s="25" t="s">
        <v>55</v>
      </c>
    </row>
    <row r="37" spans="1:5" hidden="1">
      <c r="A37" s="28" t="s">
        <v>69</v>
      </c>
      <c r="B37" s="16" t="s">
        <v>42</v>
      </c>
      <c r="C37" s="31"/>
      <c r="D37" s="23">
        <v>26325000</v>
      </c>
      <c r="E37" s="25" t="s">
        <v>55</v>
      </c>
    </row>
    <row r="38" spans="1:5" hidden="1">
      <c r="A38" s="28" t="s">
        <v>84</v>
      </c>
      <c r="B38" s="16" t="s">
        <v>43</v>
      </c>
      <c r="C38" s="31"/>
      <c r="D38" s="23">
        <v>242094000</v>
      </c>
      <c r="E38" s="25" t="s">
        <v>55</v>
      </c>
    </row>
    <row r="39" spans="1:5" hidden="1">
      <c r="A39" s="28" t="s">
        <v>85</v>
      </c>
      <c r="B39" s="180" t="s">
        <v>44</v>
      </c>
      <c r="C39" s="177"/>
      <c r="D39" s="23">
        <v>26325000</v>
      </c>
      <c r="E39" s="25" t="s">
        <v>55</v>
      </c>
    </row>
    <row r="40" spans="1:5" ht="16.5" hidden="1">
      <c r="A40" s="28" t="s">
        <v>70</v>
      </c>
      <c r="B40" s="180" t="s">
        <v>45</v>
      </c>
      <c r="C40" s="177"/>
      <c r="D40" s="23">
        <v>78619000</v>
      </c>
      <c r="E40" s="24" t="s">
        <v>54</v>
      </c>
    </row>
    <row r="41" spans="1:5" ht="16.5" hidden="1">
      <c r="A41" s="28" t="s">
        <v>71</v>
      </c>
      <c r="B41" s="180" t="s">
        <v>46</v>
      </c>
      <c r="C41" s="177"/>
      <c r="D41" s="23">
        <v>71325000</v>
      </c>
      <c r="E41" s="24" t="s">
        <v>54</v>
      </c>
    </row>
    <row r="42" spans="1:5" ht="16.5" hidden="1">
      <c r="A42" s="28" t="s">
        <v>72</v>
      </c>
      <c r="B42" s="16" t="s">
        <v>47</v>
      </c>
      <c r="C42" s="29"/>
      <c r="D42" s="23">
        <v>1938760736</v>
      </c>
      <c r="E42" s="24" t="s">
        <v>54</v>
      </c>
    </row>
    <row r="43" spans="1:5" hidden="1">
      <c r="A43" s="28" t="s">
        <v>74</v>
      </c>
      <c r="B43" s="16" t="s">
        <v>48</v>
      </c>
      <c r="C43" s="29"/>
      <c r="D43" s="23">
        <v>1232144520</v>
      </c>
      <c r="E43" s="25" t="s">
        <v>56</v>
      </c>
    </row>
    <row r="44" spans="1:5" hidden="1">
      <c r="A44" s="28" t="s">
        <v>75</v>
      </c>
      <c r="B44" s="16" t="s">
        <v>49</v>
      </c>
      <c r="C44" s="29"/>
      <c r="D44" s="23">
        <v>79129000</v>
      </c>
      <c r="E44" s="25" t="s">
        <v>55</v>
      </c>
    </row>
    <row r="45" spans="1:5" hidden="1">
      <c r="A45" s="28" t="s">
        <v>86</v>
      </c>
      <c r="B45" s="17" t="s">
        <v>50</v>
      </c>
      <c r="C45" s="29"/>
      <c r="D45" s="23">
        <v>132218750</v>
      </c>
      <c r="E45" s="25" t="s">
        <v>55</v>
      </c>
    </row>
    <row r="46" spans="1:5" hidden="1">
      <c r="A46" s="28" t="s">
        <v>87</v>
      </c>
      <c r="B46" s="16" t="s">
        <v>51</v>
      </c>
      <c r="C46" s="29"/>
      <c r="D46" s="23">
        <v>10250000</v>
      </c>
      <c r="E46" s="25" t="s">
        <v>55</v>
      </c>
    </row>
    <row r="47" spans="1:5" hidden="1">
      <c r="A47" s="28" t="s">
        <v>88</v>
      </c>
      <c r="B47" s="17" t="s">
        <v>52</v>
      </c>
      <c r="C47" s="29"/>
      <c r="D47" s="23">
        <v>218109730</v>
      </c>
      <c r="E47" s="25" t="s">
        <v>56</v>
      </c>
    </row>
    <row r="48" spans="1:5">
      <c r="A48" s="28"/>
      <c r="B48" s="17"/>
      <c r="C48" s="29"/>
      <c r="D48" s="23"/>
      <c r="E48" s="25"/>
    </row>
    <row r="50" spans="2:4" ht="15.75">
      <c r="C50" s="179" t="s">
        <v>60</v>
      </c>
      <c r="D50" s="179"/>
    </row>
    <row r="51" spans="2:4" ht="15.75">
      <c r="C51" s="13"/>
      <c r="D51" s="13"/>
    </row>
    <row r="52" spans="2:4" ht="15.75">
      <c r="B52" s="14"/>
      <c r="C52" s="181" t="s">
        <v>61</v>
      </c>
      <c r="D52" s="181"/>
    </row>
    <row r="53" spans="2:4" ht="15.75">
      <c r="B53" s="14"/>
      <c r="C53" s="181" t="s">
        <v>62</v>
      </c>
      <c r="D53" s="181"/>
    </row>
    <row r="54" spans="2:4" ht="15.75">
      <c r="B54" s="13"/>
      <c r="C54" s="14"/>
      <c r="D54" s="14"/>
    </row>
    <row r="55" spans="2:4" ht="15.75">
      <c r="B55" s="13"/>
      <c r="C55" s="14"/>
      <c r="D55" s="14"/>
    </row>
    <row r="56" spans="2:4" ht="15.75">
      <c r="B56" s="13"/>
      <c r="C56" s="6"/>
      <c r="D56" s="3"/>
    </row>
    <row r="57" spans="2:4" ht="15.75">
      <c r="B57" s="13"/>
      <c r="C57" s="6"/>
      <c r="D57" s="3"/>
    </row>
    <row r="58" spans="2:4" ht="15.75">
      <c r="B58" s="13"/>
      <c r="C58" s="6"/>
      <c r="D58" s="3"/>
    </row>
    <row r="59" spans="2:4" ht="15.75">
      <c r="B59" s="14"/>
      <c r="C59" s="182" t="s">
        <v>63</v>
      </c>
      <c r="D59" s="182"/>
    </row>
    <row r="60" spans="2:4" ht="15.75">
      <c r="C60" s="179" t="s">
        <v>64</v>
      </c>
      <c r="D60" s="179"/>
    </row>
    <row r="61" spans="2:4" ht="15.75">
      <c r="C61" s="179" t="s">
        <v>65</v>
      </c>
      <c r="D61" s="179"/>
    </row>
  </sheetData>
  <mergeCells count="13">
    <mergeCell ref="B29:C29"/>
    <mergeCell ref="B34:C34"/>
    <mergeCell ref="A1:D1"/>
    <mergeCell ref="A2:D2"/>
    <mergeCell ref="C61:D61"/>
    <mergeCell ref="B39:C39"/>
    <mergeCell ref="B40:C40"/>
    <mergeCell ref="B41:C41"/>
    <mergeCell ref="C53:D53"/>
    <mergeCell ref="C59:D59"/>
    <mergeCell ref="C60:D60"/>
    <mergeCell ref="C50:D50"/>
    <mergeCell ref="C52:D52"/>
  </mergeCells>
  <printOptions horizontalCentered="1"/>
  <pageMargins left="0.59055118110236227" right="0.39370078740157483" top="0.78740157480314965" bottom="0.78740157480314965" header="0.11811023622047245" footer="0.11811023622047245"/>
  <pageSetup paperSize="256" scale="75" orientation="portrait" horizont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rgb="FF92D050"/>
  </sheetPr>
  <dimension ref="A1:H83"/>
  <sheetViews>
    <sheetView zoomScale="75" zoomScaleNormal="75" workbookViewId="0">
      <selection activeCell="D10" sqref="D10"/>
    </sheetView>
  </sheetViews>
  <sheetFormatPr defaultRowHeight="15"/>
  <cols>
    <col min="1" max="1" width="5.7109375" customWidth="1"/>
    <col min="2" max="2" width="45.7109375" customWidth="1"/>
    <col min="3" max="3" width="43.140625" customWidth="1"/>
    <col min="4" max="4" width="33.140625" customWidth="1"/>
    <col min="5" max="5" width="19.28515625" customWidth="1"/>
    <col min="7" max="7" width="17.7109375" bestFit="1" customWidth="1"/>
  </cols>
  <sheetData>
    <row r="1" spans="1:4" ht="15.75">
      <c r="A1" s="178" t="s">
        <v>215</v>
      </c>
      <c r="B1" s="178"/>
      <c r="C1" s="178"/>
      <c r="D1" s="178"/>
    </row>
    <row r="2" spans="1:4" ht="15.75">
      <c r="A2" s="178" t="s">
        <v>157</v>
      </c>
      <c r="B2" s="178"/>
      <c r="C2" s="178"/>
      <c r="D2" s="178"/>
    </row>
    <row r="3" spans="1:4" ht="15.75">
      <c r="A3" s="178" t="s">
        <v>120</v>
      </c>
      <c r="B3" s="178"/>
      <c r="C3" s="178"/>
      <c r="D3" s="178"/>
    </row>
    <row r="4" spans="1:4" ht="15.75">
      <c r="A4" s="69"/>
      <c r="B4" s="69"/>
      <c r="C4" s="69"/>
      <c r="D4" s="69"/>
    </row>
    <row r="5" spans="1:4" s="2" customFormat="1" ht="15.75">
      <c r="A5" s="63" t="s">
        <v>1</v>
      </c>
      <c r="B5" s="64" t="s">
        <v>186</v>
      </c>
      <c r="C5" s="63" t="s">
        <v>187</v>
      </c>
      <c r="D5" s="63" t="s">
        <v>7</v>
      </c>
    </row>
    <row r="6" spans="1:4" s="1" customFormat="1" ht="31.5">
      <c r="A6" s="112">
        <v>1</v>
      </c>
      <c r="B6" s="130" t="s">
        <v>121</v>
      </c>
      <c r="C6" s="53"/>
      <c r="D6" s="55"/>
    </row>
    <row r="7" spans="1:4" s="1" customFormat="1" hidden="1">
      <c r="A7" s="52">
        <v>2</v>
      </c>
      <c r="B7" s="53"/>
      <c r="C7" s="88" t="s">
        <v>114</v>
      </c>
      <c r="D7" s="57">
        <v>1</v>
      </c>
    </row>
    <row r="8" spans="1:4" s="1" customFormat="1" hidden="1">
      <c r="A8" s="52">
        <v>3</v>
      </c>
      <c r="B8" s="53"/>
      <c r="C8" s="135"/>
      <c r="D8" s="55">
        <v>1</v>
      </c>
    </row>
    <row r="9" spans="1:4" s="1" customFormat="1" hidden="1">
      <c r="A9" s="52">
        <v>4</v>
      </c>
      <c r="B9" s="53"/>
      <c r="C9" s="135"/>
      <c r="D9" s="55">
        <v>1</v>
      </c>
    </row>
    <row r="10" spans="1:4" s="1" customFormat="1" ht="70.5" customHeight="1">
      <c r="A10" s="52"/>
      <c r="B10" s="126" t="str">
        <f>[2]Sheet1!AI17</f>
        <v>Terbitnya Dokumen peraturan daerah tentang pertanggungjawaban APBD dan Terbitnya dokumen laporan keuangan 2017 serta laporan semester 2018</v>
      </c>
      <c r="C10" s="171" t="str">
        <f>[2]Sheet1!AJ17</f>
        <v>Jumlah Dokumen Perda Pertanggungjawaban APBD</v>
      </c>
      <c r="D10" s="55" t="s">
        <v>238</v>
      </c>
    </row>
    <row r="11" spans="1:4" s="1" customFormat="1" ht="41.25" customHeight="1">
      <c r="A11" s="52"/>
      <c r="B11" s="126" t="str">
        <f>[2]Sheet1!AI18</f>
        <v>Terbitnya Peraturan kdh tentang penjabaran pertanggungjawaban APBD</v>
      </c>
      <c r="C11" s="171" t="str">
        <f>[2]Sheet1!AJ18</f>
        <v>Jumlah Dokumen Perwal Pertanggungjawaban APBD</v>
      </c>
      <c r="D11" s="55" t="s">
        <v>199</v>
      </c>
    </row>
    <row r="12" spans="1:4" s="1" customFormat="1" ht="38.25" customHeight="1">
      <c r="A12" s="52"/>
      <c r="B12" s="126" t="str">
        <f>[2]Sheet1!AI19</f>
        <v>Terbitnya 1 Kajian Keuangan Daerah dan Terbitnya 1 Media Interaktif</v>
      </c>
      <c r="C12" s="171" t="str">
        <f>[2]Sheet1!AJ19</f>
        <v>Jumlah Aplikasi Sistem</v>
      </c>
      <c r="D12" s="55" t="s">
        <v>257</v>
      </c>
    </row>
    <row r="13" spans="1:4" s="1" customFormat="1">
      <c r="A13" s="52"/>
      <c r="B13" s="53"/>
      <c r="C13" s="58"/>
      <c r="D13" s="55"/>
    </row>
    <row r="14" spans="1:4" s="1" customFormat="1" ht="30" customHeight="1">
      <c r="A14" s="52"/>
      <c r="B14" s="53"/>
      <c r="C14" s="54" t="s">
        <v>239</v>
      </c>
      <c r="D14" s="55"/>
    </row>
    <row r="15" spans="1:4" s="1" customFormat="1" hidden="1">
      <c r="A15" s="52"/>
      <c r="B15" s="53"/>
      <c r="C15" s="60" t="s">
        <v>95</v>
      </c>
      <c r="D15" s="57" t="s">
        <v>99</v>
      </c>
    </row>
    <row r="16" spans="1:4" s="1" customFormat="1" hidden="1">
      <c r="A16" s="52"/>
      <c r="B16" s="53"/>
      <c r="C16" s="54" t="s">
        <v>96</v>
      </c>
      <c r="D16" s="55" t="s">
        <v>98</v>
      </c>
    </row>
    <row r="17" spans="1:8" s="1" customFormat="1" hidden="1">
      <c r="A17" s="52"/>
      <c r="B17" s="53"/>
      <c r="C17" s="61" t="s">
        <v>97</v>
      </c>
      <c r="D17" s="55" t="s">
        <v>98</v>
      </c>
    </row>
    <row r="18" spans="1:8" s="1" customFormat="1" ht="30" hidden="1">
      <c r="A18" s="52">
        <v>7</v>
      </c>
      <c r="B18" s="53" t="s">
        <v>93</v>
      </c>
      <c r="C18" s="58" t="s">
        <v>118</v>
      </c>
      <c r="D18" s="57" t="s">
        <v>105</v>
      </c>
    </row>
    <row r="19" spans="1:8" s="1" customFormat="1" hidden="1">
      <c r="A19" s="52">
        <v>8</v>
      </c>
      <c r="B19" s="53"/>
      <c r="C19" s="58" t="s">
        <v>0</v>
      </c>
      <c r="D19" s="55" t="s">
        <v>100</v>
      </c>
    </row>
    <row r="20" spans="1:8" s="1" customFormat="1" ht="45" hidden="1">
      <c r="A20" s="52">
        <v>1</v>
      </c>
      <c r="B20" s="53" t="s">
        <v>92</v>
      </c>
      <c r="C20" s="58" t="s">
        <v>119</v>
      </c>
      <c r="D20" s="55">
        <v>0.95</v>
      </c>
    </row>
    <row r="21" spans="1:8" s="1" customFormat="1" ht="38.25" hidden="1" customHeight="1">
      <c r="A21" s="52"/>
      <c r="B21" s="53"/>
      <c r="C21" s="58" t="s">
        <v>90</v>
      </c>
      <c r="D21" s="55">
        <v>1</v>
      </c>
    </row>
    <row r="22" spans="1:8" s="1" customFormat="1" ht="40.5" hidden="1" customHeight="1">
      <c r="A22" s="52">
        <v>1</v>
      </c>
      <c r="B22" s="53" t="s">
        <v>89</v>
      </c>
      <c r="C22" s="59" t="s">
        <v>91</v>
      </c>
      <c r="D22" s="55"/>
    </row>
    <row r="23" spans="1:8" s="1" customFormat="1" ht="40.5" hidden="1" customHeight="1">
      <c r="A23" s="52"/>
      <c r="B23" s="53"/>
      <c r="C23" s="62" t="s">
        <v>102</v>
      </c>
      <c r="D23" s="55" t="s">
        <v>104</v>
      </c>
    </row>
    <row r="24" spans="1:8" s="1" customFormat="1" ht="40.5" hidden="1" customHeight="1">
      <c r="A24" s="52"/>
      <c r="B24" s="53"/>
      <c r="C24" s="62" t="s">
        <v>101</v>
      </c>
      <c r="D24" s="55" t="s">
        <v>104</v>
      </c>
    </row>
    <row r="25" spans="1:8" s="1" customFormat="1" ht="40.5" hidden="1" customHeight="1">
      <c r="A25" s="52"/>
      <c r="B25" s="53"/>
      <c r="C25" s="62" t="s">
        <v>103</v>
      </c>
      <c r="D25" s="55" t="s">
        <v>104</v>
      </c>
    </row>
    <row r="26" spans="1:8">
      <c r="A26" s="38"/>
      <c r="B26" s="39"/>
      <c r="C26" s="40"/>
      <c r="D26" s="41"/>
    </row>
    <row r="27" spans="1:8" ht="15.75">
      <c r="A27" s="33"/>
      <c r="B27" s="12" t="s">
        <v>10</v>
      </c>
      <c r="C27" s="12"/>
      <c r="D27" s="12" t="s">
        <v>11</v>
      </c>
      <c r="E27" s="4" t="s">
        <v>8</v>
      </c>
      <c r="G27" s="12"/>
      <c r="H27" s="12"/>
    </row>
    <row r="28" spans="1:8" ht="24" customHeight="1">
      <c r="A28" s="3"/>
      <c r="B28" s="9"/>
      <c r="C28" s="44"/>
      <c r="D28" s="11">
        <f>D53</f>
        <v>1274174500</v>
      </c>
      <c r="E28" s="4"/>
      <c r="G28" s="8"/>
      <c r="H28" s="8"/>
    </row>
    <row r="29" spans="1:8" ht="23.25" hidden="1" customHeight="1">
      <c r="A29" s="83">
        <v>1</v>
      </c>
      <c r="B29" s="78" t="s">
        <v>3</v>
      </c>
      <c r="C29" s="5"/>
      <c r="D29" s="81">
        <f>SUM(D30:D40)</f>
        <v>1012106400</v>
      </c>
      <c r="E29" s="22"/>
    </row>
    <row r="30" spans="1:8" hidden="1">
      <c r="A30" s="32"/>
      <c r="B30" s="45" t="s">
        <v>14</v>
      </c>
      <c r="C30" s="5"/>
      <c r="D30" s="46">
        <v>51800000</v>
      </c>
      <c r="E30" s="22"/>
    </row>
    <row r="31" spans="1:8" hidden="1">
      <c r="A31" s="32"/>
      <c r="B31" s="45" t="s">
        <v>15</v>
      </c>
      <c r="C31" s="5"/>
      <c r="D31" s="46">
        <v>81500000</v>
      </c>
      <c r="E31" s="22"/>
    </row>
    <row r="32" spans="1:8" hidden="1">
      <c r="A32" s="32"/>
      <c r="B32" s="45" t="s">
        <v>16</v>
      </c>
      <c r="C32" s="5"/>
      <c r="D32" s="46">
        <v>54400000</v>
      </c>
      <c r="E32" s="22"/>
    </row>
    <row r="33" spans="1:7" ht="16.5" hidden="1">
      <c r="A33" s="32"/>
      <c r="B33" s="45" t="s">
        <v>17</v>
      </c>
      <c r="C33" s="5"/>
      <c r="D33" s="46">
        <v>47174000</v>
      </c>
      <c r="E33" s="24"/>
    </row>
    <row r="34" spans="1:7" hidden="1">
      <c r="A34" s="32"/>
      <c r="B34" s="45" t="s">
        <v>18</v>
      </c>
      <c r="C34" s="5"/>
      <c r="D34" s="46">
        <v>69714000</v>
      </c>
      <c r="E34" s="22"/>
    </row>
    <row r="35" spans="1:7" hidden="1">
      <c r="A35" s="32"/>
      <c r="B35" s="45" t="s">
        <v>19</v>
      </c>
      <c r="C35" s="5"/>
      <c r="D35" s="46">
        <v>76100000</v>
      </c>
      <c r="E35" s="22"/>
    </row>
    <row r="36" spans="1:7" hidden="1">
      <c r="A36" s="32"/>
      <c r="B36" s="45" t="s">
        <v>21</v>
      </c>
      <c r="C36" s="5"/>
      <c r="D36" s="46">
        <v>12000000</v>
      </c>
      <c r="E36" s="22"/>
    </row>
    <row r="37" spans="1:7" hidden="1">
      <c r="A37" s="32"/>
      <c r="B37" s="45" t="s">
        <v>22</v>
      </c>
      <c r="C37" s="5"/>
      <c r="D37" s="46">
        <v>30692400</v>
      </c>
      <c r="E37" s="22"/>
    </row>
    <row r="38" spans="1:7" hidden="1">
      <c r="A38" s="32"/>
      <c r="B38" s="45" t="s">
        <v>23</v>
      </c>
      <c r="C38" s="5"/>
      <c r="D38" s="46">
        <v>73950000</v>
      </c>
      <c r="E38" s="22"/>
      <c r="G38" s="8"/>
    </row>
    <row r="39" spans="1:7" hidden="1">
      <c r="A39" s="32"/>
      <c r="B39" s="45" t="s">
        <v>24</v>
      </c>
      <c r="C39" s="5"/>
      <c r="D39" s="46">
        <v>420000000</v>
      </c>
      <c r="E39" s="22"/>
    </row>
    <row r="40" spans="1:7" hidden="1">
      <c r="A40" s="32"/>
      <c r="B40" s="45" t="s">
        <v>25</v>
      </c>
      <c r="C40" s="5"/>
      <c r="D40" s="46">
        <v>94776000</v>
      </c>
      <c r="E40" s="22"/>
    </row>
    <row r="41" spans="1:7" ht="15.75" hidden="1">
      <c r="A41" s="83">
        <v>2</v>
      </c>
      <c r="B41" s="78" t="s">
        <v>2</v>
      </c>
      <c r="C41" s="5"/>
      <c r="D41" s="82">
        <f>SUM(D42:D48)</f>
        <v>3743750000</v>
      </c>
      <c r="E41" s="22"/>
    </row>
    <row r="42" spans="1:7" hidden="1">
      <c r="A42" s="32"/>
      <c r="B42" s="45" t="s">
        <v>144</v>
      </c>
      <c r="C42" s="5"/>
      <c r="D42" s="7">
        <v>2310000000</v>
      </c>
      <c r="E42" s="22"/>
    </row>
    <row r="43" spans="1:7" hidden="1">
      <c r="A43" s="32"/>
      <c r="B43" s="47" t="s">
        <v>27</v>
      </c>
      <c r="C43" s="5"/>
      <c r="D43" s="7">
        <v>400000000</v>
      </c>
      <c r="E43" s="22"/>
    </row>
    <row r="44" spans="1:7" hidden="1">
      <c r="A44" s="32"/>
      <c r="B44" s="45" t="s">
        <v>28</v>
      </c>
      <c r="C44" s="5"/>
      <c r="D44" s="7">
        <v>375000000</v>
      </c>
      <c r="E44" s="22"/>
    </row>
    <row r="45" spans="1:7" hidden="1">
      <c r="A45" s="32"/>
      <c r="B45" s="45" t="s">
        <v>29</v>
      </c>
      <c r="C45" s="5"/>
      <c r="D45" s="7">
        <v>100000000</v>
      </c>
      <c r="E45" s="22"/>
    </row>
    <row r="46" spans="1:7" hidden="1">
      <c r="A46" s="32"/>
      <c r="B46" s="45" t="s">
        <v>30</v>
      </c>
      <c r="C46" s="5"/>
      <c r="D46" s="7">
        <v>480000000</v>
      </c>
      <c r="E46" s="22"/>
    </row>
    <row r="47" spans="1:7" hidden="1">
      <c r="A47" s="32"/>
      <c r="B47" s="47" t="s">
        <v>32</v>
      </c>
      <c r="C47" s="5"/>
      <c r="D47" s="7">
        <v>11250000</v>
      </c>
      <c r="E47" s="22"/>
    </row>
    <row r="48" spans="1:7" hidden="1">
      <c r="A48" s="32"/>
      <c r="B48" s="45" t="s">
        <v>33</v>
      </c>
      <c r="C48" s="5"/>
      <c r="D48" s="7">
        <v>67500000</v>
      </c>
      <c r="E48" s="22"/>
    </row>
    <row r="49" spans="1:5" ht="15.75" hidden="1">
      <c r="A49" s="83">
        <v>3</v>
      </c>
      <c r="B49" s="78" t="s">
        <v>122</v>
      </c>
      <c r="C49" s="5"/>
      <c r="D49" s="82">
        <f>D50</f>
        <v>19057000</v>
      </c>
      <c r="E49" s="22"/>
    </row>
    <row r="50" spans="1:5" hidden="1">
      <c r="A50" s="32"/>
      <c r="B50" s="45" t="s">
        <v>143</v>
      </c>
      <c r="C50" s="5"/>
      <c r="D50" s="7">
        <v>19057000</v>
      </c>
      <c r="E50" s="22"/>
    </row>
    <row r="51" spans="1:5" ht="15.75" hidden="1">
      <c r="A51" s="83">
        <v>4</v>
      </c>
      <c r="B51" s="78" t="s">
        <v>106</v>
      </c>
      <c r="C51" s="5"/>
      <c r="D51" s="82">
        <f>D52</f>
        <v>200250000</v>
      </c>
      <c r="E51" s="22"/>
    </row>
    <row r="52" spans="1:5" hidden="1">
      <c r="A52" s="32"/>
      <c r="B52" s="47" t="s">
        <v>107</v>
      </c>
      <c r="C52" s="5"/>
      <c r="D52" s="46">
        <v>200250000</v>
      </c>
      <c r="E52" s="22"/>
    </row>
    <row r="53" spans="1:5" ht="15.75" customHeight="1">
      <c r="A53" s="83">
        <v>1</v>
      </c>
      <c r="B53" s="93" t="s">
        <v>121</v>
      </c>
      <c r="C53" s="111"/>
      <c r="D53" s="82">
        <f>D60+D61+D63</f>
        <v>1274174500</v>
      </c>
      <c r="E53" s="25"/>
    </row>
    <row r="54" spans="1:5" ht="15.75" hidden="1">
      <c r="A54" s="3"/>
      <c r="B54" s="47" t="s">
        <v>40</v>
      </c>
      <c r="C54" s="19"/>
      <c r="D54" s="46">
        <v>136315000</v>
      </c>
      <c r="E54" s="25" t="s">
        <v>55</v>
      </c>
    </row>
    <row r="55" spans="1:5" ht="15.75" hidden="1">
      <c r="A55" s="3"/>
      <c r="B55" s="47" t="s">
        <v>108</v>
      </c>
      <c r="C55" s="19"/>
      <c r="D55" s="46">
        <v>388232000</v>
      </c>
      <c r="E55" s="25"/>
    </row>
    <row r="56" spans="1:5" ht="15.75" hidden="1">
      <c r="A56" s="6"/>
      <c r="B56" s="45" t="s">
        <v>41</v>
      </c>
      <c r="C56" s="6"/>
      <c r="D56" s="46">
        <v>502686612</v>
      </c>
      <c r="E56" s="25"/>
    </row>
    <row r="57" spans="1:5" ht="15.75" hidden="1">
      <c r="A57" s="6"/>
      <c r="B57" s="45" t="s">
        <v>42</v>
      </c>
      <c r="C57" s="6"/>
      <c r="D57" s="46">
        <v>27800000</v>
      </c>
      <c r="E57" s="25"/>
    </row>
    <row r="58" spans="1:5" ht="15.75" hidden="1">
      <c r="A58" s="6"/>
      <c r="B58" s="45" t="s">
        <v>43</v>
      </c>
      <c r="C58" s="6"/>
      <c r="D58" s="46">
        <v>433254000</v>
      </c>
      <c r="E58" s="25"/>
    </row>
    <row r="59" spans="1:5" ht="30" hidden="1">
      <c r="A59" s="6"/>
      <c r="B59" s="73" t="s">
        <v>44</v>
      </c>
      <c r="C59" s="6"/>
      <c r="D59" s="46">
        <v>52655000</v>
      </c>
      <c r="E59" s="25"/>
    </row>
    <row r="60" spans="1:5" ht="45">
      <c r="A60" s="3"/>
      <c r="B60" s="73" t="s">
        <v>45</v>
      </c>
      <c r="C60" s="20"/>
      <c r="D60" s="46">
        <v>349249500</v>
      </c>
      <c r="E60" s="24"/>
    </row>
    <row r="61" spans="1:5" ht="45">
      <c r="A61" s="3"/>
      <c r="B61" s="73" t="s">
        <v>46</v>
      </c>
      <c r="C61" s="18"/>
      <c r="D61" s="46">
        <v>75000000</v>
      </c>
      <c r="E61" s="24"/>
    </row>
    <row r="62" spans="1:5" ht="16.5" hidden="1">
      <c r="A62" s="3"/>
      <c r="B62" s="45" t="s">
        <v>109</v>
      </c>
      <c r="C62" s="18"/>
      <c r="D62" s="46">
        <v>0</v>
      </c>
      <c r="E62" s="24"/>
    </row>
    <row r="63" spans="1:5" ht="16.5">
      <c r="A63" s="3"/>
      <c r="B63" s="45" t="s">
        <v>47</v>
      </c>
      <c r="C63" s="18"/>
      <c r="D63" s="46">
        <v>849925000</v>
      </c>
      <c r="E63" s="24"/>
    </row>
    <row r="64" spans="1:5" ht="15.75" hidden="1">
      <c r="A64" s="3"/>
      <c r="B64" s="45" t="s">
        <v>48</v>
      </c>
      <c r="C64" s="19"/>
      <c r="D64" s="46">
        <v>1499044000</v>
      </c>
      <c r="E64" s="25"/>
    </row>
    <row r="65" spans="1:5" ht="15.75" hidden="1">
      <c r="A65" s="6"/>
      <c r="B65" s="47" t="s">
        <v>50</v>
      </c>
      <c r="C65" s="6"/>
      <c r="D65" s="46">
        <v>72653250</v>
      </c>
      <c r="E65" s="25"/>
    </row>
    <row r="66" spans="1:5" ht="15.75" hidden="1">
      <c r="A66" s="6"/>
      <c r="B66" s="45" t="s">
        <v>51</v>
      </c>
      <c r="C66" s="6"/>
      <c r="D66" s="46">
        <v>15825000</v>
      </c>
      <c r="E66" s="25"/>
    </row>
    <row r="67" spans="1:5" ht="15.75" hidden="1">
      <c r="A67" s="6"/>
      <c r="B67" s="47" t="s">
        <v>52</v>
      </c>
      <c r="C67" s="6"/>
      <c r="D67" s="46">
        <v>597140920</v>
      </c>
      <c r="E67" s="25"/>
    </row>
    <row r="68" spans="1:5" ht="15.75" hidden="1">
      <c r="A68" s="6"/>
      <c r="B68" s="47" t="s">
        <v>112</v>
      </c>
      <c r="C68" s="6"/>
      <c r="D68" s="46">
        <v>57258325</v>
      </c>
      <c r="E68" s="25"/>
    </row>
    <row r="69" spans="1:5" ht="16.5" hidden="1">
      <c r="A69" s="6"/>
      <c r="B69" s="47" t="s">
        <v>111</v>
      </c>
      <c r="C69" s="6"/>
      <c r="D69" s="46">
        <v>315080850</v>
      </c>
      <c r="E69" s="24"/>
    </row>
    <row r="70" spans="1:5" ht="15.75" hidden="1">
      <c r="A70" s="6"/>
      <c r="B70" s="47" t="s">
        <v>110</v>
      </c>
      <c r="C70" s="6"/>
      <c r="D70" s="46">
        <v>111174900</v>
      </c>
      <c r="E70" s="25" t="s">
        <v>55</v>
      </c>
    </row>
    <row r="71" spans="1:5" ht="15.75">
      <c r="A71" s="3"/>
      <c r="B71" s="6"/>
      <c r="C71" s="182"/>
      <c r="D71" s="182"/>
    </row>
    <row r="72" spans="1:5" ht="15.75">
      <c r="A72" s="49"/>
      <c r="B72" s="49"/>
      <c r="C72" s="183" t="s">
        <v>221</v>
      </c>
      <c r="D72" s="183"/>
    </row>
    <row r="73" spans="1:5" ht="15.75">
      <c r="A73" s="49"/>
      <c r="B73" s="71" t="s">
        <v>124</v>
      </c>
      <c r="C73" s="181" t="s">
        <v>155</v>
      </c>
      <c r="D73" s="181"/>
    </row>
    <row r="74" spans="1:5" ht="15.75">
      <c r="A74" s="49"/>
      <c r="B74" s="71" t="s">
        <v>125</v>
      </c>
      <c r="C74" s="181" t="s">
        <v>161</v>
      </c>
      <c r="D74" s="181"/>
    </row>
    <row r="75" spans="1:5" ht="15.75">
      <c r="A75" s="49"/>
      <c r="B75" s="70"/>
      <c r="C75" s="71"/>
      <c r="D75" s="71"/>
    </row>
    <row r="76" spans="1:5" ht="15.75">
      <c r="A76" s="49"/>
      <c r="B76" s="70"/>
      <c r="C76" s="6"/>
      <c r="D76" s="3"/>
    </row>
    <row r="77" spans="1:5" ht="15.75">
      <c r="A77" s="49"/>
      <c r="B77" s="70"/>
      <c r="C77" s="6"/>
      <c r="D77" s="3"/>
    </row>
    <row r="78" spans="1:5" ht="15.75">
      <c r="A78" s="49"/>
      <c r="B78" s="70"/>
      <c r="C78" s="6"/>
      <c r="D78" s="3"/>
    </row>
    <row r="79" spans="1:5" ht="15.75">
      <c r="A79" s="49"/>
      <c r="B79" s="72" t="s">
        <v>63</v>
      </c>
      <c r="C79" s="182" t="s">
        <v>158</v>
      </c>
      <c r="D79" s="182"/>
    </row>
    <row r="80" spans="1:5" ht="15.75">
      <c r="A80" s="49"/>
      <c r="B80" s="70" t="s">
        <v>149</v>
      </c>
      <c r="C80" s="179" t="s">
        <v>159</v>
      </c>
      <c r="D80" s="179"/>
    </row>
    <row r="81" spans="1:4" ht="15.75">
      <c r="A81" s="49"/>
      <c r="B81" s="70" t="s">
        <v>65</v>
      </c>
      <c r="C81" s="179" t="s">
        <v>160</v>
      </c>
      <c r="D81" s="179"/>
    </row>
    <row r="82" spans="1:4" ht="15.75">
      <c r="A82" s="49"/>
      <c r="B82" s="49"/>
      <c r="C82" s="49"/>
      <c r="D82" s="49"/>
    </row>
    <row r="83" spans="1:4" ht="15.75">
      <c r="A83" s="49"/>
      <c r="B83" s="49"/>
      <c r="C83" s="49"/>
      <c r="D83" s="49"/>
    </row>
  </sheetData>
  <mergeCells count="10">
    <mergeCell ref="C81:D81"/>
    <mergeCell ref="A1:D1"/>
    <mergeCell ref="A2:D2"/>
    <mergeCell ref="A3:D3"/>
    <mergeCell ref="C71:D71"/>
    <mergeCell ref="C72:D72"/>
    <mergeCell ref="C73:D73"/>
    <mergeCell ref="C74:D74"/>
    <mergeCell ref="C79:D79"/>
    <mergeCell ref="C80:D80"/>
  </mergeCells>
  <pageMargins left="0.70866141732283472" right="0.56000000000000005" top="0.74803149606299213" bottom="0.74803149606299213" header="0.31496062992125984" footer="0.31496062992125984"/>
  <pageSetup paperSize="768" scale="62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>
    <tabColor rgb="FF92D050"/>
  </sheetPr>
  <dimension ref="A1:I80"/>
  <sheetViews>
    <sheetView zoomScale="64" zoomScaleNormal="64" workbookViewId="0">
      <selection activeCell="I97" sqref="I97"/>
    </sheetView>
  </sheetViews>
  <sheetFormatPr defaultRowHeight="15"/>
  <cols>
    <col min="1" max="1" width="5.7109375" customWidth="1"/>
    <col min="2" max="2" width="52" customWidth="1"/>
    <col min="3" max="3" width="37.5703125" customWidth="1"/>
    <col min="4" max="4" width="33.140625" customWidth="1"/>
    <col min="5" max="5" width="19.28515625" customWidth="1"/>
    <col min="7" max="7" width="17.7109375" bestFit="1" customWidth="1"/>
  </cols>
  <sheetData>
    <row r="1" spans="1:4" ht="15.75">
      <c r="A1" s="178" t="s">
        <v>215</v>
      </c>
      <c r="B1" s="178"/>
      <c r="C1" s="178"/>
      <c r="D1" s="178"/>
    </row>
    <row r="2" spans="1:4" ht="15.75">
      <c r="A2" s="178" t="s">
        <v>162</v>
      </c>
      <c r="B2" s="178"/>
      <c r="C2" s="178"/>
      <c r="D2" s="178"/>
    </row>
    <row r="3" spans="1:4" ht="15.75">
      <c r="A3" s="178" t="s">
        <v>120</v>
      </c>
      <c r="B3" s="178"/>
      <c r="C3" s="178"/>
      <c r="D3" s="178"/>
    </row>
    <row r="4" spans="1:4" ht="15.75">
      <c r="A4" s="69"/>
      <c r="B4" s="69"/>
      <c r="C4" s="69"/>
      <c r="D4" s="69"/>
    </row>
    <row r="5" spans="1:4" s="2" customFormat="1" ht="39" customHeight="1">
      <c r="A5" s="63" t="s">
        <v>1</v>
      </c>
      <c r="B5" s="64" t="s">
        <v>186</v>
      </c>
      <c r="C5" s="63" t="s">
        <v>187</v>
      </c>
      <c r="D5" s="63" t="s">
        <v>7</v>
      </c>
    </row>
    <row r="6" spans="1:4" s="1" customFormat="1" ht="55.5" hidden="1" customHeight="1">
      <c r="A6" s="52">
        <v>1</v>
      </c>
      <c r="B6" s="53" t="s">
        <v>58</v>
      </c>
      <c r="C6" s="54" t="s">
        <v>59</v>
      </c>
      <c r="D6" s="55">
        <v>1</v>
      </c>
    </row>
    <row r="7" spans="1:4" s="1" customFormat="1" hidden="1">
      <c r="A7" s="52">
        <v>2</v>
      </c>
      <c r="B7" s="53"/>
      <c r="C7" s="56" t="s">
        <v>114</v>
      </c>
      <c r="D7" s="57">
        <v>1</v>
      </c>
    </row>
    <row r="8" spans="1:4" s="1" customFormat="1" ht="30" hidden="1">
      <c r="A8" s="52">
        <v>3</v>
      </c>
      <c r="B8" s="53"/>
      <c r="C8" s="53" t="s">
        <v>115</v>
      </c>
      <c r="D8" s="55">
        <v>1</v>
      </c>
    </row>
    <row r="9" spans="1:4" s="1" customFormat="1" ht="30" hidden="1">
      <c r="A9" s="52">
        <v>4</v>
      </c>
      <c r="B9" s="53"/>
      <c r="C9" s="53" t="s">
        <v>116</v>
      </c>
      <c r="D9" s="55">
        <v>1</v>
      </c>
    </row>
    <row r="10" spans="1:4" s="1" customFormat="1" ht="60" hidden="1">
      <c r="A10" s="52">
        <v>5</v>
      </c>
      <c r="B10" s="53"/>
      <c r="C10" s="58" t="s">
        <v>4</v>
      </c>
      <c r="D10" s="55">
        <v>1</v>
      </c>
    </row>
    <row r="11" spans="1:4" s="1" customFormat="1" ht="30" hidden="1">
      <c r="A11" s="52">
        <v>1</v>
      </c>
      <c r="B11" s="53" t="s">
        <v>94</v>
      </c>
      <c r="C11" s="54" t="s">
        <v>117</v>
      </c>
      <c r="D11" s="55"/>
    </row>
    <row r="12" spans="1:4" s="1" customFormat="1" hidden="1">
      <c r="A12" s="52"/>
      <c r="B12" s="53"/>
      <c r="C12" s="60" t="s">
        <v>95</v>
      </c>
      <c r="D12" s="57" t="s">
        <v>99</v>
      </c>
    </row>
    <row r="13" spans="1:4" s="1" customFormat="1" hidden="1">
      <c r="A13" s="52"/>
      <c r="B13" s="53"/>
      <c r="C13" s="54" t="s">
        <v>96</v>
      </c>
      <c r="D13" s="55" t="s">
        <v>98</v>
      </c>
    </row>
    <row r="14" spans="1:4" s="1" customFormat="1" ht="30" hidden="1">
      <c r="A14" s="52"/>
      <c r="B14" s="53"/>
      <c r="C14" s="61" t="s">
        <v>97</v>
      </c>
      <c r="D14" s="55" t="s">
        <v>98</v>
      </c>
    </row>
    <row r="15" spans="1:4" s="1" customFormat="1" ht="31.5">
      <c r="A15" s="112">
        <v>1</v>
      </c>
      <c r="B15" s="128" t="s">
        <v>121</v>
      </c>
      <c r="C15" s="58"/>
      <c r="D15" s="55"/>
    </row>
    <row r="16" spans="1:4" s="1" customFormat="1" ht="69.75" customHeight="1">
      <c r="A16" s="52"/>
      <c r="B16" s="126" t="str">
        <f>[2]Sheet1!AI22</f>
        <v>Pengembangan sistem aplikasi aset 2.0 sistem ; 3.0 Paket</v>
      </c>
      <c r="C16" s="171" t="str">
        <f>[2]Sheet1!AJ22</f>
        <v>Jumlah Aplikasi</v>
      </c>
      <c r="D16" s="55" t="s">
        <v>242</v>
      </c>
    </row>
    <row r="17" spans="1:8" s="1" customFormat="1" ht="50.25" customHeight="1">
      <c r="A17" s="52"/>
      <c r="B17" s="53" t="str">
        <f>[2]Sheet1!AI24</f>
        <v>Terinventarisasinya Barang Milik Daerah dan tersertifikasinya aset tanah</v>
      </c>
      <c r="C17" s="52" t="str">
        <f>[2]Sheet1!AJ24</f>
        <v>Jumlah Dokumen</v>
      </c>
      <c r="D17" s="55" t="s">
        <v>241</v>
      </c>
    </row>
    <row r="18" spans="1:8">
      <c r="A18" s="38"/>
      <c r="B18" s="39"/>
      <c r="C18" s="40"/>
      <c r="D18" s="41"/>
    </row>
    <row r="19" spans="1:8" ht="15.75">
      <c r="A19" s="33"/>
      <c r="B19" s="12" t="s">
        <v>10</v>
      </c>
      <c r="C19" s="12"/>
      <c r="D19" s="12" t="s">
        <v>11</v>
      </c>
      <c r="E19" s="4" t="s">
        <v>8</v>
      </c>
      <c r="G19" s="12"/>
      <c r="H19" s="12"/>
    </row>
    <row r="20" spans="1:8" ht="24" customHeight="1">
      <c r="A20" s="3"/>
      <c r="B20" s="9"/>
      <c r="C20" s="44"/>
      <c r="D20" s="11">
        <f>D49</f>
        <v>958210000</v>
      </c>
      <c r="E20" s="4"/>
      <c r="G20" s="8"/>
      <c r="H20" s="8"/>
    </row>
    <row r="21" spans="1:8" ht="23.25" hidden="1" customHeight="1">
      <c r="A21" s="83">
        <v>1</v>
      </c>
      <c r="B21" s="78" t="s">
        <v>3</v>
      </c>
      <c r="C21" s="5"/>
      <c r="D21" s="81">
        <f>SUM(D22:D32)</f>
        <v>1012106400</v>
      </c>
      <c r="E21" s="22"/>
    </row>
    <row r="22" spans="1:8" hidden="1">
      <c r="A22" s="32"/>
      <c r="B22" s="45" t="s">
        <v>14</v>
      </c>
      <c r="C22" s="5"/>
      <c r="D22" s="46">
        <v>51800000</v>
      </c>
      <c r="E22" s="22"/>
    </row>
    <row r="23" spans="1:8" hidden="1">
      <c r="A23" s="32"/>
      <c r="B23" s="45" t="s">
        <v>15</v>
      </c>
      <c r="C23" s="5"/>
      <c r="D23" s="46">
        <v>81500000</v>
      </c>
      <c r="E23" s="22"/>
    </row>
    <row r="24" spans="1:8" hidden="1">
      <c r="A24" s="32"/>
      <c r="B24" s="45" t="s">
        <v>16</v>
      </c>
      <c r="C24" s="5"/>
      <c r="D24" s="46">
        <v>54400000</v>
      </c>
      <c r="E24" s="22"/>
    </row>
    <row r="25" spans="1:8" ht="16.5" hidden="1">
      <c r="A25" s="32"/>
      <c r="B25" s="45" t="s">
        <v>17</v>
      </c>
      <c r="C25" s="5"/>
      <c r="D25" s="46">
        <v>47174000</v>
      </c>
      <c r="E25" s="24"/>
    </row>
    <row r="26" spans="1:8" hidden="1">
      <c r="A26" s="32"/>
      <c r="B26" s="45" t="s">
        <v>18</v>
      </c>
      <c r="C26" s="5"/>
      <c r="D26" s="46">
        <v>69714000</v>
      </c>
      <c r="E26" s="22"/>
    </row>
    <row r="27" spans="1:8" hidden="1">
      <c r="A27" s="32"/>
      <c r="B27" s="45" t="s">
        <v>19</v>
      </c>
      <c r="C27" s="5"/>
      <c r="D27" s="46">
        <v>76100000</v>
      </c>
      <c r="E27" s="22"/>
    </row>
    <row r="28" spans="1:8" hidden="1">
      <c r="A28" s="32"/>
      <c r="B28" s="45" t="s">
        <v>21</v>
      </c>
      <c r="C28" s="5"/>
      <c r="D28" s="46">
        <v>12000000</v>
      </c>
      <c r="E28" s="22"/>
    </row>
    <row r="29" spans="1:8" hidden="1">
      <c r="A29" s="32"/>
      <c r="B29" s="45" t="s">
        <v>22</v>
      </c>
      <c r="C29" s="5"/>
      <c r="D29" s="46">
        <v>30692400</v>
      </c>
      <c r="E29" s="22"/>
    </row>
    <row r="30" spans="1:8" hidden="1">
      <c r="A30" s="32"/>
      <c r="B30" s="45" t="s">
        <v>23</v>
      </c>
      <c r="C30" s="5"/>
      <c r="D30" s="46">
        <v>73950000</v>
      </c>
      <c r="E30" s="22"/>
      <c r="G30" s="8"/>
    </row>
    <row r="31" spans="1:8" hidden="1">
      <c r="A31" s="32"/>
      <c r="B31" s="45" t="s">
        <v>24</v>
      </c>
      <c r="C31" s="5"/>
      <c r="D31" s="46">
        <v>420000000</v>
      </c>
      <c r="E31" s="22"/>
    </row>
    <row r="32" spans="1:8" hidden="1">
      <c r="A32" s="32"/>
      <c r="B32" s="45" t="s">
        <v>25</v>
      </c>
      <c r="C32" s="5"/>
      <c r="D32" s="46">
        <v>94776000</v>
      </c>
      <c r="E32" s="22"/>
    </row>
    <row r="33" spans="1:5" ht="15.75" hidden="1">
      <c r="A33" s="83">
        <v>2</v>
      </c>
      <c r="B33" s="78" t="s">
        <v>2</v>
      </c>
      <c r="C33" s="5"/>
      <c r="D33" s="82">
        <f>SUM(D34:D40)</f>
        <v>3743750000</v>
      </c>
      <c r="E33" s="22"/>
    </row>
    <row r="34" spans="1:5" hidden="1">
      <c r="A34" s="32"/>
      <c r="B34" s="45" t="s">
        <v>144</v>
      </c>
      <c r="C34" s="5"/>
      <c r="D34" s="7">
        <v>2310000000</v>
      </c>
      <c r="E34" s="22"/>
    </row>
    <row r="35" spans="1:5" hidden="1">
      <c r="A35" s="32"/>
      <c r="B35" s="47" t="s">
        <v>27</v>
      </c>
      <c r="C35" s="5"/>
      <c r="D35" s="7">
        <v>400000000</v>
      </c>
      <c r="E35" s="22"/>
    </row>
    <row r="36" spans="1:5" hidden="1">
      <c r="A36" s="32"/>
      <c r="B36" s="45" t="s">
        <v>28</v>
      </c>
      <c r="C36" s="5"/>
      <c r="D36" s="7">
        <v>375000000</v>
      </c>
      <c r="E36" s="22"/>
    </row>
    <row r="37" spans="1:5" hidden="1">
      <c r="A37" s="32"/>
      <c r="B37" s="45" t="s">
        <v>29</v>
      </c>
      <c r="C37" s="5"/>
      <c r="D37" s="7">
        <v>100000000</v>
      </c>
      <c r="E37" s="22"/>
    </row>
    <row r="38" spans="1:5" hidden="1">
      <c r="A38" s="32"/>
      <c r="B38" s="45" t="s">
        <v>30</v>
      </c>
      <c r="C38" s="5"/>
      <c r="D38" s="7">
        <v>480000000</v>
      </c>
      <c r="E38" s="22"/>
    </row>
    <row r="39" spans="1:5" hidden="1">
      <c r="A39" s="32"/>
      <c r="B39" s="47" t="s">
        <v>32</v>
      </c>
      <c r="C39" s="5"/>
      <c r="D39" s="7">
        <v>11250000</v>
      </c>
      <c r="E39" s="22"/>
    </row>
    <row r="40" spans="1:5" hidden="1">
      <c r="A40" s="32"/>
      <c r="B40" s="45" t="s">
        <v>33</v>
      </c>
      <c r="C40" s="5"/>
      <c r="D40" s="7">
        <v>67500000</v>
      </c>
      <c r="E40" s="22"/>
    </row>
    <row r="41" spans="1:5" ht="15.75" hidden="1">
      <c r="A41" s="83">
        <v>3</v>
      </c>
      <c r="B41" s="78" t="s">
        <v>122</v>
      </c>
      <c r="C41" s="5"/>
      <c r="D41" s="82">
        <f>D42</f>
        <v>19057000</v>
      </c>
      <c r="E41" s="22"/>
    </row>
    <row r="42" spans="1:5" hidden="1">
      <c r="A42" s="32"/>
      <c r="B42" s="45" t="s">
        <v>143</v>
      </c>
      <c r="C42" s="5"/>
      <c r="D42" s="7">
        <v>19057000</v>
      </c>
      <c r="E42" s="22"/>
    </row>
    <row r="43" spans="1:5" ht="15.75" hidden="1">
      <c r="A43" s="83">
        <v>4</v>
      </c>
      <c r="B43" s="78" t="s">
        <v>106</v>
      </c>
      <c r="C43" s="5"/>
      <c r="D43" s="82">
        <f>D44</f>
        <v>200250000</v>
      </c>
      <c r="E43" s="22"/>
    </row>
    <row r="44" spans="1:5" hidden="1">
      <c r="A44" s="32"/>
      <c r="B44" s="47" t="s">
        <v>107</v>
      </c>
      <c r="C44" s="5"/>
      <c r="D44" s="46">
        <v>200250000</v>
      </c>
      <c r="E44" s="22"/>
    </row>
    <row r="45" spans="1:5" ht="15.75" hidden="1">
      <c r="A45" s="83">
        <v>1</v>
      </c>
      <c r="B45" s="190" t="s">
        <v>113</v>
      </c>
      <c r="C45" s="191"/>
      <c r="D45" s="82">
        <f>D47+D48</f>
        <v>62743400</v>
      </c>
      <c r="E45" s="22"/>
    </row>
    <row r="46" spans="1:5" hidden="1">
      <c r="A46" s="32"/>
      <c r="B46" s="45" t="s">
        <v>35</v>
      </c>
      <c r="C46" s="5"/>
      <c r="D46" s="46">
        <v>0</v>
      </c>
      <c r="E46" s="22"/>
    </row>
    <row r="47" spans="1:5" ht="16.5" hidden="1">
      <c r="A47" s="32"/>
      <c r="B47" s="45" t="s">
        <v>36</v>
      </c>
      <c r="C47" s="51"/>
      <c r="D47" s="46">
        <v>28736700</v>
      </c>
      <c r="E47" s="24"/>
    </row>
    <row r="48" spans="1:5" ht="16.5" hidden="1">
      <c r="A48" s="32"/>
      <c r="B48" s="45" t="s">
        <v>37</v>
      </c>
      <c r="C48" s="51"/>
      <c r="D48" s="46">
        <v>34006700</v>
      </c>
      <c r="E48" s="24"/>
    </row>
    <row r="49" spans="1:9" ht="15.75">
      <c r="A49" s="83">
        <v>2</v>
      </c>
      <c r="B49" s="114" t="s">
        <v>121</v>
      </c>
      <c r="C49" s="115"/>
      <c r="D49" s="82">
        <f>D60+D67</f>
        <v>958210000</v>
      </c>
      <c r="E49" s="25"/>
      <c r="I49" t="s">
        <v>259</v>
      </c>
    </row>
    <row r="50" spans="1:9" ht="15.75" hidden="1">
      <c r="A50" s="3"/>
      <c r="B50" s="47" t="s">
        <v>40</v>
      </c>
      <c r="C50" s="19"/>
      <c r="D50" s="46">
        <v>136315000</v>
      </c>
      <c r="E50" s="25" t="s">
        <v>55</v>
      </c>
    </row>
    <row r="51" spans="1:9" ht="15.75" hidden="1">
      <c r="A51" s="3"/>
      <c r="B51" s="47" t="s">
        <v>108</v>
      </c>
      <c r="C51" s="19"/>
      <c r="D51" s="46">
        <v>388232000</v>
      </c>
      <c r="E51" s="25"/>
    </row>
    <row r="52" spans="1:9" ht="15.75" hidden="1">
      <c r="A52" s="6"/>
      <c r="B52" s="45" t="s">
        <v>41</v>
      </c>
      <c r="C52" s="6"/>
      <c r="D52" s="46">
        <v>502686612</v>
      </c>
      <c r="E52" s="25"/>
    </row>
    <row r="53" spans="1:9" ht="15.75" hidden="1">
      <c r="A53" s="6"/>
      <c r="B53" s="45" t="s">
        <v>42</v>
      </c>
      <c r="C53" s="6"/>
      <c r="D53" s="46">
        <v>27800000</v>
      </c>
      <c r="E53" s="25"/>
    </row>
    <row r="54" spans="1:9" ht="15.75" hidden="1">
      <c r="A54" s="6"/>
      <c r="B54" s="45" t="s">
        <v>43</v>
      </c>
      <c r="C54" s="6"/>
      <c r="D54" s="46">
        <v>433254000</v>
      </c>
      <c r="E54" s="25"/>
    </row>
    <row r="55" spans="1:9" ht="30" hidden="1">
      <c r="A55" s="6"/>
      <c r="B55" s="73" t="s">
        <v>44</v>
      </c>
      <c r="C55" s="6"/>
      <c r="D55" s="46">
        <v>52655000</v>
      </c>
      <c r="E55" s="25"/>
    </row>
    <row r="56" spans="1:9" ht="30" hidden="1">
      <c r="A56" s="3"/>
      <c r="B56" s="73" t="s">
        <v>45</v>
      </c>
      <c r="C56" s="20"/>
      <c r="D56" s="46">
        <v>439917500</v>
      </c>
      <c r="E56" s="24"/>
    </row>
    <row r="57" spans="1:9" ht="45" hidden="1">
      <c r="A57" s="3"/>
      <c r="B57" s="73" t="s">
        <v>46</v>
      </c>
      <c r="C57" s="18"/>
      <c r="D57" s="46">
        <v>71325000</v>
      </c>
      <c r="E57" s="24"/>
    </row>
    <row r="58" spans="1:9" ht="16.5" hidden="1">
      <c r="A58" s="3"/>
      <c r="B58" s="45" t="s">
        <v>109</v>
      </c>
      <c r="C58" s="18"/>
      <c r="D58" s="46">
        <v>0</v>
      </c>
      <c r="E58" s="24"/>
    </row>
    <row r="59" spans="1:9" ht="16.5" hidden="1">
      <c r="A59" s="3"/>
      <c r="B59" s="45" t="s">
        <v>47</v>
      </c>
      <c r="C59" s="18"/>
      <c r="D59" s="46">
        <v>954975875</v>
      </c>
      <c r="E59" s="24"/>
    </row>
    <row r="60" spans="1:9" ht="15.75">
      <c r="A60" s="3"/>
      <c r="B60" s="45" t="s">
        <v>48</v>
      </c>
      <c r="C60" s="19"/>
      <c r="D60" s="46">
        <v>346418000</v>
      </c>
      <c r="E60" s="25"/>
    </row>
    <row r="61" spans="1:9" ht="15.75" hidden="1">
      <c r="A61" s="6"/>
      <c r="B61" s="47" t="s">
        <v>50</v>
      </c>
      <c r="C61" s="6"/>
      <c r="D61" s="46">
        <v>72653250</v>
      </c>
      <c r="E61" s="25"/>
    </row>
    <row r="62" spans="1:9" ht="15.75" hidden="1">
      <c r="A62" s="6"/>
      <c r="B62" s="45" t="s">
        <v>51</v>
      </c>
      <c r="C62" s="6"/>
      <c r="D62" s="46">
        <v>15825000</v>
      </c>
      <c r="E62" s="25"/>
    </row>
    <row r="63" spans="1:9" ht="15.75" hidden="1">
      <c r="A63" s="6"/>
      <c r="B63" s="47" t="s">
        <v>52</v>
      </c>
      <c r="C63" s="6"/>
      <c r="D63" s="46">
        <v>597140920</v>
      </c>
      <c r="E63" s="25"/>
    </row>
    <row r="64" spans="1:9" ht="15.75" hidden="1">
      <c r="A64" s="6"/>
      <c r="B64" s="47" t="s">
        <v>112</v>
      </c>
      <c r="C64" s="6"/>
      <c r="D64" s="46">
        <v>57258325</v>
      </c>
      <c r="E64" s="25"/>
    </row>
    <row r="65" spans="1:5" ht="16.5" hidden="1">
      <c r="A65" s="6"/>
      <c r="B65" s="47" t="s">
        <v>111</v>
      </c>
      <c r="C65" s="6"/>
      <c r="D65" s="46">
        <v>315080850</v>
      </c>
      <c r="E65" s="24"/>
    </row>
    <row r="66" spans="1:5" ht="15.75" hidden="1">
      <c r="A66" s="6"/>
      <c r="B66" s="47" t="s">
        <v>110</v>
      </c>
      <c r="C66" s="6"/>
      <c r="D66" s="46">
        <v>111174900</v>
      </c>
      <c r="E66" s="25" t="s">
        <v>55</v>
      </c>
    </row>
    <row r="67" spans="1:5" ht="15.75">
      <c r="A67" s="6"/>
      <c r="B67" s="47" t="s">
        <v>240</v>
      </c>
      <c r="C67" s="6"/>
      <c r="D67" s="46">
        <v>611792000</v>
      </c>
      <c r="E67" s="25"/>
    </row>
    <row r="68" spans="1:5" ht="15.75">
      <c r="A68" s="3"/>
      <c r="B68" s="6"/>
      <c r="C68" s="182"/>
      <c r="D68" s="182"/>
    </row>
    <row r="69" spans="1:5" ht="15.75">
      <c r="A69" s="49"/>
      <c r="B69" s="49"/>
      <c r="C69" s="183" t="s">
        <v>221</v>
      </c>
      <c r="D69" s="183"/>
    </row>
    <row r="70" spans="1:5" ht="15.75">
      <c r="A70" s="49"/>
      <c r="B70" s="71" t="s">
        <v>124</v>
      </c>
      <c r="C70" s="181" t="s">
        <v>170</v>
      </c>
      <c r="D70" s="181"/>
    </row>
    <row r="71" spans="1:5" ht="15.75">
      <c r="A71" s="49"/>
      <c r="B71" s="71" t="s">
        <v>125</v>
      </c>
      <c r="C71" s="181" t="s">
        <v>171</v>
      </c>
      <c r="D71" s="181"/>
    </row>
    <row r="72" spans="1:5" ht="15.75">
      <c r="A72" s="49"/>
      <c r="B72" s="70"/>
      <c r="C72" s="71"/>
      <c r="D72" s="71"/>
    </row>
    <row r="73" spans="1:5" ht="15.75">
      <c r="A73" s="49"/>
      <c r="B73" s="70"/>
      <c r="C73" s="6"/>
      <c r="D73" s="3"/>
    </row>
    <row r="74" spans="1:5" ht="15.75">
      <c r="A74" s="49"/>
      <c r="B74" s="70"/>
      <c r="C74" s="6"/>
      <c r="D74" s="3"/>
    </row>
    <row r="75" spans="1:5" ht="15.75">
      <c r="A75" s="49"/>
      <c r="B75" s="70"/>
      <c r="C75" s="6"/>
      <c r="D75" s="3"/>
    </row>
    <row r="76" spans="1:5" ht="15.75">
      <c r="A76" s="49"/>
      <c r="B76" s="72" t="s">
        <v>63</v>
      </c>
      <c r="C76" s="182" t="s">
        <v>163</v>
      </c>
      <c r="D76" s="182"/>
    </row>
    <row r="77" spans="1:5" ht="15.75">
      <c r="A77" s="49"/>
      <c r="B77" s="70" t="s">
        <v>149</v>
      </c>
      <c r="C77" s="179" t="s">
        <v>159</v>
      </c>
      <c r="D77" s="179"/>
    </row>
    <row r="78" spans="1:5" ht="15.75">
      <c r="A78" s="49"/>
      <c r="B78" s="70" t="s">
        <v>65</v>
      </c>
      <c r="C78" s="179" t="s">
        <v>164</v>
      </c>
      <c r="D78" s="179"/>
    </row>
    <row r="79" spans="1:5" ht="15.75">
      <c r="A79" s="49"/>
      <c r="B79" s="49"/>
      <c r="C79" s="49"/>
      <c r="D79" s="49"/>
    </row>
    <row r="80" spans="1:5" ht="15.75">
      <c r="A80" s="49"/>
      <c r="B80" s="49"/>
      <c r="C80" s="49"/>
      <c r="D80" s="49"/>
    </row>
  </sheetData>
  <mergeCells count="11">
    <mergeCell ref="A1:D1"/>
    <mergeCell ref="A2:D2"/>
    <mergeCell ref="C78:D78"/>
    <mergeCell ref="C68:D68"/>
    <mergeCell ref="A3:D3"/>
    <mergeCell ref="B45:C45"/>
    <mergeCell ref="C69:D69"/>
    <mergeCell ref="C70:D70"/>
    <mergeCell ref="C71:D71"/>
    <mergeCell ref="C76:D76"/>
    <mergeCell ref="C77:D77"/>
  </mergeCells>
  <pageMargins left="0.70866141732283472" right="0.70866141732283472" top="0.74803149606299213" bottom="0.74803149606299213" header="0.31496062992125984" footer="0.31496062992125984"/>
  <pageSetup paperSize="768" scale="61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>
    <tabColor rgb="FF92D050"/>
  </sheetPr>
  <dimension ref="A1:H71"/>
  <sheetViews>
    <sheetView workbookViewId="0">
      <selection activeCell="C69" sqref="C69:D69"/>
    </sheetView>
  </sheetViews>
  <sheetFormatPr defaultRowHeight="15"/>
  <cols>
    <col min="1" max="1" width="5.7109375" customWidth="1"/>
    <col min="2" max="2" width="47.28515625" customWidth="1"/>
    <col min="3" max="3" width="43.140625" customWidth="1"/>
    <col min="4" max="4" width="35.140625" customWidth="1"/>
    <col min="5" max="5" width="19.28515625" customWidth="1"/>
    <col min="7" max="7" width="17.7109375" bestFit="1" customWidth="1"/>
  </cols>
  <sheetData>
    <row r="1" spans="1:4" ht="15.75">
      <c r="A1" s="178" t="s">
        <v>215</v>
      </c>
      <c r="B1" s="178"/>
      <c r="C1" s="178"/>
      <c r="D1" s="178"/>
    </row>
    <row r="2" spans="1:4" ht="15.75">
      <c r="A2" s="178" t="s">
        <v>165</v>
      </c>
      <c r="B2" s="178"/>
      <c r="C2" s="178"/>
      <c r="D2" s="178"/>
    </row>
    <row r="3" spans="1:4" ht="15.75">
      <c r="A3" s="178" t="s">
        <v>120</v>
      </c>
      <c r="B3" s="178"/>
      <c r="C3" s="178"/>
      <c r="D3" s="178"/>
    </row>
    <row r="4" spans="1:4" ht="15.75">
      <c r="A4" s="69"/>
      <c r="B4" s="69"/>
      <c r="C4" s="69"/>
      <c r="D4" s="69"/>
    </row>
    <row r="5" spans="1:4" s="2" customFormat="1" ht="15.75">
      <c r="A5" s="63" t="s">
        <v>1</v>
      </c>
      <c r="B5" s="64" t="s">
        <v>186</v>
      </c>
      <c r="C5" s="63" t="s">
        <v>187</v>
      </c>
      <c r="D5" s="63" t="s">
        <v>7</v>
      </c>
    </row>
    <row r="6" spans="1:4" s="1" customFormat="1" ht="30" hidden="1">
      <c r="A6" s="52">
        <v>1</v>
      </c>
      <c r="B6" s="53" t="s">
        <v>58</v>
      </c>
      <c r="C6" s="54" t="s">
        <v>59</v>
      </c>
      <c r="D6" s="55">
        <v>1</v>
      </c>
    </row>
    <row r="7" spans="1:4" s="1" customFormat="1" hidden="1">
      <c r="A7" s="52">
        <v>2</v>
      </c>
      <c r="B7" s="53"/>
      <c r="C7" s="56" t="s">
        <v>114</v>
      </c>
      <c r="D7" s="57">
        <v>1</v>
      </c>
    </row>
    <row r="8" spans="1:4" s="1" customFormat="1" ht="30" hidden="1">
      <c r="A8" s="52">
        <v>3</v>
      </c>
      <c r="B8" s="53"/>
      <c r="C8" s="53" t="s">
        <v>115</v>
      </c>
      <c r="D8" s="55">
        <v>1</v>
      </c>
    </row>
    <row r="9" spans="1:4" s="1" customFormat="1" ht="30" hidden="1">
      <c r="A9" s="52">
        <v>4</v>
      </c>
      <c r="B9" s="53"/>
      <c r="C9" s="53" t="s">
        <v>116</v>
      </c>
      <c r="D9" s="55">
        <v>1</v>
      </c>
    </row>
    <row r="10" spans="1:4" s="1" customFormat="1" ht="45" hidden="1">
      <c r="A10" s="52">
        <v>5</v>
      </c>
      <c r="B10" s="53"/>
      <c r="C10" s="58" t="s">
        <v>4</v>
      </c>
      <c r="D10" s="55">
        <v>1</v>
      </c>
    </row>
    <row r="11" spans="1:4" s="1" customFormat="1" ht="30" hidden="1">
      <c r="A11" s="52">
        <v>1</v>
      </c>
      <c r="B11" s="53" t="s">
        <v>94</v>
      </c>
      <c r="C11" s="54" t="s">
        <v>117</v>
      </c>
      <c r="D11" s="55"/>
    </row>
    <row r="12" spans="1:4" s="1" customFormat="1" hidden="1">
      <c r="A12" s="52"/>
      <c r="B12" s="53"/>
      <c r="C12" s="60" t="s">
        <v>95</v>
      </c>
      <c r="D12" s="57" t="s">
        <v>99</v>
      </c>
    </row>
    <row r="13" spans="1:4" s="1" customFormat="1" hidden="1">
      <c r="A13" s="52"/>
      <c r="B13" s="53"/>
      <c r="C13" s="54" t="s">
        <v>96</v>
      </c>
      <c r="D13" s="55" t="s">
        <v>98</v>
      </c>
    </row>
    <row r="14" spans="1:4" s="1" customFormat="1" hidden="1">
      <c r="A14" s="52"/>
      <c r="B14" s="53"/>
      <c r="C14" s="61" t="s">
        <v>97</v>
      </c>
      <c r="D14" s="55" t="s">
        <v>98</v>
      </c>
    </row>
    <row r="15" spans="1:4" s="1" customFormat="1" ht="31.5">
      <c r="A15" s="112">
        <v>1</v>
      </c>
      <c r="B15" s="130" t="s">
        <v>121</v>
      </c>
      <c r="C15" s="58"/>
      <c r="D15" s="57"/>
    </row>
    <row r="16" spans="1:4" s="1" customFormat="1" ht="38.25" customHeight="1">
      <c r="A16" s="52"/>
      <c r="B16" s="125" t="str">
        <f>[2]Sheet1!AI23</f>
        <v>Realisasi Penghapusan BMD dari Perangkat Daerah 70.0 persen ; 10.0 Paket</v>
      </c>
      <c r="C16" s="170" t="str">
        <f>[2]Sheet1!AJ23</f>
        <v>Jumlah Dokumen</v>
      </c>
      <c r="D16" s="57" t="s">
        <v>243</v>
      </c>
    </row>
    <row r="17" spans="1:8" s="1" customFormat="1" ht="37.5" customHeight="1">
      <c r="A17" s="52"/>
      <c r="B17" s="131" t="str">
        <f>[2]Sheet1!AI25</f>
        <v>Terwujudnya sumber pendapatan baru dan identifikasi pengalihan kekayaan daerah</v>
      </c>
      <c r="C17" s="172" t="str">
        <f>[2]Sheet1!AJ25</f>
        <v>Jumlah Dokumen</v>
      </c>
      <c r="D17" s="55" t="s">
        <v>258</v>
      </c>
    </row>
    <row r="18" spans="1:8" s="1" customFormat="1" ht="12.75" customHeight="1">
      <c r="A18" s="52"/>
      <c r="B18" s="53"/>
      <c r="C18" s="58"/>
      <c r="D18" s="55"/>
    </row>
    <row r="19" spans="1:8">
      <c r="A19" s="38"/>
      <c r="B19" s="39"/>
      <c r="C19" s="40"/>
      <c r="D19" s="41"/>
    </row>
    <row r="20" spans="1:8">
      <c r="A20" s="33"/>
      <c r="B20" s="12" t="s">
        <v>10</v>
      </c>
      <c r="C20" s="12"/>
      <c r="D20" s="12" t="s">
        <v>11</v>
      </c>
      <c r="E20" s="9" t="s">
        <v>128</v>
      </c>
      <c r="G20" s="12"/>
      <c r="H20" s="12"/>
    </row>
    <row r="21" spans="1:8" ht="24" customHeight="1">
      <c r="A21" s="3"/>
      <c r="B21" s="9"/>
      <c r="C21" s="44"/>
      <c r="D21" s="11">
        <f>D48</f>
        <v>702325900</v>
      </c>
      <c r="E21" s="4"/>
      <c r="G21" s="8"/>
      <c r="H21" s="8"/>
    </row>
    <row r="22" spans="1:8" ht="23.25" hidden="1" customHeight="1">
      <c r="A22" s="32">
        <v>1</v>
      </c>
      <c r="B22" s="45" t="s">
        <v>3</v>
      </c>
      <c r="C22" s="5"/>
      <c r="D22" s="46">
        <v>1012106000</v>
      </c>
      <c r="E22" s="22"/>
    </row>
    <row r="23" spans="1:8" hidden="1">
      <c r="A23" s="32"/>
      <c r="B23" s="45" t="s">
        <v>14</v>
      </c>
      <c r="C23" s="5"/>
      <c r="D23" s="46">
        <v>51800000</v>
      </c>
      <c r="E23" s="22"/>
    </row>
    <row r="24" spans="1:8" hidden="1">
      <c r="A24" s="32"/>
      <c r="B24" s="45" t="s">
        <v>15</v>
      </c>
      <c r="C24" s="5"/>
      <c r="D24" s="46">
        <v>56500000</v>
      </c>
      <c r="E24" s="22"/>
    </row>
    <row r="25" spans="1:8" hidden="1">
      <c r="A25" s="32"/>
      <c r="B25" s="45" t="s">
        <v>16</v>
      </c>
      <c r="C25" s="5"/>
      <c r="D25" s="46">
        <v>24400000</v>
      </c>
      <c r="E25" s="22"/>
    </row>
    <row r="26" spans="1:8" ht="16.5" hidden="1">
      <c r="A26" s="32"/>
      <c r="B26" s="45" t="s">
        <v>17</v>
      </c>
      <c r="C26" s="5"/>
      <c r="D26" s="46">
        <v>47174000</v>
      </c>
      <c r="E26" s="24"/>
    </row>
    <row r="27" spans="1:8" hidden="1">
      <c r="A27" s="32"/>
      <c r="B27" s="45" t="s">
        <v>18</v>
      </c>
      <c r="C27" s="5"/>
      <c r="D27" s="46">
        <v>69714000</v>
      </c>
      <c r="E27" s="22"/>
    </row>
    <row r="28" spans="1:8" hidden="1">
      <c r="A28" s="32"/>
      <c r="B28" s="45" t="s">
        <v>19</v>
      </c>
      <c r="C28" s="5"/>
      <c r="D28" s="46">
        <v>76100000</v>
      </c>
      <c r="E28" s="22"/>
    </row>
    <row r="29" spans="1:8" hidden="1">
      <c r="A29" s="32"/>
      <c r="B29" s="45" t="s">
        <v>21</v>
      </c>
      <c r="C29" s="5"/>
      <c r="D29" s="46">
        <v>12000000</v>
      </c>
      <c r="E29" s="22"/>
    </row>
    <row r="30" spans="1:8" hidden="1">
      <c r="A30" s="32"/>
      <c r="B30" s="45" t="s">
        <v>22</v>
      </c>
      <c r="C30" s="5"/>
      <c r="D30" s="46">
        <v>30692400</v>
      </c>
      <c r="E30" s="22"/>
    </row>
    <row r="31" spans="1:8" hidden="1">
      <c r="A31" s="32"/>
      <c r="B31" s="45" t="s">
        <v>23</v>
      </c>
      <c r="C31" s="5"/>
      <c r="D31" s="46">
        <v>73950000</v>
      </c>
      <c r="E31" s="22"/>
      <c r="G31" s="8">
        <f>SUM(D30:D31)</f>
        <v>104642400</v>
      </c>
    </row>
    <row r="32" spans="1:8" hidden="1">
      <c r="A32" s="32"/>
      <c r="B32" s="45" t="s">
        <v>24</v>
      </c>
      <c r="C32" s="5"/>
      <c r="D32" s="46">
        <v>299725000</v>
      </c>
      <c r="E32" s="22"/>
    </row>
    <row r="33" spans="1:5" hidden="1">
      <c r="A33" s="32"/>
      <c r="B33" s="45" t="s">
        <v>25</v>
      </c>
      <c r="C33" s="5"/>
      <c r="D33" s="46">
        <v>94776000</v>
      </c>
      <c r="E33" s="22"/>
    </row>
    <row r="34" spans="1:5" hidden="1">
      <c r="A34" s="32">
        <v>2</v>
      </c>
      <c r="B34" s="45" t="s">
        <v>2</v>
      </c>
      <c r="C34" s="5"/>
      <c r="D34" s="7">
        <v>3743750000</v>
      </c>
      <c r="E34" s="22"/>
    </row>
    <row r="35" spans="1:5" hidden="1">
      <c r="A35" s="32"/>
      <c r="B35" s="47" t="s">
        <v>27</v>
      </c>
      <c r="C35" s="5"/>
      <c r="D35" s="7">
        <v>3743750000</v>
      </c>
      <c r="E35" s="22"/>
    </row>
    <row r="36" spans="1:5" hidden="1">
      <c r="A36" s="32"/>
      <c r="B36" s="45" t="s">
        <v>28</v>
      </c>
      <c r="C36" s="5"/>
      <c r="D36" s="7">
        <v>3743750000</v>
      </c>
      <c r="E36" s="22"/>
    </row>
    <row r="37" spans="1:5" hidden="1">
      <c r="A37" s="32"/>
      <c r="B37" s="45" t="s">
        <v>29</v>
      </c>
      <c r="C37" s="5"/>
      <c r="D37" s="7">
        <v>3743750000</v>
      </c>
      <c r="E37" s="22"/>
    </row>
    <row r="38" spans="1:5" hidden="1">
      <c r="A38" s="32"/>
      <c r="B38" s="45" t="s">
        <v>30</v>
      </c>
      <c r="C38" s="5"/>
      <c r="D38" s="7">
        <v>3743750000</v>
      </c>
      <c r="E38" s="22"/>
    </row>
    <row r="39" spans="1:5" hidden="1">
      <c r="A39" s="32"/>
      <c r="B39" s="47" t="s">
        <v>32</v>
      </c>
      <c r="C39" s="5"/>
      <c r="D39" s="7">
        <v>3743750000</v>
      </c>
      <c r="E39" s="22"/>
    </row>
    <row r="40" spans="1:5" hidden="1">
      <c r="A40" s="32"/>
      <c r="B40" s="45" t="s">
        <v>33</v>
      </c>
      <c r="C40" s="5"/>
      <c r="D40" s="7">
        <v>3743750000</v>
      </c>
      <c r="E40" s="22"/>
    </row>
    <row r="41" spans="1:5" hidden="1">
      <c r="A41" s="32">
        <v>3</v>
      </c>
      <c r="B41" s="45" t="s">
        <v>122</v>
      </c>
      <c r="C41" s="5"/>
      <c r="D41" s="7">
        <v>19057000</v>
      </c>
      <c r="E41" s="22"/>
    </row>
    <row r="42" spans="1:5" hidden="1">
      <c r="A42" s="32">
        <v>4</v>
      </c>
      <c r="B42" s="45" t="s">
        <v>106</v>
      </c>
      <c r="C42" s="5"/>
      <c r="D42" s="7">
        <f>D43</f>
        <v>200250000</v>
      </c>
      <c r="E42" s="22"/>
    </row>
    <row r="43" spans="1:5" hidden="1">
      <c r="A43" s="32"/>
      <c r="B43" s="47" t="s">
        <v>107</v>
      </c>
      <c r="C43" s="5"/>
      <c r="D43" s="46">
        <v>200250000</v>
      </c>
      <c r="E43" s="22"/>
    </row>
    <row r="44" spans="1:5" ht="15.75" hidden="1">
      <c r="A44" s="32">
        <v>5</v>
      </c>
      <c r="B44" s="186" t="s">
        <v>113</v>
      </c>
      <c r="C44" s="187"/>
      <c r="D44" s="7">
        <v>297743400</v>
      </c>
      <c r="E44" s="22"/>
    </row>
    <row r="45" spans="1:5" hidden="1">
      <c r="A45" s="32"/>
      <c r="B45" s="45" t="s">
        <v>35</v>
      </c>
      <c r="C45" s="5"/>
      <c r="D45" s="46">
        <v>257154000</v>
      </c>
      <c r="E45" s="22" t="s">
        <v>53</v>
      </c>
    </row>
    <row r="46" spans="1:5" ht="16.5" hidden="1">
      <c r="A46" s="32"/>
      <c r="B46" s="45" t="s">
        <v>36</v>
      </c>
      <c r="C46" s="51"/>
      <c r="D46" s="46">
        <v>28736700</v>
      </c>
      <c r="E46" s="24" t="s">
        <v>54</v>
      </c>
    </row>
    <row r="47" spans="1:5" ht="16.5" hidden="1">
      <c r="A47" s="32"/>
      <c r="B47" s="45" t="s">
        <v>37</v>
      </c>
      <c r="C47" s="51"/>
      <c r="D47" s="46">
        <v>34006700</v>
      </c>
      <c r="E47" s="24" t="s">
        <v>54</v>
      </c>
    </row>
    <row r="48" spans="1:5" ht="15.75" customHeight="1">
      <c r="A48" s="83">
        <v>1</v>
      </c>
      <c r="B48" s="93" t="s">
        <v>121</v>
      </c>
      <c r="C48" s="111"/>
      <c r="D48" s="7">
        <f>D54+D55</f>
        <v>702325900</v>
      </c>
      <c r="E48" s="25"/>
    </row>
    <row r="49" spans="1:5" ht="16.5" hidden="1">
      <c r="A49" s="3"/>
      <c r="B49" s="45"/>
      <c r="C49" s="18"/>
      <c r="D49" s="46"/>
      <c r="E49" s="24"/>
    </row>
    <row r="50" spans="1:5" ht="16.5" hidden="1">
      <c r="A50" s="3"/>
      <c r="B50" s="45" t="s">
        <v>47</v>
      </c>
      <c r="C50" s="18"/>
      <c r="D50" s="46">
        <v>954975875</v>
      </c>
      <c r="E50" s="24" t="s">
        <v>54</v>
      </c>
    </row>
    <row r="51" spans="1:5" ht="15.75" hidden="1">
      <c r="A51" s="3"/>
      <c r="B51" s="45" t="s">
        <v>48</v>
      </c>
      <c r="C51" s="19"/>
      <c r="D51" s="46">
        <v>1499044000</v>
      </c>
      <c r="E51" s="25" t="s">
        <v>56</v>
      </c>
    </row>
    <row r="52" spans="1:5" ht="15.75" hidden="1">
      <c r="A52" s="6"/>
      <c r="B52" s="47" t="s">
        <v>50</v>
      </c>
      <c r="C52" s="6"/>
      <c r="D52" s="46">
        <v>72653250</v>
      </c>
      <c r="E52" s="25" t="s">
        <v>55</v>
      </c>
    </row>
    <row r="53" spans="1:5" ht="15.75" hidden="1">
      <c r="A53" s="6"/>
      <c r="B53" s="45" t="s">
        <v>51</v>
      </c>
      <c r="C53" s="6"/>
      <c r="D53" s="46">
        <v>15825000</v>
      </c>
      <c r="E53" s="25" t="s">
        <v>55</v>
      </c>
    </row>
    <row r="54" spans="1:5" ht="15.75">
      <c r="A54" s="6"/>
      <c r="B54" s="47" t="s">
        <v>52</v>
      </c>
      <c r="C54" s="6"/>
      <c r="D54" s="46">
        <v>600054000</v>
      </c>
      <c r="E54" s="25"/>
    </row>
    <row r="55" spans="1:5" ht="15.75">
      <c r="A55" s="6"/>
      <c r="B55" s="47" t="s">
        <v>112</v>
      </c>
      <c r="C55" s="6"/>
      <c r="D55" s="46">
        <v>102271900</v>
      </c>
      <c r="E55" s="25"/>
    </row>
    <row r="56" spans="1:5" ht="16.5" hidden="1">
      <c r="A56" s="6"/>
      <c r="B56" s="47" t="s">
        <v>111</v>
      </c>
      <c r="C56" s="6"/>
      <c r="D56" s="46">
        <v>315080850</v>
      </c>
      <c r="E56" s="24" t="s">
        <v>54</v>
      </c>
    </row>
    <row r="57" spans="1:5" ht="15.75" hidden="1">
      <c r="A57" s="6"/>
      <c r="B57" s="47" t="s">
        <v>110</v>
      </c>
      <c r="C57" s="6"/>
      <c r="D57" s="46">
        <v>111174900</v>
      </c>
      <c r="E57" s="25" t="s">
        <v>55</v>
      </c>
    </row>
    <row r="58" spans="1:5" ht="15.75">
      <c r="A58" s="3"/>
      <c r="B58" s="6"/>
      <c r="C58" s="182"/>
      <c r="D58" s="182"/>
    </row>
    <row r="59" spans="1:5" ht="15.75">
      <c r="A59" s="3"/>
      <c r="B59" s="6"/>
      <c r="C59" s="72"/>
      <c r="D59" s="72"/>
    </row>
    <row r="60" spans="1:5" ht="15.75">
      <c r="A60" s="49"/>
      <c r="B60" s="49"/>
      <c r="C60" s="183" t="s">
        <v>221</v>
      </c>
      <c r="D60" s="183"/>
    </row>
    <row r="61" spans="1:5" ht="15.75">
      <c r="A61" s="49"/>
      <c r="B61" s="71" t="s">
        <v>124</v>
      </c>
      <c r="C61" s="181" t="s">
        <v>166</v>
      </c>
      <c r="D61" s="181"/>
    </row>
    <row r="62" spans="1:5" ht="15.75">
      <c r="A62" s="49"/>
      <c r="B62" s="71" t="s">
        <v>125</v>
      </c>
      <c r="C62" s="181" t="s">
        <v>167</v>
      </c>
      <c r="D62" s="181"/>
    </row>
    <row r="63" spans="1:5" ht="15.75">
      <c r="A63" s="49"/>
      <c r="B63" s="70"/>
      <c r="C63" s="71"/>
      <c r="D63" s="71"/>
    </row>
    <row r="64" spans="1:5" ht="15.75">
      <c r="A64" s="49"/>
      <c r="B64" s="70"/>
      <c r="C64" s="6"/>
      <c r="D64" s="3"/>
    </row>
    <row r="65" spans="1:4" ht="15.75">
      <c r="A65" s="49"/>
      <c r="B65" s="70"/>
      <c r="C65" s="6"/>
      <c r="D65" s="3"/>
    </row>
    <row r="66" spans="1:4" ht="15.75">
      <c r="A66" s="49"/>
      <c r="B66" s="70"/>
      <c r="C66" s="6"/>
      <c r="D66" s="3"/>
    </row>
    <row r="67" spans="1:4" ht="15.75">
      <c r="A67" s="49"/>
      <c r="B67" s="72" t="s">
        <v>63</v>
      </c>
      <c r="C67" s="182" t="s">
        <v>168</v>
      </c>
      <c r="D67" s="182"/>
    </row>
    <row r="68" spans="1:4" ht="15.75">
      <c r="A68" s="49"/>
      <c r="B68" s="70" t="s">
        <v>149</v>
      </c>
      <c r="C68" s="179" t="s">
        <v>159</v>
      </c>
      <c r="D68" s="179"/>
    </row>
    <row r="69" spans="1:4" ht="15.75">
      <c r="A69" s="49"/>
      <c r="B69" s="70" t="s">
        <v>65</v>
      </c>
      <c r="C69" s="179" t="s">
        <v>169</v>
      </c>
      <c r="D69" s="179"/>
    </row>
    <row r="70" spans="1:4" ht="15.75">
      <c r="A70" s="49"/>
      <c r="B70" s="49"/>
      <c r="C70" s="49"/>
      <c r="D70" s="49"/>
    </row>
    <row r="71" spans="1:4" ht="15.75">
      <c r="A71" s="49"/>
      <c r="B71" s="49"/>
      <c r="C71" s="49"/>
      <c r="D71" s="49"/>
    </row>
  </sheetData>
  <mergeCells count="11">
    <mergeCell ref="C58:D58"/>
    <mergeCell ref="C60:D60"/>
    <mergeCell ref="A2:D2"/>
    <mergeCell ref="A1:D1"/>
    <mergeCell ref="A3:D3"/>
    <mergeCell ref="B44:C44"/>
    <mergeCell ref="C61:D61"/>
    <mergeCell ref="C62:D62"/>
    <mergeCell ref="C67:D67"/>
    <mergeCell ref="C68:D68"/>
    <mergeCell ref="C69:D69"/>
  </mergeCells>
  <pageMargins left="0.70866141732283472" right="0.56999999999999995" top="0.74803149606299213" bottom="0.74803149606299213" header="0.31496062992125984" footer="0.31496062992125984"/>
  <pageSetup paperSize="768" scale="61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>
    <tabColor rgb="FF92D050"/>
  </sheetPr>
  <dimension ref="A1:H81"/>
  <sheetViews>
    <sheetView workbookViewId="0">
      <selection activeCell="E63" sqref="E63"/>
    </sheetView>
  </sheetViews>
  <sheetFormatPr defaultRowHeight="15"/>
  <cols>
    <col min="1" max="1" width="5.7109375" customWidth="1"/>
    <col min="2" max="2" width="46.7109375" customWidth="1"/>
    <col min="3" max="3" width="41.85546875" customWidth="1"/>
    <col min="4" max="4" width="33.140625" customWidth="1"/>
    <col min="5" max="5" width="19.28515625" customWidth="1"/>
    <col min="7" max="7" width="17.7109375" bestFit="1" customWidth="1"/>
  </cols>
  <sheetData>
    <row r="1" spans="1:4" ht="15.75">
      <c r="A1" s="178" t="s">
        <v>215</v>
      </c>
      <c r="B1" s="178"/>
      <c r="C1" s="178"/>
      <c r="D1" s="178"/>
    </row>
    <row r="2" spans="1:4" ht="15.75">
      <c r="A2" s="178" t="s">
        <v>172</v>
      </c>
      <c r="B2" s="178"/>
      <c r="C2" s="178"/>
      <c r="D2" s="178"/>
    </row>
    <row r="3" spans="1:4" ht="15.75">
      <c r="A3" s="178" t="s">
        <v>120</v>
      </c>
      <c r="B3" s="178"/>
      <c r="C3" s="178"/>
      <c r="D3" s="178"/>
    </row>
    <row r="4" spans="1:4" ht="15.75">
      <c r="A4" s="74"/>
      <c r="B4" s="74"/>
      <c r="C4" s="74"/>
      <c r="D4" s="74"/>
    </row>
    <row r="5" spans="1:4" s="2" customFormat="1" ht="15.75">
      <c r="A5" s="63" t="s">
        <v>1</v>
      </c>
      <c r="B5" s="64" t="s">
        <v>186</v>
      </c>
      <c r="C5" s="63" t="s">
        <v>187</v>
      </c>
      <c r="D5" s="63" t="s">
        <v>7</v>
      </c>
    </row>
    <row r="6" spans="1:4" s="1" customFormat="1" ht="31.5">
      <c r="A6" s="52">
        <v>1</v>
      </c>
      <c r="B6" s="128" t="s">
        <v>121</v>
      </c>
      <c r="C6" s="88"/>
      <c r="D6" s="55"/>
    </row>
    <row r="7" spans="1:4" s="1" customFormat="1" ht="75">
      <c r="A7" s="52"/>
      <c r="B7" s="125" t="str">
        <f>[2]Sheet1!AI13</f>
        <v>Terbitnya Surat Penyediaan Dana (SPD) per triwulan untuk seluruh perangkat daerah 4.0 Dokumen ; Terbitnya Laporan Keselarasan anggaran kas dan realisasi secara periodik 4.0 Dokumen</v>
      </c>
      <c r="C7" s="170" t="str">
        <f>[2]Sheet1!AJ13</f>
        <v>Jumlah Dokumen</v>
      </c>
      <c r="D7" s="57" t="s">
        <v>244</v>
      </c>
    </row>
    <row r="8" spans="1:4" s="1" customFormat="1" ht="60">
      <c r="A8" s="52"/>
      <c r="B8" s="126" t="str">
        <f>[2]Sheet1!AI14</f>
        <v>Tersusunya dokumen dan pelaporan bantuan keuangan kota cimahi 1.0 Dokumen ; Terlaksananya rekonsiliasi penerima bantuan provinsi 2.0 kali</v>
      </c>
      <c r="C8" s="171" t="str">
        <f>[2]Sheet1!AJ14</f>
        <v>Jumlah Dokumen</v>
      </c>
      <c r="D8" s="57" t="s">
        <v>245</v>
      </c>
    </row>
    <row r="9" spans="1:4" s="1" customFormat="1" ht="30">
      <c r="A9" s="52"/>
      <c r="B9" s="136" t="str">
        <f>[2]Sheet1!AI9</f>
        <v>Tersusunnya dokumen peraturan daerah Kota Cimahi tentang APBD</v>
      </c>
      <c r="C9" s="173" t="str">
        <f>[2]Sheet1!AJ9</f>
        <v>Jumlah Dokumen Perda APBD</v>
      </c>
      <c r="D9" s="57" t="s">
        <v>199</v>
      </c>
    </row>
    <row r="10" spans="1:4" s="1" customFormat="1" ht="30">
      <c r="A10" s="52"/>
      <c r="B10" s="136" t="str">
        <f>[2]Sheet1!AI10</f>
        <v>Tersusunnya dokumen peraturan kdh Kota Cimahi tentang Penjabaran APBD</v>
      </c>
      <c r="C10" s="173" t="str">
        <f>[2]Sheet1!AJ10</f>
        <v>Jumlah Dokumen Perwal APBD</v>
      </c>
      <c r="D10" s="55" t="s">
        <v>199</v>
      </c>
    </row>
    <row r="11" spans="1:4" s="1" customFormat="1" ht="30">
      <c r="A11" s="52"/>
      <c r="B11" s="136" t="str">
        <f>[2]Sheet1!AI11</f>
        <v>Tersusunnya dokumen peraturan kdh Kota Cimahi tentang Perubahan APBD</v>
      </c>
      <c r="C11" s="173" t="str">
        <f>[2]Sheet1!AJ11</f>
        <v>Jumlah Dokumen Perda Perubahan APBD</v>
      </c>
      <c r="D11" s="55" t="s">
        <v>199</v>
      </c>
    </row>
    <row r="12" spans="1:4" s="1" customFormat="1" ht="45">
      <c r="A12" s="52"/>
      <c r="B12" s="136" t="str">
        <f>[2]Sheet1!AI12</f>
        <v>Tersusunnya dokumen peraturan kdh Kota Cimahi tentang Penjabaran Perubahan APBD</v>
      </c>
      <c r="C12" s="173" t="str">
        <f>[2]Sheet1!AJ12</f>
        <v>Jumlah Dokumen Perwal Perubahan APBD</v>
      </c>
      <c r="D12" s="55" t="s">
        <v>200</v>
      </c>
    </row>
    <row r="13" spans="1:4" s="1" customFormat="1" ht="45" hidden="1">
      <c r="A13" s="94"/>
      <c r="B13" s="150" t="s">
        <v>176</v>
      </c>
      <c r="C13" s="95" t="s">
        <v>201</v>
      </c>
      <c r="D13" s="55" t="s">
        <v>104</v>
      </c>
    </row>
    <row r="14" spans="1:4" s="1" customFormat="1" ht="30" hidden="1">
      <c r="A14" s="52">
        <v>1</v>
      </c>
      <c r="B14" s="96" t="s">
        <v>94</v>
      </c>
      <c r="C14" s="54" t="s">
        <v>117</v>
      </c>
      <c r="D14" s="55"/>
    </row>
    <row r="15" spans="1:4" s="1" customFormat="1" hidden="1">
      <c r="A15" s="52"/>
      <c r="B15" s="53"/>
      <c r="C15" s="60" t="s">
        <v>95</v>
      </c>
      <c r="D15" s="57" t="s">
        <v>99</v>
      </c>
    </row>
    <row r="16" spans="1:4" s="1" customFormat="1" hidden="1">
      <c r="A16" s="52"/>
      <c r="B16" s="53"/>
      <c r="C16" s="54" t="s">
        <v>96</v>
      </c>
      <c r="D16" s="55" t="s">
        <v>98</v>
      </c>
    </row>
    <row r="17" spans="1:8" s="1" customFormat="1" hidden="1">
      <c r="A17" s="52"/>
      <c r="B17" s="53"/>
      <c r="C17" s="61" t="s">
        <v>97</v>
      </c>
      <c r="D17" s="55" t="s">
        <v>98</v>
      </c>
    </row>
    <row r="18" spans="1:8" s="1" customFormat="1" ht="30" hidden="1">
      <c r="A18" s="52">
        <v>7</v>
      </c>
      <c r="B18" s="53" t="s">
        <v>93</v>
      </c>
      <c r="C18" s="58" t="s">
        <v>118</v>
      </c>
      <c r="D18" s="57" t="s">
        <v>105</v>
      </c>
    </row>
    <row r="19" spans="1:8" s="1" customFormat="1" hidden="1">
      <c r="A19" s="52">
        <v>8</v>
      </c>
      <c r="B19" s="53"/>
      <c r="C19" s="58" t="s">
        <v>0</v>
      </c>
      <c r="D19" s="55" t="s">
        <v>100</v>
      </c>
    </row>
    <row r="20" spans="1:8" s="1" customFormat="1" ht="45" hidden="1">
      <c r="A20" s="52">
        <v>2</v>
      </c>
      <c r="B20" s="53" t="s">
        <v>92</v>
      </c>
      <c r="C20" s="58" t="s">
        <v>119</v>
      </c>
      <c r="D20" s="55">
        <v>0.95</v>
      </c>
    </row>
    <row r="21" spans="1:8" s="1" customFormat="1" ht="38.25" hidden="1" customHeight="1">
      <c r="A21" s="52"/>
      <c r="B21" s="53"/>
      <c r="C21" s="58" t="s">
        <v>90</v>
      </c>
      <c r="D21" s="55">
        <v>1</v>
      </c>
    </row>
    <row r="22" spans="1:8" s="1" customFormat="1" ht="40.5" hidden="1" customHeight="1">
      <c r="A22" s="52">
        <v>3</v>
      </c>
      <c r="B22" s="53" t="s">
        <v>89</v>
      </c>
      <c r="C22" s="59" t="s">
        <v>91</v>
      </c>
      <c r="D22" s="55"/>
    </row>
    <row r="23" spans="1:8" s="1" customFormat="1" ht="40.5" hidden="1" customHeight="1">
      <c r="A23" s="52"/>
      <c r="B23" s="53"/>
      <c r="C23" s="62" t="s">
        <v>102</v>
      </c>
      <c r="D23" s="55" t="s">
        <v>104</v>
      </c>
    </row>
    <row r="24" spans="1:8" s="1" customFormat="1" ht="40.5" hidden="1" customHeight="1">
      <c r="A24" s="52"/>
      <c r="B24" s="53"/>
      <c r="C24" s="62" t="s">
        <v>101</v>
      </c>
      <c r="D24" s="55" t="s">
        <v>104</v>
      </c>
    </row>
    <row r="25" spans="1:8" s="1" customFormat="1" ht="40.5" hidden="1" customHeight="1">
      <c r="A25" s="52"/>
      <c r="B25" s="53"/>
      <c r="C25" s="62" t="s">
        <v>103</v>
      </c>
      <c r="D25" s="55" t="s">
        <v>104</v>
      </c>
    </row>
    <row r="26" spans="1:8">
      <c r="A26" s="38"/>
      <c r="B26" s="151"/>
      <c r="C26" s="40"/>
      <c r="D26" s="41"/>
    </row>
    <row r="27" spans="1:8">
      <c r="A27" s="33"/>
      <c r="B27" s="12" t="s">
        <v>10</v>
      </c>
      <c r="C27" s="12"/>
      <c r="D27" s="12" t="s">
        <v>11</v>
      </c>
      <c r="E27" s="9" t="s">
        <v>128</v>
      </c>
      <c r="G27" s="12"/>
      <c r="H27" s="12"/>
    </row>
    <row r="28" spans="1:8" ht="24" customHeight="1">
      <c r="A28" s="3"/>
      <c r="B28" s="9"/>
      <c r="C28" s="44"/>
      <c r="D28" s="11">
        <f>D55</f>
        <v>1012547000</v>
      </c>
      <c r="E28" s="4"/>
      <c r="G28" s="8"/>
      <c r="H28" s="8"/>
    </row>
    <row r="29" spans="1:8" ht="23.25" hidden="1" customHeight="1">
      <c r="A29" s="32">
        <v>1</v>
      </c>
      <c r="B29" s="45" t="s">
        <v>3</v>
      </c>
      <c r="C29" s="5"/>
      <c r="D29" s="46">
        <v>1012106000</v>
      </c>
      <c r="E29" s="22"/>
    </row>
    <row r="30" spans="1:8" hidden="1">
      <c r="A30" s="32"/>
      <c r="B30" s="45" t="s">
        <v>14</v>
      </c>
      <c r="C30" s="5"/>
      <c r="D30" s="46">
        <v>51800000</v>
      </c>
      <c r="E30" s="22"/>
    </row>
    <row r="31" spans="1:8" hidden="1">
      <c r="A31" s="32"/>
      <c r="B31" s="45" t="s">
        <v>15</v>
      </c>
      <c r="C31" s="5"/>
      <c r="D31" s="46">
        <v>56500000</v>
      </c>
      <c r="E31" s="22"/>
    </row>
    <row r="32" spans="1:8" hidden="1">
      <c r="A32" s="32"/>
      <c r="B32" s="45" t="s">
        <v>16</v>
      </c>
      <c r="C32" s="5"/>
      <c r="D32" s="46">
        <v>24400000</v>
      </c>
      <c r="E32" s="22"/>
    </row>
    <row r="33" spans="1:7" ht="16.5" hidden="1">
      <c r="A33" s="32"/>
      <c r="B33" s="45" t="s">
        <v>17</v>
      </c>
      <c r="C33" s="5"/>
      <c r="D33" s="46">
        <v>47174000</v>
      </c>
      <c r="E33" s="24"/>
    </row>
    <row r="34" spans="1:7" hidden="1">
      <c r="A34" s="32"/>
      <c r="B34" s="45" t="s">
        <v>18</v>
      </c>
      <c r="C34" s="5"/>
      <c r="D34" s="46">
        <v>69714000</v>
      </c>
      <c r="E34" s="22"/>
    </row>
    <row r="35" spans="1:7" hidden="1">
      <c r="A35" s="32"/>
      <c r="B35" s="45" t="s">
        <v>19</v>
      </c>
      <c r="C35" s="5"/>
      <c r="D35" s="46">
        <v>76100000</v>
      </c>
      <c r="E35" s="22"/>
    </row>
    <row r="36" spans="1:7" hidden="1">
      <c r="A36" s="32"/>
      <c r="B36" s="45" t="s">
        <v>21</v>
      </c>
      <c r="C36" s="5"/>
      <c r="D36" s="46">
        <v>12000000</v>
      </c>
      <c r="E36" s="22"/>
    </row>
    <row r="37" spans="1:7" hidden="1">
      <c r="A37" s="32"/>
      <c r="B37" s="45" t="s">
        <v>22</v>
      </c>
      <c r="C37" s="5"/>
      <c r="D37" s="46">
        <v>30692400</v>
      </c>
      <c r="E37" s="22"/>
    </row>
    <row r="38" spans="1:7" hidden="1">
      <c r="A38" s="32"/>
      <c r="B38" s="45" t="s">
        <v>23</v>
      </c>
      <c r="C38" s="5"/>
      <c r="D38" s="46">
        <v>73950000</v>
      </c>
      <c r="E38" s="22"/>
      <c r="G38" s="8">
        <f>SUM(D37:D38)</f>
        <v>104642400</v>
      </c>
    </row>
    <row r="39" spans="1:7" hidden="1">
      <c r="A39" s="32"/>
      <c r="B39" s="45" t="s">
        <v>24</v>
      </c>
      <c r="C39" s="5"/>
      <c r="D39" s="46">
        <v>299725000</v>
      </c>
      <c r="E39" s="22"/>
    </row>
    <row r="40" spans="1:7" hidden="1">
      <c r="A40" s="32"/>
      <c r="B40" s="45" t="s">
        <v>25</v>
      </c>
      <c r="C40" s="5"/>
      <c r="D40" s="46">
        <v>94776000</v>
      </c>
      <c r="E40" s="22"/>
    </row>
    <row r="41" spans="1:7" hidden="1">
      <c r="A41" s="32">
        <v>2</v>
      </c>
      <c r="B41" s="45" t="s">
        <v>2</v>
      </c>
      <c r="C41" s="5"/>
      <c r="D41" s="7">
        <v>3743750000</v>
      </c>
      <c r="E41" s="22"/>
    </row>
    <row r="42" spans="1:7" hidden="1">
      <c r="A42" s="32"/>
      <c r="B42" s="47" t="s">
        <v>27</v>
      </c>
      <c r="C42" s="5"/>
      <c r="D42" s="7">
        <v>3743750000</v>
      </c>
      <c r="E42" s="22"/>
    </row>
    <row r="43" spans="1:7" hidden="1">
      <c r="A43" s="32"/>
      <c r="B43" s="45" t="s">
        <v>28</v>
      </c>
      <c r="C43" s="5"/>
      <c r="D43" s="7">
        <v>3743750000</v>
      </c>
      <c r="E43" s="22"/>
    </row>
    <row r="44" spans="1:7" hidden="1">
      <c r="A44" s="32"/>
      <c r="B44" s="45" t="s">
        <v>29</v>
      </c>
      <c r="C44" s="5"/>
      <c r="D44" s="7">
        <v>3743750000</v>
      </c>
      <c r="E44" s="22"/>
    </row>
    <row r="45" spans="1:7" hidden="1">
      <c r="A45" s="32"/>
      <c r="B45" s="45" t="s">
        <v>30</v>
      </c>
      <c r="C45" s="5"/>
      <c r="D45" s="7">
        <v>3743750000</v>
      </c>
      <c r="E45" s="22"/>
    </row>
    <row r="46" spans="1:7" hidden="1">
      <c r="A46" s="32"/>
      <c r="B46" s="47" t="s">
        <v>32</v>
      </c>
      <c r="C46" s="5"/>
      <c r="D46" s="7">
        <v>3743750000</v>
      </c>
      <c r="E46" s="22"/>
    </row>
    <row r="47" spans="1:7" hidden="1">
      <c r="A47" s="32"/>
      <c r="B47" s="45" t="s">
        <v>33</v>
      </c>
      <c r="C47" s="5"/>
      <c r="D47" s="7">
        <v>3743750000</v>
      </c>
      <c r="E47" s="22"/>
    </row>
    <row r="48" spans="1:7" hidden="1">
      <c r="A48" s="32">
        <v>3</v>
      </c>
      <c r="B48" s="45" t="s">
        <v>122</v>
      </c>
      <c r="C48" s="5"/>
      <c r="D48" s="7">
        <v>19057000</v>
      </c>
      <c r="E48" s="22"/>
    </row>
    <row r="49" spans="1:5" hidden="1">
      <c r="A49" s="32">
        <v>4</v>
      </c>
      <c r="B49" s="45" t="s">
        <v>106</v>
      </c>
      <c r="C49" s="5"/>
      <c r="D49" s="7">
        <f>D50</f>
        <v>200250000</v>
      </c>
      <c r="E49" s="22"/>
    </row>
    <row r="50" spans="1:5" hidden="1">
      <c r="A50" s="32"/>
      <c r="B50" s="47" t="s">
        <v>107</v>
      </c>
      <c r="C50" s="5"/>
      <c r="D50" s="46">
        <v>200250000</v>
      </c>
      <c r="E50" s="22"/>
    </row>
    <row r="51" spans="1:5" ht="15.75" hidden="1">
      <c r="A51" s="32">
        <v>5</v>
      </c>
      <c r="B51" s="186" t="s">
        <v>113</v>
      </c>
      <c r="C51" s="187"/>
      <c r="D51" s="7">
        <v>297743400</v>
      </c>
      <c r="E51" s="22"/>
    </row>
    <row r="52" spans="1:5" hidden="1">
      <c r="A52" s="32"/>
      <c r="B52" s="45" t="s">
        <v>35</v>
      </c>
      <c r="C52" s="5"/>
      <c r="D52" s="46">
        <v>257154000</v>
      </c>
      <c r="E52" s="22" t="s">
        <v>53</v>
      </c>
    </row>
    <row r="53" spans="1:5" ht="16.5" hidden="1">
      <c r="A53" s="32"/>
      <c r="B53" s="45" t="s">
        <v>36</v>
      </c>
      <c r="C53" s="51"/>
      <c r="D53" s="46">
        <v>28736700</v>
      </c>
      <c r="E53" s="24" t="s">
        <v>54</v>
      </c>
    </row>
    <row r="54" spans="1:5" ht="16.5" hidden="1">
      <c r="A54" s="32"/>
      <c r="B54" s="45" t="s">
        <v>37</v>
      </c>
      <c r="C54" s="51"/>
      <c r="D54" s="46">
        <v>34006700</v>
      </c>
      <c r="E54" s="24" t="s">
        <v>54</v>
      </c>
    </row>
    <row r="55" spans="1:5" ht="15.75" customHeight="1">
      <c r="A55" s="83">
        <v>1</v>
      </c>
      <c r="B55" s="93" t="s">
        <v>121</v>
      </c>
      <c r="C55" s="111"/>
      <c r="D55" s="82">
        <f>D59+D60+D61+D62+D63+D64</f>
        <v>1012547000</v>
      </c>
      <c r="E55" s="25"/>
    </row>
    <row r="56" spans="1:5" ht="16.5" hidden="1">
      <c r="A56" s="3"/>
      <c r="B56" s="45"/>
      <c r="C56" s="18"/>
      <c r="D56" s="46"/>
      <c r="E56" s="24"/>
    </row>
    <row r="57" spans="1:5" ht="16.5" hidden="1">
      <c r="A57" s="3"/>
      <c r="B57" s="45" t="s">
        <v>47</v>
      </c>
      <c r="C57" s="18"/>
      <c r="D57" s="46">
        <v>954975875</v>
      </c>
      <c r="E57" s="24" t="s">
        <v>54</v>
      </c>
    </row>
    <row r="58" spans="1:5" ht="15.75" hidden="1">
      <c r="A58" s="3"/>
      <c r="B58" s="45" t="s">
        <v>48</v>
      </c>
      <c r="C58" s="19"/>
      <c r="D58" s="46">
        <v>1499044000</v>
      </c>
      <c r="E58" s="25" t="s">
        <v>56</v>
      </c>
    </row>
    <row r="59" spans="1:5" ht="15.75">
      <c r="A59" s="6"/>
      <c r="B59" s="116" t="s">
        <v>50</v>
      </c>
      <c r="C59" s="6"/>
      <c r="D59" s="46">
        <v>42449000</v>
      </c>
      <c r="E59" s="25"/>
    </row>
    <row r="60" spans="1:5" ht="30">
      <c r="A60" s="6"/>
      <c r="B60" s="117" t="s">
        <v>51</v>
      </c>
      <c r="C60" s="6"/>
      <c r="D60" s="46">
        <v>19750000</v>
      </c>
      <c r="E60" s="25"/>
    </row>
    <row r="61" spans="1:5" ht="15.75">
      <c r="A61" s="3"/>
      <c r="B61" s="118" t="s">
        <v>195</v>
      </c>
      <c r="C61" s="20"/>
      <c r="D61" s="84">
        <v>408443000</v>
      </c>
    </row>
    <row r="62" spans="1:5" ht="30.75">
      <c r="A62" s="3"/>
      <c r="B62" s="118" t="s">
        <v>196</v>
      </c>
      <c r="C62" s="77"/>
      <c r="D62" s="84">
        <v>35000000</v>
      </c>
    </row>
    <row r="63" spans="1:5" ht="30.75">
      <c r="A63" s="3"/>
      <c r="B63" s="118" t="s">
        <v>197</v>
      </c>
      <c r="C63" s="77"/>
      <c r="D63" s="84">
        <v>436905000</v>
      </c>
    </row>
    <row r="64" spans="1:5" ht="30.75">
      <c r="A64" s="3"/>
      <c r="B64" s="118" t="s">
        <v>198</v>
      </c>
      <c r="C64" s="86"/>
      <c r="D64" s="84">
        <v>70000000</v>
      </c>
    </row>
    <row r="65" spans="1:4" ht="15.75" hidden="1">
      <c r="A65" s="3"/>
      <c r="B65" s="119" t="s">
        <v>176</v>
      </c>
      <c r="C65" s="86"/>
      <c r="D65" s="84"/>
    </row>
    <row r="66" spans="1:4" ht="15.75">
      <c r="A66" s="3"/>
      <c r="B66" s="3"/>
      <c r="C66" s="86"/>
      <c r="D66" s="84"/>
    </row>
    <row r="67" spans="1:4" ht="15.75">
      <c r="A67" s="3"/>
      <c r="B67" s="3"/>
      <c r="C67" s="86"/>
      <c r="D67" s="84"/>
    </row>
    <row r="68" spans="1:4" ht="15.75">
      <c r="A68" s="3"/>
      <c r="B68" s="3"/>
      <c r="C68" s="77"/>
      <c r="D68" s="77"/>
    </row>
    <row r="69" spans="1:4" ht="15.75">
      <c r="A69" s="3"/>
      <c r="B69" s="3"/>
      <c r="C69" s="77"/>
      <c r="D69" s="77"/>
    </row>
    <row r="70" spans="1:4" ht="15.75">
      <c r="A70" s="49"/>
      <c r="B70" s="49"/>
      <c r="C70" s="183" t="s">
        <v>221</v>
      </c>
      <c r="D70" s="183"/>
    </row>
    <row r="71" spans="1:4" ht="15.75">
      <c r="A71" s="49"/>
      <c r="B71" s="76" t="s">
        <v>124</v>
      </c>
      <c r="C71" s="181" t="s">
        <v>155</v>
      </c>
      <c r="D71" s="181"/>
    </row>
    <row r="72" spans="1:4" ht="15.75">
      <c r="A72" s="49"/>
      <c r="B72" s="76" t="s">
        <v>125</v>
      </c>
      <c r="C72" s="181" t="s">
        <v>177</v>
      </c>
      <c r="D72" s="181"/>
    </row>
    <row r="73" spans="1:4" ht="15.75">
      <c r="A73" s="49"/>
      <c r="B73" s="75"/>
      <c r="C73" s="76"/>
      <c r="D73" s="76"/>
    </row>
    <row r="74" spans="1:4" ht="15.75">
      <c r="A74" s="49"/>
      <c r="B74" s="75"/>
      <c r="C74" s="6"/>
      <c r="D74" s="3"/>
    </row>
    <row r="75" spans="1:4" ht="15.75">
      <c r="A75" s="49"/>
      <c r="B75" s="75"/>
      <c r="C75" s="6"/>
      <c r="D75" s="3"/>
    </row>
    <row r="76" spans="1:4" ht="15.75">
      <c r="A76" s="49"/>
      <c r="B76" s="75"/>
      <c r="C76" s="6"/>
      <c r="D76" s="3"/>
    </row>
    <row r="77" spans="1:4" ht="15.75">
      <c r="A77" s="49"/>
      <c r="B77" s="77" t="s">
        <v>63</v>
      </c>
      <c r="C77" s="182" t="s">
        <v>178</v>
      </c>
      <c r="D77" s="182"/>
    </row>
    <row r="78" spans="1:4" ht="15.75">
      <c r="A78" s="49"/>
      <c r="B78" s="75" t="s">
        <v>149</v>
      </c>
      <c r="C78" s="179" t="s">
        <v>138</v>
      </c>
      <c r="D78" s="179"/>
    </row>
    <row r="79" spans="1:4" ht="15.75">
      <c r="A79" s="49"/>
      <c r="B79" s="75" t="s">
        <v>65</v>
      </c>
      <c r="C79" s="179" t="s">
        <v>182</v>
      </c>
      <c r="D79" s="179"/>
    </row>
    <row r="80" spans="1:4" ht="15.75">
      <c r="A80" s="49"/>
      <c r="B80" s="49"/>
      <c r="C80" s="49"/>
      <c r="D80" s="49"/>
    </row>
    <row r="81" spans="1:4" ht="15.75">
      <c r="A81" s="49"/>
      <c r="B81" s="49"/>
      <c r="C81" s="49"/>
      <c r="D81" s="49"/>
    </row>
  </sheetData>
  <mergeCells count="10">
    <mergeCell ref="C71:D71"/>
    <mergeCell ref="C72:D72"/>
    <mergeCell ref="C77:D77"/>
    <mergeCell ref="C78:D78"/>
    <mergeCell ref="C79:D79"/>
    <mergeCell ref="C70:D70"/>
    <mergeCell ref="A2:D2"/>
    <mergeCell ref="A1:D1"/>
    <mergeCell ref="A3:D3"/>
    <mergeCell ref="B51:C51"/>
  </mergeCells>
  <pageMargins left="0.70866141732283472" right="0.56000000000000005" top="0.74803149606299213" bottom="0.74803149606299213" header="0.31496062992125984" footer="0.31496062992125984"/>
  <pageSetup paperSize="768" scale="62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>
    <tabColor rgb="FF92D050"/>
  </sheetPr>
  <dimension ref="A1:H81"/>
  <sheetViews>
    <sheetView workbookViewId="0">
      <selection activeCell="J15" sqref="J15"/>
    </sheetView>
  </sheetViews>
  <sheetFormatPr defaultRowHeight="15"/>
  <cols>
    <col min="1" max="1" width="5.7109375" customWidth="1"/>
    <col min="2" max="2" width="45.7109375" customWidth="1"/>
    <col min="3" max="3" width="38.5703125" customWidth="1"/>
    <col min="4" max="4" width="33.140625" customWidth="1"/>
    <col min="5" max="5" width="19.28515625" customWidth="1"/>
    <col min="7" max="7" width="17.7109375" bestFit="1" customWidth="1"/>
  </cols>
  <sheetData>
    <row r="1" spans="1:4" ht="15.75">
      <c r="A1" s="178" t="s">
        <v>215</v>
      </c>
      <c r="B1" s="178"/>
      <c r="C1" s="178"/>
      <c r="D1" s="178"/>
    </row>
    <row r="2" spans="1:4" ht="15.75">
      <c r="A2" s="178" t="s">
        <v>180</v>
      </c>
      <c r="B2" s="178"/>
      <c r="C2" s="178"/>
      <c r="D2" s="178"/>
    </row>
    <row r="3" spans="1:4" ht="15.75">
      <c r="A3" s="178" t="s">
        <v>120</v>
      </c>
      <c r="B3" s="178"/>
      <c r="C3" s="178"/>
      <c r="D3" s="178"/>
    </row>
    <row r="4" spans="1:4" ht="15.75">
      <c r="A4" s="74"/>
      <c r="B4" s="74"/>
      <c r="C4" s="74"/>
      <c r="D4" s="74"/>
    </row>
    <row r="5" spans="1:4" s="2" customFormat="1" ht="15.75">
      <c r="A5" s="63" t="s">
        <v>1</v>
      </c>
      <c r="B5" s="64" t="s">
        <v>186</v>
      </c>
      <c r="C5" s="63" t="s">
        <v>187</v>
      </c>
      <c r="D5" s="63" t="s">
        <v>7</v>
      </c>
    </row>
    <row r="6" spans="1:4" s="1" customFormat="1" ht="30" hidden="1">
      <c r="A6" s="52">
        <v>1</v>
      </c>
      <c r="B6" s="53" t="s">
        <v>58</v>
      </c>
      <c r="C6" s="56" t="s">
        <v>114</v>
      </c>
      <c r="D6" s="55">
        <v>1</v>
      </c>
    </row>
    <row r="7" spans="1:4" s="1" customFormat="1" hidden="1">
      <c r="A7" s="52">
        <v>2</v>
      </c>
      <c r="B7" s="53"/>
      <c r="C7" s="56" t="s">
        <v>114</v>
      </c>
      <c r="D7" s="57">
        <v>1</v>
      </c>
    </row>
    <row r="8" spans="1:4" s="1" customFormat="1" ht="30" hidden="1">
      <c r="A8" s="52">
        <v>3</v>
      </c>
      <c r="B8" s="53"/>
      <c r="C8" s="53" t="s">
        <v>115</v>
      </c>
      <c r="D8" s="55">
        <v>1</v>
      </c>
    </row>
    <row r="9" spans="1:4" s="1" customFormat="1" ht="30" hidden="1">
      <c r="A9" s="52">
        <v>4</v>
      </c>
      <c r="B9" s="53"/>
      <c r="C9" s="53" t="s">
        <v>116</v>
      </c>
      <c r="D9" s="55">
        <v>1</v>
      </c>
    </row>
    <row r="10" spans="1:4" s="1" customFormat="1" ht="45" hidden="1">
      <c r="A10" s="52"/>
      <c r="B10" s="53"/>
      <c r="C10" s="58" t="s">
        <v>173</v>
      </c>
      <c r="D10" s="55">
        <v>1</v>
      </c>
    </row>
    <row r="11" spans="1:4" s="1" customFormat="1" ht="31.5">
      <c r="A11" s="52">
        <v>1</v>
      </c>
      <c r="B11" s="130" t="s">
        <v>121</v>
      </c>
      <c r="C11" s="54"/>
      <c r="D11" s="55"/>
    </row>
    <row r="12" spans="1:4" s="1" customFormat="1" hidden="1">
      <c r="A12" s="52"/>
      <c r="B12" s="53"/>
      <c r="C12" s="92"/>
      <c r="D12" s="57" t="s">
        <v>99</v>
      </c>
    </row>
    <row r="13" spans="1:4" s="1" customFormat="1" ht="61.5" customHeight="1">
      <c r="A13" s="52"/>
      <c r="B13" s="126" t="str">
        <f>[2]Sheet1!AI8</f>
        <v>Tersusunnya dokumen standar satuan harga dan terlaksananya sosialisasi regulasi keuangan daerah</v>
      </c>
      <c r="C13" s="171" t="str">
        <f>[2]Sheet1!AJ8</f>
        <v>Jumlah Dokumen standar satuan harga</v>
      </c>
      <c r="D13" s="57" t="s">
        <v>247</v>
      </c>
    </row>
    <row r="14" spans="1:4" s="1" customFormat="1">
      <c r="A14" s="52"/>
      <c r="B14" s="137" t="str">
        <f>[2]Sheet1!AI15</f>
        <v>Tersusunnya dokumen penilaian aset daerah</v>
      </c>
      <c r="C14" s="174" t="str">
        <f>[2]Sheet1!AJ15</f>
        <v>Jumlah Dokumen</v>
      </c>
      <c r="D14" s="57" t="s">
        <v>199</v>
      </c>
    </row>
    <row r="15" spans="1:4" s="1" customFormat="1" ht="58.5" customHeight="1">
      <c r="A15" s="52"/>
      <c r="B15" s="53" t="str">
        <f>[2]Sheet1!AI16</f>
        <v>Tersusunnya rencana kebutuhan barang milik daerah kota cimahi 1.0 Dokumen ; Terlaksananya sosialisasi regulasi barang milik daerah 70.0 orang</v>
      </c>
      <c r="C15" s="52" t="str">
        <f>[2]Sheet1!AJ16</f>
        <v>Jumlah Dokumen</v>
      </c>
      <c r="D15" s="55" t="s">
        <v>248</v>
      </c>
    </row>
    <row r="16" spans="1:4" s="1" customFormat="1" ht="30" hidden="1">
      <c r="A16" s="52"/>
      <c r="B16" s="53"/>
      <c r="C16" s="61" t="s">
        <v>97</v>
      </c>
      <c r="D16" s="55" t="s">
        <v>98</v>
      </c>
    </row>
    <row r="17" spans="1:8" s="1" customFormat="1" ht="30" hidden="1">
      <c r="A17" s="52">
        <v>7</v>
      </c>
      <c r="B17" s="53" t="s">
        <v>93</v>
      </c>
      <c r="C17" s="58" t="s">
        <v>118</v>
      </c>
      <c r="D17" s="57" t="s">
        <v>105</v>
      </c>
    </row>
    <row r="18" spans="1:8" s="1" customFormat="1" hidden="1">
      <c r="A18" s="52">
        <v>8</v>
      </c>
      <c r="B18" s="53"/>
      <c r="C18" s="58" t="s">
        <v>0</v>
      </c>
      <c r="D18" s="55" t="s">
        <v>100</v>
      </c>
    </row>
    <row r="19" spans="1:8" s="1" customFormat="1" ht="60" hidden="1">
      <c r="A19" s="52">
        <v>2</v>
      </c>
      <c r="B19" s="53" t="s">
        <v>92</v>
      </c>
      <c r="C19" s="58" t="s">
        <v>119</v>
      </c>
      <c r="D19" s="55">
        <v>0.95</v>
      </c>
    </row>
    <row r="20" spans="1:8" s="1" customFormat="1" ht="38.25" hidden="1" customHeight="1">
      <c r="A20" s="52"/>
      <c r="B20" s="53"/>
      <c r="C20" s="58" t="s">
        <v>90</v>
      </c>
      <c r="D20" s="55">
        <v>1</v>
      </c>
    </row>
    <row r="21" spans="1:8" s="1" customFormat="1" ht="40.5" hidden="1" customHeight="1">
      <c r="A21" s="52">
        <v>3</v>
      </c>
      <c r="B21" s="53" t="s">
        <v>89</v>
      </c>
      <c r="C21" s="59" t="s">
        <v>91</v>
      </c>
      <c r="D21" s="55"/>
    </row>
    <row r="22" spans="1:8" s="1" customFormat="1" ht="40.5" hidden="1" customHeight="1">
      <c r="A22" s="52"/>
      <c r="B22" s="53"/>
      <c r="C22" s="62" t="s">
        <v>102</v>
      </c>
      <c r="D22" s="55" t="s">
        <v>104</v>
      </c>
    </row>
    <row r="23" spans="1:8" s="1" customFormat="1" ht="40.5" hidden="1" customHeight="1">
      <c r="A23" s="52"/>
      <c r="B23" s="53"/>
      <c r="C23" s="62" t="s">
        <v>101</v>
      </c>
      <c r="D23" s="55" t="s">
        <v>104</v>
      </c>
    </row>
    <row r="24" spans="1:8" s="1" customFormat="1" ht="40.5" hidden="1" customHeight="1">
      <c r="A24" s="52"/>
      <c r="B24" s="53"/>
      <c r="C24" s="62" t="s">
        <v>103</v>
      </c>
      <c r="D24" s="55" t="s">
        <v>104</v>
      </c>
    </row>
    <row r="25" spans="1:8">
      <c r="A25" s="38"/>
      <c r="B25" s="39"/>
      <c r="C25" s="40"/>
      <c r="D25" s="41"/>
    </row>
    <row r="26" spans="1:8">
      <c r="A26" s="33"/>
      <c r="B26" s="12" t="s">
        <v>10</v>
      </c>
      <c r="C26" s="12"/>
      <c r="D26" s="12" t="s">
        <v>11</v>
      </c>
      <c r="E26" s="9" t="s">
        <v>128</v>
      </c>
      <c r="G26" s="12"/>
      <c r="H26" s="12"/>
    </row>
    <row r="27" spans="1:8" ht="24" customHeight="1">
      <c r="A27" s="3"/>
      <c r="B27" s="9"/>
      <c r="C27" s="44"/>
      <c r="D27" s="11">
        <f>D54</f>
        <v>562339540</v>
      </c>
      <c r="E27" s="4"/>
      <c r="G27" s="8"/>
      <c r="H27" s="8"/>
    </row>
    <row r="28" spans="1:8" ht="23.25" hidden="1" customHeight="1">
      <c r="A28" s="32">
        <v>1</v>
      </c>
      <c r="B28" s="45" t="s">
        <v>3</v>
      </c>
      <c r="C28" s="5"/>
      <c r="D28" s="46">
        <v>1012106000</v>
      </c>
      <c r="E28" s="22"/>
    </row>
    <row r="29" spans="1:8" hidden="1">
      <c r="A29" s="32"/>
      <c r="B29" s="45" t="s">
        <v>14</v>
      </c>
      <c r="C29" s="5"/>
      <c r="D29" s="46">
        <v>51800000</v>
      </c>
      <c r="E29" s="22"/>
    </row>
    <row r="30" spans="1:8" hidden="1">
      <c r="A30" s="32"/>
      <c r="B30" s="45" t="s">
        <v>15</v>
      </c>
      <c r="C30" s="5"/>
      <c r="D30" s="46">
        <v>56500000</v>
      </c>
      <c r="E30" s="22"/>
    </row>
    <row r="31" spans="1:8" hidden="1">
      <c r="A31" s="32"/>
      <c r="B31" s="45" t="s">
        <v>16</v>
      </c>
      <c r="C31" s="5"/>
      <c r="D31" s="46">
        <v>24400000</v>
      </c>
      <c r="E31" s="22"/>
    </row>
    <row r="32" spans="1:8" ht="16.5" hidden="1">
      <c r="A32" s="32"/>
      <c r="B32" s="45" t="s">
        <v>17</v>
      </c>
      <c r="C32" s="5"/>
      <c r="D32" s="46">
        <v>47174000</v>
      </c>
      <c r="E32" s="24"/>
    </row>
    <row r="33" spans="1:7" hidden="1">
      <c r="A33" s="32"/>
      <c r="B33" s="45" t="s">
        <v>18</v>
      </c>
      <c r="C33" s="5"/>
      <c r="D33" s="46">
        <v>69714000</v>
      </c>
      <c r="E33" s="22"/>
    </row>
    <row r="34" spans="1:7" hidden="1">
      <c r="A34" s="32"/>
      <c r="B34" s="45" t="s">
        <v>19</v>
      </c>
      <c r="C34" s="5"/>
      <c r="D34" s="46">
        <v>76100000</v>
      </c>
      <c r="E34" s="22"/>
    </row>
    <row r="35" spans="1:7" hidden="1">
      <c r="A35" s="32"/>
      <c r="B35" s="45" t="s">
        <v>21</v>
      </c>
      <c r="C35" s="5"/>
      <c r="D35" s="46">
        <v>12000000</v>
      </c>
      <c r="E35" s="22"/>
    </row>
    <row r="36" spans="1:7" hidden="1">
      <c r="A36" s="32"/>
      <c r="B36" s="45" t="s">
        <v>22</v>
      </c>
      <c r="C36" s="5"/>
      <c r="D36" s="46">
        <v>30692400</v>
      </c>
      <c r="E36" s="22"/>
    </row>
    <row r="37" spans="1:7" hidden="1">
      <c r="A37" s="32"/>
      <c r="B37" s="45" t="s">
        <v>23</v>
      </c>
      <c r="C37" s="5"/>
      <c r="D37" s="46">
        <v>73950000</v>
      </c>
      <c r="E37" s="22"/>
      <c r="G37" s="8">
        <f>SUM(D36:D37)</f>
        <v>104642400</v>
      </c>
    </row>
    <row r="38" spans="1:7" hidden="1">
      <c r="A38" s="32"/>
      <c r="B38" s="45" t="s">
        <v>24</v>
      </c>
      <c r="C38" s="5"/>
      <c r="D38" s="46">
        <v>299725000</v>
      </c>
      <c r="E38" s="22"/>
    </row>
    <row r="39" spans="1:7" hidden="1">
      <c r="A39" s="32"/>
      <c r="B39" s="45" t="s">
        <v>25</v>
      </c>
      <c r="C39" s="5"/>
      <c r="D39" s="46">
        <v>94776000</v>
      </c>
      <c r="E39" s="22"/>
    </row>
    <row r="40" spans="1:7" hidden="1">
      <c r="A40" s="32">
        <v>2</v>
      </c>
      <c r="B40" s="45" t="s">
        <v>2</v>
      </c>
      <c r="C40" s="5"/>
      <c r="D40" s="7">
        <v>3743750000</v>
      </c>
      <c r="E40" s="22"/>
    </row>
    <row r="41" spans="1:7" hidden="1">
      <c r="A41" s="32"/>
      <c r="B41" s="47" t="s">
        <v>27</v>
      </c>
      <c r="C41" s="5"/>
      <c r="D41" s="7">
        <v>3743750000</v>
      </c>
      <c r="E41" s="22"/>
    </row>
    <row r="42" spans="1:7" hidden="1">
      <c r="A42" s="32"/>
      <c r="B42" s="45" t="s">
        <v>28</v>
      </c>
      <c r="C42" s="5"/>
      <c r="D42" s="7">
        <v>3743750000</v>
      </c>
      <c r="E42" s="22"/>
    </row>
    <row r="43" spans="1:7" hidden="1">
      <c r="A43" s="32"/>
      <c r="B43" s="45" t="s">
        <v>29</v>
      </c>
      <c r="C43" s="5"/>
      <c r="D43" s="7">
        <v>3743750000</v>
      </c>
      <c r="E43" s="22"/>
    </row>
    <row r="44" spans="1:7" hidden="1">
      <c r="A44" s="32"/>
      <c r="B44" s="45" t="s">
        <v>30</v>
      </c>
      <c r="C44" s="5"/>
      <c r="D44" s="7">
        <v>3743750000</v>
      </c>
      <c r="E44" s="22"/>
    </row>
    <row r="45" spans="1:7" hidden="1">
      <c r="A45" s="32"/>
      <c r="B45" s="47" t="s">
        <v>32</v>
      </c>
      <c r="C45" s="5"/>
      <c r="D45" s="7">
        <v>3743750000</v>
      </c>
      <c r="E45" s="22"/>
    </row>
    <row r="46" spans="1:7" hidden="1">
      <c r="A46" s="32"/>
      <c r="B46" s="45" t="s">
        <v>33</v>
      </c>
      <c r="C46" s="5"/>
      <c r="D46" s="7">
        <v>3743750000</v>
      </c>
      <c r="E46" s="22"/>
    </row>
    <row r="47" spans="1:7" hidden="1">
      <c r="A47" s="32">
        <v>3</v>
      </c>
      <c r="B47" s="45" t="s">
        <v>122</v>
      </c>
      <c r="C47" s="5"/>
      <c r="D47" s="7">
        <v>19057000</v>
      </c>
      <c r="E47" s="22"/>
    </row>
    <row r="48" spans="1:7" hidden="1">
      <c r="A48" s="32">
        <v>4</v>
      </c>
      <c r="B48" s="45" t="s">
        <v>106</v>
      </c>
      <c r="C48" s="5"/>
      <c r="D48" s="7">
        <f>D49</f>
        <v>200250000</v>
      </c>
      <c r="E48" s="22"/>
    </row>
    <row r="49" spans="1:5" hidden="1">
      <c r="A49" s="32"/>
      <c r="B49" s="47" t="s">
        <v>107</v>
      </c>
      <c r="C49" s="5"/>
      <c r="D49" s="46">
        <v>200250000</v>
      </c>
      <c r="E49" s="22"/>
    </row>
    <row r="50" spans="1:5" ht="15.75" hidden="1">
      <c r="A50" s="32">
        <v>5</v>
      </c>
      <c r="B50" s="186" t="s">
        <v>113</v>
      </c>
      <c r="C50" s="187"/>
      <c r="D50" s="7">
        <v>297743400</v>
      </c>
      <c r="E50" s="22"/>
    </row>
    <row r="51" spans="1:5" hidden="1">
      <c r="A51" s="32"/>
      <c r="B51" s="45" t="s">
        <v>35</v>
      </c>
      <c r="C51" s="5"/>
      <c r="D51" s="46">
        <v>257154000</v>
      </c>
      <c r="E51" s="22" t="s">
        <v>53</v>
      </c>
    </row>
    <row r="52" spans="1:5" ht="16.5" hidden="1">
      <c r="A52" s="32"/>
      <c r="B52" s="45" t="s">
        <v>36</v>
      </c>
      <c r="C52" s="51"/>
      <c r="D52" s="46">
        <v>28736700</v>
      </c>
      <c r="E52" s="24" t="s">
        <v>54</v>
      </c>
    </row>
    <row r="53" spans="1:5" ht="16.5" hidden="1">
      <c r="A53" s="32"/>
      <c r="B53" s="45" t="s">
        <v>37</v>
      </c>
      <c r="C53" s="51"/>
      <c r="D53" s="46">
        <v>34006700</v>
      </c>
      <c r="E53" s="24" t="s">
        <v>54</v>
      </c>
    </row>
    <row r="54" spans="1:5" ht="15.75" customHeight="1">
      <c r="A54" s="83">
        <v>1</v>
      </c>
      <c r="B54" s="93" t="s">
        <v>121</v>
      </c>
      <c r="C54" s="111"/>
      <c r="D54" s="82">
        <f>D55+D67+D68</f>
        <v>562339540</v>
      </c>
      <c r="E54" s="25"/>
    </row>
    <row r="55" spans="1:5" ht="16.5">
      <c r="A55" s="3"/>
      <c r="B55" s="45" t="s">
        <v>40</v>
      </c>
      <c r="C55" s="18"/>
      <c r="D55" s="46">
        <v>185331500</v>
      </c>
      <c r="E55" s="24"/>
    </row>
    <row r="56" spans="1:5" ht="16.5" hidden="1">
      <c r="A56" s="3"/>
      <c r="B56" s="45" t="s">
        <v>47</v>
      </c>
      <c r="C56" s="18"/>
      <c r="D56" s="46">
        <v>954975875</v>
      </c>
      <c r="E56" s="24" t="s">
        <v>54</v>
      </c>
    </row>
    <row r="57" spans="1:5" ht="15.75" hidden="1">
      <c r="A57" s="3"/>
      <c r="B57" s="45" t="s">
        <v>48</v>
      </c>
      <c r="C57" s="19"/>
      <c r="D57" s="46">
        <v>1499044000</v>
      </c>
      <c r="E57" s="25" t="s">
        <v>56</v>
      </c>
    </row>
    <row r="58" spans="1:5" ht="15.75" hidden="1">
      <c r="A58" s="6"/>
      <c r="B58" s="47" t="s">
        <v>50</v>
      </c>
      <c r="C58" s="6"/>
      <c r="D58" s="46">
        <v>72653250</v>
      </c>
      <c r="E58" s="25"/>
    </row>
    <row r="59" spans="1:5" ht="15.75" hidden="1">
      <c r="A59" s="6"/>
      <c r="B59" s="45" t="s">
        <v>51</v>
      </c>
      <c r="C59" s="6"/>
      <c r="D59" s="46">
        <v>15825000</v>
      </c>
      <c r="E59" s="25"/>
    </row>
    <row r="60" spans="1:5" ht="15.75" hidden="1">
      <c r="A60" s="6"/>
      <c r="B60" s="47" t="s">
        <v>52</v>
      </c>
      <c r="C60" s="6"/>
      <c r="D60" s="46">
        <v>597140920</v>
      </c>
      <c r="E60" s="25" t="s">
        <v>56</v>
      </c>
    </row>
    <row r="61" spans="1:5" ht="15.75" hidden="1">
      <c r="A61" s="6"/>
      <c r="B61" s="47" t="s">
        <v>112</v>
      </c>
      <c r="C61" s="6"/>
      <c r="D61" s="46">
        <v>57258325</v>
      </c>
      <c r="E61" s="25" t="s">
        <v>56</v>
      </c>
    </row>
    <row r="62" spans="1:5" ht="16.5" hidden="1">
      <c r="A62" s="6"/>
      <c r="B62" s="47" t="s">
        <v>111</v>
      </c>
      <c r="C62" s="6"/>
      <c r="D62" s="46">
        <v>315080850</v>
      </c>
      <c r="E62" s="24" t="s">
        <v>54</v>
      </c>
    </row>
    <row r="63" spans="1:5" ht="15.75" hidden="1">
      <c r="A63" s="6"/>
      <c r="B63" s="47" t="s">
        <v>110</v>
      </c>
      <c r="C63" s="6"/>
      <c r="D63" s="46">
        <v>111174900</v>
      </c>
      <c r="E63" s="25" t="s">
        <v>55</v>
      </c>
    </row>
    <row r="64" spans="1:5" ht="15.75" hidden="1">
      <c r="A64" s="3"/>
      <c r="B64" s="3" t="s">
        <v>174</v>
      </c>
      <c r="C64" s="20"/>
      <c r="D64" s="84">
        <f>602686612+27800000</f>
        <v>630486612</v>
      </c>
    </row>
    <row r="65" spans="1:4" ht="15.75" hidden="1">
      <c r="A65" s="3"/>
      <c r="B65" s="3" t="s">
        <v>175</v>
      </c>
      <c r="C65" s="77"/>
      <c r="D65" s="84">
        <f>433254000+52655000</f>
        <v>485909000</v>
      </c>
    </row>
    <row r="66" spans="1:4" ht="15.75" hidden="1">
      <c r="A66" s="3"/>
      <c r="B66" s="3" t="s">
        <v>176</v>
      </c>
      <c r="C66" s="77"/>
      <c r="D66" s="84">
        <v>100000000</v>
      </c>
    </row>
    <row r="67" spans="1:4" ht="15.75">
      <c r="A67" s="3"/>
      <c r="B67" s="3" t="s">
        <v>110</v>
      </c>
      <c r="C67" s="77"/>
      <c r="D67" s="85">
        <v>257358040</v>
      </c>
    </row>
    <row r="68" spans="1:4" ht="30.75">
      <c r="A68" s="3"/>
      <c r="B68" s="152" t="s">
        <v>246</v>
      </c>
      <c r="C68" s="77"/>
      <c r="D68" s="85">
        <v>119650000</v>
      </c>
    </row>
    <row r="69" spans="1:4" ht="15.75">
      <c r="A69" s="3"/>
      <c r="B69" s="3"/>
      <c r="C69" s="77"/>
      <c r="D69" s="77"/>
    </row>
    <row r="70" spans="1:4" ht="15.75">
      <c r="A70" s="49"/>
      <c r="B70" s="49"/>
      <c r="C70" s="183" t="s">
        <v>221</v>
      </c>
      <c r="D70" s="183"/>
    </row>
    <row r="71" spans="1:4" ht="15.75">
      <c r="A71" s="49"/>
      <c r="B71" s="76" t="s">
        <v>124</v>
      </c>
      <c r="C71" s="181" t="s">
        <v>155</v>
      </c>
      <c r="D71" s="181"/>
    </row>
    <row r="72" spans="1:4" ht="15.75">
      <c r="A72" s="49"/>
      <c r="B72" s="76" t="s">
        <v>125</v>
      </c>
      <c r="C72" s="181" t="s">
        <v>177</v>
      </c>
      <c r="D72" s="181"/>
    </row>
    <row r="73" spans="1:4" ht="15.75">
      <c r="A73" s="49"/>
      <c r="B73" s="75"/>
      <c r="C73" s="76"/>
      <c r="D73" s="76"/>
    </row>
    <row r="74" spans="1:4" ht="15.75">
      <c r="A74" s="49"/>
      <c r="B74" s="75"/>
      <c r="C74" s="6"/>
      <c r="D74" s="3"/>
    </row>
    <row r="75" spans="1:4" ht="15.75">
      <c r="A75" s="49"/>
      <c r="B75" s="75"/>
      <c r="C75" s="6"/>
      <c r="D75" s="3"/>
    </row>
    <row r="76" spans="1:4" ht="15.75">
      <c r="A76" s="49"/>
      <c r="B76" s="75"/>
      <c r="C76" s="6"/>
      <c r="D76" s="3"/>
    </row>
    <row r="77" spans="1:4" ht="15.75">
      <c r="A77" s="49"/>
      <c r="B77" s="77" t="s">
        <v>63</v>
      </c>
      <c r="C77" s="182" t="s">
        <v>181</v>
      </c>
      <c r="D77" s="182"/>
    </row>
    <row r="78" spans="1:4" ht="15.75">
      <c r="A78" s="49"/>
      <c r="B78" s="75" t="s">
        <v>149</v>
      </c>
      <c r="C78" s="179" t="s">
        <v>138</v>
      </c>
      <c r="D78" s="179"/>
    </row>
    <row r="79" spans="1:4" ht="15.75">
      <c r="A79" s="49"/>
      <c r="B79" s="75" t="s">
        <v>65</v>
      </c>
      <c r="C79" s="179" t="s">
        <v>179</v>
      </c>
      <c r="D79" s="179"/>
    </row>
    <row r="80" spans="1:4" ht="15.75">
      <c r="A80" s="49"/>
      <c r="B80" s="49"/>
      <c r="C80" s="49"/>
      <c r="D80" s="49"/>
    </row>
    <row r="81" spans="1:4" ht="15.75">
      <c r="A81" s="49"/>
      <c r="B81" s="49"/>
      <c r="C81" s="49"/>
      <c r="D81" s="49"/>
    </row>
  </sheetData>
  <mergeCells count="10">
    <mergeCell ref="C71:D71"/>
    <mergeCell ref="C72:D72"/>
    <mergeCell ref="C77:D77"/>
    <mergeCell ref="C78:D78"/>
    <mergeCell ref="C79:D79"/>
    <mergeCell ref="C70:D70"/>
    <mergeCell ref="A1:D1"/>
    <mergeCell ref="A2:D2"/>
    <mergeCell ref="A3:D3"/>
    <mergeCell ref="B50:C50"/>
  </mergeCells>
  <pageMargins left="0.70866141732283472" right="0.62" top="0.74803149606299213" bottom="0.74803149606299213" header="0.31496062992125984" footer="0.31496062992125984"/>
  <pageSetup paperSize="768" scale="64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92D050"/>
  </sheetPr>
  <dimension ref="A1:H64"/>
  <sheetViews>
    <sheetView view="pageBreakPreview" zoomScale="80" zoomScaleSheetLayoutView="80" workbookViewId="0">
      <selection activeCell="C71" sqref="C71"/>
    </sheetView>
  </sheetViews>
  <sheetFormatPr defaultRowHeight="15"/>
  <cols>
    <col min="1" max="1" width="5.7109375" customWidth="1"/>
    <col min="2" max="2" width="45.7109375" customWidth="1"/>
    <col min="3" max="3" width="43.140625" customWidth="1"/>
    <col min="4" max="4" width="33.140625" customWidth="1"/>
    <col min="5" max="5" width="13.5703125" customWidth="1"/>
    <col min="7" max="7" width="17.7109375" bestFit="1" customWidth="1"/>
  </cols>
  <sheetData>
    <row r="1" spans="1:8" ht="15.75">
      <c r="A1" s="178" t="s">
        <v>215</v>
      </c>
      <c r="B1" s="178"/>
      <c r="C1" s="178"/>
      <c r="D1" s="178"/>
    </row>
    <row r="2" spans="1:8" ht="15.75">
      <c r="A2" s="178" t="s">
        <v>120</v>
      </c>
      <c r="B2" s="178"/>
      <c r="C2" s="178"/>
      <c r="D2" s="178"/>
    </row>
    <row r="3" spans="1:8" ht="15.75">
      <c r="A3" s="50"/>
      <c r="B3" s="50"/>
      <c r="C3" s="50"/>
      <c r="D3" s="50"/>
    </row>
    <row r="4" spans="1:8" s="2" customFormat="1" ht="42" customHeight="1">
      <c r="A4" s="63" t="s">
        <v>1</v>
      </c>
      <c r="B4" s="64" t="s">
        <v>57</v>
      </c>
      <c r="C4" s="63" t="s">
        <v>210</v>
      </c>
      <c r="D4" s="63" t="s">
        <v>7</v>
      </c>
    </row>
    <row r="5" spans="1:8" s="1" customFormat="1" ht="45" customHeight="1">
      <c r="A5" s="52">
        <v>1</v>
      </c>
      <c r="B5" s="53" t="s">
        <v>217</v>
      </c>
      <c r="C5" s="146" t="s">
        <v>211</v>
      </c>
      <c r="D5" s="55" t="s">
        <v>216</v>
      </c>
    </row>
    <row r="6" spans="1:8">
      <c r="A6" s="38"/>
      <c r="B6" s="39"/>
      <c r="C6" s="40"/>
      <c r="D6" s="41"/>
    </row>
    <row r="7" spans="1:8" ht="15.75">
      <c r="A7" s="33"/>
      <c r="B7" s="12" t="s">
        <v>10</v>
      </c>
      <c r="C7" s="12"/>
      <c r="D7" s="12" t="s">
        <v>11</v>
      </c>
      <c r="E7" s="138" t="s">
        <v>213</v>
      </c>
      <c r="G7" s="12"/>
      <c r="H7" s="12"/>
    </row>
    <row r="8" spans="1:8" ht="24" customHeight="1">
      <c r="A8" s="3"/>
      <c r="B8" s="9"/>
      <c r="C8" s="44"/>
      <c r="D8" s="11">
        <f>D9+D21+D28+D30+D34</f>
        <v>7130451940</v>
      </c>
      <c r="E8" s="138"/>
      <c r="G8" s="8"/>
      <c r="H8" s="8"/>
    </row>
    <row r="9" spans="1:8" ht="23.25" customHeight="1">
      <c r="A9" s="142">
        <v>1</v>
      </c>
      <c r="B9" s="47" t="s">
        <v>3</v>
      </c>
      <c r="C9" s="143"/>
      <c r="D9" s="46">
        <v>694855000</v>
      </c>
      <c r="E9" s="141" t="s">
        <v>212</v>
      </c>
    </row>
    <row r="10" spans="1:8" hidden="1">
      <c r="A10" s="142"/>
      <c r="B10" s="47" t="s">
        <v>14</v>
      </c>
      <c r="C10" s="143"/>
      <c r="D10" s="46">
        <v>51800000</v>
      </c>
      <c r="E10" s="141" t="s">
        <v>212</v>
      </c>
    </row>
    <row r="11" spans="1:8" hidden="1">
      <c r="A11" s="142"/>
      <c r="B11" s="47" t="s">
        <v>15</v>
      </c>
      <c r="C11" s="143"/>
      <c r="D11" s="46">
        <v>56500000</v>
      </c>
      <c r="E11" s="141" t="s">
        <v>212</v>
      </c>
    </row>
    <row r="12" spans="1:8" hidden="1">
      <c r="A12" s="142"/>
      <c r="B12" s="47" t="s">
        <v>16</v>
      </c>
      <c r="C12" s="143"/>
      <c r="D12" s="46">
        <v>24400000</v>
      </c>
      <c r="E12" s="141" t="s">
        <v>212</v>
      </c>
    </row>
    <row r="13" spans="1:8" hidden="1">
      <c r="A13" s="142"/>
      <c r="B13" s="47" t="s">
        <v>17</v>
      </c>
      <c r="C13" s="143"/>
      <c r="D13" s="46">
        <v>47174000</v>
      </c>
      <c r="E13" s="141" t="s">
        <v>212</v>
      </c>
    </row>
    <row r="14" spans="1:8" hidden="1">
      <c r="A14" s="142"/>
      <c r="B14" s="47" t="s">
        <v>18</v>
      </c>
      <c r="C14" s="143"/>
      <c r="D14" s="46">
        <v>69714000</v>
      </c>
      <c r="E14" s="141" t="s">
        <v>212</v>
      </c>
    </row>
    <row r="15" spans="1:8" hidden="1">
      <c r="A15" s="142"/>
      <c r="B15" s="47" t="s">
        <v>19</v>
      </c>
      <c r="C15" s="143"/>
      <c r="D15" s="46">
        <v>76100000</v>
      </c>
      <c r="E15" s="141" t="s">
        <v>212</v>
      </c>
    </row>
    <row r="16" spans="1:8" hidden="1">
      <c r="A16" s="142"/>
      <c r="B16" s="47" t="s">
        <v>21</v>
      </c>
      <c r="C16" s="143"/>
      <c r="D16" s="46">
        <v>12000000</v>
      </c>
      <c r="E16" s="141" t="s">
        <v>212</v>
      </c>
    </row>
    <row r="17" spans="1:7" hidden="1">
      <c r="A17" s="142"/>
      <c r="B17" s="47" t="s">
        <v>22</v>
      </c>
      <c r="C17" s="143"/>
      <c r="D17" s="46">
        <v>30692400</v>
      </c>
      <c r="E17" s="141" t="s">
        <v>212</v>
      </c>
    </row>
    <row r="18" spans="1:7" hidden="1">
      <c r="A18" s="142"/>
      <c r="B18" s="47" t="s">
        <v>23</v>
      </c>
      <c r="C18" s="143"/>
      <c r="D18" s="46">
        <v>73950000</v>
      </c>
      <c r="E18" s="141" t="s">
        <v>212</v>
      </c>
      <c r="G18" s="8">
        <f>SUM(D17:D18)</f>
        <v>104642400</v>
      </c>
    </row>
    <row r="19" spans="1:7" hidden="1">
      <c r="A19" s="142"/>
      <c r="B19" s="47" t="s">
        <v>24</v>
      </c>
      <c r="C19" s="143"/>
      <c r="D19" s="46">
        <v>299725000</v>
      </c>
      <c r="E19" s="141" t="s">
        <v>212</v>
      </c>
    </row>
    <row r="20" spans="1:7" hidden="1">
      <c r="A20" s="142"/>
      <c r="B20" s="47" t="s">
        <v>25</v>
      </c>
      <c r="C20" s="143"/>
      <c r="D20" s="46">
        <v>94776000</v>
      </c>
      <c r="E20" s="141" t="s">
        <v>212</v>
      </c>
    </row>
    <row r="21" spans="1:7" ht="19.5" customHeight="1">
      <c r="A21" s="142">
        <v>2</v>
      </c>
      <c r="B21" s="47" t="s">
        <v>2</v>
      </c>
      <c r="C21" s="143"/>
      <c r="D21" s="7">
        <v>1075000000</v>
      </c>
      <c r="E21" s="141" t="s">
        <v>212</v>
      </c>
    </row>
    <row r="22" spans="1:7" hidden="1">
      <c r="A22" s="142"/>
      <c r="B22" s="47" t="s">
        <v>27</v>
      </c>
      <c r="C22" s="143"/>
      <c r="D22" s="7">
        <v>3743750000</v>
      </c>
      <c r="E22" s="141" t="s">
        <v>212</v>
      </c>
    </row>
    <row r="23" spans="1:7" hidden="1">
      <c r="A23" s="142"/>
      <c r="B23" s="47" t="s">
        <v>28</v>
      </c>
      <c r="C23" s="143"/>
      <c r="D23" s="7">
        <v>3743750000</v>
      </c>
      <c r="E23" s="141" t="s">
        <v>212</v>
      </c>
    </row>
    <row r="24" spans="1:7" hidden="1">
      <c r="A24" s="142"/>
      <c r="B24" s="47" t="s">
        <v>29</v>
      </c>
      <c r="C24" s="143"/>
      <c r="D24" s="7">
        <v>3743750000</v>
      </c>
      <c r="E24" s="141" t="s">
        <v>212</v>
      </c>
    </row>
    <row r="25" spans="1:7" hidden="1">
      <c r="A25" s="142"/>
      <c r="B25" s="47" t="s">
        <v>30</v>
      </c>
      <c r="C25" s="143"/>
      <c r="D25" s="7">
        <v>3743750000</v>
      </c>
      <c r="E25" s="141" t="s">
        <v>212</v>
      </c>
    </row>
    <row r="26" spans="1:7" hidden="1">
      <c r="A26" s="142"/>
      <c r="B26" s="47" t="s">
        <v>32</v>
      </c>
      <c r="C26" s="143"/>
      <c r="D26" s="7">
        <v>3743750000</v>
      </c>
      <c r="E26" s="141" t="s">
        <v>212</v>
      </c>
    </row>
    <row r="27" spans="1:7" hidden="1">
      <c r="A27" s="142"/>
      <c r="B27" s="47" t="s">
        <v>33</v>
      </c>
      <c r="C27" s="143"/>
      <c r="D27" s="7">
        <v>3743750000</v>
      </c>
      <c r="E27" s="141" t="s">
        <v>212</v>
      </c>
    </row>
    <row r="28" spans="1:7" ht="19.5" customHeight="1">
      <c r="A28" s="142">
        <v>3</v>
      </c>
      <c r="B28" s="47" t="s">
        <v>106</v>
      </c>
      <c r="C28" s="143"/>
      <c r="D28" s="7">
        <v>150000000</v>
      </c>
      <c r="E28" s="141" t="s">
        <v>212</v>
      </c>
    </row>
    <row r="29" spans="1:7" hidden="1">
      <c r="A29" s="142"/>
      <c r="B29" s="47" t="s">
        <v>107</v>
      </c>
      <c r="C29" s="143"/>
      <c r="D29" s="46">
        <v>200250000</v>
      </c>
      <c r="E29" s="141" t="s">
        <v>212</v>
      </c>
    </row>
    <row r="30" spans="1:7" ht="36.75" customHeight="1">
      <c r="A30" s="142">
        <v>4</v>
      </c>
      <c r="B30" s="184" t="s">
        <v>113</v>
      </c>
      <c r="C30" s="185"/>
      <c r="D30" s="7">
        <v>230000000</v>
      </c>
      <c r="E30" s="141" t="s">
        <v>212</v>
      </c>
    </row>
    <row r="31" spans="1:7" hidden="1">
      <c r="A31" s="142"/>
      <c r="B31" s="47" t="s">
        <v>35</v>
      </c>
      <c r="C31" s="143"/>
      <c r="D31" s="46">
        <v>257154000</v>
      </c>
      <c r="E31" s="141" t="s">
        <v>212</v>
      </c>
    </row>
    <row r="32" spans="1:7" hidden="1">
      <c r="A32" s="142"/>
      <c r="B32" s="47" t="s">
        <v>36</v>
      </c>
      <c r="C32" s="144"/>
      <c r="D32" s="46">
        <v>28736700</v>
      </c>
      <c r="E32" s="141" t="s">
        <v>212</v>
      </c>
    </row>
    <row r="33" spans="1:5" hidden="1">
      <c r="A33" s="142"/>
      <c r="B33" s="47" t="s">
        <v>37</v>
      </c>
      <c r="C33" s="144"/>
      <c r="D33" s="46">
        <v>34006700</v>
      </c>
      <c r="E33" s="141" t="s">
        <v>212</v>
      </c>
    </row>
    <row r="34" spans="1:5" ht="19.5" customHeight="1">
      <c r="A34" s="142">
        <v>5</v>
      </c>
      <c r="B34" s="184" t="s">
        <v>121</v>
      </c>
      <c r="C34" s="185"/>
      <c r="D34" s="7">
        <v>4980596940</v>
      </c>
      <c r="E34" s="141" t="s">
        <v>212</v>
      </c>
    </row>
    <row r="35" spans="1:5" ht="37.5" hidden="1" customHeight="1">
      <c r="A35" s="3"/>
      <c r="B35" s="47" t="s">
        <v>40</v>
      </c>
      <c r="C35" s="19"/>
      <c r="D35" s="46">
        <v>136315000</v>
      </c>
      <c r="E35" s="25" t="s">
        <v>55</v>
      </c>
    </row>
    <row r="36" spans="1:5" ht="37.5" hidden="1" customHeight="1">
      <c r="A36" s="3"/>
      <c r="B36" s="47" t="s">
        <v>108</v>
      </c>
      <c r="C36" s="19"/>
      <c r="D36" s="46">
        <v>388232000</v>
      </c>
      <c r="E36" s="25" t="s">
        <v>55</v>
      </c>
    </row>
    <row r="37" spans="1:5" ht="25.5" hidden="1" customHeight="1">
      <c r="A37" s="6"/>
      <c r="B37" s="45" t="s">
        <v>41</v>
      </c>
      <c r="C37" s="6"/>
      <c r="D37" s="46">
        <v>502686612</v>
      </c>
      <c r="E37" s="25" t="s">
        <v>55</v>
      </c>
    </row>
    <row r="38" spans="1:5" ht="25.5" hidden="1" customHeight="1">
      <c r="A38" s="6"/>
      <c r="B38" s="45" t="s">
        <v>42</v>
      </c>
      <c r="C38" s="6"/>
      <c r="D38" s="46">
        <v>27800000</v>
      </c>
      <c r="E38" s="25" t="s">
        <v>55</v>
      </c>
    </row>
    <row r="39" spans="1:5" ht="25.5" hidden="1" customHeight="1">
      <c r="A39" s="6"/>
      <c r="B39" s="45" t="s">
        <v>43</v>
      </c>
      <c r="C39" s="6"/>
      <c r="D39" s="46">
        <v>433254000</v>
      </c>
      <c r="E39" s="25" t="s">
        <v>55</v>
      </c>
    </row>
    <row r="40" spans="1:5" ht="30" hidden="1">
      <c r="A40" s="6"/>
      <c r="B40" s="48" t="s">
        <v>44</v>
      </c>
      <c r="C40" s="6"/>
      <c r="D40" s="46">
        <v>52655000</v>
      </c>
      <c r="E40" s="25" t="s">
        <v>55</v>
      </c>
    </row>
    <row r="41" spans="1:5" ht="45" hidden="1">
      <c r="A41" s="3"/>
      <c r="B41" s="48" t="s">
        <v>45</v>
      </c>
      <c r="C41" s="20"/>
      <c r="D41" s="46">
        <v>439917500</v>
      </c>
      <c r="E41" s="24" t="s">
        <v>54</v>
      </c>
    </row>
    <row r="42" spans="1:5" ht="45" hidden="1">
      <c r="A42" s="3"/>
      <c r="B42" s="48" t="s">
        <v>46</v>
      </c>
      <c r="C42" s="18"/>
      <c r="D42" s="46">
        <v>71325000</v>
      </c>
      <c r="E42" s="24" t="s">
        <v>54</v>
      </c>
    </row>
    <row r="43" spans="1:5" ht="16.5" hidden="1">
      <c r="A43" s="3"/>
      <c r="B43" s="45" t="s">
        <v>109</v>
      </c>
      <c r="C43" s="18"/>
      <c r="D43" s="46">
        <v>189603100</v>
      </c>
      <c r="E43" s="24" t="s">
        <v>54</v>
      </c>
    </row>
    <row r="44" spans="1:5" ht="16.5" hidden="1">
      <c r="A44" s="3"/>
      <c r="B44" s="45" t="s">
        <v>47</v>
      </c>
      <c r="C44" s="18"/>
      <c r="D44" s="46">
        <v>954975875</v>
      </c>
      <c r="E44" s="24" t="s">
        <v>54</v>
      </c>
    </row>
    <row r="45" spans="1:5" ht="15.75" hidden="1">
      <c r="A45" s="3"/>
      <c r="B45" s="45" t="s">
        <v>48</v>
      </c>
      <c r="C45" s="19"/>
      <c r="D45" s="46">
        <v>1499044000</v>
      </c>
      <c r="E45" s="25" t="s">
        <v>56</v>
      </c>
    </row>
    <row r="46" spans="1:5" ht="15.75" hidden="1">
      <c r="A46" s="6"/>
      <c r="B46" s="47" t="s">
        <v>50</v>
      </c>
      <c r="C46" s="6"/>
      <c r="D46" s="46">
        <v>72653250</v>
      </c>
      <c r="E46" s="25" t="s">
        <v>55</v>
      </c>
    </row>
    <row r="47" spans="1:5" ht="15.75" hidden="1">
      <c r="A47" s="6"/>
      <c r="B47" s="45" t="s">
        <v>51</v>
      </c>
      <c r="C47" s="6"/>
      <c r="D47" s="46">
        <v>15825000</v>
      </c>
      <c r="E47" s="25" t="s">
        <v>55</v>
      </c>
    </row>
    <row r="48" spans="1:5" ht="15.75" hidden="1">
      <c r="A48" s="6"/>
      <c r="B48" s="47" t="s">
        <v>52</v>
      </c>
      <c r="C48" s="6"/>
      <c r="D48" s="46">
        <v>597140920</v>
      </c>
      <c r="E48" s="25" t="s">
        <v>56</v>
      </c>
    </row>
    <row r="49" spans="1:5" ht="15.75" hidden="1">
      <c r="A49" s="6"/>
      <c r="B49" s="47" t="s">
        <v>112</v>
      </c>
      <c r="C49" s="6"/>
      <c r="D49" s="46">
        <v>57258325</v>
      </c>
      <c r="E49" s="25" t="s">
        <v>56</v>
      </c>
    </row>
    <row r="50" spans="1:5" ht="16.5" hidden="1">
      <c r="A50" s="6"/>
      <c r="B50" s="47" t="s">
        <v>111</v>
      </c>
      <c r="C50" s="6"/>
      <c r="D50" s="46">
        <v>315080850</v>
      </c>
      <c r="E50" s="24" t="s">
        <v>54</v>
      </c>
    </row>
    <row r="51" spans="1:5" ht="15.75" hidden="1">
      <c r="A51" s="6"/>
      <c r="B51" s="47" t="s">
        <v>110</v>
      </c>
      <c r="C51" s="6"/>
      <c r="D51" s="46">
        <v>111174900</v>
      </c>
      <c r="E51" s="25" t="s">
        <v>55</v>
      </c>
    </row>
    <row r="52" spans="1:5" ht="15.75">
      <c r="A52" s="3"/>
      <c r="B52" s="6"/>
      <c r="C52" s="182"/>
      <c r="D52" s="182"/>
    </row>
    <row r="53" spans="1:5" ht="19.5" customHeight="1">
      <c r="A53" s="49"/>
      <c r="B53" s="49"/>
      <c r="C53" s="145"/>
      <c r="D53" s="183" t="s">
        <v>214</v>
      </c>
      <c r="E53" s="183"/>
    </row>
    <row r="54" spans="1:5" ht="15.75">
      <c r="A54" s="49"/>
      <c r="B54" s="35" t="s">
        <v>9</v>
      </c>
      <c r="C54" s="19"/>
      <c r="D54" s="181" t="s">
        <v>61</v>
      </c>
      <c r="E54" s="181"/>
    </row>
    <row r="55" spans="1:5" ht="15.75">
      <c r="A55" s="49"/>
      <c r="B55" s="35"/>
      <c r="C55" s="19"/>
      <c r="D55" s="181" t="s">
        <v>62</v>
      </c>
      <c r="E55" s="181"/>
    </row>
    <row r="56" spans="1:5" ht="15.75">
      <c r="A56" s="49"/>
      <c r="B56" s="34"/>
      <c r="C56" s="35"/>
      <c r="D56" s="139"/>
    </row>
    <row r="57" spans="1:5" ht="27" customHeight="1">
      <c r="A57" s="49"/>
      <c r="B57" s="34"/>
      <c r="C57" s="6"/>
      <c r="D57" s="6"/>
    </row>
    <row r="58" spans="1:5" ht="15.75">
      <c r="A58" s="49"/>
      <c r="B58" s="34"/>
      <c r="C58" s="6"/>
      <c r="D58" s="6"/>
    </row>
    <row r="59" spans="1:5" ht="15.75">
      <c r="A59" s="49"/>
      <c r="B59" s="34"/>
      <c r="C59" s="6"/>
      <c r="D59" s="6"/>
    </row>
    <row r="60" spans="1:5" ht="15.75">
      <c r="A60" s="49"/>
      <c r="B60" s="35" t="s">
        <v>123</v>
      </c>
      <c r="C60" s="20"/>
      <c r="D60" s="182" t="s">
        <v>63</v>
      </c>
      <c r="E60" s="182"/>
    </row>
    <row r="61" spans="1:5" ht="15.75">
      <c r="A61" s="49"/>
      <c r="B61" s="49"/>
      <c r="C61" s="18"/>
      <c r="D61" s="179" t="s">
        <v>149</v>
      </c>
      <c r="E61" s="179"/>
    </row>
    <row r="62" spans="1:5" ht="15.75">
      <c r="A62" s="49"/>
      <c r="B62" s="49"/>
      <c r="C62" s="18"/>
      <c r="D62" s="179" t="s">
        <v>65</v>
      </c>
      <c r="E62" s="179"/>
    </row>
    <row r="63" spans="1:5" ht="15.75">
      <c r="A63" s="49"/>
      <c r="B63" s="49"/>
      <c r="C63" s="49"/>
      <c r="D63" s="49"/>
    </row>
    <row r="64" spans="1:5" ht="15.75">
      <c r="A64" s="49"/>
      <c r="B64" s="49"/>
      <c r="C64" s="49"/>
      <c r="D64" s="49"/>
    </row>
  </sheetData>
  <mergeCells count="11">
    <mergeCell ref="D54:E54"/>
    <mergeCell ref="D55:E55"/>
    <mergeCell ref="D60:E60"/>
    <mergeCell ref="D61:E61"/>
    <mergeCell ref="D62:E62"/>
    <mergeCell ref="D53:E53"/>
    <mergeCell ref="A1:D1"/>
    <mergeCell ref="A2:D2"/>
    <mergeCell ref="C52:D52"/>
    <mergeCell ref="B30:C30"/>
    <mergeCell ref="B34:C34"/>
  </mergeCells>
  <printOptions horizontalCentered="1"/>
  <pageMargins left="0.5" right="0.5" top="0.5" bottom="0.5" header="0" footer="0"/>
  <pageSetup paperSize="10000" scale="65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92D050"/>
  </sheetPr>
  <dimension ref="A1:H67"/>
  <sheetViews>
    <sheetView view="pageBreakPreview" zoomScale="60" zoomScaleNormal="75" workbookViewId="0">
      <selection activeCell="G76" sqref="G76"/>
    </sheetView>
  </sheetViews>
  <sheetFormatPr defaultRowHeight="15"/>
  <cols>
    <col min="1" max="1" width="5.7109375" customWidth="1"/>
    <col min="2" max="2" width="45.7109375" customWidth="1"/>
    <col min="3" max="3" width="43.140625" customWidth="1"/>
    <col min="4" max="4" width="33.140625" customWidth="1"/>
    <col min="5" max="5" width="19.28515625" customWidth="1"/>
    <col min="7" max="7" width="17.7109375" bestFit="1" customWidth="1"/>
  </cols>
  <sheetData>
    <row r="1" spans="1:8" ht="15.75">
      <c r="A1" s="178" t="s">
        <v>215</v>
      </c>
      <c r="B1" s="178"/>
      <c r="C1" s="178"/>
      <c r="D1" s="178"/>
    </row>
    <row r="2" spans="1:8" ht="15.75">
      <c r="A2" s="178" t="s">
        <v>131</v>
      </c>
      <c r="B2" s="178"/>
      <c r="C2" s="178"/>
      <c r="D2" s="178"/>
    </row>
    <row r="3" spans="1:8" ht="15.75">
      <c r="A3" s="65"/>
      <c r="B3" s="65"/>
      <c r="C3" s="65"/>
      <c r="D3" s="65"/>
    </row>
    <row r="4" spans="1:8" s="2" customFormat="1" ht="39" customHeight="1">
      <c r="A4" s="63" t="s">
        <v>1</v>
      </c>
      <c r="B4" s="64" t="s">
        <v>184</v>
      </c>
      <c r="C4" s="63" t="s">
        <v>210</v>
      </c>
      <c r="D4" s="63" t="s">
        <v>7</v>
      </c>
    </row>
    <row r="5" spans="1:8" s="1" customFormat="1" ht="55.5" hidden="1" customHeight="1">
      <c r="A5" s="52">
        <v>1</v>
      </c>
      <c r="B5" s="53" t="s">
        <v>58</v>
      </c>
      <c r="C5" s="54" t="s">
        <v>59</v>
      </c>
      <c r="D5" s="55">
        <v>1</v>
      </c>
    </row>
    <row r="6" spans="1:8" s="1" customFormat="1" hidden="1">
      <c r="A6" s="52">
        <v>2</v>
      </c>
      <c r="B6" s="53"/>
      <c r="C6" s="56" t="s">
        <v>114</v>
      </c>
      <c r="D6" s="57">
        <v>1</v>
      </c>
    </row>
    <row r="7" spans="1:8" s="1" customFormat="1" ht="30" hidden="1">
      <c r="A7" s="52">
        <v>3</v>
      </c>
      <c r="B7" s="53"/>
      <c r="C7" s="53" t="s">
        <v>115</v>
      </c>
      <c r="D7" s="55">
        <v>1</v>
      </c>
    </row>
    <row r="8" spans="1:8" s="1" customFormat="1" ht="30" hidden="1">
      <c r="A8" s="52">
        <v>4</v>
      </c>
      <c r="B8" s="53"/>
      <c r="C8" s="53" t="s">
        <v>116</v>
      </c>
      <c r="D8" s="55">
        <v>1</v>
      </c>
    </row>
    <row r="9" spans="1:8" s="1" customFormat="1" ht="45" hidden="1">
      <c r="A9" s="52">
        <v>5</v>
      </c>
      <c r="B9" s="53"/>
      <c r="C9" s="58" t="s">
        <v>4</v>
      </c>
      <c r="D9" s="55">
        <v>1</v>
      </c>
    </row>
    <row r="10" spans="1:8" s="1" customFormat="1" ht="35.25" customHeight="1">
      <c r="A10" s="52">
        <v>1</v>
      </c>
      <c r="B10" s="140" t="s">
        <v>249</v>
      </c>
      <c r="C10" s="53" t="s">
        <v>251</v>
      </c>
      <c r="D10" s="55">
        <v>1</v>
      </c>
    </row>
    <row r="11" spans="1:8" s="1" customFormat="1" ht="36.75" customHeight="1">
      <c r="A11" s="52">
        <v>2</v>
      </c>
      <c r="B11" s="140"/>
      <c r="C11" s="157" t="s">
        <v>254</v>
      </c>
      <c r="D11" s="57">
        <v>1</v>
      </c>
    </row>
    <row r="12" spans="1:8" s="1" customFormat="1" ht="34.5" customHeight="1">
      <c r="A12" s="52">
        <v>3</v>
      </c>
      <c r="B12" s="140"/>
      <c r="C12" s="54" t="s">
        <v>252</v>
      </c>
      <c r="D12" s="55">
        <v>1</v>
      </c>
    </row>
    <row r="13" spans="1:8" s="1" customFormat="1" ht="33" customHeight="1">
      <c r="A13" s="52">
        <v>4</v>
      </c>
      <c r="B13" s="140"/>
      <c r="C13" s="58" t="s">
        <v>253</v>
      </c>
      <c r="D13" s="55">
        <v>1</v>
      </c>
    </row>
    <row r="14" spans="1:8" s="1" customFormat="1" ht="34.5" customHeight="1">
      <c r="A14" s="52"/>
      <c r="B14" s="53"/>
      <c r="C14" s="62" t="s">
        <v>255</v>
      </c>
      <c r="D14" s="55">
        <v>1</v>
      </c>
    </row>
    <row r="15" spans="1:8">
      <c r="A15" s="38"/>
      <c r="B15" s="39"/>
      <c r="C15" s="40"/>
      <c r="D15" s="41"/>
    </row>
    <row r="16" spans="1:8">
      <c r="A16" s="33"/>
      <c r="B16" s="12" t="s">
        <v>10</v>
      </c>
      <c r="C16" s="12"/>
      <c r="D16" s="12" t="s">
        <v>11</v>
      </c>
      <c r="E16" s="9" t="s">
        <v>128</v>
      </c>
      <c r="G16" s="12"/>
      <c r="H16" s="12"/>
    </row>
    <row r="17" spans="1:8" ht="24" customHeight="1">
      <c r="A17" s="3"/>
      <c r="B17" s="9"/>
      <c r="C17" s="44"/>
      <c r="D17" s="11">
        <f>D18+D30+D38+D40+D44+D37</f>
        <v>2324855000</v>
      </c>
      <c r="E17" s="4"/>
      <c r="G17" s="8"/>
      <c r="H17" s="8"/>
    </row>
    <row r="18" spans="1:8" ht="23.25" customHeight="1">
      <c r="A18" s="32">
        <v>1</v>
      </c>
      <c r="B18" s="45" t="s">
        <v>3</v>
      </c>
      <c r="C18" s="5"/>
      <c r="D18" s="46">
        <f>[1]Sheet3!$E$8</f>
        <v>694855000</v>
      </c>
      <c r="E18" s="22"/>
    </row>
    <row r="19" spans="1:8" ht="15" hidden="1" customHeight="1">
      <c r="A19" s="32"/>
      <c r="B19" s="45" t="s">
        <v>14</v>
      </c>
      <c r="C19" s="5"/>
      <c r="D19" s="46">
        <v>51800000</v>
      </c>
      <c r="E19" s="22"/>
    </row>
    <row r="20" spans="1:8" ht="15" hidden="1" customHeight="1">
      <c r="A20" s="32"/>
      <c r="B20" s="45" t="s">
        <v>15</v>
      </c>
      <c r="C20" s="5"/>
      <c r="D20" s="46">
        <v>56500000</v>
      </c>
      <c r="E20" s="22"/>
    </row>
    <row r="21" spans="1:8" ht="15" hidden="1" customHeight="1">
      <c r="A21" s="32"/>
      <c r="B21" s="45" t="s">
        <v>16</v>
      </c>
      <c r="C21" s="5"/>
      <c r="D21" s="46">
        <v>24400000</v>
      </c>
      <c r="E21" s="22"/>
    </row>
    <row r="22" spans="1:8" ht="16.5" hidden="1" customHeight="1">
      <c r="A22" s="32"/>
      <c r="B22" s="45" t="s">
        <v>17</v>
      </c>
      <c r="C22" s="5"/>
      <c r="D22" s="46">
        <v>47174000</v>
      </c>
      <c r="E22" s="24"/>
    </row>
    <row r="23" spans="1:8" ht="15" hidden="1" customHeight="1">
      <c r="A23" s="32"/>
      <c r="B23" s="45" t="s">
        <v>18</v>
      </c>
      <c r="C23" s="5"/>
      <c r="D23" s="46">
        <v>69714000</v>
      </c>
      <c r="E23" s="22"/>
    </row>
    <row r="24" spans="1:8" ht="15" hidden="1" customHeight="1">
      <c r="A24" s="32"/>
      <c r="B24" s="45" t="s">
        <v>19</v>
      </c>
      <c r="C24" s="5"/>
      <c r="D24" s="46">
        <v>76100000</v>
      </c>
      <c r="E24" s="22"/>
    </row>
    <row r="25" spans="1:8" ht="15.75" hidden="1" customHeight="1">
      <c r="A25" s="32"/>
      <c r="B25" s="45" t="s">
        <v>21</v>
      </c>
      <c r="C25" s="5"/>
      <c r="D25" s="46">
        <v>12000000</v>
      </c>
      <c r="E25" s="22"/>
    </row>
    <row r="26" spans="1:8" ht="15" hidden="1" customHeight="1">
      <c r="A26" s="32"/>
      <c r="B26" s="45" t="s">
        <v>22</v>
      </c>
      <c r="C26" s="5"/>
      <c r="D26" s="46">
        <v>30692400</v>
      </c>
      <c r="E26" s="22"/>
    </row>
    <row r="27" spans="1:8" ht="15" hidden="1" customHeight="1">
      <c r="A27" s="32"/>
      <c r="B27" s="45" t="s">
        <v>23</v>
      </c>
      <c r="C27" s="5"/>
      <c r="D27" s="46">
        <v>73950000</v>
      </c>
      <c r="E27" s="22"/>
      <c r="G27" s="8">
        <f>SUM(D26:D27)</f>
        <v>104642400</v>
      </c>
    </row>
    <row r="28" spans="1:8" ht="15" hidden="1" customHeight="1">
      <c r="A28" s="32"/>
      <c r="B28" s="45" t="s">
        <v>24</v>
      </c>
      <c r="C28" s="5"/>
      <c r="D28" s="46">
        <v>299725000</v>
      </c>
      <c r="E28" s="22"/>
    </row>
    <row r="29" spans="1:8" ht="15.75" hidden="1" customHeight="1">
      <c r="A29" s="32"/>
      <c r="B29" s="45" t="s">
        <v>25</v>
      </c>
      <c r="C29" s="5"/>
      <c r="D29" s="46">
        <v>94776000</v>
      </c>
      <c r="E29" s="22"/>
    </row>
    <row r="30" spans="1:8">
      <c r="A30" s="32">
        <v>2</v>
      </c>
      <c r="B30" s="45" t="s">
        <v>2</v>
      </c>
      <c r="C30" s="5"/>
      <c r="D30" s="7">
        <f>[1]Sheet3!$E$19</f>
        <v>1075000000</v>
      </c>
      <c r="E30" s="22"/>
    </row>
    <row r="31" spans="1:8" hidden="1">
      <c r="A31" s="32"/>
      <c r="B31" s="47" t="s">
        <v>27</v>
      </c>
      <c r="C31" s="5"/>
      <c r="D31" s="7">
        <v>3743750000</v>
      </c>
      <c r="E31" s="22"/>
    </row>
    <row r="32" spans="1:8" hidden="1">
      <c r="A32" s="32"/>
      <c r="B32" s="45" t="s">
        <v>28</v>
      </c>
      <c r="C32" s="5"/>
      <c r="D32" s="7">
        <v>3743750000</v>
      </c>
      <c r="E32" s="22"/>
    </row>
    <row r="33" spans="1:5" hidden="1">
      <c r="A33" s="32"/>
      <c r="B33" s="45" t="s">
        <v>29</v>
      </c>
      <c r="C33" s="5"/>
      <c r="D33" s="7">
        <v>3743750000</v>
      </c>
      <c r="E33" s="22"/>
    </row>
    <row r="34" spans="1:5" hidden="1">
      <c r="A34" s="32"/>
      <c r="B34" s="45" t="s">
        <v>30</v>
      </c>
      <c r="C34" s="5"/>
      <c r="D34" s="7">
        <v>3743750000</v>
      </c>
      <c r="E34" s="22"/>
    </row>
    <row r="35" spans="1:5" hidden="1">
      <c r="A35" s="32"/>
      <c r="B35" s="47" t="s">
        <v>32</v>
      </c>
      <c r="C35" s="5"/>
      <c r="D35" s="7">
        <v>3743750000</v>
      </c>
      <c r="E35" s="22"/>
    </row>
    <row r="36" spans="1:5" hidden="1">
      <c r="A36" s="32"/>
      <c r="B36" s="45" t="s">
        <v>33</v>
      </c>
      <c r="C36" s="5"/>
      <c r="D36" s="7">
        <v>3743750000</v>
      </c>
      <c r="E36" s="22"/>
    </row>
    <row r="37" spans="1:5" hidden="1">
      <c r="A37" s="32">
        <v>3</v>
      </c>
      <c r="B37" s="45" t="s">
        <v>122</v>
      </c>
      <c r="C37" s="5"/>
      <c r="D37" s="7"/>
      <c r="E37" s="22"/>
    </row>
    <row r="38" spans="1:5">
      <c r="A38" s="32">
        <v>4</v>
      </c>
      <c r="B38" s="45" t="s">
        <v>106</v>
      </c>
      <c r="C38" s="5"/>
      <c r="D38" s="7">
        <f>[1]Sheet3!$E$27</f>
        <v>150000000</v>
      </c>
      <c r="E38" s="22"/>
    </row>
    <row r="39" spans="1:5" hidden="1">
      <c r="A39" s="32"/>
      <c r="B39" s="47" t="s">
        <v>107</v>
      </c>
      <c r="C39" s="5"/>
      <c r="D39" s="46">
        <v>200250000</v>
      </c>
      <c r="E39" s="22"/>
    </row>
    <row r="40" spans="1:5" ht="33.75" customHeight="1">
      <c r="A40" s="32">
        <v>5</v>
      </c>
      <c r="B40" s="89" t="s">
        <v>113</v>
      </c>
      <c r="C40" s="90"/>
      <c r="D40" s="7">
        <f>[1]Sheet3!$E$29</f>
        <v>230000000</v>
      </c>
      <c r="E40" s="22"/>
    </row>
    <row r="41" spans="1:5" hidden="1">
      <c r="A41" s="32"/>
      <c r="B41" s="45" t="s">
        <v>35</v>
      </c>
      <c r="C41" s="5"/>
      <c r="D41" s="46">
        <v>257154000</v>
      </c>
      <c r="E41" s="22" t="s">
        <v>53</v>
      </c>
    </row>
    <row r="42" spans="1:5" ht="16.5" hidden="1">
      <c r="A42" s="32"/>
      <c r="B42" s="45" t="s">
        <v>36</v>
      </c>
      <c r="C42" s="51"/>
      <c r="D42" s="46">
        <v>28736700</v>
      </c>
      <c r="E42" s="24" t="s">
        <v>54</v>
      </c>
    </row>
    <row r="43" spans="1:5" ht="16.5" hidden="1">
      <c r="A43" s="32"/>
      <c r="B43" s="45" t="s">
        <v>37</v>
      </c>
      <c r="C43" s="51"/>
      <c r="D43" s="46">
        <v>34006700</v>
      </c>
      <c r="E43" s="24" t="s">
        <v>54</v>
      </c>
    </row>
    <row r="44" spans="1:5" ht="39" customHeight="1">
      <c r="A44" s="32">
        <v>6</v>
      </c>
      <c r="B44" s="89" t="s">
        <v>121</v>
      </c>
      <c r="C44" s="91"/>
      <c r="D44" s="7">
        <f>[1]Sheet3!$E$33</f>
        <v>175000000</v>
      </c>
      <c r="E44" s="25"/>
    </row>
    <row r="45" spans="1:5" ht="16.5">
      <c r="A45" s="3"/>
      <c r="B45" s="45"/>
      <c r="C45" s="18"/>
      <c r="D45" s="46"/>
      <c r="E45" s="24"/>
    </row>
    <row r="46" spans="1:5" ht="16.5" hidden="1">
      <c r="A46" s="3"/>
      <c r="B46" s="45" t="s">
        <v>47</v>
      </c>
      <c r="C46" s="18"/>
      <c r="D46" s="46">
        <v>954975875</v>
      </c>
      <c r="E46" s="24" t="s">
        <v>54</v>
      </c>
    </row>
    <row r="47" spans="1:5" ht="15.75" hidden="1">
      <c r="A47" s="3"/>
      <c r="B47" s="45" t="s">
        <v>48</v>
      </c>
      <c r="C47" s="19"/>
      <c r="D47" s="46">
        <v>1499044000</v>
      </c>
      <c r="E47" s="25" t="s">
        <v>56</v>
      </c>
    </row>
    <row r="48" spans="1:5" ht="15.75" hidden="1">
      <c r="A48" s="6"/>
      <c r="B48" s="47" t="s">
        <v>50</v>
      </c>
      <c r="C48" s="6"/>
      <c r="D48" s="46">
        <v>72653250</v>
      </c>
      <c r="E48" s="25" t="s">
        <v>55</v>
      </c>
    </row>
    <row r="49" spans="1:5" ht="15.75" hidden="1">
      <c r="A49" s="6"/>
      <c r="B49" s="45" t="s">
        <v>51</v>
      </c>
      <c r="C49" s="6"/>
      <c r="D49" s="46">
        <v>15825000</v>
      </c>
      <c r="E49" s="25" t="s">
        <v>55</v>
      </c>
    </row>
    <row r="50" spans="1:5" ht="15.75" hidden="1">
      <c r="A50" s="6"/>
      <c r="B50" s="47" t="s">
        <v>52</v>
      </c>
      <c r="C50" s="6"/>
      <c r="D50" s="46">
        <v>597140920</v>
      </c>
      <c r="E50" s="25" t="s">
        <v>56</v>
      </c>
    </row>
    <row r="51" spans="1:5" ht="15.75" hidden="1">
      <c r="A51" s="6"/>
      <c r="B51" s="47" t="s">
        <v>112</v>
      </c>
      <c r="C51" s="6"/>
      <c r="D51" s="46">
        <v>57258325</v>
      </c>
      <c r="E51" s="25" t="s">
        <v>56</v>
      </c>
    </row>
    <row r="52" spans="1:5" ht="16.5" hidden="1">
      <c r="A52" s="6"/>
      <c r="B52" s="47" t="s">
        <v>111</v>
      </c>
      <c r="C52" s="6"/>
      <c r="D52" s="46">
        <v>315080850</v>
      </c>
      <c r="E52" s="24" t="s">
        <v>54</v>
      </c>
    </row>
    <row r="53" spans="1:5" ht="15.75" hidden="1">
      <c r="A53" s="6"/>
      <c r="B53" s="47" t="s">
        <v>110</v>
      </c>
      <c r="C53" s="6"/>
      <c r="D53" s="46">
        <v>111174900</v>
      </c>
      <c r="E53" s="25" t="s">
        <v>55</v>
      </c>
    </row>
    <row r="54" spans="1:5" ht="15.75" hidden="1">
      <c r="A54" s="3"/>
      <c r="B54" s="6"/>
      <c r="C54" s="182"/>
      <c r="D54" s="182"/>
    </row>
    <row r="55" spans="1:5" ht="15.75">
      <c r="A55" s="3"/>
      <c r="B55" s="6"/>
      <c r="C55" s="68"/>
      <c r="D55" s="68"/>
    </row>
    <row r="56" spans="1:5" ht="15.75">
      <c r="A56" s="49"/>
      <c r="B56" s="49"/>
      <c r="C56" s="183" t="s">
        <v>262</v>
      </c>
      <c r="D56" s="183"/>
    </row>
    <row r="57" spans="1:5" ht="15.75">
      <c r="A57" s="49"/>
      <c r="B57" s="67" t="s">
        <v>124</v>
      </c>
      <c r="C57" s="181" t="s">
        <v>126</v>
      </c>
      <c r="D57" s="181"/>
    </row>
    <row r="58" spans="1:5" ht="15.75">
      <c r="A58" s="49"/>
      <c r="B58" s="67" t="s">
        <v>125</v>
      </c>
      <c r="C58" s="181" t="s">
        <v>62</v>
      </c>
      <c r="D58" s="181"/>
    </row>
    <row r="59" spans="1:5" ht="15.75">
      <c r="A59" s="49"/>
      <c r="B59" s="66"/>
      <c r="C59" s="67"/>
      <c r="D59" s="67"/>
    </row>
    <row r="60" spans="1:5" ht="15.75">
      <c r="A60" s="49"/>
      <c r="B60" s="66"/>
      <c r="C60" s="6"/>
      <c r="D60" s="3"/>
    </row>
    <row r="61" spans="1:5" ht="15.75">
      <c r="A61" s="49"/>
      <c r="B61" s="66"/>
      <c r="C61" s="6"/>
      <c r="D61" s="3"/>
    </row>
    <row r="62" spans="1:5" ht="15.75">
      <c r="A62" s="49"/>
      <c r="B62" s="66"/>
      <c r="C62" s="6"/>
      <c r="D62" s="3"/>
    </row>
    <row r="63" spans="1:5" ht="15.75">
      <c r="A63" s="49"/>
      <c r="B63" s="68" t="s">
        <v>63</v>
      </c>
      <c r="C63" s="182" t="s">
        <v>260</v>
      </c>
      <c r="D63" s="182"/>
    </row>
    <row r="64" spans="1:5" ht="15.75">
      <c r="A64" s="49"/>
      <c r="B64" s="66" t="s">
        <v>149</v>
      </c>
      <c r="C64" s="179" t="s">
        <v>127</v>
      </c>
      <c r="D64" s="179"/>
    </row>
    <row r="65" spans="1:4" ht="15.75">
      <c r="A65" s="49"/>
      <c r="B65" s="66" t="s">
        <v>65</v>
      </c>
      <c r="C65" s="179" t="s">
        <v>261</v>
      </c>
      <c r="D65" s="179"/>
    </row>
    <row r="66" spans="1:4" ht="15.75">
      <c r="A66" s="49"/>
      <c r="B66" s="49"/>
      <c r="C66" s="49"/>
      <c r="D66" s="49"/>
    </row>
    <row r="67" spans="1:4" ht="15.75">
      <c r="A67" s="49"/>
      <c r="B67" s="49"/>
      <c r="C67" s="49"/>
      <c r="D67" s="49"/>
    </row>
  </sheetData>
  <mergeCells count="9">
    <mergeCell ref="A1:D1"/>
    <mergeCell ref="A2:D2"/>
    <mergeCell ref="C54:D54"/>
    <mergeCell ref="C65:D65"/>
    <mergeCell ref="C56:D56"/>
    <mergeCell ref="C57:D57"/>
    <mergeCell ref="C58:D58"/>
    <mergeCell ref="C63:D63"/>
    <mergeCell ref="C64:D64"/>
  </mergeCells>
  <pageMargins left="0.7" right="0.7" top="0.75" bottom="0.75" header="0.3" footer="0.3"/>
  <pageSetup paperSize="10001" scale="5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92D050"/>
  </sheetPr>
  <dimension ref="A1:I77"/>
  <sheetViews>
    <sheetView tabSelected="1" zoomScale="78" zoomScaleNormal="78" workbookViewId="0">
      <selection activeCell="D52" sqref="D52"/>
    </sheetView>
  </sheetViews>
  <sheetFormatPr defaultRowHeight="15"/>
  <cols>
    <col min="1" max="1" width="5.7109375" customWidth="1"/>
    <col min="2" max="2" width="45.7109375" customWidth="1"/>
    <col min="3" max="3" width="43.140625" customWidth="1"/>
    <col min="4" max="4" width="33.140625" customWidth="1"/>
    <col min="5" max="5" width="19.28515625" customWidth="1"/>
    <col min="7" max="7" width="17.7109375" bestFit="1" customWidth="1"/>
    <col min="9" max="9" width="75.5703125" customWidth="1"/>
  </cols>
  <sheetData>
    <row r="1" spans="1:4" ht="15.75">
      <c r="A1" s="178" t="s">
        <v>215</v>
      </c>
      <c r="B1" s="178"/>
      <c r="C1" s="178"/>
      <c r="D1" s="178"/>
    </row>
    <row r="2" spans="1:4" ht="15.75">
      <c r="A2" s="178" t="s">
        <v>129</v>
      </c>
      <c r="B2" s="178"/>
      <c r="C2" s="178"/>
      <c r="D2" s="178"/>
    </row>
    <row r="3" spans="1:4" ht="15.75">
      <c r="A3" s="178" t="s">
        <v>120</v>
      </c>
      <c r="B3" s="178"/>
      <c r="C3" s="178"/>
      <c r="D3" s="178"/>
    </row>
    <row r="4" spans="1:4" ht="15.75">
      <c r="A4" s="65"/>
      <c r="B4" s="65"/>
      <c r="C4" s="65"/>
      <c r="D4" s="65"/>
    </row>
    <row r="5" spans="1:4" s="2" customFormat="1" ht="15.75">
      <c r="A5" s="63" t="s">
        <v>1</v>
      </c>
      <c r="B5" s="64" t="s">
        <v>184</v>
      </c>
      <c r="C5" s="63" t="s">
        <v>185</v>
      </c>
      <c r="D5" s="63" t="s">
        <v>7</v>
      </c>
    </row>
    <row r="6" spans="1:4" s="1" customFormat="1" ht="36" customHeight="1">
      <c r="A6" s="52">
        <v>1</v>
      </c>
      <c r="B6" s="126" t="s">
        <v>249</v>
      </c>
      <c r="C6" s="124" t="s">
        <v>222</v>
      </c>
      <c r="D6" s="55">
        <v>1</v>
      </c>
    </row>
    <row r="7" spans="1:4" s="1" customFormat="1" hidden="1">
      <c r="A7" s="52"/>
      <c r="B7" s="113"/>
      <c r="C7" s="121"/>
      <c r="D7" s="55"/>
    </row>
    <row r="8" spans="1:4" s="1" customFormat="1" hidden="1">
      <c r="A8" s="52"/>
      <c r="B8" s="113"/>
      <c r="C8" s="121"/>
      <c r="D8" s="55"/>
    </row>
    <row r="9" spans="1:4" s="1" customFormat="1" hidden="1">
      <c r="A9" s="52"/>
      <c r="B9" s="113"/>
      <c r="C9" s="122"/>
      <c r="D9" s="57"/>
    </row>
    <row r="10" spans="1:4" s="1" customFormat="1">
      <c r="A10" s="52"/>
      <c r="B10" s="53"/>
      <c r="C10" s="54"/>
      <c r="D10" s="55"/>
    </row>
    <row r="11" spans="1:4" s="1" customFormat="1" hidden="1">
      <c r="A11" s="52"/>
      <c r="B11" s="53"/>
      <c r="C11" s="61" t="s">
        <v>97</v>
      </c>
      <c r="D11" s="55" t="s">
        <v>98</v>
      </c>
    </row>
    <row r="12" spans="1:4" s="1" customFormat="1" ht="30" hidden="1">
      <c r="A12" s="52">
        <v>7</v>
      </c>
      <c r="B12" s="53" t="s">
        <v>93</v>
      </c>
      <c r="C12" s="58" t="s">
        <v>118</v>
      </c>
      <c r="D12" s="57" t="s">
        <v>105</v>
      </c>
    </row>
    <row r="13" spans="1:4" s="1" customFormat="1" hidden="1">
      <c r="A13" s="52">
        <v>8</v>
      </c>
      <c r="B13" s="53"/>
      <c r="C13" s="58" t="s">
        <v>0</v>
      </c>
      <c r="D13" s="55" t="s">
        <v>100</v>
      </c>
    </row>
    <row r="14" spans="1:4" s="1" customFormat="1" ht="45" hidden="1">
      <c r="A14" s="52">
        <v>1</v>
      </c>
      <c r="B14" s="53" t="s">
        <v>92</v>
      </c>
      <c r="C14" s="58" t="s">
        <v>119</v>
      </c>
      <c r="D14" s="55">
        <v>0.95</v>
      </c>
    </row>
    <row r="15" spans="1:4" s="1" customFormat="1" ht="38.25" hidden="1" customHeight="1">
      <c r="A15" s="52"/>
      <c r="B15" s="53"/>
      <c r="C15" s="58" t="s">
        <v>90</v>
      </c>
      <c r="D15" s="55">
        <v>1</v>
      </c>
    </row>
    <row r="16" spans="1:4" s="1" customFormat="1" ht="40.5" hidden="1" customHeight="1">
      <c r="A16" s="52">
        <v>2</v>
      </c>
      <c r="B16" s="53" t="s">
        <v>89</v>
      </c>
      <c r="C16" s="59" t="s">
        <v>91</v>
      </c>
      <c r="D16" s="55"/>
    </row>
    <row r="17" spans="1:8" s="1" customFormat="1" ht="40.5" hidden="1" customHeight="1">
      <c r="A17" s="52"/>
      <c r="B17" s="53"/>
      <c r="C17" s="62" t="s">
        <v>102</v>
      </c>
      <c r="D17" s="55" t="s">
        <v>104</v>
      </c>
    </row>
    <row r="18" spans="1:8" s="1" customFormat="1" ht="40.5" hidden="1" customHeight="1">
      <c r="A18" s="52"/>
      <c r="B18" s="53"/>
      <c r="C18" s="62" t="s">
        <v>101</v>
      </c>
      <c r="D18" s="55" t="s">
        <v>104</v>
      </c>
    </row>
    <row r="19" spans="1:8" s="1" customFormat="1" ht="40.5" hidden="1" customHeight="1">
      <c r="A19" s="52"/>
      <c r="B19" s="53"/>
      <c r="C19" s="62" t="s">
        <v>103</v>
      </c>
      <c r="D19" s="55" t="s">
        <v>104</v>
      </c>
    </row>
    <row r="20" spans="1:8">
      <c r="A20" s="38"/>
      <c r="B20" s="39"/>
      <c r="C20" s="40"/>
      <c r="D20" s="41"/>
    </row>
    <row r="21" spans="1:8">
      <c r="A21" s="33"/>
      <c r="B21" s="12" t="s">
        <v>10</v>
      </c>
      <c r="C21" s="12"/>
      <c r="D21" s="12" t="s">
        <v>11</v>
      </c>
      <c r="E21" s="9" t="s">
        <v>128</v>
      </c>
      <c r="G21" s="12"/>
      <c r="H21" s="12"/>
    </row>
    <row r="22" spans="1:8" ht="24" customHeight="1">
      <c r="A22" s="3"/>
      <c r="B22" s="9"/>
      <c r="C22" s="44"/>
      <c r="D22" s="11">
        <f>D49</f>
        <v>1724886540</v>
      </c>
      <c r="E22" s="4"/>
      <c r="G22" s="8"/>
      <c r="H22" s="8"/>
    </row>
    <row r="23" spans="1:8" ht="23.25" hidden="1" customHeight="1">
      <c r="A23" s="32">
        <v>1</v>
      </c>
      <c r="B23" s="45" t="s">
        <v>3</v>
      </c>
      <c r="C23" s="5"/>
      <c r="D23" s="46">
        <v>1012106000</v>
      </c>
      <c r="E23" s="22"/>
    </row>
    <row r="24" spans="1:8" hidden="1">
      <c r="A24" s="32"/>
      <c r="B24" s="45" t="s">
        <v>14</v>
      </c>
      <c r="C24" s="5"/>
      <c r="D24" s="46">
        <v>51800000</v>
      </c>
      <c r="E24" s="22"/>
    </row>
    <row r="25" spans="1:8" hidden="1">
      <c r="A25" s="32"/>
      <c r="B25" s="45" t="s">
        <v>15</v>
      </c>
      <c r="C25" s="5"/>
      <c r="D25" s="46">
        <v>56500000</v>
      </c>
      <c r="E25" s="22"/>
    </row>
    <row r="26" spans="1:8" hidden="1">
      <c r="A26" s="32"/>
      <c r="B26" s="45" t="s">
        <v>16</v>
      </c>
      <c r="C26" s="5"/>
      <c r="D26" s="46">
        <v>24400000</v>
      </c>
      <c r="E26" s="22"/>
    </row>
    <row r="27" spans="1:8" ht="16.5" hidden="1">
      <c r="A27" s="32"/>
      <c r="B27" s="45" t="s">
        <v>17</v>
      </c>
      <c r="C27" s="5"/>
      <c r="D27" s="46">
        <v>47174000</v>
      </c>
      <c r="E27" s="24"/>
    </row>
    <row r="28" spans="1:8" hidden="1">
      <c r="A28" s="32"/>
      <c r="B28" s="45" t="s">
        <v>18</v>
      </c>
      <c r="C28" s="5"/>
      <c r="D28" s="46">
        <v>69714000</v>
      </c>
      <c r="E28" s="22"/>
    </row>
    <row r="29" spans="1:8" hidden="1">
      <c r="A29" s="32"/>
      <c r="B29" s="45" t="s">
        <v>19</v>
      </c>
      <c r="C29" s="5"/>
      <c r="D29" s="46">
        <v>76100000</v>
      </c>
      <c r="E29" s="22"/>
    </row>
    <row r="30" spans="1:8" hidden="1">
      <c r="A30" s="32"/>
      <c r="B30" s="45" t="s">
        <v>21</v>
      </c>
      <c r="C30" s="5"/>
      <c r="D30" s="46">
        <v>12000000</v>
      </c>
      <c r="E30" s="22"/>
    </row>
    <row r="31" spans="1:8" hidden="1">
      <c r="A31" s="32"/>
      <c r="B31" s="45" t="s">
        <v>22</v>
      </c>
      <c r="C31" s="5"/>
      <c r="D31" s="46">
        <v>30692400</v>
      </c>
      <c r="E31" s="22"/>
    </row>
    <row r="32" spans="1:8" hidden="1">
      <c r="A32" s="32"/>
      <c r="B32" s="45" t="s">
        <v>23</v>
      </c>
      <c r="C32" s="5"/>
      <c r="D32" s="46">
        <v>73950000</v>
      </c>
      <c r="E32" s="22"/>
      <c r="G32" s="8">
        <f>SUM(D31:D32)</f>
        <v>104642400</v>
      </c>
    </row>
    <row r="33" spans="1:5" hidden="1">
      <c r="A33" s="32"/>
      <c r="B33" s="45" t="s">
        <v>24</v>
      </c>
      <c r="C33" s="5"/>
      <c r="D33" s="46">
        <v>299725000</v>
      </c>
      <c r="E33" s="22"/>
    </row>
    <row r="34" spans="1:5" hidden="1">
      <c r="A34" s="32"/>
      <c r="B34" s="45" t="s">
        <v>25</v>
      </c>
      <c r="C34" s="5"/>
      <c r="D34" s="46">
        <v>94776000</v>
      </c>
      <c r="E34" s="22"/>
    </row>
    <row r="35" spans="1:5" hidden="1">
      <c r="A35" s="32">
        <v>2</v>
      </c>
      <c r="B35" s="45" t="s">
        <v>2</v>
      </c>
      <c r="C35" s="5"/>
      <c r="D35" s="7">
        <v>3743750000</v>
      </c>
      <c r="E35" s="22"/>
    </row>
    <row r="36" spans="1:5" hidden="1">
      <c r="A36" s="32"/>
      <c r="B36" s="47" t="s">
        <v>27</v>
      </c>
      <c r="C36" s="5"/>
      <c r="D36" s="7">
        <v>3743750000</v>
      </c>
      <c r="E36" s="22"/>
    </row>
    <row r="37" spans="1:5" hidden="1">
      <c r="A37" s="32"/>
      <c r="B37" s="45" t="s">
        <v>28</v>
      </c>
      <c r="C37" s="5"/>
      <c r="D37" s="7">
        <v>3743750000</v>
      </c>
      <c r="E37" s="22"/>
    </row>
    <row r="38" spans="1:5" hidden="1">
      <c r="A38" s="32"/>
      <c r="B38" s="45" t="s">
        <v>29</v>
      </c>
      <c r="C38" s="5"/>
      <c r="D38" s="7">
        <v>3743750000</v>
      </c>
      <c r="E38" s="22"/>
    </row>
    <row r="39" spans="1:5" hidden="1">
      <c r="A39" s="32"/>
      <c r="B39" s="45" t="s">
        <v>30</v>
      </c>
      <c r="C39" s="5"/>
      <c r="D39" s="7">
        <v>3743750000</v>
      </c>
      <c r="E39" s="22"/>
    </row>
    <row r="40" spans="1:5" hidden="1">
      <c r="A40" s="32"/>
      <c r="B40" s="47" t="s">
        <v>32</v>
      </c>
      <c r="C40" s="5"/>
      <c r="D40" s="7">
        <v>3743750000</v>
      </c>
      <c r="E40" s="22"/>
    </row>
    <row r="41" spans="1:5" hidden="1">
      <c r="A41" s="32"/>
      <c r="B41" s="45" t="s">
        <v>33</v>
      </c>
      <c r="C41" s="5"/>
      <c r="D41" s="7">
        <v>3743750000</v>
      </c>
      <c r="E41" s="22"/>
    </row>
    <row r="42" spans="1:5" hidden="1">
      <c r="A42" s="32">
        <v>3</v>
      </c>
      <c r="B42" s="45" t="s">
        <v>122</v>
      </c>
      <c r="C42" s="5"/>
      <c r="D42" s="7">
        <v>19057000</v>
      </c>
      <c r="E42" s="22"/>
    </row>
    <row r="43" spans="1:5" hidden="1">
      <c r="A43" s="32">
        <v>4</v>
      </c>
      <c r="B43" s="45" t="s">
        <v>106</v>
      </c>
      <c r="C43" s="5"/>
      <c r="D43" s="7">
        <f>D44</f>
        <v>200250000</v>
      </c>
      <c r="E43" s="22"/>
    </row>
    <row r="44" spans="1:5" hidden="1">
      <c r="A44" s="32"/>
      <c r="B44" s="47" t="s">
        <v>107</v>
      </c>
      <c r="C44" s="5"/>
      <c r="D44" s="46">
        <v>200250000</v>
      </c>
      <c r="E44" s="22"/>
    </row>
    <row r="45" spans="1:5" ht="15.75" hidden="1">
      <c r="A45" s="32">
        <v>5</v>
      </c>
      <c r="B45" s="186" t="s">
        <v>113</v>
      </c>
      <c r="C45" s="187"/>
      <c r="D45" s="7">
        <v>297743400</v>
      </c>
      <c r="E45" s="22"/>
    </row>
    <row r="46" spans="1:5" hidden="1">
      <c r="A46" s="32"/>
      <c r="B46" s="45" t="s">
        <v>35</v>
      </c>
      <c r="C46" s="5"/>
      <c r="D46" s="46">
        <v>257154000</v>
      </c>
      <c r="E46" s="22" t="s">
        <v>53</v>
      </c>
    </row>
    <row r="47" spans="1:5" ht="16.5" hidden="1">
      <c r="A47" s="32"/>
      <c r="B47" s="45" t="s">
        <v>36</v>
      </c>
      <c r="C47" s="51"/>
      <c r="D47" s="46">
        <v>28736700</v>
      </c>
      <c r="E47" s="24" t="s">
        <v>54</v>
      </c>
    </row>
    <row r="48" spans="1:5" ht="16.5" hidden="1">
      <c r="A48" s="32"/>
      <c r="B48" s="45" t="s">
        <v>37</v>
      </c>
      <c r="C48" s="51"/>
      <c r="D48" s="46">
        <v>34006700</v>
      </c>
      <c r="E48" s="24" t="s">
        <v>54</v>
      </c>
    </row>
    <row r="49" spans="1:9" ht="15.75">
      <c r="A49" s="120">
        <v>1</v>
      </c>
      <c r="B49" s="188" t="s">
        <v>121</v>
      </c>
      <c r="C49" s="189"/>
      <c r="D49" s="7">
        <f>D52+D53+D57+D58+D59+D60+D61+D62+D63+D64</f>
        <v>1724886540</v>
      </c>
      <c r="E49" s="25"/>
    </row>
    <row r="50" spans="1:9" ht="16.5" hidden="1">
      <c r="A50" s="3"/>
      <c r="B50" s="45" t="s">
        <v>47</v>
      </c>
      <c r="C50" s="18"/>
      <c r="D50" s="46">
        <v>954975875</v>
      </c>
      <c r="E50" s="24" t="s">
        <v>54</v>
      </c>
    </row>
    <row r="51" spans="1:9" ht="15.75" hidden="1">
      <c r="A51" s="3"/>
      <c r="B51" s="45" t="s">
        <v>48</v>
      </c>
      <c r="C51" s="19"/>
      <c r="D51" s="46">
        <v>1499044000</v>
      </c>
      <c r="E51" s="25" t="s">
        <v>56</v>
      </c>
    </row>
    <row r="52" spans="1:9" ht="15.75">
      <c r="A52" s="6"/>
      <c r="B52" s="47" t="s">
        <v>50</v>
      </c>
      <c r="C52" s="6"/>
      <c r="D52" s="46">
        <v>42449000</v>
      </c>
      <c r="E52" s="25"/>
    </row>
    <row r="53" spans="1:9" ht="15.75">
      <c r="A53" s="6"/>
      <c r="B53" s="45" t="s">
        <v>51</v>
      </c>
      <c r="C53" s="6"/>
      <c r="D53" s="46">
        <v>19750000</v>
      </c>
      <c r="E53" s="25"/>
      <c r="I53" s="116"/>
    </row>
    <row r="54" spans="1:9" ht="15.75" hidden="1">
      <c r="A54" s="6"/>
      <c r="B54" s="47" t="s">
        <v>52</v>
      </c>
      <c r="C54" s="6"/>
      <c r="D54" s="46">
        <v>597140920</v>
      </c>
      <c r="E54" s="25"/>
      <c r="I54" s="117"/>
    </row>
    <row r="55" spans="1:9" ht="15.75" hidden="1">
      <c r="A55" s="6"/>
      <c r="B55" s="47" t="s">
        <v>112</v>
      </c>
      <c r="C55" s="6"/>
      <c r="D55" s="46">
        <v>57258325</v>
      </c>
      <c r="E55" s="25"/>
      <c r="I55" s="118"/>
    </row>
    <row r="56" spans="1:9" ht="16.5" hidden="1">
      <c r="A56" s="6"/>
      <c r="B56" s="47" t="s">
        <v>111</v>
      </c>
      <c r="C56" s="6"/>
      <c r="D56" s="46">
        <v>315080850</v>
      </c>
      <c r="E56" s="24"/>
      <c r="I56" s="118"/>
    </row>
    <row r="57" spans="1:9" ht="15.75">
      <c r="A57" s="6"/>
      <c r="B57" s="47" t="s">
        <v>110</v>
      </c>
      <c r="C57" s="6"/>
      <c r="D57" s="46">
        <v>257358040</v>
      </c>
      <c r="E57" s="25"/>
      <c r="I57" s="118"/>
    </row>
    <row r="58" spans="1:9" ht="17.25" customHeight="1">
      <c r="A58" s="6"/>
      <c r="B58" s="47" t="s">
        <v>40</v>
      </c>
      <c r="C58" s="6"/>
      <c r="D58" s="46">
        <v>185331500</v>
      </c>
      <c r="E58" s="25"/>
      <c r="I58" s="118"/>
    </row>
    <row r="59" spans="1:9" ht="15.75">
      <c r="A59" s="6"/>
      <c r="B59" s="47" t="s">
        <v>218</v>
      </c>
      <c r="C59" s="6"/>
      <c r="D59" s="46">
        <v>408443000</v>
      </c>
      <c r="E59" s="25"/>
      <c r="I59" s="119"/>
    </row>
    <row r="60" spans="1:9" ht="15.75">
      <c r="A60" s="6"/>
      <c r="B60" s="47" t="s">
        <v>202</v>
      </c>
      <c r="C60" s="6"/>
      <c r="D60" s="46">
        <v>35000000</v>
      </c>
      <c r="E60" s="25"/>
    </row>
    <row r="61" spans="1:9" ht="15.75">
      <c r="A61" s="6"/>
      <c r="B61" s="47" t="s">
        <v>203</v>
      </c>
      <c r="C61" s="6"/>
      <c r="D61" s="46">
        <v>436905000</v>
      </c>
      <c r="E61" s="25"/>
    </row>
    <row r="62" spans="1:9" ht="15.75">
      <c r="A62" s="6"/>
      <c r="B62" s="47" t="s">
        <v>204</v>
      </c>
      <c r="C62" s="6"/>
      <c r="D62" s="46">
        <v>70000000</v>
      </c>
      <c r="E62" s="25"/>
    </row>
    <row r="63" spans="1:9" ht="15.75">
      <c r="A63" s="6"/>
      <c r="B63" s="47" t="s">
        <v>219</v>
      </c>
      <c r="C63" s="6"/>
      <c r="D63" s="46">
        <v>119650000</v>
      </c>
      <c r="E63" s="25"/>
    </row>
    <row r="64" spans="1:9" ht="15.75">
      <c r="A64" s="3"/>
      <c r="B64" s="3" t="s">
        <v>176</v>
      </c>
      <c r="C64" s="20"/>
      <c r="D64" s="46">
        <v>150000000</v>
      </c>
    </row>
    <row r="65" spans="1:4" ht="15.75">
      <c r="A65" s="3"/>
      <c r="B65" s="6"/>
      <c r="C65" s="68"/>
      <c r="D65" s="68"/>
    </row>
    <row r="66" spans="1:4" ht="15.75">
      <c r="A66" s="49"/>
      <c r="B66" s="49"/>
      <c r="C66" s="183" t="s">
        <v>264</v>
      </c>
      <c r="D66" s="183"/>
    </row>
    <row r="67" spans="1:4" ht="15.75">
      <c r="A67" s="49"/>
      <c r="B67" s="67" t="s">
        <v>124</v>
      </c>
      <c r="C67" s="181" t="s">
        <v>133</v>
      </c>
      <c r="D67" s="181"/>
    </row>
    <row r="68" spans="1:4" ht="15.75">
      <c r="A68" s="49"/>
      <c r="B68" s="67" t="s">
        <v>125</v>
      </c>
      <c r="C68" s="181" t="s">
        <v>134</v>
      </c>
      <c r="D68" s="181"/>
    </row>
    <row r="69" spans="1:4" ht="15.75">
      <c r="A69" s="49"/>
      <c r="B69" s="66"/>
      <c r="C69" s="67"/>
      <c r="D69" s="67"/>
    </row>
    <row r="70" spans="1:4" ht="15.75">
      <c r="A70" s="49"/>
      <c r="B70" s="66"/>
      <c r="C70" s="6"/>
      <c r="D70" s="3"/>
    </row>
    <row r="71" spans="1:4" ht="15.75">
      <c r="A71" s="49"/>
      <c r="B71" s="66"/>
      <c r="C71" s="6"/>
      <c r="D71" s="3"/>
    </row>
    <row r="72" spans="1:4" ht="15.75">
      <c r="A72" s="49"/>
      <c r="B72" s="66"/>
      <c r="C72" s="6"/>
      <c r="D72" s="3"/>
    </row>
    <row r="73" spans="1:4" ht="15.75">
      <c r="A73" s="49"/>
      <c r="B73" s="68" t="s">
        <v>63</v>
      </c>
      <c r="C73" s="182" t="s">
        <v>263</v>
      </c>
      <c r="D73" s="182"/>
    </row>
    <row r="74" spans="1:4" ht="15.75">
      <c r="A74" s="49"/>
      <c r="B74" s="66" t="s">
        <v>149</v>
      </c>
      <c r="C74" s="179" t="s">
        <v>127</v>
      </c>
      <c r="D74" s="179"/>
    </row>
    <row r="75" spans="1:4" ht="15.75">
      <c r="A75" s="49"/>
      <c r="B75" s="66" t="s">
        <v>65</v>
      </c>
      <c r="C75" s="179" t="s">
        <v>183</v>
      </c>
      <c r="D75" s="179"/>
    </row>
    <row r="76" spans="1:4" ht="15.75">
      <c r="A76" s="49"/>
      <c r="B76" s="49"/>
      <c r="C76" s="49"/>
      <c r="D76" s="49"/>
    </row>
    <row r="77" spans="1:4" ht="15.75">
      <c r="A77" s="49"/>
      <c r="B77" s="49"/>
      <c r="C77" s="49"/>
      <c r="D77" s="49"/>
    </row>
  </sheetData>
  <mergeCells count="11">
    <mergeCell ref="C67:D67"/>
    <mergeCell ref="C68:D68"/>
    <mergeCell ref="C73:D73"/>
    <mergeCell ref="C74:D74"/>
    <mergeCell ref="C75:D75"/>
    <mergeCell ref="C66:D66"/>
    <mergeCell ref="A3:D3"/>
    <mergeCell ref="A1:D1"/>
    <mergeCell ref="A2:D2"/>
    <mergeCell ref="B45:C45"/>
    <mergeCell ref="B49:C49"/>
  </mergeCells>
  <pageMargins left="0.56999999999999995" right="0.59" top="0.51" bottom="0.74803149606299213" header="0.31496062992125984" footer="0.31496062992125984"/>
  <pageSetup paperSize="10001" scale="62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92D050"/>
  </sheetPr>
  <dimension ref="A1:H84"/>
  <sheetViews>
    <sheetView zoomScale="82" zoomScaleNormal="82" workbookViewId="0">
      <selection activeCell="I60" sqref="I60"/>
    </sheetView>
  </sheetViews>
  <sheetFormatPr defaultRowHeight="15"/>
  <cols>
    <col min="1" max="1" width="5.7109375" customWidth="1"/>
    <col min="2" max="2" width="47.140625" customWidth="1"/>
    <col min="3" max="3" width="43.140625" customWidth="1"/>
    <col min="4" max="4" width="33.140625" customWidth="1"/>
    <col min="5" max="5" width="19.28515625" customWidth="1"/>
    <col min="7" max="7" width="17.7109375" bestFit="1" customWidth="1"/>
  </cols>
  <sheetData>
    <row r="1" spans="1:4" ht="15.75">
      <c r="A1" s="178" t="s">
        <v>215</v>
      </c>
      <c r="B1" s="178"/>
      <c r="C1" s="178"/>
      <c r="D1" s="178"/>
    </row>
    <row r="2" spans="1:4" ht="15.75">
      <c r="A2" s="178" t="s">
        <v>130</v>
      </c>
      <c r="B2" s="178"/>
      <c r="C2" s="178"/>
      <c r="D2" s="178"/>
    </row>
    <row r="3" spans="1:4" ht="15.75">
      <c r="A3" s="178" t="s">
        <v>120</v>
      </c>
      <c r="B3" s="178"/>
      <c r="C3" s="178"/>
      <c r="D3" s="178"/>
    </row>
    <row r="4" spans="1:4" ht="15.75">
      <c r="A4" s="69"/>
      <c r="B4" s="69"/>
      <c r="C4" s="69"/>
      <c r="D4" s="69"/>
    </row>
    <row r="5" spans="1:4" s="2" customFormat="1" ht="15.75">
      <c r="A5" s="63" t="s">
        <v>1</v>
      </c>
      <c r="B5" s="64" t="s">
        <v>184</v>
      </c>
      <c r="C5" s="63" t="s">
        <v>185</v>
      </c>
      <c r="D5" s="63" t="s">
        <v>7</v>
      </c>
    </row>
    <row r="6" spans="1:4" s="1" customFormat="1" ht="44.25" customHeight="1">
      <c r="A6" s="52">
        <v>1</v>
      </c>
      <c r="B6" s="126" t="s">
        <v>249</v>
      </c>
      <c r="C6" s="125" t="s">
        <v>220</v>
      </c>
      <c r="D6" s="57">
        <v>1</v>
      </c>
    </row>
    <row r="7" spans="1:4" s="1" customFormat="1" hidden="1">
      <c r="A7" s="52">
        <v>2</v>
      </c>
      <c r="B7" s="123"/>
      <c r="C7" s="88" t="s">
        <v>114</v>
      </c>
      <c r="D7" s="57">
        <v>1</v>
      </c>
    </row>
    <row r="8" spans="1:4" s="1" customFormat="1" hidden="1">
      <c r="A8" s="52">
        <v>3</v>
      </c>
      <c r="B8" s="123"/>
      <c r="C8" s="127"/>
      <c r="D8" s="55">
        <v>1</v>
      </c>
    </row>
    <row r="9" spans="1:4" s="1" customFormat="1" ht="45" hidden="1">
      <c r="A9" s="52"/>
      <c r="B9" s="129"/>
      <c r="C9" s="53" t="s">
        <v>205</v>
      </c>
      <c r="D9" s="55" t="s">
        <v>206</v>
      </c>
    </row>
    <row r="10" spans="1:4" s="1" customFormat="1" ht="45" hidden="1">
      <c r="A10" s="52"/>
      <c r="B10" s="126"/>
      <c r="C10" s="53" t="s">
        <v>207</v>
      </c>
      <c r="D10" s="55" t="s">
        <v>208</v>
      </c>
    </row>
    <row r="11" spans="1:4" s="1" customFormat="1" ht="45" hidden="1">
      <c r="A11" s="52"/>
      <c r="B11" s="126"/>
      <c r="C11" s="53" t="s">
        <v>209</v>
      </c>
      <c r="D11" s="55" t="s">
        <v>190</v>
      </c>
    </row>
    <row r="12" spans="1:4" s="1" customFormat="1" hidden="1">
      <c r="A12" s="52"/>
      <c r="B12" s="53"/>
      <c r="C12" s="60"/>
      <c r="D12" s="57"/>
    </row>
    <row r="13" spans="1:4" s="1" customFormat="1" hidden="1">
      <c r="A13" s="52"/>
      <c r="B13" s="53"/>
      <c r="C13" s="54"/>
      <c r="D13" s="55"/>
    </row>
    <row r="14" spans="1:4" s="1" customFormat="1">
      <c r="A14" s="52"/>
      <c r="B14" s="53"/>
      <c r="C14" s="61"/>
      <c r="D14" s="55"/>
    </row>
    <row r="15" spans="1:4" s="1" customFormat="1" ht="30" hidden="1">
      <c r="A15" s="52">
        <v>7</v>
      </c>
      <c r="B15" s="53" t="s">
        <v>93</v>
      </c>
      <c r="C15" s="58" t="s">
        <v>118</v>
      </c>
      <c r="D15" s="57" t="s">
        <v>105</v>
      </c>
    </row>
    <row r="16" spans="1:4" s="1" customFormat="1" hidden="1">
      <c r="A16" s="52">
        <v>8</v>
      </c>
      <c r="B16" s="53"/>
      <c r="C16" s="58" t="s">
        <v>0</v>
      </c>
      <c r="D16" s="55" t="s">
        <v>100</v>
      </c>
    </row>
    <row r="17" spans="1:8" s="1" customFormat="1" ht="45" hidden="1">
      <c r="A17" s="52">
        <v>9</v>
      </c>
      <c r="B17" s="53" t="s">
        <v>92</v>
      </c>
      <c r="C17" s="58" t="s">
        <v>119</v>
      </c>
      <c r="D17" s="55">
        <v>0.95</v>
      </c>
    </row>
    <row r="18" spans="1:8" s="1" customFormat="1" ht="38.25" hidden="1" customHeight="1">
      <c r="A18" s="52">
        <v>10</v>
      </c>
      <c r="B18" s="53"/>
      <c r="C18" s="58" t="s">
        <v>90</v>
      </c>
      <c r="D18" s="55">
        <v>1</v>
      </c>
    </row>
    <row r="19" spans="1:8" s="1" customFormat="1" ht="40.5" hidden="1" customHeight="1">
      <c r="A19" s="52">
        <v>11</v>
      </c>
      <c r="B19" s="53" t="s">
        <v>89</v>
      </c>
      <c r="C19" s="59" t="s">
        <v>91</v>
      </c>
      <c r="D19" s="55"/>
    </row>
    <row r="20" spans="1:8" s="1" customFormat="1" ht="40.5" hidden="1" customHeight="1">
      <c r="A20" s="52"/>
      <c r="B20" s="53"/>
      <c r="C20" s="62" t="s">
        <v>102</v>
      </c>
      <c r="D20" s="55" t="s">
        <v>104</v>
      </c>
    </row>
    <row r="21" spans="1:8" s="1" customFormat="1" ht="40.5" hidden="1" customHeight="1">
      <c r="A21" s="52"/>
      <c r="B21" s="53"/>
      <c r="C21" s="62" t="s">
        <v>101</v>
      </c>
      <c r="D21" s="55" t="s">
        <v>104</v>
      </c>
    </row>
    <row r="22" spans="1:8" s="1" customFormat="1" ht="40.5" hidden="1" customHeight="1">
      <c r="A22" s="52"/>
      <c r="B22" s="53"/>
      <c r="C22" s="62" t="s">
        <v>103</v>
      </c>
      <c r="D22" s="55" t="s">
        <v>104</v>
      </c>
    </row>
    <row r="23" spans="1:8">
      <c r="A23" s="38"/>
      <c r="B23" s="39"/>
      <c r="C23" s="40"/>
      <c r="D23" s="41"/>
    </row>
    <row r="24" spans="1:8" ht="15.75">
      <c r="A24" s="33"/>
      <c r="B24" s="12" t="s">
        <v>10</v>
      </c>
      <c r="C24" s="12"/>
      <c r="D24" s="12" t="s">
        <v>11</v>
      </c>
      <c r="E24" s="4" t="s">
        <v>8</v>
      </c>
      <c r="G24" s="12"/>
      <c r="H24" s="12"/>
    </row>
    <row r="25" spans="1:8" ht="24" customHeight="1">
      <c r="A25" s="3"/>
      <c r="B25" s="9"/>
      <c r="C25" s="44"/>
      <c r="D25" s="11">
        <f>D52</f>
        <v>1570174500</v>
      </c>
      <c r="E25" s="4"/>
      <c r="G25" s="8"/>
      <c r="H25" s="8"/>
    </row>
    <row r="26" spans="1:8" ht="23.25" hidden="1" customHeight="1">
      <c r="A26" s="32">
        <v>1</v>
      </c>
      <c r="B26" s="45" t="s">
        <v>3</v>
      </c>
      <c r="C26" s="5"/>
      <c r="D26" s="46">
        <v>1012106000</v>
      </c>
      <c r="E26" s="22"/>
    </row>
    <row r="27" spans="1:8" hidden="1">
      <c r="A27" s="32"/>
      <c r="B27" s="45" t="s">
        <v>14</v>
      </c>
      <c r="C27" s="5"/>
      <c r="D27" s="46">
        <v>51800000</v>
      </c>
      <c r="E27" s="22"/>
    </row>
    <row r="28" spans="1:8" hidden="1">
      <c r="A28" s="32"/>
      <c r="B28" s="45" t="s">
        <v>15</v>
      </c>
      <c r="C28" s="5"/>
      <c r="D28" s="46">
        <v>56500000</v>
      </c>
      <c r="E28" s="22"/>
    </row>
    <row r="29" spans="1:8" hidden="1">
      <c r="A29" s="32"/>
      <c r="B29" s="45" t="s">
        <v>16</v>
      </c>
      <c r="C29" s="5"/>
      <c r="D29" s="46">
        <v>24400000</v>
      </c>
      <c r="E29" s="22"/>
    </row>
    <row r="30" spans="1:8" ht="16.5" hidden="1">
      <c r="A30" s="32"/>
      <c r="B30" s="45" t="s">
        <v>17</v>
      </c>
      <c r="C30" s="5"/>
      <c r="D30" s="46">
        <v>47174000</v>
      </c>
      <c r="E30" s="24"/>
    </row>
    <row r="31" spans="1:8" hidden="1">
      <c r="A31" s="32"/>
      <c r="B31" s="45" t="s">
        <v>18</v>
      </c>
      <c r="C31" s="5"/>
      <c r="D31" s="46">
        <v>69714000</v>
      </c>
      <c r="E31" s="22"/>
    </row>
    <row r="32" spans="1:8" hidden="1">
      <c r="A32" s="32"/>
      <c r="B32" s="45" t="s">
        <v>19</v>
      </c>
      <c r="C32" s="5"/>
      <c r="D32" s="46">
        <v>76100000</v>
      </c>
      <c r="E32" s="22"/>
    </row>
    <row r="33" spans="1:7" hidden="1">
      <c r="A33" s="32"/>
      <c r="B33" s="45" t="s">
        <v>21</v>
      </c>
      <c r="C33" s="5"/>
      <c r="D33" s="46">
        <v>12000000</v>
      </c>
      <c r="E33" s="22"/>
    </row>
    <row r="34" spans="1:7" hidden="1">
      <c r="A34" s="32"/>
      <c r="B34" s="45" t="s">
        <v>22</v>
      </c>
      <c r="C34" s="5"/>
      <c r="D34" s="46">
        <v>30692400</v>
      </c>
      <c r="E34" s="22"/>
    </row>
    <row r="35" spans="1:7" hidden="1">
      <c r="A35" s="32"/>
      <c r="B35" s="45" t="s">
        <v>23</v>
      </c>
      <c r="C35" s="5"/>
      <c r="D35" s="46">
        <v>73950000</v>
      </c>
      <c r="E35" s="22"/>
      <c r="G35" s="8">
        <f>SUM(D34:D35)</f>
        <v>104642400</v>
      </c>
    </row>
    <row r="36" spans="1:7" hidden="1">
      <c r="A36" s="32"/>
      <c r="B36" s="45" t="s">
        <v>24</v>
      </c>
      <c r="C36" s="5"/>
      <c r="D36" s="46">
        <v>299725000</v>
      </c>
      <c r="E36" s="22"/>
    </row>
    <row r="37" spans="1:7" hidden="1">
      <c r="A37" s="32"/>
      <c r="B37" s="45" t="s">
        <v>25</v>
      </c>
      <c r="C37" s="5"/>
      <c r="D37" s="46">
        <v>94776000</v>
      </c>
      <c r="E37" s="22"/>
    </row>
    <row r="38" spans="1:7" hidden="1">
      <c r="A38" s="32">
        <v>2</v>
      </c>
      <c r="B38" s="45" t="s">
        <v>2</v>
      </c>
      <c r="C38" s="5"/>
      <c r="D38" s="7">
        <v>3743750000</v>
      </c>
      <c r="E38" s="22"/>
    </row>
    <row r="39" spans="1:7" hidden="1">
      <c r="A39" s="32"/>
      <c r="B39" s="47" t="s">
        <v>27</v>
      </c>
      <c r="C39" s="5"/>
      <c r="D39" s="7">
        <v>3743750000</v>
      </c>
      <c r="E39" s="22"/>
    </row>
    <row r="40" spans="1:7" hidden="1">
      <c r="A40" s="32"/>
      <c r="B40" s="45" t="s">
        <v>28</v>
      </c>
      <c r="C40" s="5"/>
      <c r="D40" s="7">
        <v>3743750000</v>
      </c>
      <c r="E40" s="22"/>
    </row>
    <row r="41" spans="1:7" hidden="1">
      <c r="A41" s="32"/>
      <c r="B41" s="45" t="s">
        <v>29</v>
      </c>
      <c r="C41" s="5"/>
      <c r="D41" s="7">
        <v>3743750000</v>
      </c>
      <c r="E41" s="22"/>
    </row>
    <row r="42" spans="1:7" hidden="1">
      <c r="A42" s="32"/>
      <c r="B42" s="45" t="s">
        <v>30</v>
      </c>
      <c r="C42" s="5"/>
      <c r="D42" s="7">
        <v>3743750000</v>
      </c>
      <c r="E42" s="22"/>
    </row>
    <row r="43" spans="1:7" hidden="1">
      <c r="A43" s="32"/>
      <c r="B43" s="47" t="s">
        <v>32</v>
      </c>
      <c r="C43" s="5"/>
      <c r="D43" s="7">
        <v>3743750000</v>
      </c>
      <c r="E43" s="22"/>
    </row>
    <row r="44" spans="1:7" hidden="1">
      <c r="A44" s="32"/>
      <c r="B44" s="45" t="s">
        <v>33</v>
      </c>
      <c r="C44" s="5"/>
      <c r="D44" s="7">
        <v>3743750000</v>
      </c>
      <c r="E44" s="22"/>
    </row>
    <row r="45" spans="1:7" hidden="1">
      <c r="A45" s="32">
        <v>3</v>
      </c>
      <c r="B45" s="45" t="s">
        <v>122</v>
      </c>
      <c r="C45" s="5"/>
      <c r="D45" s="7">
        <v>19057000</v>
      </c>
      <c r="E45" s="22"/>
    </row>
    <row r="46" spans="1:7" hidden="1">
      <c r="A46" s="32">
        <v>4</v>
      </c>
      <c r="B46" s="45" t="s">
        <v>106</v>
      </c>
      <c r="C46" s="5"/>
      <c r="D46" s="7">
        <f>D47</f>
        <v>200250000</v>
      </c>
      <c r="E46" s="22"/>
    </row>
    <row r="47" spans="1:7" hidden="1">
      <c r="A47" s="32"/>
      <c r="B47" s="47" t="s">
        <v>107</v>
      </c>
      <c r="C47" s="5"/>
      <c r="D47" s="46">
        <v>200250000</v>
      </c>
      <c r="E47" s="22"/>
    </row>
    <row r="48" spans="1:7" ht="32.25" hidden="1" customHeight="1">
      <c r="A48" s="32"/>
      <c r="B48" s="190" t="s">
        <v>113</v>
      </c>
      <c r="C48" s="191"/>
      <c r="D48" s="7">
        <f>D50+D51</f>
        <v>62743400</v>
      </c>
      <c r="E48" s="22"/>
    </row>
    <row r="49" spans="1:5" ht="15.75" hidden="1">
      <c r="A49" s="32"/>
      <c r="B49" s="78" t="s">
        <v>35</v>
      </c>
      <c r="C49" s="79"/>
      <c r="D49" s="46">
        <v>257154000</v>
      </c>
      <c r="E49" s="22" t="s">
        <v>53</v>
      </c>
    </row>
    <row r="50" spans="1:5" ht="16.5" hidden="1">
      <c r="A50" s="32"/>
      <c r="B50" s="45" t="s">
        <v>36</v>
      </c>
      <c r="C50" s="80"/>
      <c r="D50" s="46">
        <v>28736700</v>
      </c>
      <c r="E50" s="24" t="s">
        <v>54</v>
      </c>
    </row>
    <row r="51" spans="1:5" ht="16.5" hidden="1">
      <c r="A51" s="32"/>
      <c r="B51" s="45" t="s">
        <v>37</v>
      </c>
      <c r="C51" s="51"/>
      <c r="D51" s="46">
        <v>34006700</v>
      </c>
      <c r="E51" s="24" t="s">
        <v>54</v>
      </c>
    </row>
    <row r="52" spans="1:5" ht="15.75">
      <c r="A52" s="83">
        <v>1</v>
      </c>
      <c r="B52" s="190" t="s">
        <v>121</v>
      </c>
      <c r="C52" s="192"/>
      <c r="D52" s="7">
        <f>D59+D60+D62+D68</f>
        <v>1570174500</v>
      </c>
      <c r="E52" s="25"/>
    </row>
    <row r="53" spans="1:5" ht="15.75" hidden="1">
      <c r="A53" s="3"/>
      <c r="B53" s="47" t="s">
        <v>40</v>
      </c>
      <c r="C53" s="19"/>
      <c r="D53" s="46">
        <v>136315000</v>
      </c>
      <c r="E53" s="25" t="s">
        <v>55</v>
      </c>
    </row>
    <row r="54" spans="1:5" ht="15.75" hidden="1">
      <c r="A54" s="3"/>
      <c r="B54" s="47" t="s">
        <v>108</v>
      </c>
      <c r="C54" s="19"/>
      <c r="D54" s="46">
        <v>0</v>
      </c>
      <c r="E54" s="25"/>
    </row>
    <row r="55" spans="1:5" ht="15.75" hidden="1">
      <c r="A55" s="6"/>
      <c r="B55" s="45" t="s">
        <v>41</v>
      </c>
      <c r="C55" s="6"/>
      <c r="D55" s="46">
        <v>502686612</v>
      </c>
      <c r="E55" s="25"/>
    </row>
    <row r="56" spans="1:5" ht="15.75" hidden="1">
      <c r="A56" s="6"/>
      <c r="B56" s="45" t="s">
        <v>42</v>
      </c>
      <c r="C56" s="6"/>
      <c r="D56" s="46">
        <v>27800000</v>
      </c>
      <c r="E56" s="25"/>
    </row>
    <row r="57" spans="1:5" ht="15.75" hidden="1">
      <c r="A57" s="6"/>
      <c r="B57" s="45" t="s">
        <v>43</v>
      </c>
      <c r="C57" s="6"/>
      <c r="D57" s="46">
        <v>433254000</v>
      </c>
      <c r="E57" s="25"/>
    </row>
    <row r="58" spans="1:5" ht="30" hidden="1">
      <c r="A58" s="6"/>
      <c r="B58" s="73" t="s">
        <v>44</v>
      </c>
      <c r="C58" s="6"/>
      <c r="D58" s="46">
        <v>52655000</v>
      </c>
      <c r="E58" s="25"/>
    </row>
    <row r="59" spans="1:5" ht="45">
      <c r="A59" s="3"/>
      <c r="B59" s="73" t="s">
        <v>45</v>
      </c>
      <c r="C59" s="20"/>
      <c r="D59" s="46">
        <v>349249500</v>
      </c>
      <c r="E59" s="24"/>
    </row>
    <row r="60" spans="1:5" ht="45">
      <c r="A60" s="3"/>
      <c r="B60" s="73" t="s">
        <v>46</v>
      </c>
      <c r="C60" s="18"/>
      <c r="D60" s="46">
        <v>75000000</v>
      </c>
      <c r="E60" s="24"/>
    </row>
    <row r="61" spans="1:5" ht="16.5" hidden="1">
      <c r="A61" s="3"/>
      <c r="B61" s="45" t="s">
        <v>109</v>
      </c>
      <c r="C61" s="18"/>
      <c r="D61" s="46">
        <v>189603100</v>
      </c>
      <c r="E61" s="24"/>
    </row>
    <row r="62" spans="1:5" ht="16.5">
      <c r="A62" s="3"/>
      <c r="B62" s="45" t="s">
        <v>47</v>
      </c>
      <c r="C62" s="18"/>
      <c r="D62" s="46">
        <v>849925000</v>
      </c>
      <c r="E62" s="24"/>
    </row>
    <row r="63" spans="1:5" ht="15.75" hidden="1">
      <c r="A63" s="3"/>
      <c r="B63" s="45" t="s">
        <v>48</v>
      </c>
      <c r="C63" s="19"/>
      <c r="D63" s="46">
        <v>1499044000</v>
      </c>
      <c r="E63" s="25"/>
    </row>
    <row r="64" spans="1:5" ht="15.75" hidden="1">
      <c r="A64" s="6"/>
      <c r="B64" s="47" t="s">
        <v>50</v>
      </c>
      <c r="C64" s="6"/>
      <c r="D64" s="46">
        <v>72653250</v>
      </c>
      <c r="E64" s="25"/>
    </row>
    <row r="65" spans="1:5" ht="15.75" hidden="1">
      <c r="A65" s="6"/>
      <c r="B65" s="45" t="s">
        <v>51</v>
      </c>
      <c r="C65" s="6"/>
      <c r="D65" s="46">
        <v>15825000</v>
      </c>
      <c r="E65" s="25"/>
    </row>
    <row r="66" spans="1:5" ht="15.75" hidden="1">
      <c r="A66" s="6"/>
      <c r="B66" s="47" t="s">
        <v>52</v>
      </c>
      <c r="C66" s="6"/>
      <c r="D66" s="46">
        <v>597140920</v>
      </c>
      <c r="E66" s="25"/>
    </row>
    <row r="67" spans="1:5" ht="15.75" hidden="1">
      <c r="A67" s="6"/>
      <c r="B67" s="47" t="s">
        <v>112</v>
      </c>
      <c r="C67" s="6"/>
      <c r="D67" s="46">
        <v>57258325</v>
      </c>
      <c r="E67" s="25"/>
    </row>
    <row r="68" spans="1:5" ht="16.5">
      <c r="A68" s="6"/>
      <c r="B68" s="47" t="s">
        <v>111</v>
      </c>
      <c r="C68" s="6"/>
      <c r="D68" s="46">
        <v>296000000</v>
      </c>
      <c r="E68" s="24"/>
    </row>
    <row r="69" spans="1:5" ht="15.75" hidden="1">
      <c r="A69" s="6"/>
      <c r="B69" s="47" t="s">
        <v>110</v>
      </c>
      <c r="C69" s="6"/>
      <c r="D69" s="46">
        <v>111174900</v>
      </c>
      <c r="E69" s="25"/>
    </row>
    <row r="70" spans="1:5" ht="15.75">
      <c r="A70" s="6"/>
      <c r="B70" s="47"/>
      <c r="C70" s="6"/>
      <c r="D70" s="46"/>
      <c r="E70" s="25"/>
    </row>
    <row r="71" spans="1:5" ht="15.75">
      <c r="A71" s="6"/>
      <c r="B71" s="47"/>
      <c r="C71" s="6"/>
      <c r="D71" s="46"/>
      <c r="E71" s="25"/>
    </row>
    <row r="72" spans="1:5" ht="15.75">
      <c r="A72" s="3"/>
      <c r="B72" s="6"/>
      <c r="C72" s="182"/>
      <c r="D72" s="182"/>
    </row>
    <row r="73" spans="1:5" ht="15.75">
      <c r="A73" s="49"/>
      <c r="B73" s="49"/>
      <c r="C73" s="183" t="s">
        <v>221</v>
      </c>
      <c r="D73" s="183"/>
    </row>
    <row r="74" spans="1:5" ht="15.75">
      <c r="A74" s="49"/>
      <c r="B74" s="71" t="s">
        <v>124</v>
      </c>
      <c r="C74" s="181" t="s">
        <v>135</v>
      </c>
      <c r="D74" s="181"/>
    </row>
    <row r="75" spans="1:5" ht="15.75">
      <c r="A75" s="49"/>
      <c r="B75" s="71" t="s">
        <v>125</v>
      </c>
      <c r="C75" s="181" t="s">
        <v>136</v>
      </c>
      <c r="D75" s="181"/>
    </row>
    <row r="76" spans="1:5" ht="15.75">
      <c r="A76" s="49"/>
      <c r="B76" s="70"/>
      <c r="C76" s="71"/>
      <c r="D76" s="71"/>
    </row>
    <row r="77" spans="1:5" ht="15.75">
      <c r="A77" s="49"/>
      <c r="B77" s="70"/>
      <c r="C77" s="6"/>
      <c r="D77" s="3"/>
    </row>
    <row r="78" spans="1:5" ht="15.75">
      <c r="A78" s="49"/>
      <c r="B78" s="70"/>
      <c r="C78" s="6"/>
      <c r="D78" s="3"/>
    </row>
    <row r="79" spans="1:5" ht="15.75">
      <c r="A79" s="49"/>
      <c r="B79" s="70"/>
      <c r="C79" s="6"/>
      <c r="D79" s="3"/>
    </row>
    <row r="80" spans="1:5" ht="15.75">
      <c r="A80" s="49"/>
      <c r="B80" s="72" t="s">
        <v>63</v>
      </c>
      <c r="C80" s="182" t="s">
        <v>137</v>
      </c>
      <c r="D80" s="182"/>
    </row>
    <row r="81" spans="1:4" ht="15.75">
      <c r="A81" s="49"/>
      <c r="B81" s="70" t="s">
        <v>149</v>
      </c>
      <c r="C81" s="179" t="s">
        <v>138</v>
      </c>
      <c r="D81" s="179"/>
    </row>
    <row r="82" spans="1:4" ht="15.75">
      <c r="A82" s="49"/>
      <c r="B82" s="70" t="s">
        <v>65</v>
      </c>
      <c r="C82" s="179" t="s">
        <v>139</v>
      </c>
      <c r="D82" s="179"/>
    </row>
    <row r="83" spans="1:4" ht="15.75">
      <c r="A83" s="49"/>
      <c r="B83" s="49"/>
      <c r="C83" s="49"/>
      <c r="D83" s="49"/>
    </row>
    <row r="84" spans="1:4" ht="15.75">
      <c r="A84" s="49"/>
      <c r="B84" s="49"/>
      <c r="C84" s="49"/>
      <c r="D84" s="49"/>
    </row>
  </sheetData>
  <mergeCells count="12">
    <mergeCell ref="C72:D72"/>
    <mergeCell ref="C73:D73"/>
    <mergeCell ref="A2:D2"/>
    <mergeCell ref="A1:D1"/>
    <mergeCell ref="A3:D3"/>
    <mergeCell ref="B48:C48"/>
    <mergeCell ref="B52:C52"/>
    <mergeCell ref="C74:D74"/>
    <mergeCell ref="C75:D75"/>
    <mergeCell ref="C80:D80"/>
    <mergeCell ref="C81:D81"/>
    <mergeCell ref="C82:D82"/>
  </mergeCells>
  <pageMargins left="0.7" right="0.7" top="0.75" bottom="0.75" header="0.3" footer="0.3"/>
  <pageSetup paperSize="768" scale="61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92D050"/>
  </sheetPr>
  <dimension ref="A1:H77"/>
  <sheetViews>
    <sheetView zoomScale="69" zoomScaleNormal="69" workbookViewId="0">
      <selection activeCell="C76" sqref="C76"/>
    </sheetView>
  </sheetViews>
  <sheetFormatPr defaultRowHeight="15"/>
  <cols>
    <col min="1" max="1" width="5.7109375" customWidth="1"/>
    <col min="2" max="2" width="45.7109375" customWidth="1"/>
    <col min="3" max="3" width="43.140625" customWidth="1"/>
    <col min="4" max="4" width="33.140625" customWidth="1"/>
    <col min="5" max="5" width="19.28515625" customWidth="1"/>
    <col min="7" max="7" width="17.7109375" bestFit="1" customWidth="1"/>
  </cols>
  <sheetData>
    <row r="1" spans="1:4" ht="15.75">
      <c r="A1" s="178" t="s">
        <v>215</v>
      </c>
      <c r="B1" s="178"/>
      <c r="C1" s="178"/>
      <c r="D1" s="178"/>
    </row>
    <row r="2" spans="1:4" ht="15.75">
      <c r="A2" s="178" t="s">
        <v>132</v>
      </c>
      <c r="B2" s="178"/>
      <c r="C2" s="178"/>
      <c r="D2" s="178"/>
    </row>
    <row r="3" spans="1:4" ht="15.75">
      <c r="A3" s="178" t="s">
        <v>120</v>
      </c>
      <c r="B3" s="178"/>
      <c r="C3" s="178"/>
      <c r="D3" s="178"/>
    </row>
    <row r="4" spans="1:4" ht="15.75">
      <c r="A4" s="69"/>
      <c r="B4" s="69"/>
      <c r="C4" s="69"/>
      <c r="D4" s="69"/>
    </row>
    <row r="5" spans="1:4" s="2" customFormat="1" ht="15.75">
      <c r="A5" s="63" t="s">
        <v>1</v>
      </c>
      <c r="B5" s="64" t="s">
        <v>184</v>
      </c>
      <c r="C5" s="63" t="s">
        <v>185</v>
      </c>
      <c r="D5" s="63" t="s">
        <v>7</v>
      </c>
    </row>
    <row r="6" spans="1:4" s="1" customFormat="1" ht="30" hidden="1">
      <c r="A6" s="52">
        <v>1</v>
      </c>
      <c r="B6" s="53" t="s">
        <v>58</v>
      </c>
      <c r="C6" s="54" t="s">
        <v>59</v>
      </c>
      <c r="D6" s="55">
        <v>1</v>
      </c>
    </row>
    <row r="7" spans="1:4" s="1" customFormat="1" hidden="1">
      <c r="A7" s="52">
        <v>2</v>
      </c>
      <c r="B7" s="53"/>
      <c r="C7" s="56" t="s">
        <v>114</v>
      </c>
      <c r="D7" s="57">
        <v>1</v>
      </c>
    </row>
    <row r="8" spans="1:4" s="1" customFormat="1" ht="30" hidden="1">
      <c r="A8" s="52">
        <v>3</v>
      </c>
      <c r="B8" s="53"/>
      <c r="C8" s="53" t="s">
        <v>115</v>
      </c>
      <c r="D8" s="55">
        <v>1</v>
      </c>
    </row>
    <row r="9" spans="1:4" s="1" customFormat="1" ht="30" hidden="1">
      <c r="A9" s="52">
        <v>4</v>
      </c>
      <c r="B9" s="53"/>
      <c r="C9" s="53" t="s">
        <v>116</v>
      </c>
      <c r="D9" s="55">
        <v>1</v>
      </c>
    </row>
    <row r="10" spans="1:4" s="1" customFormat="1" ht="45" hidden="1">
      <c r="A10" s="52">
        <v>5</v>
      </c>
      <c r="B10" s="53"/>
      <c r="C10" s="58" t="s">
        <v>4</v>
      </c>
      <c r="D10" s="55">
        <v>1</v>
      </c>
    </row>
    <row r="11" spans="1:4" s="1" customFormat="1" ht="30" hidden="1">
      <c r="A11" s="52">
        <v>6</v>
      </c>
      <c r="B11" s="53" t="s">
        <v>94</v>
      </c>
      <c r="C11" s="54" t="s">
        <v>117</v>
      </c>
      <c r="D11" s="55"/>
    </row>
    <row r="12" spans="1:4" s="1" customFormat="1" hidden="1">
      <c r="A12" s="52"/>
      <c r="B12" s="53"/>
      <c r="C12" s="60" t="s">
        <v>95</v>
      </c>
      <c r="D12" s="57" t="s">
        <v>99</v>
      </c>
    </row>
    <row r="13" spans="1:4" s="1" customFormat="1" hidden="1">
      <c r="A13" s="52"/>
      <c r="B13" s="53"/>
      <c r="C13" s="54" t="s">
        <v>96</v>
      </c>
      <c r="D13" s="55" t="s">
        <v>98</v>
      </c>
    </row>
    <row r="14" spans="1:4" s="1" customFormat="1" hidden="1">
      <c r="A14" s="52"/>
      <c r="B14" s="53"/>
      <c r="C14" s="61" t="s">
        <v>97</v>
      </c>
      <c r="D14" s="55" t="s">
        <v>98</v>
      </c>
    </row>
    <row r="15" spans="1:4" s="1" customFormat="1" ht="53.25" customHeight="1">
      <c r="A15" s="53">
        <v>1</v>
      </c>
      <c r="B15" s="126" t="s">
        <v>249</v>
      </c>
      <c r="C15" s="124" t="s">
        <v>250</v>
      </c>
      <c r="D15" s="57">
        <v>1</v>
      </c>
    </row>
    <row r="16" spans="1:4" s="1" customFormat="1" ht="18.75" customHeight="1">
      <c r="A16" s="52"/>
      <c r="B16" s="53"/>
      <c r="C16" s="62"/>
      <c r="D16" s="55"/>
    </row>
    <row r="17" spans="1:8" ht="18.75" customHeight="1">
      <c r="A17" s="38"/>
      <c r="B17" s="39"/>
      <c r="C17" s="40"/>
      <c r="D17" s="41"/>
    </row>
    <row r="18" spans="1:8" ht="18.75" customHeight="1">
      <c r="A18" s="33"/>
      <c r="B18" s="12" t="s">
        <v>10</v>
      </c>
      <c r="C18" s="12"/>
      <c r="D18" s="12" t="s">
        <v>11</v>
      </c>
      <c r="E18" s="4" t="s">
        <v>8</v>
      </c>
      <c r="G18" s="12"/>
      <c r="H18" s="12"/>
    </row>
    <row r="19" spans="1:8" ht="18.75" customHeight="1">
      <c r="A19" s="3"/>
      <c r="B19" s="190" t="s">
        <v>121</v>
      </c>
      <c r="C19" s="190"/>
      <c r="D19" s="11">
        <f>D57+D61+D62</f>
        <v>1048743900</v>
      </c>
      <c r="E19" s="4"/>
      <c r="G19" s="8"/>
      <c r="H19" s="8"/>
    </row>
    <row r="20" spans="1:8" ht="23.25" hidden="1" customHeight="1">
      <c r="A20" s="32">
        <v>1</v>
      </c>
      <c r="B20" s="45" t="s">
        <v>3</v>
      </c>
      <c r="C20" s="5"/>
      <c r="D20" s="46">
        <v>1012106000</v>
      </c>
      <c r="E20" s="22"/>
    </row>
    <row r="21" spans="1:8" hidden="1">
      <c r="A21" s="32"/>
      <c r="B21" s="45" t="s">
        <v>14</v>
      </c>
      <c r="C21" s="5"/>
      <c r="D21" s="46">
        <v>51800000</v>
      </c>
      <c r="E21" s="22"/>
    </row>
    <row r="22" spans="1:8" hidden="1">
      <c r="A22" s="32"/>
      <c r="B22" s="45" t="s">
        <v>15</v>
      </c>
      <c r="C22" s="5"/>
      <c r="D22" s="46">
        <v>56500000</v>
      </c>
      <c r="E22" s="22"/>
    </row>
    <row r="23" spans="1:8" hidden="1">
      <c r="A23" s="32"/>
      <c r="B23" s="45" t="s">
        <v>16</v>
      </c>
      <c r="C23" s="5"/>
      <c r="D23" s="46">
        <v>24400000</v>
      </c>
      <c r="E23" s="22"/>
    </row>
    <row r="24" spans="1:8" ht="16.5" hidden="1">
      <c r="A24" s="32"/>
      <c r="B24" s="45" t="s">
        <v>17</v>
      </c>
      <c r="C24" s="5"/>
      <c r="D24" s="46">
        <v>47174000</v>
      </c>
      <c r="E24" s="24"/>
    </row>
    <row r="25" spans="1:8" hidden="1">
      <c r="A25" s="32"/>
      <c r="B25" s="45" t="s">
        <v>18</v>
      </c>
      <c r="C25" s="5"/>
      <c r="D25" s="46">
        <v>69714000</v>
      </c>
      <c r="E25" s="22"/>
    </row>
    <row r="26" spans="1:8" hidden="1">
      <c r="A26" s="32"/>
      <c r="B26" s="45" t="s">
        <v>19</v>
      </c>
      <c r="C26" s="5"/>
      <c r="D26" s="46">
        <v>76100000</v>
      </c>
      <c r="E26" s="22"/>
    </row>
    <row r="27" spans="1:8" hidden="1">
      <c r="A27" s="32"/>
      <c r="B27" s="45" t="s">
        <v>21</v>
      </c>
      <c r="C27" s="5"/>
      <c r="D27" s="46">
        <v>12000000</v>
      </c>
      <c r="E27" s="22"/>
    </row>
    <row r="28" spans="1:8" hidden="1">
      <c r="A28" s="32"/>
      <c r="B28" s="45" t="s">
        <v>22</v>
      </c>
      <c r="C28" s="5"/>
      <c r="D28" s="46">
        <v>30692400</v>
      </c>
      <c r="E28" s="22"/>
    </row>
    <row r="29" spans="1:8" hidden="1">
      <c r="A29" s="32"/>
      <c r="B29" s="45" t="s">
        <v>23</v>
      </c>
      <c r="C29" s="5"/>
      <c r="D29" s="46">
        <v>73950000</v>
      </c>
      <c r="E29" s="22"/>
      <c r="G29" s="8">
        <f>SUM(D28:D29)</f>
        <v>104642400</v>
      </c>
    </row>
    <row r="30" spans="1:8" hidden="1">
      <c r="A30" s="32"/>
      <c r="B30" s="45" t="s">
        <v>24</v>
      </c>
      <c r="C30" s="5"/>
      <c r="D30" s="46">
        <v>299725000</v>
      </c>
      <c r="E30" s="22"/>
    </row>
    <row r="31" spans="1:8" hidden="1">
      <c r="A31" s="32"/>
      <c r="B31" s="45" t="s">
        <v>25</v>
      </c>
      <c r="C31" s="5"/>
      <c r="D31" s="46">
        <v>94776000</v>
      </c>
      <c r="E31" s="22"/>
    </row>
    <row r="32" spans="1:8" hidden="1">
      <c r="A32" s="32">
        <v>2</v>
      </c>
      <c r="B32" s="45" t="s">
        <v>2</v>
      </c>
      <c r="C32" s="5"/>
      <c r="D32" s="7">
        <v>3743750000</v>
      </c>
      <c r="E32" s="22"/>
    </row>
    <row r="33" spans="1:5" hidden="1">
      <c r="A33" s="32"/>
      <c r="B33" s="47" t="s">
        <v>27</v>
      </c>
      <c r="C33" s="5"/>
      <c r="D33" s="7">
        <v>3743750000</v>
      </c>
      <c r="E33" s="22"/>
    </row>
    <row r="34" spans="1:5" hidden="1">
      <c r="A34" s="32"/>
      <c r="B34" s="45" t="s">
        <v>28</v>
      </c>
      <c r="C34" s="5"/>
      <c r="D34" s="7">
        <v>3743750000</v>
      </c>
      <c r="E34" s="22"/>
    </row>
    <row r="35" spans="1:5" hidden="1">
      <c r="A35" s="32"/>
      <c r="B35" s="45" t="s">
        <v>29</v>
      </c>
      <c r="C35" s="5"/>
      <c r="D35" s="7">
        <v>3743750000</v>
      </c>
      <c r="E35" s="22"/>
    </row>
    <row r="36" spans="1:5" hidden="1">
      <c r="A36" s="32"/>
      <c r="B36" s="45" t="s">
        <v>30</v>
      </c>
      <c r="C36" s="5"/>
      <c r="D36" s="7">
        <v>3743750000</v>
      </c>
      <c r="E36" s="22"/>
    </row>
    <row r="37" spans="1:5" hidden="1">
      <c r="A37" s="32"/>
      <c r="B37" s="47" t="s">
        <v>32</v>
      </c>
      <c r="C37" s="5"/>
      <c r="D37" s="7">
        <v>3743750000</v>
      </c>
      <c r="E37" s="22"/>
    </row>
    <row r="38" spans="1:5" hidden="1">
      <c r="A38" s="32"/>
      <c r="B38" s="45" t="s">
        <v>33</v>
      </c>
      <c r="C38" s="5"/>
      <c r="D38" s="7">
        <v>3743750000</v>
      </c>
      <c r="E38" s="22"/>
    </row>
    <row r="39" spans="1:5" hidden="1">
      <c r="A39" s="32">
        <v>3</v>
      </c>
      <c r="B39" s="45" t="s">
        <v>122</v>
      </c>
      <c r="C39" s="5"/>
      <c r="D39" s="7">
        <v>19057000</v>
      </c>
      <c r="E39" s="22"/>
    </row>
    <row r="40" spans="1:5" hidden="1">
      <c r="A40" s="32">
        <v>4</v>
      </c>
      <c r="B40" s="45" t="s">
        <v>106</v>
      </c>
      <c r="C40" s="5"/>
      <c r="D40" s="7">
        <f>D41</f>
        <v>200250000</v>
      </c>
      <c r="E40" s="22"/>
    </row>
    <row r="41" spans="1:5" hidden="1">
      <c r="A41" s="32"/>
      <c r="B41" s="47" t="s">
        <v>107</v>
      </c>
      <c r="C41" s="5"/>
      <c r="D41" s="46">
        <v>200250000</v>
      </c>
      <c r="E41" s="22"/>
    </row>
    <row r="42" spans="1:5" ht="15.75" hidden="1">
      <c r="A42" s="32">
        <v>5</v>
      </c>
      <c r="B42" s="186" t="s">
        <v>113</v>
      </c>
      <c r="C42" s="187"/>
      <c r="D42" s="7">
        <v>297743400</v>
      </c>
      <c r="E42" s="22"/>
    </row>
    <row r="43" spans="1:5" hidden="1">
      <c r="A43" s="32"/>
      <c r="B43" s="45" t="s">
        <v>35</v>
      </c>
      <c r="C43" s="5"/>
      <c r="D43" s="46">
        <v>257154000</v>
      </c>
      <c r="E43" s="22" t="s">
        <v>53</v>
      </c>
    </row>
    <row r="44" spans="1:5" ht="16.5" hidden="1">
      <c r="A44" s="32"/>
      <c r="B44" s="45" t="s">
        <v>36</v>
      </c>
      <c r="C44" s="51"/>
      <c r="D44" s="46">
        <v>28736700</v>
      </c>
      <c r="E44" s="24" t="s">
        <v>54</v>
      </c>
    </row>
    <row r="45" spans="1:5" ht="16.5" hidden="1">
      <c r="A45" s="32"/>
      <c r="B45" s="45" t="s">
        <v>37</v>
      </c>
      <c r="C45" s="51"/>
      <c r="D45" s="46">
        <v>34006700</v>
      </c>
      <c r="E45" s="24" t="s">
        <v>54</v>
      </c>
    </row>
    <row r="46" spans="1:5" ht="15.75" hidden="1">
      <c r="A46" s="32">
        <v>6</v>
      </c>
      <c r="B46" s="186" t="s">
        <v>121</v>
      </c>
      <c r="C46" s="185"/>
      <c r="D46" s="7">
        <v>6358270732</v>
      </c>
      <c r="E46" s="25"/>
    </row>
    <row r="47" spans="1:5" ht="15.75" hidden="1">
      <c r="A47" s="3"/>
      <c r="B47" s="47" t="s">
        <v>40</v>
      </c>
      <c r="C47" s="19"/>
      <c r="D47" s="46">
        <v>136315000</v>
      </c>
      <c r="E47" s="25" t="s">
        <v>55</v>
      </c>
    </row>
    <row r="48" spans="1:5" ht="15.75" hidden="1">
      <c r="A48" s="3"/>
      <c r="B48" s="47" t="s">
        <v>108</v>
      </c>
      <c r="C48" s="19"/>
      <c r="D48" s="46">
        <v>388232000</v>
      </c>
      <c r="E48" s="25" t="s">
        <v>55</v>
      </c>
    </row>
    <row r="49" spans="1:5" ht="15.75" hidden="1">
      <c r="A49" s="6"/>
      <c r="B49" s="45" t="s">
        <v>41</v>
      </c>
      <c r="C49" s="6"/>
      <c r="D49" s="46">
        <v>502686612</v>
      </c>
      <c r="E49" s="25" t="s">
        <v>55</v>
      </c>
    </row>
    <row r="50" spans="1:5" ht="15.75" hidden="1">
      <c r="A50" s="6"/>
      <c r="B50" s="45" t="s">
        <v>42</v>
      </c>
      <c r="C50" s="6"/>
      <c r="D50" s="46">
        <v>27800000</v>
      </c>
      <c r="E50" s="25" t="s">
        <v>55</v>
      </c>
    </row>
    <row r="51" spans="1:5" ht="15.75" hidden="1">
      <c r="A51" s="6"/>
      <c r="B51" s="45" t="s">
        <v>43</v>
      </c>
      <c r="C51" s="6"/>
      <c r="D51" s="46">
        <v>433254000</v>
      </c>
      <c r="E51" s="25" t="s">
        <v>55</v>
      </c>
    </row>
    <row r="52" spans="1:5" ht="30" hidden="1">
      <c r="A52" s="6"/>
      <c r="B52" s="73" t="s">
        <v>44</v>
      </c>
      <c r="C52" s="6"/>
      <c r="D52" s="46">
        <v>52655000</v>
      </c>
      <c r="E52" s="25" t="s">
        <v>55</v>
      </c>
    </row>
    <row r="53" spans="1:5" ht="45" hidden="1">
      <c r="A53" s="3"/>
      <c r="B53" s="73" t="s">
        <v>45</v>
      </c>
      <c r="C53" s="20"/>
      <c r="D53" s="46">
        <v>439917500</v>
      </c>
      <c r="E53" s="24" t="s">
        <v>54</v>
      </c>
    </row>
    <row r="54" spans="1:5" ht="45" hidden="1">
      <c r="A54" s="3"/>
      <c r="B54" s="73" t="s">
        <v>46</v>
      </c>
      <c r="C54" s="18"/>
      <c r="D54" s="46">
        <v>71325000</v>
      </c>
      <c r="E54" s="24" t="s">
        <v>54</v>
      </c>
    </row>
    <row r="55" spans="1:5" ht="16.5" hidden="1">
      <c r="A55" s="3"/>
      <c r="B55" s="45" t="s">
        <v>109</v>
      </c>
      <c r="C55" s="18"/>
      <c r="D55" s="46">
        <v>189603100</v>
      </c>
      <c r="E55" s="24" t="s">
        <v>54</v>
      </c>
    </row>
    <row r="56" spans="1:5" ht="16.5" hidden="1">
      <c r="A56" s="3"/>
      <c r="B56" s="45" t="s">
        <v>47</v>
      </c>
      <c r="C56" s="18"/>
      <c r="D56" s="46">
        <v>954975875</v>
      </c>
      <c r="E56" s="24" t="s">
        <v>54</v>
      </c>
    </row>
    <row r="57" spans="1:5" ht="15.75">
      <c r="A57" s="3"/>
      <c r="B57" s="45" t="s">
        <v>48</v>
      </c>
      <c r="C57" s="19"/>
      <c r="D57" s="46">
        <v>346418000</v>
      </c>
      <c r="E57" s="25"/>
    </row>
    <row r="58" spans="1:5" ht="15.75" hidden="1">
      <c r="A58" s="6"/>
      <c r="B58" s="47" t="s">
        <v>50</v>
      </c>
      <c r="C58" s="6"/>
      <c r="D58" s="46">
        <v>72653250</v>
      </c>
      <c r="E58" s="25"/>
    </row>
    <row r="59" spans="1:5" ht="15.75" hidden="1">
      <c r="A59" s="6"/>
      <c r="B59" s="45" t="s">
        <v>51</v>
      </c>
      <c r="C59" s="6"/>
      <c r="D59" s="46">
        <v>15825000</v>
      </c>
      <c r="E59" s="25"/>
    </row>
    <row r="60" spans="1:5" ht="15.75">
      <c r="A60" s="6"/>
      <c r="B60" s="45" t="s">
        <v>240</v>
      </c>
      <c r="C60" s="6"/>
      <c r="D60" s="46">
        <v>611792000</v>
      </c>
      <c r="E60" s="25"/>
    </row>
    <row r="61" spans="1:5" ht="15.75">
      <c r="A61" s="6"/>
      <c r="B61" s="47" t="s">
        <v>52</v>
      </c>
      <c r="C61" s="6"/>
      <c r="D61" s="46">
        <v>600054000</v>
      </c>
      <c r="E61" s="25"/>
    </row>
    <row r="62" spans="1:5" ht="15.75">
      <c r="A62" s="6"/>
      <c r="B62" s="47" t="s">
        <v>112</v>
      </c>
      <c r="C62" s="6"/>
      <c r="D62" s="46">
        <v>102271900</v>
      </c>
      <c r="E62" s="25"/>
    </row>
    <row r="63" spans="1:5" ht="16.5" hidden="1">
      <c r="A63" s="6"/>
      <c r="B63" s="47" t="s">
        <v>111</v>
      </c>
      <c r="C63" s="6"/>
      <c r="D63" s="46">
        <v>315080850</v>
      </c>
      <c r="E63" s="24" t="s">
        <v>54</v>
      </c>
    </row>
    <row r="64" spans="1:5" ht="15.75" hidden="1">
      <c r="A64" s="6"/>
      <c r="B64" s="47" t="s">
        <v>110</v>
      </c>
      <c r="C64" s="6"/>
      <c r="D64" s="46">
        <v>111174900</v>
      </c>
      <c r="E64" s="25" t="s">
        <v>55</v>
      </c>
    </row>
    <row r="65" spans="1:4" ht="15.75">
      <c r="A65" s="3"/>
      <c r="B65" s="6"/>
      <c r="C65" s="182"/>
      <c r="D65" s="182"/>
    </row>
    <row r="66" spans="1:4" ht="15.75">
      <c r="A66" s="49"/>
      <c r="B66" s="49"/>
      <c r="C66" s="183" t="s">
        <v>264</v>
      </c>
      <c r="D66" s="183"/>
    </row>
    <row r="67" spans="1:4" ht="15.75">
      <c r="A67" s="49"/>
      <c r="B67" s="71" t="s">
        <v>124</v>
      </c>
      <c r="C67" s="181" t="s">
        <v>140</v>
      </c>
      <c r="D67" s="181"/>
    </row>
    <row r="68" spans="1:4" ht="15.75">
      <c r="A68" s="49"/>
      <c r="B68" s="71" t="s">
        <v>125</v>
      </c>
      <c r="C68" s="181" t="s">
        <v>141</v>
      </c>
      <c r="D68" s="181"/>
    </row>
    <row r="69" spans="1:4" ht="15.75">
      <c r="A69" s="49"/>
      <c r="B69" s="70"/>
      <c r="C69" s="71"/>
      <c r="D69" s="71"/>
    </row>
    <row r="70" spans="1:4" ht="15.75">
      <c r="A70" s="49"/>
      <c r="B70" s="70"/>
      <c r="C70" s="6"/>
      <c r="D70" s="3"/>
    </row>
    <row r="71" spans="1:4" ht="15.75">
      <c r="A71" s="49"/>
      <c r="B71" s="70"/>
      <c r="C71" s="6"/>
      <c r="D71" s="3"/>
    </row>
    <row r="72" spans="1:4" ht="15.75">
      <c r="A72" s="49"/>
      <c r="B72" s="70"/>
      <c r="C72" s="6"/>
      <c r="D72" s="3"/>
    </row>
    <row r="73" spans="1:4" ht="15.75">
      <c r="A73" s="49"/>
      <c r="B73" s="72" t="s">
        <v>63</v>
      </c>
      <c r="C73" s="182" t="s">
        <v>265</v>
      </c>
      <c r="D73" s="182"/>
    </row>
    <row r="74" spans="1:4" ht="15.75">
      <c r="A74" s="49"/>
      <c r="B74" s="70" t="s">
        <v>149</v>
      </c>
      <c r="C74" s="179" t="s">
        <v>138</v>
      </c>
      <c r="D74" s="179"/>
    </row>
    <row r="75" spans="1:4" ht="15.75">
      <c r="A75" s="49"/>
      <c r="B75" s="70" t="s">
        <v>65</v>
      </c>
      <c r="C75" s="179" t="s">
        <v>266</v>
      </c>
      <c r="D75" s="179"/>
    </row>
    <row r="76" spans="1:4" ht="15.75">
      <c r="A76" s="49"/>
      <c r="B76" s="49"/>
      <c r="C76" s="49"/>
      <c r="D76" s="49"/>
    </row>
    <row r="77" spans="1:4" ht="15.75">
      <c r="A77" s="49"/>
      <c r="B77" s="49"/>
      <c r="C77" s="49"/>
      <c r="D77" s="49"/>
    </row>
  </sheetData>
  <mergeCells count="13">
    <mergeCell ref="C73:D73"/>
    <mergeCell ref="C74:D74"/>
    <mergeCell ref="C75:D75"/>
    <mergeCell ref="A1:D1"/>
    <mergeCell ref="A3:D3"/>
    <mergeCell ref="B42:C42"/>
    <mergeCell ref="C67:D67"/>
    <mergeCell ref="C68:D68"/>
    <mergeCell ref="B46:C46"/>
    <mergeCell ref="C65:D65"/>
    <mergeCell ref="C66:D66"/>
    <mergeCell ref="A2:D2"/>
    <mergeCell ref="B19:C19"/>
  </mergeCells>
  <pageMargins left="0.53" right="0.54" top="0.54" bottom="0.74803149606299213" header="0.31496062992125984" footer="0.31496062992125984"/>
  <pageSetup paperSize="10001" scale="62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92D050"/>
  </sheetPr>
  <dimension ref="A1:H95"/>
  <sheetViews>
    <sheetView view="pageBreakPreview" zoomScale="60" zoomScaleNormal="77" workbookViewId="0">
      <selection activeCell="G41" sqref="G41"/>
    </sheetView>
  </sheetViews>
  <sheetFormatPr defaultRowHeight="15"/>
  <cols>
    <col min="1" max="1" width="5.7109375" customWidth="1"/>
    <col min="2" max="2" width="45.7109375" customWidth="1"/>
    <col min="3" max="3" width="46.28515625" style="168" customWidth="1"/>
    <col min="4" max="4" width="33.140625" style="110" customWidth="1"/>
    <col min="5" max="5" width="19.28515625" customWidth="1"/>
    <col min="7" max="7" width="17.7109375" bestFit="1" customWidth="1"/>
  </cols>
  <sheetData>
    <row r="1" spans="1:4" ht="15.75">
      <c r="A1" s="178" t="s">
        <v>215</v>
      </c>
      <c r="B1" s="178"/>
      <c r="C1" s="178"/>
      <c r="D1" s="178"/>
    </row>
    <row r="2" spans="1:4" ht="15.75">
      <c r="A2" s="178" t="s">
        <v>142</v>
      </c>
      <c r="B2" s="178"/>
      <c r="C2" s="178"/>
      <c r="D2" s="178"/>
    </row>
    <row r="3" spans="1:4" ht="15.75">
      <c r="A3" s="178" t="s">
        <v>120</v>
      </c>
      <c r="B3" s="178"/>
      <c r="C3" s="178"/>
      <c r="D3" s="178"/>
    </row>
    <row r="4" spans="1:4" ht="15.75">
      <c r="A4" s="69"/>
      <c r="B4" s="69"/>
      <c r="C4" s="153"/>
      <c r="D4" s="4"/>
    </row>
    <row r="5" spans="1:4" s="2" customFormat="1" ht="15.75">
      <c r="A5" s="63" t="s">
        <v>1</v>
      </c>
      <c r="B5" s="64" t="s">
        <v>186</v>
      </c>
      <c r="C5" s="63" t="s">
        <v>187</v>
      </c>
      <c r="D5" s="63" t="s">
        <v>7</v>
      </c>
    </row>
    <row r="6" spans="1:4" s="1" customFormat="1" ht="30" hidden="1">
      <c r="A6" s="52">
        <v>1</v>
      </c>
      <c r="B6" s="53" t="s">
        <v>58</v>
      </c>
      <c r="C6" s="146" t="s">
        <v>59</v>
      </c>
      <c r="D6" s="98">
        <v>1</v>
      </c>
    </row>
    <row r="7" spans="1:4" s="1" customFormat="1" hidden="1">
      <c r="A7" s="52">
        <v>2</v>
      </c>
      <c r="B7" s="53"/>
      <c r="C7" s="159" t="s">
        <v>114</v>
      </c>
      <c r="D7" s="97">
        <v>1</v>
      </c>
    </row>
    <row r="8" spans="1:4" s="1" customFormat="1" hidden="1">
      <c r="A8" s="52">
        <v>3</v>
      </c>
      <c r="B8" s="53"/>
      <c r="C8" s="52" t="s">
        <v>115</v>
      </c>
      <c r="D8" s="98">
        <v>1</v>
      </c>
    </row>
    <row r="9" spans="1:4" s="1" customFormat="1" ht="30" hidden="1">
      <c r="A9" s="52">
        <v>4</v>
      </c>
      <c r="B9" s="53"/>
      <c r="C9" s="52" t="s">
        <v>116</v>
      </c>
      <c r="D9" s="98">
        <v>1</v>
      </c>
    </row>
    <row r="10" spans="1:4" s="1" customFormat="1" ht="45" hidden="1">
      <c r="A10" s="52">
        <v>5</v>
      </c>
      <c r="B10" s="53"/>
      <c r="C10" s="158" t="s">
        <v>4</v>
      </c>
      <c r="D10" s="98">
        <v>1</v>
      </c>
    </row>
    <row r="11" spans="1:4" s="1" customFormat="1" ht="30" hidden="1">
      <c r="A11" s="52">
        <v>6</v>
      </c>
      <c r="B11" s="53" t="s">
        <v>94</v>
      </c>
      <c r="C11" s="146" t="s">
        <v>117</v>
      </c>
      <c r="D11" s="98"/>
    </row>
    <row r="12" spans="1:4" s="1" customFormat="1" hidden="1">
      <c r="A12" s="52"/>
      <c r="B12" s="53"/>
      <c r="C12" s="160" t="s">
        <v>95</v>
      </c>
      <c r="D12" s="97" t="s">
        <v>99</v>
      </c>
    </row>
    <row r="13" spans="1:4" s="1" customFormat="1" hidden="1">
      <c r="A13" s="52"/>
      <c r="B13" s="53"/>
      <c r="C13" s="146" t="s">
        <v>96</v>
      </c>
      <c r="D13" s="98" t="s">
        <v>98</v>
      </c>
    </row>
    <row r="14" spans="1:4" s="1" customFormat="1" hidden="1">
      <c r="A14" s="52"/>
      <c r="B14" s="53"/>
      <c r="C14" s="161" t="s">
        <v>97</v>
      </c>
      <c r="D14" s="98" t="s">
        <v>98</v>
      </c>
    </row>
    <row r="15" spans="1:4" s="1" customFormat="1" ht="30" hidden="1">
      <c r="A15" s="52">
        <v>7</v>
      </c>
      <c r="B15" s="53" t="s">
        <v>93</v>
      </c>
      <c r="C15" s="158" t="s">
        <v>118</v>
      </c>
      <c r="D15" s="97" t="s">
        <v>105</v>
      </c>
    </row>
    <row r="16" spans="1:4" s="1" customFormat="1" hidden="1">
      <c r="A16" s="52">
        <v>8</v>
      </c>
      <c r="B16" s="53"/>
      <c r="C16" s="158" t="s">
        <v>0</v>
      </c>
      <c r="D16" s="98" t="s">
        <v>100</v>
      </c>
    </row>
    <row r="17" spans="1:4" s="1" customFormat="1" ht="31.5">
      <c r="A17" s="112">
        <v>1</v>
      </c>
      <c r="B17" s="130" t="s">
        <v>3</v>
      </c>
      <c r="C17" s="158"/>
      <c r="D17" s="98"/>
    </row>
    <row r="18" spans="1:4" s="1" customFormat="1" ht="45">
      <c r="A18" s="52"/>
      <c r="B18" s="126" t="str">
        <f>[2]Sheet1!AI27</f>
        <v>Kebutuhan jasa komunikasi dengan menggunakan media internet dan telepon bagi aparatur internal BPKAD</v>
      </c>
      <c r="C18" s="158" t="str">
        <f>[2]Sheet1!AJ27</f>
        <v>Jumlah Bulan</v>
      </c>
      <c r="D18" s="57" t="s">
        <v>223</v>
      </c>
    </row>
    <row r="19" spans="1:4" s="1" customFormat="1" ht="47.25" customHeight="1">
      <c r="A19" s="52"/>
      <c r="B19" s="126" t="str">
        <f>[2]Sheet1!AI28</f>
        <v>Terfasilitasinya jasa asuransi bagi kendaraan bermotor di lingkungan BPKAD</v>
      </c>
      <c r="C19" s="158" t="str">
        <f>[2]Sheet1!AJ28</f>
        <v>Jumlah Unit Kendaraan</v>
      </c>
      <c r="D19" s="55" t="s">
        <v>224</v>
      </c>
    </row>
    <row r="20" spans="1:4" s="1" customFormat="1" ht="30">
      <c r="A20" s="52"/>
      <c r="B20" s="126" t="str">
        <f>[2]Sheet1!AI29</f>
        <v>Terfasilitasinya jasa perizinan bagi kendaraan bermotor di lingkungan BPKAD</v>
      </c>
      <c r="C20" s="158" t="str">
        <f>[2]Sheet1!AJ29</f>
        <v>Jumlah Unit Kendaraan</v>
      </c>
      <c r="D20" s="55" t="s">
        <v>224</v>
      </c>
    </row>
    <row r="21" spans="1:4" s="1" customFormat="1" ht="30">
      <c r="A21" s="52"/>
      <c r="B21" s="126" t="str">
        <f>[2]Sheet1!AI30</f>
        <v>jumlah dokumen jasa transaksi keuangan</v>
      </c>
      <c r="C21" s="158" t="str">
        <f>[2]Sheet1!AJ30</f>
        <v>Jumlah Dokumen</v>
      </c>
      <c r="D21" s="57" t="s">
        <v>189</v>
      </c>
    </row>
    <row r="22" spans="1:4" s="1" customFormat="1" ht="45">
      <c r="A22" s="52"/>
      <c r="B22" s="126" t="str">
        <f>[2]Sheet1!AI31</f>
        <v>Tersedianya kebutuhan alat tulis kantor sebagai penunjang aktivitas operasional di lingkungan BPKAD</v>
      </c>
      <c r="C22" s="158" t="str">
        <f>[2]Sheet1!AJ31</f>
        <v>Jumlah Bulan</v>
      </c>
      <c r="D22" s="55" t="s">
        <v>190</v>
      </c>
    </row>
    <row r="23" spans="1:4" s="1" customFormat="1" ht="30">
      <c r="A23" s="52"/>
      <c r="B23" s="126" t="str">
        <f>[2]Sheet1!AI32</f>
        <v>Tersedianya barang cetakan dan penggandaan di lingkungan BPKAD</v>
      </c>
      <c r="C23" s="158" t="str">
        <f>[2]Sheet1!AJ32</f>
        <v>Jumlah Bulan</v>
      </c>
      <c r="D23" s="57" t="s">
        <v>225</v>
      </c>
    </row>
    <row r="24" spans="1:4" s="1" customFormat="1" ht="30">
      <c r="A24" s="52"/>
      <c r="B24" s="126" t="str">
        <f>[2]Sheet1!AI33</f>
        <v>Tersedianya surat kabar dan perundang-undangan di lingkungan BPKAD</v>
      </c>
      <c r="C24" s="158" t="str">
        <f>[2]Sheet1!AJ33</f>
        <v>Jumlah Bulan</v>
      </c>
      <c r="D24" s="55" t="s">
        <v>190</v>
      </c>
    </row>
    <row r="25" spans="1:4" s="1" customFormat="1" ht="45">
      <c r="A25" s="52"/>
      <c r="B25" s="126" t="str">
        <f>[2]Sheet1!AI34</f>
        <v>Tersedianya kebutuhan logistik berupa kebutuhan natura dan rumah tangga di lingkungan BPKAD</v>
      </c>
      <c r="C25" s="158" t="str">
        <f>[2]Sheet1!AJ34</f>
        <v>Jumlah Bulan</v>
      </c>
      <c r="D25" s="55" t="s">
        <v>190</v>
      </c>
    </row>
    <row r="26" spans="1:4" s="1" customFormat="1" ht="45">
      <c r="A26" s="52"/>
      <c r="B26" s="126" t="str">
        <f>[2]Sheet1!AI35</f>
        <v>Tersedianya kebutuhan makanan dan minuman untuk rapat dan tamu di lingkungan BPKAD</v>
      </c>
      <c r="C26" s="158" t="str">
        <f>[2]Sheet1!AJ35</f>
        <v>Jumlah Bulan</v>
      </c>
      <c r="D26" s="57" t="s">
        <v>190</v>
      </c>
    </row>
    <row r="27" spans="1:4" s="1" customFormat="1" ht="45">
      <c r="A27" s="52"/>
      <c r="B27" s="126" t="str">
        <f>[2]Sheet1!AI36</f>
        <v>Terfasilitasinya kebutuhan perjalanan dinas baik dalam maupun luar daerah Kota Cimahi</v>
      </c>
      <c r="C27" s="158" t="str">
        <f>[2]Sheet1!AJ36</f>
        <v>Jumlah Perjalanan</v>
      </c>
      <c r="D27" s="55" t="s">
        <v>190</v>
      </c>
    </row>
    <row r="28" spans="1:4" s="1" customFormat="1" ht="31.5">
      <c r="A28" s="112">
        <v>2</v>
      </c>
      <c r="B28" s="130" t="s">
        <v>2</v>
      </c>
      <c r="C28" s="158"/>
      <c r="D28" s="55"/>
    </row>
    <row r="29" spans="1:4" s="1" customFormat="1" ht="45">
      <c r="A29" s="52"/>
      <c r="B29" s="131" t="str">
        <f>[2]Sheet1!AI37</f>
        <v>Tersedianya rak penyimpan, meja rapat,kursi rapat, kursi sofa, dan kursi tunggu</v>
      </c>
      <c r="C29" s="158" t="str">
        <f>[2]Sheet1!AJ37</f>
        <v>Jumlah Unit</v>
      </c>
      <c r="D29" s="57" t="s">
        <v>226</v>
      </c>
    </row>
    <row r="30" spans="1:4" s="1" customFormat="1" ht="30">
      <c r="A30" s="52"/>
      <c r="B30" s="131" t="str">
        <f>[2]Sheet1!AI38</f>
        <v>Tersedianya sewa gudang untuk penyimpanan arsip jangka menengah</v>
      </c>
      <c r="C30" s="158" t="str">
        <f>[2]Sheet1!AJ38</f>
        <v>Jumlah Unit</v>
      </c>
      <c r="D30" s="57" t="s">
        <v>227</v>
      </c>
    </row>
    <row r="31" spans="1:4" s="1" customFormat="1" ht="45">
      <c r="A31" s="52"/>
      <c r="B31" s="131" t="str">
        <f>[2]Sheet1!AI39</f>
        <v>Tersedianya printer, laptop, komputer, mesin penghancur kertas, infocus, CCTV, mesin fotokopi</v>
      </c>
      <c r="C31" s="158" t="str">
        <f>[2]Sheet1!AJ39</f>
        <v>Jumlah Unit</v>
      </c>
      <c r="D31" s="57" t="s">
        <v>228</v>
      </c>
    </row>
    <row r="32" spans="1:4" s="1" customFormat="1" ht="30">
      <c r="A32" s="52"/>
      <c r="B32" s="131" t="str">
        <f>[2]Sheet1!AI40</f>
        <v>Terpeliharanya kendaraan dinas dan operasional di lingkungan BPKAD</v>
      </c>
      <c r="C32" s="158" t="str">
        <f>[2]Sheet1!AJ40</f>
        <v>Jumlah Unit</v>
      </c>
      <c r="D32" s="57" t="s">
        <v>229</v>
      </c>
    </row>
    <row r="33" spans="1:4" s="1" customFormat="1" ht="30">
      <c r="A33" s="52"/>
      <c r="B33" s="131" t="str">
        <f>[2]Sheet1!AI41</f>
        <v>Terfasilitasinya pemeliharaan rutin dan berkala bagi meja dan kursi kantor</v>
      </c>
      <c r="C33" s="158" t="str">
        <f>[2]Sheet1!AJ41</f>
        <v>Jumlah Unit</v>
      </c>
      <c r="D33" s="55" t="s">
        <v>191</v>
      </c>
    </row>
    <row r="34" spans="1:4" s="1" customFormat="1" ht="30">
      <c r="A34" s="52"/>
      <c r="B34" s="131" t="str">
        <f>[2]Sheet1!AI42</f>
        <v>Terpeliharanya peralatan elektronik kantor di lingkungan BPKAD</v>
      </c>
      <c r="C34" s="158" t="str">
        <f>[2]Sheet1!AJ42</f>
        <v>Jumlah Unit</v>
      </c>
      <c r="D34" s="57" t="s">
        <v>230</v>
      </c>
    </row>
    <row r="35" spans="1:4" s="1" customFormat="1" ht="15.75" hidden="1">
      <c r="A35" s="112">
        <v>3</v>
      </c>
      <c r="B35" s="133" t="s">
        <v>122</v>
      </c>
      <c r="C35" s="158"/>
      <c r="D35" s="55"/>
    </row>
    <row r="36" spans="1:4" s="1" customFormat="1" ht="30" hidden="1">
      <c r="A36" s="52"/>
      <c r="B36" s="132" t="s">
        <v>143</v>
      </c>
      <c r="C36" s="158" t="s">
        <v>188</v>
      </c>
      <c r="D36" s="55" t="s">
        <v>192</v>
      </c>
    </row>
    <row r="37" spans="1:4" s="1" customFormat="1" ht="31.5">
      <c r="A37" s="112">
        <v>3</v>
      </c>
      <c r="B37" s="133" t="s">
        <v>106</v>
      </c>
      <c r="C37" s="158"/>
      <c r="D37" s="55"/>
    </row>
    <row r="38" spans="1:4" s="1" customFormat="1" ht="45">
      <c r="A38" s="52"/>
      <c r="B38" s="134" t="str">
        <f>[2]Sheet1!AI43</f>
        <v>Terlaksananya kegiatan pelatihan aparatur pengelola keuangan berbasis akrual</v>
      </c>
      <c r="C38" s="169" t="str">
        <f>[2]Sheet1!AJ43</f>
        <v>Jumlah Peserta</v>
      </c>
      <c r="D38" s="57" t="s">
        <v>231</v>
      </c>
    </row>
    <row r="39" spans="1:4" s="1" customFormat="1" ht="47.25">
      <c r="A39" s="112">
        <v>4</v>
      </c>
      <c r="B39" s="147" t="s">
        <v>232</v>
      </c>
      <c r="C39" s="158"/>
      <c r="D39" s="57"/>
    </row>
    <row r="40" spans="1:4" s="1" customFormat="1" ht="60">
      <c r="A40" s="52"/>
      <c r="B40" s="134" t="str">
        <f>[2]Sheet1!AH45</f>
        <v>Penyusunan laporan capaian kinerja dan ikhtisar realisasi kinerja SKPD</v>
      </c>
      <c r="C40" s="169" t="str">
        <f>[2]Sheet1!AI45</f>
        <v>Terbitnya SOP, Renja BPKAD, DPA, DPPA, Laporan Ketercapaian Target Kinerja, LAKIP, LPPD, LKPJ dan FORUM SKPD</v>
      </c>
      <c r="D40" s="57" t="s">
        <v>236</v>
      </c>
    </row>
    <row r="41" spans="1:4" s="1" customFormat="1" ht="34.5" customHeight="1">
      <c r="A41" s="52"/>
      <c r="B41" s="134" t="str">
        <f>[2]Sheet1!AH46</f>
        <v>Penyusunan laporan keuangan semesteran</v>
      </c>
      <c r="C41" s="169" t="str">
        <f>[2]Sheet1!AI46</f>
        <v>Terbitnya laporan keuangan semester dan prognosis 6 bulan berikutnya</v>
      </c>
      <c r="D41" s="57" t="s">
        <v>237</v>
      </c>
    </row>
    <row r="42" spans="1:4" s="1" customFormat="1" ht="34.5" customHeight="1">
      <c r="A42" s="52"/>
      <c r="B42" s="134" t="str">
        <f>[2]Sheet1!AH47</f>
        <v>Penyusunan laporan keuangan akhir tahun</v>
      </c>
      <c r="C42" s="169" t="str">
        <f>[2]Sheet1!AI47</f>
        <v>Terbitnya laporan keuangan tahunan pemerintahan BPKAD</v>
      </c>
      <c r="D42" s="57" t="s">
        <v>237</v>
      </c>
    </row>
    <row r="43" spans="1:4" s="1" customFormat="1" ht="34.5" customHeight="1">
      <c r="A43" s="112">
        <v>5</v>
      </c>
      <c r="B43" s="148" t="s">
        <v>121</v>
      </c>
      <c r="C43" s="158"/>
      <c r="D43" s="57"/>
    </row>
    <row r="44" spans="1:4" s="1" customFormat="1" ht="29.25" customHeight="1">
      <c r="A44" s="52"/>
      <c r="B44" s="53" t="s">
        <v>109</v>
      </c>
      <c r="C44" s="158" t="str">
        <f>[2]Sheet1!AI19</f>
        <v>Terbitnya 1 Kajian Keuangan Daerah dan Terbitnya 1 Media Interaktif</v>
      </c>
      <c r="D44" s="158" t="str">
        <f>[2]Sheet1!AJ19</f>
        <v>Jumlah Aplikasi Sistem</v>
      </c>
    </row>
    <row r="45" spans="1:4" s="1" customFormat="1" ht="40.5" hidden="1" customHeight="1">
      <c r="A45" s="52">
        <v>11</v>
      </c>
      <c r="B45" s="53" t="s">
        <v>89</v>
      </c>
      <c r="C45" s="162" t="s">
        <v>235</v>
      </c>
      <c r="D45" s="98"/>
    </row>
    <row r="46" spans="1:4" s="1" customFormat="1" ht="40.5" hidden="1" customHeight="1">
      <c r="A46" s="52"/>
      <c r="B46" s="53"/>
      <c r="C46" s="163" t="s">
        <v>102</v>
      </c>
      <c r="D46" s="98" t="s">
        <v>104</v>
      </c>
    </row>
    <row r="47" spans="1:4" s="1" customFormat="1" ht="40.5" hidden="1" customHeight="1">
      <c r="A47" s="52"/>
      <c r="B47" s="53"/>
      <c r="C47" s="163" t="s">
        <v>101</v>
      </c>
      <c r="D47" s="98" t="s">
        <v>104</v>
      </c>
    </row>
    <row r="48" spans="1:4" s="1" customFormat="1" ht="40.5" hidden="1" customHeight="1">
      <c r="A48" s="52"/>
      <c r="B48" s="53"/>
      <c r="C48" s="163" t="s">
        <v>103</v>
      </c>
      <c r="D48" s="98" t="s">
        <v>104</v>
      </c>
    </row>
    <row r="49" spans="1:8">
      <c r="A49" s="38"/>
      <c r="B49" s="39"/>
      <c r="C49" s="164"/>
      <c r="D49" s="99"/>
    </row>
    <row r="50" spans="1:8" ht="15.75">
      <c r="A50" s="33"/>
      <c r="B50" s="12" t="s">
        <v>10</v>
      </c>
      <c r="C50" s="12"/>
      <c r="D50" s="100" t="s">
        <v>11</v>
      </c>
      <c r="E50" s="4" t="s">
        <v>8</v>
      </c>
      <c r="G50" s="12"/>
      <c r="H50" s="12"/>
    </row>
    <row r="51" spans="1:8" ht="24" customHeight="1">
      <c r="A51" s="3"/>
      <c r="B51" s="9"/>
      <c r="C51" s="165"/>
      <c r="D51" s="101">
        <f>D52+D64+D72+D74+D76+D80</f>
        <v>2324855000</v>
      </c>
      <c r="E51" s="4"/>
      <c r="G51" s="8"/>
      <c r="H51" s="8"/>
    </row>
    <row r="52" spans="1:8" ht="15.75">
      <c r="A52" s="83">
        <v>1</v>
      </c>
      <c r="B52" s="78" t="s">
        <v>3</v>
      </c>
      <c r="C52" s="166"/>
      <c r="D52" s="102">
        <f>SUM(D53:D63)</f>
        <v>694855000</v>
      </c>
      <c r="E52" s="22"/>
    </row>
    <row r="53" spans="1:8">
      <c r="A53" s="32"/>
      <c r="B53" s="45" t="s">
        <v>14</v>
      </c>
      <c r="C53" s="166"/>
      <c r="D53" s="103">
        <v>36000000</v>
      </c>
      <c r="E53" s="22"/>
    </row>
    <row r="54" spans="1:8">
      <c r="A54" s="32"/>
      <c r="B54" s="45" t="s">
        <v>15</v>
      </c>
      <c r="C54" s="166"/>
      <c r="D54" s="103">
        <v>70000000</v>
      </c>
      <c r="E54" s="22"/>
    </row>
    <row r="55" spans="1:8">
      <c r="A55" s="32"/>
      <c r="B55" s="45" t="s">
        <v>16</v>
      </c>
      <c r="C55" s="166"/>
      <c r="D55" s="103">
        <v>30000000</v>
      </c>
      <c r="E55" s="22"/>
    </row>
    <row r="56" spans="1:8" ht="16.5">
      <c r="A56" s="32"/>
      <c r="B56" s="45" t="s">
        <v>17</v>
      </c>
      <c r="C56" s="166"/>
      <c r="D56" s="103">
        <v>48480000</v>
      </c>
      <c r="E56" s="24"/>
    </row>
    <row r="57" spans="1:8">
      <c r="A57" s="32"/>
      <c r="B57" s="45" t="s">
        <v>18</v>
      </c>
      <c r="C57" s="166"/>
      <c r="D57" s="103">
        <v>75000000</v>
      </c>
      <c r="E57" s="22"/>
    </row>
    <row r="58" spans="1:8">
      <c r="A58" s="32"/>
      <c r="B58" s="45" t="s">
        <v>19</v>
      </c>
      <c r="C58" s="166"/>
      <c r="D58" s="103">
        <v>45000000</v>
      </c>
      <c r="E58" s="22"/>
    </row>
    <row r="59" spans="1:8">
      <c r="A59" s="32"/>
      <c r="B59" s="45" t="s">
        <v>21</v>
      </c>
      <c r="C59" s="166"/>
      <c r="D59" s="103">
        <v>12000000</v>
      </c>
      <c r="E59" s="22"/>
    </row>
    <row r="60" spans="1:8">
      <c r="A60" s="32"/>
      <c r="B60" s="45" t="s">
        <v>22</v>
      </c>
      <c r="C60" s="166"/>
      <c r="D60" s="103">
        <v>30000000</v>
      </c>
      <c r="E60" s="22"/>
    </row>
    <row r="61" spans="1:8">
      <c r="A61" s="32"/>
      <c r="B61" s="45" t="s">
        <v>23</v>
      </c>
      <c r="C61" s="166"/>
      <c r="D61" s="103">
        <v>69375000</v>
      </c>
      <c r="E61" s="22"/>
      <c r="G61" s="8"/>
    </row>
    <row r="62" spans="1:8" hidden="1">
      <c r="A62" s="32"/>
      <c r="B62" s="45" t="s">
        <v>24</v>
      </c>
      <c r="C62" s="166"/>
      <c r="D62" s="103">
        <v>279000000</v>
      </c>
      <c r="E62" s="22"/>
    </row>
    <row r="63" spans="1:8" hidden="1">
      <c r="A63" s="32"/>
      <c r="B63" s="45" t="s">
        <v>25</v>
      </c>
      <c r="C63" s="166"/>
      <c r="D63" s="103"/>
      <c r="E63" s="22"/>
    </row>
    <row r="64" spans="1:8" ht="15.75">
      <c r="A64" s="83">
        <v>2</v>
      </c>
      <c r="B64" s="78" t="s">
        <v>2</v>
      </c>
      <c r="C64" s="166"/>
      <c r="D64" s="104">
        <f>SUM(D65:D71)</f>
        <v>1075000000</v>
      </c>
      <c r="E64" s="22"/>
    </row>
    <row r="65" spans="1:5" hidden="1">
      <c r="A65" s="32"/>
      <c r="B65" s="45" t="s">
        <v>144</v>
      </c>
      <c r="C65" s="166"/>
      <c r="D65" s="105"/>
      <c r="E65" s="22"/>
    </row>
    <row r="66" spans="1:5">
      <c r="A66" s="32"/>
      <c r="B66" s="47" t="s">
        <v>27</v>
      </c>
      <c r="C66" s="166"/>
      <c r="D66" s="105">
        <v>190000000</v>
      </c>
      <c r="E66" s="22"/>
    </row>
    <row r="67" spans="1:5">
      <c r="A67" s="32"/>
      <c r="B67" s="45" t="s">
        <v>28</v>
      </c>
      <c r="C67" s="166"/>
      <c r="D67" s="105">
        <v>250000000</v>
      </c>
      <c r="E67" s="22"/>
    </row>
    <row r="68" spans="1:5">
      <c r="A68" s="32"/>
      <c r="B68" s="45" t="s">
        <v>29</v>
      </c>
      <c r="C68" s="166"/>
      <c r="D68" s="105">
        <v>125000000</v>
      </c>
      <c r="E68" s="22"/>
    </row>
    <row r="69" spans="1:5">
      <c r="A69" s="32"/>
      <c r="B69" s="45" t="s">
        <v>30</v>
      </c>
      <c r="C69" s="166"/>
      <c r="D69" s="105">
        <v>420000000</v>
      </c>
      <c r="E69" s="22"/>
    </row>
    <row r="70" spans="1:5">
      <c r="A70" s="32"/>
      <c r="B70" s="47" t="s">
        <v>32</v>
      </c>
      <c r="C70" s="166"/>
      <c r="D70" s="105">
        <v>15000000</v>
      </c>
      <c r="E70" s="22"/>
    </row>
    <row r="71" spans="1:5">
      <c r="A71" s="32"/>
      <c r="B71" s="45" t="s">
        <v>33</v>
      </c>
      <c r="C71" s="166"/>
      <c r="D71" s="105">
        <v>75000000</v>
      </c>
      <c r="E71" s="22"/>
    </row>
    <row r="72" spans="1:5" ht="15.75" hidden="1">
      <c r="A72" s="83">
        <v>3</v>
      </c>
      <c r="B72" s="78" t="s">
        <v>122</v>
      </c>
      <c r="C72" s="166"/>
      <c r="D72" s="104">
        <f>D73</f>
        <v>0</v>
      </c>
      <c r="E72" s="22"/>
    </row>
    <row r="73" spans="1:5" hidden="1">
      <c r="A73" s="32"/>
      <c r="B73" s="45" t="s">
        <v>143</v>
      </c>
      <c r="C73" s="166"/>
      <c r="D73" s="105">
        <v>0</v>
      </c>
      <c r="E73" s="22"/>
    </row>
    <row r="74" spans="1:5" ht="15.75">
      <c r="A74" s="83">
        <v>3</v>
      </c>
      <c r="B74" s="78" t="s">
        <v>106</v>
      </c>
      <c r="C74" s="166"/>
      <c r="D74" s="104">
        <f>D75</f>
        <v>150000000</v>
      </c>
      <c r="E74" s="22"/>
    </row>
    <row r="75" spans="1:5">
      <c r="A75" s="32"/>
      <c r="B75" s="47" t="s">
        <v>107</v>
      </c>
      <c r="C75" s="166"/>
      <c r="D75" s="103">
        <v>150000000</v>
      </c>
      <c r="E75" s="22"/>
    </row>
    <row r="76" spans="1:5" ht="15.75">
      <c r="A76" s="83">
        <v>4</v>
      </c>
      <c r="B76" s="149" t="s">
        <v>232</v>
      </c>
      <c r="C76" s="166"/>
      <c r="D76" s="102">
        <f>D77+D78+D79</f>
        <v>230000000</v>
      </c>
      <c r="E76" s="22"/>
    </row>
    <row r="77" spans="1:5">
      <c r="A77" s="32"/>
      <c r="B77" s="47" t="s">
        <v>233</v>
      </c>
      <c r="C77" s="166"/>
      <c r="D77" s="103">
        <v>160000000</v>
      </c>
      <c r="E77" s="22"/>
    </row>
    <row r="78" spans="1:5">
      <c r="A78" s="32"/>
      <c r="B78" s="47" t="s">
        <v>36</v>
      </c>
      <c r="C78" s="166"/>
      <c r="D78" s="103">
        <v>30000000</v>
      </c>
      <c r="E78" s="22"/>
    </row>
    <row r="79" spans="1:5">
      <c r="A79" s="32"/>
      <c r="B79" s="47" t="s">
        <v>234</v>
      </c>
      <c r="C79" s="166"/>
      <c r="D79" s="103">
        <v>40000000</v>
      </c>
      <c r="E79" s="22"/>
    </row>
    <row r="80" spans="1:5" ht="15.75">
      <c r="A80" s="83">
        <v>5</v>
      </c>
      <c r="B80" s="149" t="s">
        <v>121</v>
      </c>
      <c r="C80" s="166"/>
      <c r="D80" s="102">
        <f>D81</f>
        <v>175000000</v>
      </c>
      <c r="E80" s="22"/>
    </row>
    <row r="81" spans="1:5">
      <c r="A81" s="32"/>
      <c r="B81" s="47" t="s">
        <v>109</v>
      </c>
      <c r="C81" s="166"/>
      <c r="D81" s="103">
        <v>175000000</v>
      </c>
      <c r="E81" s="22"/>
    </row>
    <row r="82" spans="1:5">
      <c r="A82" s="32"/>
      <c r="B82" s="47"/>
      <c r="C82" s="166"/>
      <c r="D82" s="103"/>
      <c r="E82" s="22"/>
    </row>
    <row r="83" spans="1:5" ht="15.75">
      <c r="A83" s="3"/>
      <c r="B83" s="6"/>
      <c r="C83" s="155"/>
      <c r="D83" s="106"/>
    </row>
    <row r="84" spans="1:5" ht="15.75">
      <c r="A84" s="49"/>
      <c r="B84" s="49"/>
      <c r="C84" s="183" t="s">
        <v>221</v>
      </c>
      <c r="D84" s="183"/>
    </row>
    <row r="85" spans="1:5" ht="15.75">
      <c r="A85" s="49"/>
      <c r="B85" s="71" t="s">
        <v>124</v>
      </c>
      <c r="C85" s="181" t="s">
        <v>145</v>
      </c>
      <c r="D85" s="181"/>
    </row>
    <row r="86" spans="1:5" ht="15.75">
      <c r="A86" s="49"/>
      <c r="B86" s="71" t="s">
        <v>125</v>
      </c>
      <c r="C86" s="181" t="s">
        <v>146</v>
      </c>
      <c r="D86" s="181"/>
    </row>
    <row r="87" spans="1:5" ht="15.75">
      <c r="A87" s="49"/>
      <c r="B87" s="70"/>
      <c r="C87" s="154"/>
      <c r="D87" s="107"/>
    </row>
    <row r="88" spans="1:5" ht="15.75">
      <c r="A88" s="49"/>
      <c r="B88" s="70"/>
      <c r="C88" s="154"/>
      <c r="D88" s="108"/>
    </row>
    <row r="89" spans="1:5" ht="15.75">
      <c r="A89" s="49"/>
      <c r="B89" s="70"/>
      <c r="C89" s="154"/>
      <c r="D89" s="108"/>
    </row>
    <row r="90" spans="1:5" ht="15.75">
      <c r="A90" s="49"/>
      <c r="B90" s="70"/>
      <c r="C90" s="154"/>
      <c r="D90" s="108"/>
    </row>
    <row r="91" spans="1:5" ht="15.75">
      <c r="A91" s="49"/>
      <c r="B91" s="72" t="s">
        <v>63</v>
      </c>
      <c r="C91" s="182" t="s">
        <v>147</v>
      </c>
      <c r="D91" s="182"/>
    </row>
    <row r="92" spans="1:5" ht="15.75">
      <c r="A92" s="49"/>
      <c r="B92" s="70" t="s">
        <v>149</v>
      </c>
      <c r="C92" s="179" t="s">
        <v>138</v>
      </c>
      <c r="D92" s="179"/>
    </row>
    <row r="93" spans="1:5" ht="15.75">
      <c r="A93" s="49"/>
      <c r="B93" s="70" t="s">
        <v>65</v>
      </c>
      <c r="C93" s="179" t="s">
        <v>148</v>
      </c>
      <c r="D93" s="179"/>
    </row>
    <row r="94" spans="1:5" ht="15.75">
      <c r="A94" s="49"/>
      <c r="B94" s="49"/>
      <c r="C94" s="167"/>
      <c r="D94" s="109"/>
    </row>
    <row r="95" spans="1:5" ht="15.75">
      <c r="A95" s="49"/>
      <c r="B95" s="49"/>
      <c r="C95" s="167"/>
      <c r="D95" s="109"/>
    </row>
  </sheetData>
  <mergeCells count="9">
    <mergeCell ref="C92:D92"/>
    <mergeCell ref="C93:D93"/>
    <mergeCell ref="C84:D84"/>
    <mergeCell ref="A2:D2"/>
    <mergeCell ref="A1:D1"/>
    <mergeCell ref="A3:D3"/>
    <mergeCell ref="C85:D85"/>
    <mergeCell ref="C86:D86"/>
    <mergeCell ref="C91:D91"/>
  </mergeCells>
  <pageMargins left="0.7" right="0.7" top="0.75" bottom="0.75" header="0.3" footer="0.3"/>
  <pageSetup paperSize="768" scale="60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92D050"/>
  </sheetPr>
  <dimension ref="A1:H80"/>
  <sheetViews>
    <sheetView zoomScale="87" zoomScaleNormal="87" workbookViewId="0">
      <selection activeCell="J15" sqref="J15"/>
    </sheetView>
  </sheetViews>
  <sheetFormatPr defaultRowHeight="15"/>
  <cols>
    <col min="1" max="1" width="5.7109375" customWidth="1"/>
    <col min="2" max="2" width="46.5703125" customWidth="1"/>
    <col min="3" max="3" width="43.140625" customWidth="1"/>
    <col min="4" max="4" width="33.140625" customWidth="1"/>
    <col min="5" max="5" width="19.28515625" customWidth="1"/>
    <col min="7" max="7" width="17.7109375" bestFit="1" customWidth="1"/>
  </cols>
  <sheetData>
    <row r="1" spans="1:4" ht="15.75">
      <c r="A1" s="178" t="s">
        <v>215</v>
      </c>
      <c r="B1" s="178"/>
      <c r="C1" s="178"/>
      <c r="D1" s="178"/>
    </row>
    <row r="2" spans="1:4" ht="15.75">
      <c r="A2" s="178" t="s">
        <v>153</v>
      </c>
      <c r="B2" s="178"/>
      <c r="C2" s="178"/>
      <c r="D2" s="178"/>
    </row>
    <row r="3" spans="1:4" ht="15.75">
      <c r="A3" s="178" t="s">
        <v>120</v>
      </c>
      <c r="B3" s="178"/>
      <c r="C3" s="178"/>
      <c r="D3" s="178"/>
    </row>
    <row r="4" spans="1:4" ht="15.75">
      <c r="A4" s="69"/>
      <c r="B4" s="69"/>
      <c r="C4" s="69"/>
      <c r="D4" s="69"/>
    </row>
    <row r="5" spans="1:4" s="2" customFormat="1" ht="15.75">
      <c r="A5" s="63" t="s">
        <v>1</v>
      </c>
      <c r="B5" s="64" t="s">
        <v>186</v>
      </c>
      <c r="C5" s="63" t="s">
        <v>187</v>
      </c>
      <c r="D5" s="63" t="s">
        <v>7</v>
      </c>
    </row>
    <row r="6" spans="1:4" s="1" customFormat="1" ht="30" hidden="1">
      <c r="A6" s="52">
        <v>1</v>
      </c>
      <c r="B6" s="53" t="s">
        <v>58</v>
      </c>
      <c r="C6" s="54" t="s">
        <v>59</v>
      </c>
      <c r="D6" s="55">
        <v>1</v>
      </c>
    </row>
    <row r="7" spans="1:4" s="1" customFormat="1" hidden="1">
      <c r="A7" s="52">
        <v>2</v>
      </c>
      <c r="B7" s="53"/>
      <c r="C7" s="56" t="s">
        <v>114</v>
      </c>
      <c r="D7" s="57">
        <v>1</v>
      </c>
    </row>
    <row r="8" spans="1:4" s="1" customFormat="1" ht="30" hidden="1">
      <c r="A8" s="52">
        <v>3</v>
      </c>
      <c r="B8" s="53"/>
      <c r="C8" s="53" t="s">
        <v>115</v>
      </c>
      <c r="D8" s="55">
        <v>1</v>
      </c>
    </row>
    <row r="9" spans="1:4" s="1" customFormat="1" ht="30" hidden="1">
      <c r="A9" s="52">
        <v>4</v>
      </c>
      <c r="B9" s="53"/>
      <c r="C9" s="53" t="s">
        <v>116</v>
      </c>
      <c r="D9" s="55">
        <v>1</v>
      </c>
    </row>
    <row r="10" spans="1:4" s="1" customFormat="1" ht="45" hidden="1">
      <c r="A10" s="52">
        <v>5</v>
      </c>
      <c r="B10" s="53"/>
      <c r="C10" s="58" t="s">
        <v>4</v>
      </c>
      <c r="D10" s="55">
        <v>1</v>
      </c>
    </row>
    <row r="11" spans="1:4" s="1" customFormat="1" ht="31.5">
      <c r="A11" s="112">
        <v>1</v>
      </c>
      <c r="B11" s="133" t="s">
        <v>106</v>
      </c>
      <c r="C11" s="158"/>
      <c r="D11" s="55"/>
    </row>
    <row r="12" spans="1:4" s="1" customFormat="1" ht="45">
      <c r="A12" s="52"/>
      <c r="B12" s="134" t="str">
        <f>[2]Sheet1!AI43</f>
        <v>Terlaksananya kegiatan pelatihan aparatur pengelola keuangan berbasis akrual</v>
      </c>
      <c r="C12" s="169" t="str">
        <f>[2]Sheet1!AJ43</f>
        <v>Jumlah Peserta</v>
      </c>
      <c r="D12" s="57" t="s">
        <v>231</v>
      </c>
    </row>
    <row r="13" spans="1:4" s="1" customFormat="1" ht="47.25">
      <c r="A13" s="112">
        <v>2</v>
      </c>
      <c r="B13" s="147" t="s">
        <v>232</v>
      </c>
      <c r="C13" s="158"/>
      <c r="D13" s="57"/>
    </row>
    <row r="14" spans="1:4" s="1" customFormat="1" ht="60">
      <c r="A14" s="52"/>
      <c r="B14" s="134" t="str">
        <f>[2]Sheet1!AI45</f>
        <v>Terbitnya SOP, Renja BPKAD, DPA, DPPA, Laporan Ketercapaian Target Kinerja, LAKIP, LPPD, LKPJ dan FORUM SKPD</v>
      </c>
      <c r="C14" s="169" t="str">
        <f>[2]Sheet1!AJ45</f>
        <v>Jumlah Dokumen</v>
      </c>
      <c r="D14" s="57" t="s">
        <v>236</v>
      </c>
    </row>
    <row r="15" spans="1:4" s="1" customFormat="1" ht="30">
      <c r="A15" s="112"/>
      <c r="B15" s="134" t="str">
        <f>[2]Sheet1!AI46</f>
        <v>Terbitnya laporan keuangan semester dan prognosis 6 bulan berikutnya</v>
      </c>
      <c r="C15" s="169" t="str">
        <f>[2]Sheet1!AJ46</f>
        <v>Jumlah Dokumen</v>
      </c>
      <c r="D15" s="57" t="s">
        <v>237</v>
      </c>
    </row>
    <row r="16" spans="1:4" s="1" customFormat="1" ht="30">
      <c r="A16" s="52"/>
      <c r="B16" s="134" t="str">
        <f>[2]Sheet1!AI47</f>
        <v>Terbitnya laporan keuangan tahunan pemerintahan BPKAD</v>
      </c>
      <c r="C16" s="169" t="str">
        <f>[2]Sheet1!AJ47</f>
        <v>Jumlah Dokumen</v>
      </c>
      <c r="D16" s="57" t="s">
        <v>237</v>
      </c>
    </row>
    <row r="17" spans="1:8" s="1" customFormat="1" ht="40.5" hidden="1" customHeight="1">
      <c r="A17" s="52"/>
      <c r="B17" s="53"/>
      <c r="C17" s="62"/>
      <c r="D17" s="55"/>
    </row>
    <row r="18" spans="1:8" s="1" customFormat="1" ht="40.5" customHeight="1">
      <c r="A18" s="52"/>
      <c r="B18" s="53"/>
      <c r="C18" s="62"/>
      <c r="D18" s="55"/>
    </row>
    <row r="19" spans="1:8">
      <c r="A19" s="38"/>
      <c r="B19" s="39"/>
      <c r="C19" s="40"/>
      <c r="D19" s="41"/>
    </row>
    <row r="20" spans="1:8" ht="15.75">
      <c r="A20" s="33"/>
      <c r="B20" s="12" t="s">
        <v>10</v>
      </c>
      <c r="C20" s="12"/>
      <c r="D20" s="12" t="s">
        <v>11</v>
      </c>
      <c r="E20" s="4" t="s">
        <v>8</v>
      </c>
      <c r="G20" s="12"/>
      <c r="H20" s="12"/>
    </row>
    <row r="21" spans="1:8" ht="24" customHeight="1">
      <c r="A21" s="3"/>
      <c r="B21" s="9"/>
      <c r="C21" s="44"/>
      <c r="D21" s="11">
        <v>0</v>
      </c>
      <c r="E21" s="4"/>
      <c r="G21" s="8"/>
      <c r="H21" s="8"/>
    </row>
    <row r="22" spans="1:8" ht="23.25" hidden="1" customHeight="1">
      <c r="A22" s="83">
        <v>1</v>
      </c>
      <c r="B22" s="78" t="s">
        <v>3</v>
      </c>
      <c r="C22" s="5"/>
      <c r="D22" s="81">
        <f>SUM(D23:D33)</f>
        <v>1012106400</v>
      </c>
      <c r="E22" s="22"/>
    </row>
    <row r="23" spans="1:8" hidden="1">
      <c r="A23" s="32"/>
      <c r="B23" s="45" t="s">
        <v>14</v>
      </c>
      <c r="C23" s="5"/>
      <c r="D23" s="46">
        <v>51800000</v>
      </c>
      <c r="E23" s="22"/>
    </row>
    <row r="24" spans="1:8" hidden="1">
      <c r="A24" s="32"/>
      <c r="B24" s="45" t="s">
        <v>15</v>
      </c>
      <c r="C24" s="5"/>
      <c r="D24" s="46">
        <v>81500000</v>
      </c>
      <c r="E24" s="22"/>
    </row>
    <row r="25" spans="1:8" hidden="1">
      <c r="A25" s="32"/>
      <c r="B25" s="45" t="s">
        <v>16</v>
      </c>
      <c r="C25" s="5"/>
      <c r="D25" s="46">
        <v>54400000</v>
      </c>
      <c r="E25" s="22"/>
    </row>
    <row r="26" spans="1:8" ht="16.5" hidden="1">
      <c r="A26" s="32"/>
      <c r="B26" s="45" t="s">
        <v>17</v>
      </c>
      <c r="C26" s="5"/>
      <c r="D26" s="46">
        <v>47174000</v>
      </c>
      <c r="E26" s="24"/>
    </row>
    <row r="27" spans="1:8" hidden="1">
      <c r="A27" s="32"/>
      <c r="B27" s="45" t="s">
        <v>18</v>
      </c>
      <c r="C27" s="5"/>
      <c r="D27" s="46">
        <v>69714000</v>
      </c>
      <c r="E27" s="22"/>
    </row>
    <row r="28" spans="1:8" hidden="1">
      <c r="A28" s="32"/>
      <c r="B28" s="45" t="s">
        <v>19</v>
      </c>
      <c r="C28" s="5"/>
      <c r="D28" s="46">
        <v>76100000</v>
      </c>
      <c r="E28" s="22"/>
    </row>
    <row r="29" spans="1:8" hidden="1">
      <c r="A29" s="32"/>
      <c r="B29" s="45" t="s">
        <v>21</v>
      </c>
      <c r="C29" s="5"/>
      <c r="D29" s="46">
        <v>12000000</v>
      </c>
      <c r="E29" s="22"/>
    </row>
    <row r="30" spans="1:8" hidden="1">
      <c r="A30" s="32"/>
      <c r="B30" s="45" t="s">
        <v>22</v>
      </c>
      <c r="C30" s="5"/>
      <c r="D30" s="46">
        <v>30692400</v>
      </c>
      <c r="E30" s="22"/>
    </row>
    <row r="31" spans="1:8" hidden="1">
      <c r="A31" s="32"/>
      <c r="B31" s="45" t="s">
        <v>23</v>
      </c>
      <c r="C31" s="5"/>
      <c r="D31" s="46">
        <v>73950000</v>
      </c>
      <c r="E31" s="22"/>
      <c r="G31" s="8"/>
    </row>
    <row r="32" spans="1:8" hidden="1">
      <c r="A32" s="32"/>
      <c r="B32" s="45" t="s">
        <v>24</v>
      </c>
      <c r="C32" s="5"/>
      <c r="D32" s="46">
        <v>420000000</v>
      </c>
      <c r="E32" s="22"/>
    </row>
    <row r="33" spans="1:5" hidden="1">
      <c r="A33" s="32"/>
      <c r="B33" s="45" t="s">
        <v>25</v>
      </c>
      <c r="C33" s="5"/>
      <c r="D33" s="46">
        <v>94776000</v>
      </c>
      <c r="E33" s="22"/>
    </row>
    <row r="34" spans="1:5" ht="15.75" hidden="1">
      <c r="A34" s="83">
        <v>2</v>
      </c>
      <c r="B34" s="78" t="s">
        <v>2</v>
      </c>
      <c r="C34" s="5"/>
      <c r="D34" s="82">
        <f>SUM(D35:D41)</f>
        <v>3743750000</v>
      </c>
      <c r="E34" s="22"/>
    </row>
    <row r="35" spans="1:5" hidden="1">
      <c r="A35" s="32"/>
      <c r="B35" s="45" t="s">
        <v>144</v>
      </c>
      <c r="C35" s="5"/>
      <c r="D35" s="7">
        <v>2310000000</v>
      </c>
      <c r="E35" s="22"/>
    </row>
    <row r="36" spans="1:5" hidden="1">
      <c r="A36" s="32"/>
      <c r="B36" s="47" t="s">
        <v>27</v>
      </c>
      <c r="C36" s="5"/>
      <c r="D36" s="7">
        <v>400000000</v>
      </c>
      <c r="E36" s="22"/>
    </row>
    <row r="37" spans="1:5" hidden="1">
      <c r="A37" s="32"/>
      <c r="B37" s="45" t="s">
        <v>28</v>
      </c>
      <c r="C37" s="5"/>
      <c r="D37" s="7">
        <v>375000000</v>
      </c>
      <c r="E37" s="22"/>
    </row>
    <row r="38" spans="1:5" hidden="1">
      <c r="A38" s="32"/>
      <c r="B38" s="45" t="s">
        <v>29</v>
      </c>
      <c r="C38" s="5"/>
      <c r="D38" s="7">
        <v>100000000</v>
      </c>
      <c r="E38" s="22"/>
    </row>
    <row r="39" spans="1:5" hidden="1">
      <c r="A39" s="32"/>
      <c r="B39" s="45" t="s">
        <v>30</v>
      </c>
      <c r="C39" s="5"/>
      <c r="D39" s="7">
        <v>480000000</v>
      </c>
      <c r="E39" s="22"/>
    </row>
    <row r="40" spans="1:5" hidden="1">
      <c r="A40" s="32"/>
      <c r="B40" s="47" t="s">
        <v>32</v>
      </c>
      <c r="C40" s="5"/>
      <c r="D40" s="7">
        <v>11250000</v>
      </c>
      <c r="E40" s="22"/>
    </row>
    <row r="41" spans="1:5" hidden="1">
      <c r="A41" s="32"/>
      <c r="B41" s="45" t="s">
        <v>33</v>
      </c>
      <c r="C41" s="5"/>
      <c r="D41" s="7">
        <v>67500000</v>
      </c>
      <c r="E41" s="22"/>
    </row>
    <row r="42" spans="1:5" ht="15.75" hidden="1">
      <c r="A42" s="83">
        <v>3</v>
      </c>
      <c r="B42" s="78" t="s">
        <v>122</v>
      </c>
      <c r="C42" s="5"/>
      <c r="D42" s="82">
        <f>D43</f>
        <v>19057000</v>
      </c>
      <c r="E42" s="22"/>
    </row>
    <row r="43" spans="1:5" hidden="1">
      <c r="A43" s="32"/>
      <c r="B43" s="45" t="s">
        <v>143</v>
      </c>
      <c r="C43" s="5"/>
      <c r="D43" s="7">
        <v>19057000</v>
      </c>
      <c r="E43" s="22"/>
    </row>
    <row r="44" spans="1:5" ht="15.75" hidden="1">
      <c r="A44" s="83">
        <v>4</v>
      </c>
      <c r="B44" s="78" t="s">
        <v>106</v>
      </c>
      <c r="C44" s="5"/>
      <c r="D44" s="82">
        <f>D45</f>
        <v>200250000</v>
      </c>
      <c r="E44" s="22"/>
    </row>
    <row r="45" spans="1:5" hidden="1">
      <c r="A45" s="32"/>
      <c r="B45" s="47" t="s">
        <v>107</v>
      </c>
      <c r="C45" s="5"/>
      <c r="D45" s="46">
        <v>200250000</v>
      </c>
      <c r="E45" s="22"/>
    </row>
    <row r="46" spans="1:5" ht="15.75" customHeight="1">
      <c r="A46" s="83">
        <v>1</v>
      </c>
      <c r="B46" s="190" t="s">
        <v>113</v>
      </c>
      <c r="C46" s="191"/>
      <c r="D46" s="82">
        <v>0</v>
      </c>
      <c r="E46" s="22"/>
    </row>
    <row r="47" spans="1:5">
      <c r="A47" s="32"/>
      <c r="B47" s="45" t="s">
        <v>35</v>
      </c>
      <c r="C47" s="5"/>
      <c r="D47" s="46">
        <v>0</v>
      </c>
      <c r="E47" s="22"/>
    </row>
    <row r="48" spans="1:5" ht="16.5" customHeight="1">
      <c r="A48" s="32"/>
      <c r="B48" s="45" t="s">
        <v>36</v>
      </c>
      <c r="C48" s="51"/>
      <c r="D48" s="46">
        <v>0</v>
      </c>
      <c r="E48" s="24"/>
    </row>
    <row r="49" spans="1:5" ht="16.5" customHeight="1">
      <c r="A49" s="32"/>
      <c r="B49" s="45" t="s">
        <v>37</v>
      </c>
      <c r="C49" s="51"/>
      <c r="D49" s="46">
        <v>0</v>
      </c>
      <c r="E49" s="24"/>
    </row>
    <row r="50" spans="1:5" ht="15.75" customHeight="1">
      <c r="A50" s="83">
        <v>2</v>
      </c>
      <c r="B50" s="93" t="s">
        <v>121</v>
      </c>
      <c r="C50" s="111"/>
      <c r="D50" s="82">
        <v>0</v>
      </c>
      <c r="E50" s="25"/>
    </row>
    <row r="51" spans="1:5" ht="15.75" hidden="1" customHeight="1">
      <c r="A51" s="3"/>
      <c r="B51" s="47" t="s">
        <v>40</v>
      </c>
      <c r="C51" s="19"/>
      <c r="D51" s="46">
        <v>136315000</v>
      </c>
      <c r="E51" s="25" t="s">
        <v>55</v>
      </c>
    </row>
    <row r="52" spans="1:5" ht="15.75" hidden="1" customHeight="1">
      <c r="A52" s="3"/>
      <c r="B52" s="47" t="s">
        <v>108</v>
      </c>
      <c r="C52" s="19"/>
      <c r="D52" s="46">
        <v>388232000</v>
      </c>
      <c r="E52" s="25" t="s">
        <v>55</v>
      </c>
    </row>
    <row r="53" spans="1:5" ht="15.75" hidden="1" customHeight="1">
      <c r="A53" s="6"/>
      <c r="B53" s="45" t="s">
        <v>41</v>
      </c>
      <c r="C53" s="6"/>
      <c r="D53" s="46">
        <v>502686612</v>
      </c>
      <c r="E53" s="25" t="s">
        <v>55</v>
      </c>
    </row>
    <row r="54" spans="1:5" ht="15.75" hidden="1" customHeight="1">
      <c r="A54" s="6"/>
      <c r="B54" s="45" t="s">
        <v>42</v>
      </c>
      <c r="C54" s="6"/>
      <c r="D54" s="46">
        <v>27800000</v>
      </c>
      <c r="E54" s="25" t="s">
        <v>55</v>
      </c>
    </row>
    <row r="55" spans="1:5" ht="15.75" hidden="1" customHeight="1">
      <c r="A55" s="6"/>
      <c r="B55" s="45" t="s">
        <v>43</v>
      </c>
      <c r="C55" s="6"/>
      <c r="D55" s="46">
        <v>433254000</v>
      </c>
      <c r="E55" s="25" t="s">
        <v>55</v>
      </c>
    </row>
    <row r="56" spans="1:5" ht="30" hidden="1" customHeight="1">
      <c r="A56" s="6"/>
      <c r="B56" s="87" t="s">
        <v>44</v>
      </c>
      <c r="C56" s="6"/>
      <c r="D56" s="46">
        <v>52655000</v>
      </c>
      <c r="E56" s="25" t="s">
        <v>55</v>
      </c>
    </row>
    <row r="57" spans="1:5" ht="45" hidden="1" customHeight="1">
      <c r="A57" s="3"/>
      <c r="B57" s="87" t="s">
        <v>45</v>
      </c>
      <c r="C57" s="20"/>
      <c r="D57" s="46">
        <v>439917500</v>
      </c>
      <c r="E57" s="24" t="s">
        <v>54</v>
      </c>
    </row>
    <row r="58" spans="1:5" ht="45" hidden="1" customHeight="1">
      <c r="A58" s="3"/>
      <c r="B58" s="87" t="s">
        <v>46</v>
      </c>
      <c r="C58" s="18"/>
      <c r="D58" s="46">
        <v>71325000</v>
      </c>
      <c r="E58" s="24" t="s">
        <v>54</v>
      </c>
    </row>
    <row r="59" spans="1:5" ht="16.5">
      <c r="A59" s="3"/>
      <c r="B59" s="45" t="s">
        <v>109</v>
      </c>
      <c r="C59" s="18"/>
      <c r="D59" s="46">
        <v>0</v>
      </c>
      <c r="E59" s="24"/>
    </row>
    <row r="60" spans="1:5" ht="16.5" hidden="1">
      <c r="A60" s="3"/>
      <c r="B60" s="45" t="s">
        <v>47</v>
      </c>
      <c r="C60" s="18"/>
      <c r="D60" s="46">
        <v>954975875</v>
      </c>
      <c r="E60" s="24" t="s">
        <v>54</v>
      </c>
    </row>
    <row r="61" spans="1:5" ht="15.75" hidden="1">
      <c r="A61" s="3"/>
      <c r="B61" s="45" t="s">
        <v>48</v>
      </c>
      <c r="C61" s="19"/>
      <c r="D61" s="46">
        <v>1499044000</v>
      </c>
      <c r="E61" s="25" t="s">
        <v>56</v>
      </c>
    </row>
    <row r="62" spans="1:5" ht="15.75" hidden="1">
      <c r="A62" s="6"/>
      <c r="B62" s="47" t="s">
        <v>50</v>
      </c>
      <c r="C62" s="6"/>
      <c r="D62" s="46">
        <v>72653250</v>
      </c>
      <c r="E62" s="25" t="s">
        <v>55</v>
      </c>
    </row>
    <row r="63" spans="1:5" ht="15.75" hidden="1">
      <c r="A63" s="6"/>
      <c r="B63" s="45" t="s">
        <v>51</v>
      </c>
      <c r="C63" s="6"/>
      <c r="D63" s="46">
        <v>15825000</v>
      </c>
      <c r="E63" s="25" t="s">
        <v>55</v>
      </c>
    </row>
    <row r="64" spans="1:5" ht="15.75" hidden="1">
      <c r="A64" s="6"/>
      <c r="B64" s="47" t="s">
        <v>52</v>
      </c>
      <c r="C64" s="6"/>
      <c r="D64" s="46">
        <v>597140920</v>
      </c>
      <c r="E64" s="25" t="s">
        <v>56</v>
      </c>
    </row>
    <row r="65" spans="1:5" ht="15.75" hidden="1">
      <c r="A65" s="6"/>
      <c r="B65" s="47" t="s">
        <v>112</v>
      </c>
      <c r="C65" s="6"/>
      <c r="D65" s="46">
        <v>57258325</v>
      </c>
      <c r="E65" s="25" t="s">
        <v>56</v>
      </c>
    </row>
    <row r="66" spans="1:5" ht="16.5" hidden="1">
      <c r="A66" s="6"/>
      <c r="B66" s="47" t="s">
        <v>111</v>
      </c>
      <c r="C66" s="6"/>
      <c r="D66" s="46">
        <v>315080850</v>
      </c>
      <c r="E66" s="24" t="s">
        <v>54</v>
      </c>
    </row>
    <row r="67" spans="1:5" ht="15.75" hidden="1">
      <c r="A67" s="6"/>
      <c r="B67" s="47" t="s">
        <v>110</v>
      </c>
      <c r="C67" s="6"/>
      <c r="D67" s="46">
        <v>111174900</v>
      </c>
      <c r="E67" s="25" t="s">
        <v>55</v>
      </c>
    </row>
    <row r="68" spans="1:5" ht="15.75">
      <c r="A68" s="3"/>
      <c r="B68" s="6"/>
      <c r="C68" s="182"/>
      <c r="D68" s="182"/>
    </row>
    <row r="69" spans="1:5" ht="15.75">
      <c r="A69" s="49"/>
      <c r="B69" s="49"/>
      <c r="C69" s="183" t="s">
        <v>221</v>
      </c>
      <c r="D69" s="183"/>
    </row>
    <row r="70" spans="1:5" ht="15.75">
      <c r="A70" s="49"/>
      <c r="B70" s="71" t="s">
        <v>124</v>
      </c>
      <c r="C70" s="181" t="s">
        <v>145</v>
      </c>
      <c r="D70" s="181"/>
    </row>
    <row r="71" spans="1:5" ht="15.75">
      <c r="A71" s="49"/>
      <c r="B71" s="71" t="s">
        <v>125</v>
      </c>
      <c r="C71" s="181" t="s">
        <v>152</v>
      </c>
      <c r="D71" s="181"/>
    </row>
    <row r="72" spans="1:5" ht="15.75">
      <c r="A72" s="49"/>
      <c r="B72" s="70"/>
      <c r="C72" s="71"/>
      <c r="D72" s="71"/>
    </row>
    <row r="73" spans="1:5" ht="15.75">
      <c r="A73" s="49"/>
      <c r="B73" s="70"/>
      <c r="C73" s="6"/>
      <c r="D73" s="3"/>
    </row>
    <row r="74" spans="1:5" ht="15.75">
      <c r="A74" s="49"/>
      <c r="B74" s="70"/>
      <c r="C74" s="6"/>
      <c r="D74" s="3"/>
    </row>
    <row r="75" spans="1:5" ht="15.75">
      <c r="A75" s="49"/>
      <c r="B75" s="70"/>
      <c r="C75" s="6"/>
      <c r="D75" s="3"/>
    </row>
    <row r="76" spans="1:5" ht="15.75">
      <c r="A76" s="49"/>
      <c r="B76" s="72" t="s">
        <v>63</v>
      </c>
      <c r="C76" s="182" t="s">
        <v>150</v>
      </c>
      <c r="D76" s="182"/>
    </row>
    <row r="77" spans="1:5" ht="15.75">
      <c r="A77" s="49"/>
      <c r="B77" s="70" t="s">
        <v>149</v>
      </c>
      <c r="C77" s="179" t="s">
        <v>138</v>
      </c>
      <c r="D77" s="179"/>
    </row>
    <row r="78" spans="1:5" ht="15.75">
      <c r="A78" s="49"/>
      <c r="B78" s="70" t="s">
        <v>65</v>
      </c>
      <c r="C78" s="179" t="s">
        <v>151</v>
      </c>
      <c r="D78" s="179"/>
    </row>
    <row r="79" spans="1:5" ht="15.75">
      <c r="A79" s="49"/>
      <c r="B79" s="49"/>
      <c r="C79" s="49"/>
      <c r="D79" s="49"/>
    </row>
    <row r="80" spans="1:5" ht="15.75">
      <c r="A80" s="49"/>
      <c r="B80" s="49"/>
      <c r="C80" s="49"/>
      <c r="D80" s="49"/>
    </row>
  </sheetData>
  <mergeCells count="11">
    <mergeCell ref="C78:D78"/>
    <mergeCell ref="A1:D1"/>
    <mergeCell ref="A2:D2"/>
    <mergeCell ref="A3:D3"/>
    <mergeCell ref="B46:C46"/>
    <mergeCell ref="C68:D68"/>
    <mergeCell ref="C69:D69"/>
    <mergeCell ref="C70:D70"/>
    <mergeCell ref="C71:D71"/>
    <mergeCell ref="C76:D76"/>
    <mergeCell ref="C77:D77"/>
  </mergeCells>
  <pageMargins left="0.70866141732283472" right="0.70866141732283472" top="0.74803149606299213" bottom="0.74803149606299213" header="0.31496062992125984" footer="0.31496062992125984"/>
  <pageSetup paperSize="768" scale="61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FF0000"/>
  </sheetPr>
  <dimension ref="A1:H78"/>
  <sheetViews>
    <sheetView zoomScale="78" zoomScaleNormal="78" workbookViewId="0">
      <selection activeCell="D77" sqref="D77"/>
    </sheetView>
  </sheetViews>
  <sheetFormatPr defaultRowHeight="15"/>
  <cols>
    <col min="1" max="1" width="5.7109375" customWidth="1"/>
    <col min="2" max="2" width="47.85546875" customWidth="1"/>
    <col min="3" max="3" width="43.140625" customWidth="1"/>
    <col min="4" max="4" width="33.140625" customWidth="1"/>
    <col min="5" max="5" width="19.28515625" customWidth="1"/>
    <col min="7" max="7" width="17.7109375" bestFit="1" customWidth="1"/>
  </cols>
  <sheetData>
    <row r="1" spans="1:4" ht="15.75">
      <c r="A1" s="178" t="s">
        <v>215</v>
      </c>
      <c r="B1" s="178"/>
      <c r="C1" s="178"/>
      <c r="D1" s="178"/>
    </row>
    <row r="2" spans="1:4" ht="15.75">
      <c r="A2" s="178" t="s">
        <v>154</v>
      </c>
      <c r="B2" s="178"/>
      <c r="C2" s="178"/>
      <c r="D2" s="178"/>
    </row>
    <row r="3" spans="1:4" ht="15.75">
      <c r="A3" s="178" t="s">
        <v>120</v>
      </c>
      <c r="B3" s="178"/>
      <c r="C3" s="178"/>
      <c r="D3" s="178"/>
    </row>
    <row r="4" spans="1:4" ht="15.75">
      <c r="A4" s="69"/>
      <c r="B4" s="69"/>
      <c r="C4" s="69"/>
      <c r="D4" s="69"/>
    </row>
    <row r="5" spans="1:4" s="2" customFormat="1" ht="15.75">
      <c r="A5" s="63" t="s">
        <v>1</v>
      </c>
      <c r="B5" s="64" t="s">
        <v>186</v>
      </c>
      <c r="C5" s="63" t="s">
        <v>187</v>
      </c>
      <c r="D5" s="63" t="s">
        <v>7</v>
      </c>
    </row>
    <row r="6" spans="1:4" s="1" customFormat="1" ht="31.5">
      <c r="A6" s="52">
        <v>1</v>
      </c>
      <c r="B6" s="130" t="s">
        <v>121</v>
      </c>
      <c r="C6" s="53"/>
      <c r="D6" s="55"/>
    </row>
    <row r="7" spans="1:4" s="1" customFormat="1" ht="60" hidden="1">
      <c r="A7" s="52"/>
      <c r="B7" s="156" t="s">
        <v>108</v>
      </c>
      <c r="C7" s="53" t="s">
        <v>193</v>
      </c>
      <c r="D7" s="57" t="s">
        <v>194</v>
      </c>
    </row>
    <row r="8" spans="1:4" s="1" customFormat="1" ht="96.75" customHeight="1">
      <c r="A8" s="52"/>
      <c r="B8" s="125" t="str">
        <f>[2]Sheet1!AI21</f>
        <v>Penyediaan pelayanan penatausahaan pengelolaan keuangan daerah pada APBD Kota Cimahi TA 2018 8.0 Set ; Terlaksananya integrasi SIM Gaji dan SIM Pegawai ASN Kota Cimahi 1.0 paket</v>
      </c>
      <c r="C8" s="170" t="str">
        <f>[2]Sheet1!AJ21</f>
        <v>Jumlah Dokumen</v>
      </c>
      <c r="D8" s="57" t="s">
        <v>256</v>
      </c>
    </row>
    <row r="9" spans="1:4" s="1" customFormat="1" ht="30" hidden="1">
      <c r="A9" s="52">
        <v>7</v>
      </c>
      <c r="B9" s="53" t="s">
        <v>93</v>
      </c>
      <c r="C9" s="58" t="s">
        <v>118</v>
      </c>
      <c r="D9" s="57" t="s">
        <v>105</v>
      </c>
    </row>
    <row r="10" spans="1:4" s="1" customFormat="1" hidden="1">
      <c r="A10" s="52">
        <v>8</v>
      </c>
      <c r="B10" s="53"/>
      <c r="C10" s="58" t="s">
        <v>0</v>
      </c>
      <c r="D10" s="55" t="s">
        <v>100</v>
      </c>
    </row>
    <row r="11" spans="1:4" s="1" customFormat="1" ht="45" hidden="1">
      <c r="A11" s="52">
        <v>1</v>
      </c>
      <c r="B11" s="53" t="s">
        <v>92</v>
      </c>
      <c r="C11" s="58" t="s">
        <v>119</v>
      </c>
      <c r="D11" s="55">
        <v>0.95</v>
      </c>
    </row>
    <row r="12" spans="1:4" s="1" customFormat="1" ht="38.25" hidden="1" customHeight="1">
      <c r="A12" s="52"/>
      <c r="B12" s="53"/>
      <c r="C12" s="58" t="s">
        <v>90</v>
      </c>
      <c r="D12" s="55">
        <v>1</v>
      </c>
    </row>
    <row r="13" spans="1:4" s="1" customFormat="1" ht="40.5" hidden="1" customHeight="1">
      <c r="A13" s="52">
        <v>1</v>
      </c>
      <c r="B13" s="53" t="s">
        <v>89</v>
      </c>
      <c r="C13" s="59" t="s">
        <v>91</v>
      </c>
      <c r="D13" s="55"/>
    </row>
    <row r="14" spans="1:4" s="1" customFormat="1" ht="40.5" hidden="1" customHeight="1">
      <c r="A14" s="52"/>
      <c r="B14" s="53"/>
      <c r="C14" s="62" t="s">
        <v>102</v>
      </c>
      <c r="D14" s="55" t="s">
        <v>104</v>
      </c>
    </row>
    <row r="15" spans="1:4" s="1" customFormat="1" ht="40.5" hidden="1" customHeight="1">
      <c r="A15" s="52"/>
      <c r="B15" s="53"/>
      <c r="C15" s="62" t="s">
        <v>101</v>
      </c>
      <c r="D15" s="55" t="s">
        <v>104</v>
      </c>
    </row>
    <row r="16" spans="1:4" s="1" customFormat="1" ht="40.5" hidden="1" customHeight="1">
      <c r="A16" s="52"/>
      <c r="B16" s="53"/>
      <c r="C16" s="62" t="s">
        <v>103</v>
      </c>
      <c r="D16" s="55" t="s">
        <v>104</v>
      </c>
    </row>
    <row r="17" spans="1:8">
      <c r="A17" s="38"/>
      <c r="B17" s="39"/>
      <c r="C17" s="40"/>
      <c r="D17" s="41"/>
    </row>
    <row r="18" spans="1:8" ht="15.75">
      <c r="A18" s="33"/>
      <c r="B18" s="12" t="s">
        <v>10</v>
      </c>
      <c r="C18" s="12"/>
      <c r="D18" s="12" t="s">
        <v>11</v>
      </c>
      <c r="E18" s="4" t="s">
        <v>8</v>
      </c>
      <c r="G18" s="12"/>
      <c r="H18" s="12"/>
    </row>
    <row r="19" spans="1:8" ht="24" customHeight="1">
      <c r="A19" s="3"/>
      <c r="B19" s="9"/>
      <c r="C19" s="44"/>
      <c r="D19" s="11">
        <f>D48</f>
        <v>296000000</v>
      </c>
      <c r="E19" s="4"/>
      <c r="G19" s="8"/>
      <c r="H19" s="8"/>
    </row>
    <row r="20" spans="1:8" ht="23.25" hidden="1" customHeight="1">
      <c r="A20" s="83">
        <v>1</v>
      </c>
      <c r="B20" s="78" t="s">
        <v>3</v>
      </c>
      <c r="C20" s="5"/>
      <c r="D20" s="81">
        <f>SUM(D21:D31)</f>
        <v>1012106400</v>
      </c>
      <c r="E20" s="22"/>
    </row>
    <row r="21" spans="1:8" hidden="1">
      <c r="A21" s="32"/>
      <c r="B21" s="45" t="s">
        <v>14</v>
      </c>
      <c r="C21" s="5"/>
      <c r="D21" s="46">
        <v>51800000</v>
      </c>
      <c r="E21" s="22"/>
    </row>
    <row r="22" spans="1:8" hidden="1">
      <c r="A22" s="32"/>
      <c r="B22" s="45" t="s">
        <v>15</v>
      </c>
      <c r="C22" s="5"/>
      <c r="D22" s="46">
        <v>81500000</v>
      </c>
      <c r="E22" s="22"/>
    </row>
    <row r="23" spans="1:8" hidden="1">
      <c r="A23" s="32"/>
      <c r="B23" s="45" t="s">
        <v>16</v>
      </c>
      <c r="C23" s="5"/>
      <c r="D23" s="46">
        <v>54400000</v>
      </c>
      <c r="E23" s="22"/>
    </row>
    <row r="24" spans="1:8" ht="16.5" hidden="1">
      <c r="A24" s="32"/>
      <c r="B24" s="45" t="s">
        <v>17</v>
      </c>
      <c r="C24" s="5"/>
      <c r="D24" s="46">
        <v>47174000</v>
      </c>
      <c r="E24" s="24"/>
    </row>
    <row r="25" spans="1:8" hidden="1">
      <c r="A25" s="32"/>
      <c r="B25" s="45" t="s">
        <v>18</v>
      </c>
      <c r="C25" s="5"/>
      <c r="D25" s="46">
        <v>69714000</v>
      </c>
      <c r="E25" s="22"/>
    </row>
    <row r="26" spans="1:8" hidden="1">
      <c r="A26" s="32"/>
      <c r="B26" s="45" t="s">
        <v>19</v>
      </c>
      <c r="C26" s="5"/>
      <c r="D26" s="46">
        <v>76100000</v>
      </c>
      <c r="E26" s="22"/>
    </row>
    <row r="27" spans="1:8" hidden="1">
      <c r="A27" s="32"/>
      <c r="B27" s="45" t="s">
        <v>21</v>
      </c>
      <c r="C27" s="5"/>
      <c r="D27" s="46">
        <v>12000000</v>
      </c>
      <c r="E27" s="22"/>
    </row>
    <row r="28" spans="1:8" hidden="1">
      <c r="A28" s="32"/>
      <c r="B28" s="45" t="s">
        <v>22</v>
      </c>
      <c r="C28" s="5"/>
      <c r="D28" s="46">
        <v>30692400</v>
      </c>
      <c r="E28" s="22"/>
    </row>
    <row r="29" spans="1:8" hidden="1">
      <c r="A29" s="32"/>
      <c r="B29" s="45" t="s">
        <v>23</v>
      </c>
      <c r="C29" s="5"/>
      <c r="D29" s="46">
        <v>73950000</v>
      </c>
      <c r="E29" s="22"/>
      <c r="G29" s="8"/>
    </row>
    <row r="30" spans="1:8" hidden="1">
      <c r="A30" s="32"/>
      <c r="B30" s="45" t="s">
        <v>24</v>
      </c>
      <c r="C30" s="5"/>
      <c r="D30" s="46">
        <v>420000000</v>
      </c>
      <c r="E30" s="22"/>
    </row>
    <row r="31" spans="1:8" hidden="1">
      <c r="A31" s="32"/>
      <c r="B31" s="45" t="s">
        <v>25</v>
      </c>
      <c r="C31" s="5"/>
      <c r="D31" s="46">
        <v>94776000</v>
      </c>
      <c r="E31" s="22"/>
    </row>
    <row r="32" spans="1:8" ht="15.75" hidden="1">
      <c r="A32" s="83">
        <v>2</v>
      </c>
      <c r="B32" s="78" t="s">
        <v>2</v>
      </c>
      <c r="C32" s="5"/>
      <c r="D32" s="82">
        <f>SUM(D33:D39)</f>
        <v>3743750000</v>
      </c>
      <c r="E32" s="22"/>
    </row>
    <row r="33" spans="1:5" hidden="1">
      <c r="A33" s="32"/>
      <c r="B33" s="45" t="s">
        <v>144</v>
      </c>
      <c r="C33" s="5"/>
      <c r="D33" s="7">
        <v>2310000000</v>
      </c>
      <c r="E33" s="22"/>
    </row>
    <row r="34" spans="1:5" hidden="1">
      <c r="A34" s="32"/>
      <c r="B34" s="47" t="s">
        <v>27</v>
      </c>
      <c r="C34" s="5"/>
      <c r="D34" s="7">
        <v>400000000</v>
      </c>
      <c r="E34" s="22"/>
    </row>
    <row r="35" spans="1:5" hidden="1">
      <c r="A35" s="32"/>
      <c r="B35" s="45" t="s">
        <v>28</v>
      </c>
      <c r="C35" s="5"/>
      <c r="D35" s="7">
        <v>375000000</v>
      </c>
      <c r="E35" s="22"/>
    </row>
    <row r="36" spans="1:5" hidden="1">
      <c r="A36" s="32"/>
      <c r="B36" s="45" t="s">
        <v>29</v>
      </c>
      <c r="C36" s="5"/>
      <c r="D36" s="7">
        <v>100000000</v>
      </c>
      <c r="E36" s="22"/>
    </row>
    <row r="37" spans="1:5" hidden="1">
      <c r="A37" s="32"/>
      <c r="B37" s="45" t="s">
        <v>30</v>
      </c>
      <c r="C37" s="5"/>
      <c r="D37" s="7">
        <v>480000000</v>
      </c>
      <c r="E37" s="22"/>
    </row>
    <row r="38" spans="1:5" hidden="1">
      <c r="A38" s="32"/>
      <c r="B38" s="47" t="s">
        <v>32</v>
      </c>
      <c r="C38" s="5"/>
      <c r="D38" s="7">
        <v>11250000</v>
      </c>
      <c r="E38" s="22"/>
    </row>
    <row r="39" spans="1:5" hidden="1">
      <c r="A39" s="32"/>
      <c r="B39" s="45" t="s">
        <v>33</v>
      </c>
      <c r="C39" s="5"/>
      <c r="D39" s="7">
        <v>67500000</v>
      </c>
      <c r="E39" s="22"/>
    </row>
    <row r="40" spans="1:5" ht="15.75" hidden="1">
      <c r="A40" s="83">
        <v>3</v>
      </c>
      <c r="B40" s="78" t="s">
        <v>122</v>
      </c>
      <c r="C40" s="5"/>
      <c r="D40" s="82">
        <f>D41</f>
        <v>19057000</v>
      </c>
      <c r="E40" s="22"/>
    </row>
    <row r="41" spans="1:5" hidden="1">
      <c r="A41" s="32"/>
      <c r="B41" s="45" t="s">
        <v>143</v>
      </c>
      <c r="C41" s="5"/>
      <c r="D41" s="7">
        <v>19057000</v>
      </c>
      <c r="E41" s="22"/>
    </row>
    <row r="42" spans="1:5" ht="15.75" hidden="1">
      <c r="A42" s="83">
        <v>4</v>
      </c>
      <c r="B42" s="78" t="s">
        <v>106</v>
      </c>
      <c r="C42" s="5"/>
      <c r="D42" s="82">
        <f>D43</f>
        <v>200250000</v>
      </c>
      <c r="E42" s="22"/>
    </row>
    <row r="43" spans="1:5" hidden="1">
      <c r="A43" s="32"/>
      <c r="B43" s="47" t="s">
        <v>107</v>
      </c>
      <c r="C43" s="5"/>
      <c r="D43" s="46">
        <v>200250000</v>
      </c>
      <c r="E43" s="22"/>
    </row>
    <row r="44" spans="1:5" ht="15.75" hidden="1">
      <c r="A44" s="83">
        <v>1</v>
      </c>
      <c r="B44" s="190" t="s">
        <v>113</v>
      </c>
      <c r="C44" s="191"/>
      <c r="D44" s="82">
        <v>0</v>
      </c>
      <c r="E44" s="22"/>
    </row>
    <row r="45" spans="1:5" hidden="1">
      <c r="A45" s="32"/>
      <c r="B45" s="45" t="s">
        <v>35</v>
      </c>
      <c r="C45" s="5"/>
      <c r="D45" s="46">
        <v>0</v>
      </c>
      <c r="E45" s="22"/>
    </row>
    <row r="46" spans="1:5" ht="16.5" hidden="1">
      <c r="A46" s="32"/>
      <c r="B46" s="45" t="s">
        <v>36</v>
      </c>
      <c r="C46" s="51"/>
      <c r="D46" s="46">
        <v>28736700</v>
      </c>
      <c r="E46" s="24" t="s">
        <v>54</v>
      </c>
    </row>
    <row r="47" spans="1:5" ht="16.5" hidden="1">
      <c r="A47" s="32"/>
      <c r="B47" s="45" t="s">
        <v>37</v>
      </c>
      <c r="C47" s="51"/>
      <c r="D47" s="46">
        <v>34006700</v>
      </c>
      <c r="E47" s="24" t="s">
        <v>54</v>
      </c>
    </row>
    <row r="48" spans="1:5" ht="15.75" customHeight="1">
      <c r="A48" s="83">
        <v>1</v>
      </c>
      <c r="B48" s="93" t="s">
        <v>121</v>
      </c>
      <c r="C48" s="111"/>
      <c r="D48" s="82">
        <f>D50+D64</f>
        <v>296000000</v>
      </c>
      <c r="E48" s="25"/>
    </row>
    <row r="49" spans="1:5" ht="15.75" hidden="1" customHeight="1">
      <c r="A49" s="3"/>
      <c r="B49" s="47" t="s">
        <v>40</v>
      </c>
      <c r="C49" s="19"/>
      <c r="D49" s="46">
        <v>136315000</v>
      </c>
      <c r="E49" s="25" t="s">
        <v>55</v>
      </c>
    </row>
    <row r="50" spans="1:5" ht="15.75" hidden="1">
      <c r="A50" s="3"/>
      <c r="B50" s="47" t="s">
        <v>108</v>
      </c>
      <c r="C50" s="19"/>
      <c r="D50" s="46">
        <v>0</v>
      </c>
      <c r="E50" s="25"/>
    </row>
    <row r="51" spans="1:5" ht="15.75" hidden="1" customHeight="1">
      <c r="A51" s="6"/>
      <c r="B51" s="45" t="s">
        <v>41</v>
      </c>
      <c r="C51" s="6"/>
      <c r="D51" s="46">
        <v>502686612</v>
      </c>
      <c r="E51" s="25"/>
    </row>
    <row r="52" spans="1:5" ht="15.75" hidden="1" customHeight="1">
      <c r="A52" s="6"/>
      <c r="B52" s="45" t="s">
        <v>42</v>
      </c>
      <c r="C52" s="6"/>
      <c r="D52" s="46">
        <v>27800000</v>
      </c>
      <c r="E52" s="25"/>
    </row>
    <row r="53" spans="1:5" ht="15.75" hidden="1" customHeight="1">
      <c r="A53" s="6"/>
      <c r="B53" s="45" t="s">
        <v>43</v>
      </c>
      <c r="C53" s="6"/>
      <c r="D53" s="46">
        <v>433254000</v>
      </c>
      <c r="E53" s="25"/>
    </row>
    <row r="54" spans="1:5" ht="30" hidden="1" customHeight="1">
      <c r="A54" s="6"/>
      <c r="B54" s="87" t="s">
        <v>44</v>
      </c>
      <c r="C54" s="6"/>
      <c r="D54" s="46">
        <v>52655000</v>
      </c>
      <c r="E54" s="25"/>
    </row>
    <row r="55" spans="1:5" ht="45" hidden="1" customHeight="1">
      <c r="A55" s="3"/>
      <c r="B55" s="87" t="s">
        <v>45</v>
      </c>
      <c r="C55" s="20"/>
      <c r="D55" s="46">
        <v>439917500</v>
      </c>
      <c r="E55" s="24"/>
    </row>
    <row r="56" spans="1:5" ht="45" hidden="1" customHeight="1">
      <c r="A56" s="3"/>
      <c r="B56" s="87" t="s">
        <v>46</v>
      </c>
      <c r="C56" s="18"/>
      <c r="D56" s="46">
        <v>71325000</v>
      </c>
      <c r="E56" s="24"/>
    </row>
    <row r="57" spans="1:5" ht="16.5" hidden="1" customHeight="1">
      <c r="A57" s="3"/>
      <c r="B57" s="45" t="s">
        <v>109</v>
      </c>
      <c r="C57" s="18"/>
      <c r="D57" s="46">
        <v>0</v>
      </c>
      <c r="E57" s="24"/>
    </row>
    <row r="58" spans="1:5" ht="16.5" hidden="1" customHeight="1">
      <c r="A58" s="3"/>
      <c r="B58" s="45" t="s">
        <v>47</v>
      </c>
      <c r="C58" s="18"/>
      <c r="D58" s="46">
        <v>954975875</v>
      </c>
      <c r="E58" s="24"/>
    </row>
    <row r="59" spans="1:5" ht="15.75" hidden="1" customHeight="1">
      <c r="A59" s="3"/>
      <c r="B59" s="45" t="s">
        <v>48</v>
      </c>
      <c r="C59" s="19"/>
      <c r="D59" s="46">
        <v>1499044000</v>
      </c>
      <c r="E59" s="25"/>
    </row>
    <row r="60" spans="1:5" ht="15.75" hidden="1" customHeight="1">
      <c r="A60" s="6"/>
      <c r="B60" s="47" t="s">
        <v>50</v>
      </c>
      <c r="C60" s="6"/>
      <c r="D60" s="46">
        <v>72653250</v>
      </c>
      <c r="E60" s="25"/>
    </row>
    <row r="61" spans="1:5" ht="15.75" hidden="1" customHeight="1">
      <c r="A61" s="6"/>
      <c r="B61" s="45" t="s">
        <v>51</v>
      </c>
      <c r="C61" s="6"/>
      <c r="D61" s="46">
        <v>15825000</v>
      </c>
      <c r="E61" s="25"/>
    </row>
    <row r="62" spans="1:5" ht="15.75" hidden="1" customHeight="1">
      <c r="A62" s="6"/>
      <c r="B62" s="47" t="s">
        <v>52</v>
      </c>
      <c r="C62" s="6"/>
      <c r="D62" s="46">
        <v>597140920</v>
      </c>
      <c r="E62" s="25"/>
    </row>
    <row r="63" spans="1:5" ht="15.75" hidden="1" customHeight="1">
      <c r="A63" s="6"/>
      <c r="B63" s="47" t="s">
        <v>112</v>
      </c>
      <c r="C63" s="6"/>
      <c r="D63" s="46">
        <v>57258325</v>
      </c>
      <c r="E63" s="25"/>
    </row>
    <row r="64" spans="1:5" ht="16.5">
      <c r="A64" s="6"/>
      <c r="B64" s="47" t="s">
        <v>111</v>
      </c>
      <c r="C64" s="6"/>
      <c r="D64" s="46">
        <v>296000000</v>
      </c>
      <c r="E64" s="24"/>
    </row>
    <row r="65" spans="1:5" ht="15.75" hidden="1">
      <c r="A65" s="6"/>
      <c r="B65" s="47" t="s">
        <v>110</v>
      </c>
      <c r="C65" s="6"/>
      <c r="D65" s="46">
        <v>111174900</v>
      </c>
      <c r="E65" s="25" t="s">
        <v>55</v>
      </c>
    </row>
    <row r="66" spans="1:5" ht="15.75">
      <c r="A66" s="3"/>
      <c r="B66" s="6"/>
      <c r="C66" s="182"/>
      <c r="D66" s="182"/>
    </row>
    <row r="67" spans="1:5" ht="15.75">
      <c r="A67" s="49"/>
      <c r="B67" s="49"/>
      <c r="C67" s="183" t="s">
        <v>221</v>
      </c>
      <c r="D67" s="183"/>
    </row>
    <row r="68" spans="1:5" ht="15.75">
      <c r="A68" s="49"/>
      <c r="B68" s="71" t="s">
        <v>124</v>
      </c>
      <c r="C68" s="181" t="s">
        <v>155</v>
      </c>
      <c r="D68" s="181"/>
    </row>
    <row r="69" spans="1:5" ht="15.75">
      <c r="A69" s="49"/>
      <c r="B69" s="71" t="s">
        <v>125</v>
      </c>
      <c r="C69" s="181" t="s">
        <v>156</v>
      </c>
      <c r="D69" s="181"/>
    </row>
    <row r="70" spans="1:5" ht="15.75">
      <c r="A70" s="49"/>
      <c r="B70" s="70"/>
      <c r="C70" s="71"/>
      <c r="D70" s="71"/>
    </row>
    <row r="71" spans="1:5" ht="15.75">
      <c r="A71" s="49"/>
      <c r="B71" s="70"/>
      <c r="C71" s="6"/>
      <c r="D71" s="3"/>
    </row>
    <row r="72" spans="1:5" ht="15.75">
      <c r="A72" s="49"/>
      <c r="B72" s="70"/>
      <c r="C72" s="6"/>
      <c r="D72" s="3"/>
    </row>
    <row r="73" spans="1:5" ht="15.75">
      <c r="A73" s="49"/>
      <c r="B73" s="70"/>
      <c r="C73" s="6"/>
      <c r="D73" s="3"/>
    </row>
    <row r="74" spans="1:5" ht="15.75">
      <c r="A74" s="49"/>
      <c r="B74" s="72" t="s">
        <v>63</v>
      </c>
      <c r="C74" s="182" t="s">
        <v>267</v>
      </c>
      <c r="D74" s="182"/>
    </row>
    <row r="75" spans="1:5" ht="15.75">
      <c r="A75" s="49"/>
      <c r="B75" s="70" t="s">
        <v>149</v>
      </c>
      <c r="C75" s="179" t="s">
        <v>138</v>
      </c>
      <c r="D75" s="179"/>
    </row>
    <row r="76" spans="1:5" ht="15.75">
      <c r="A76" s="49"/>
      <c r="B76" s="70" t="s">
        <v>65</v>
      </c>
      <c r="C76" s="179" t="s">
        <v>268</v>
      </c>
      <c r="D76" s="179"/>
    </row>
    <row r="77" spans="1:5" ht="15.75">
      <c r="A77" s="49"/>
      <c r="B77" s="49"/>
      <c r="C77" s="49"/>
      <c r="D77" s="49"/>
    </row>
    <row r="78" spans="1:5" ht="15.75">
      <c r="A78" s="49"/>
      <c r="B78" s="49"/>
      <c r="C78" s="49"/>
      <c r="D78" s="49"/>
    </row>
  </sheetData>
  <mergeCells count="11">
    <mergeCell ref="C76:D76"/>
    <mergeCell ref="A1:D1"/>
    <mergeCell ref="A2:D2"/>
    <mergeCell ref="A3:D3"/>
    <mergeCell ref="B44:C44"/>
    <mergeCell ref="C66:D66"/>
    <mergeCell ref="C67:D67"/>
    <mergeCell ref="C68:D68"/>
    <mergeCell ref="C69:D69"/>
    <mergeCell ref="C74:D74"/>
    <mergeCell ref="C75:D75"/>
  </mergeCells>
  <pageMargins left="0.51181102362204722" right="0.47244094488188981" top="0.59055118110236227" bottom="0.74803149606299213" header="0.31496062992125984" footer="0.31496062992125984"/>
  <pageSetup paperSize="10001" scale="61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4</vt:i4>
      </vt:variant>
    </vt:vector>
  </HeadingPairs>
  <TitlesOfParts>
    <vt:vector size="18" baseType="lpstr">
      <vt:lpstr>anggaran</vt:lpstr>
      <vt:lpstr>Bu Kaban</vt:lpstr>
      <vt:lpstr>sekban</vt:lpstr>
      <vt:lpstr>bid anggaran</vt:lpstr>
      <vt:lpstr>bid akun</vt:lpstr>
      <vt:lpstr>bid BMD</vt:lpstr>
      <vt:lpstr>sub bag umum</vt:lpstr>
      <vt:lpstr>sub bag program</vt:lpstr>
      <vt:lpstr>sub bid perben</vt:lpstr>
      <vt:lpstr>sub bid akun</vt:lpstr>
      <vt:lpstr>sub bid inven</vt:lpstr>
      <vt:lpstr>sub bid pemanfaatan</vt:lpstr>
      <vt:lpstr>sub bid prencanaan angg</vt:lpstr>
      <vt:lpstr>sub bid perencanaan aset</vt:lpstr>
      <vt:lpstr>anggaran!Print_Area</vt:lpstr>
      <vt:lpstr>'Bu Kaban'!Print_Area</vt:lpstr>
      <vt:lpstr>anggaran!Print_Titles</vt:lpstr>
      <vt:lpstr>'Bu Kaban'!Print_Titles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HP</cp:lastModifiedBy>
  <cp:lastPrinted>2018-09-05T01:27:10Z</cp:lastPrinted>
  <dcterms:created xsi:type="dcterms:W3CDTF">2015-01-08T09:32:48Z</dcterms:created>
  <dcterms:modified xsi:type="dcterms:W3CDTF">2018-09-05T01:34:42Z</dcterms:modified>
</cp:coreProperties>
</file>