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sus\Documents\Python Scripts\Buku ML\Unsupervised Learning 1\"/>
    </mc:Choice>
  </mc:AlternateContent>
  <xr:revisionPtr revIDLastSave="0" documentId="13_ncr:1_{F9DE8A17-FCDC-4E50-BABE-3948C1EB06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-Means" sheetId="6" r:id="rId1"/>
    <sheet name="K-Medoid" sheetId="7" r:id="rId2"/>
    <sheet name="K-Modes" sheetId="8" r:id="rId3"/>
    <sheet name="Lembar1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S3" i="8"/>
  <c r="S4" i="8"/>
  <c r="S5" i="8"/>
  <c r="S6" i="8"/>
  <c r="S7" i="8"/>
  <c r="S8" i="8"/>
  <c r="S9" i="8"/>
  <c r="S10" i="8"/>
  <c r="R3" i="8"/>
  <c r="R4" i="8"/>
  <c r="R5" i="8"/>
  <c r="R6" i="8"/>
  <c r="R7" i="8"/>
  <c r="R8" i="8"/>
  <c r="R9" i="8"/>
  <c r="R10" i="8"/>
  <c r="Q3" i="8"/>
  <c r="Q4" i="8"/>
  <c r="Q5" i="8"/>
  <c r="Q6" i="8"/>
  <c r="Q7" i="8"/>
  <c r="Q8" i="8"/>
  <c r="Q9" i="8"/>
  <c r="Q10" i="8"/>
  <c r="P3" i="8"/>
  <c r="P4" i="8"/>
  <c r="P5" i="8"/>
  <c r="P6" i="8"/>
  <c r="P7" i="8"/>
  <c r="P8" i="8"/>
  <c r="P9" i="8"/>
  <c r="P10" i="8"/>
  <c r="O3" i="8"/>
  <c r="O4" i="8"/>
  <c r="O5" i="8"/>
  <c r="O6" i="8"/>
  <c r="O7" i="8"/>
  <c r="O8" i="8"/>
  <c r="O9" i="8"/>
  <c r="O10" i="8"/>
  <c r="W15" i="8"/>
  <c r="W16" i="8"/>
  <c r="W17" i="8"/>
  <c r="W18" i="8"/>
  <c r="W19" i="8"/>
  <c r="W20" i="8"/>
  <c r="W21" i="8"/>
  <c r="W14" i="8"/>
  <c r="V15" i="8"/>
  <c r="V16" i="8"/>
  <c r="V17" i="8"/>
  <c r="V18" i="8"/>
  <c r="V19" i="8"/>
  <c r="V20" i="8"/>
  <c r="V21" i="8"/>
  <c r="V14" i="8"/>
  <c r="W10" i="8"/>
  <c r="W9" i="8"/>
  <c r="W8" i="8"/>
  <c r="W7" i="8"/>
  <c r="W6" i="8"/>
  <c r="W5" i="8"/>
  <c r="W4" i="8"/>
  <c r="W3" i="8"/>
  <c r="V10" i="8"/>
  <c r="V9" i="8"/>
  <c r="V8" i="8"/>
  <c r="V7" i="8"/>
  <c r="V6" i="8"/>
  <c r="V5" i="8"/>
  <c r="V4" i="8"/>
  <c r="V3" i="8"/>
  <c r="J34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J33" i="7" s="1"/>
  <c r="G32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19" i="7"/>
  <c r="H19" i="7"/>
  <c r="G13" i="6"/>
  <c r="E48" i="6" s="1"/>
  <c r="F13" i="6"/>
  <c r="G38" i="6" s="1"/>
  <c r="G12" i="6"/>
  <c r="F12" i="6"/>
  <c r="G11" i="6"/>
  <c r="E45" i="6" s="1"/>
  <c r="F11" i="6"/>
  <c r="D45" i="6" s="1"/>
  <c r="G10" i="6"/>
  <c r="F10" i="6"/>
  <c r="G9" i="6"/>
  <c r="F9" i="6"/>
  <c r="G34" i="6" s="1"/>
  <c r="G8" i="6"/>
  <c r="F8" i="6"/>
  <c r="G7" i="6"/>
  <c r="F7" i="6"/>
  <c r="E32" i="6" s="1"/>
  <c r="G6" i="6"/>
  <c r="F6" i="6"/>
  <c r="D47" i="6" s="1"/>
  <c r="G5" i="6"/>
  <c r="F5" i="6"/>
  <c r="C30" i="6" s="1"/>
  <c r="G4" i="6"/>
  <c r="F4" i="6"/>
  <c r="E29" i="6" s="1"/>
  <c r="J20" i="7" l="1"/>
  <c r="G31" i="6"/>
  <c r="E33" i="6"/>
  <c r="C35" i="6"/>
  <c r="E37" i="6"/>
  <c r="G30" i="6"/>
  <c r="E36" i="6"/>
  <c r="F29" i="6"/>
  <c r="C38" i="6"/>
  <c r="C29" i="6"/>
  <c r="G29" i="6"/>
  <c r="C34" i="6"/>
  <c r="D29" i="6"/>
  <c r="F31" i="6"/>
  <c r="D33" i="6"/>
  <c r="F35" i="6"/>
  <c r="D37" i="6"/>
  <c r="C31" i="6"/>
  <c r="F32" i="6"/>
  <c r="D34" i="6"/>
  <c r="G35" i="6"/>
  <c r="D38" i="6"/>
  <c r="C63" i="6"/>
  <c r="E30" i="6"/>
  <c r="D31" i="6"/>
  <c r="C32" i="6"/>
  <c r="G32" i="6"/>
  <c r="F33" i="6"/>
  <c r="E34" i="6"/>
  <c r="D35" i="6"/>
  <c r="C36" i="6"/>
  <c r="G36" i="6"/>
  <c r="F37" i="6"/>
  <c r="E38" i="6"/>
  <c r="E47" i="6"/>
  <c r="E63" i="6" s="1"/>
  <c r="E49" i="6"/>
  <c r="C58" i="6"/>
  <c r="E60" i="6"/>
  <c r="E64" i="6"/>
  <c r="E46" i="6"/>
  <c r="D30" i="6"/>
  <c r="F36" i="6"/>
  <c r="D49" i="6"/>
  <c r="G62" i="6" s="1"/>
  <c r="F30" i="6"/>
  <c r="E31" i="6"/>
  <c r="D32" i="6"/>
  <c r="C33" i="6"/>
  <c r="G33" i="6"/>
  <c r="F34" i="6"/>
  <c r="E35" i="6"/>
  <c r="D36" i="6"/>
  <c r="C37" i="6"/>
  <c r="G37" i="6"/>
  <c r="F38" i="6"/>
  <c r="D46" i="6"/>
  <c r="D58" i="6" s="1"/>
  <c r="D48" i="6"/>
  <c r="F59" i="6" s="1"/>
  <c r="D61" i="6" l="1"/>
  <c r="D60" i="6"/>
  <c r="G59" i="6"/>
  <c r="D59" i="6"/>
  <c r="D55" i="6"/>
  <c r="D63" i="6"/>
  <c r="F63" i="6"/>
  <c r="F56" i="6"/>
  <c r="E56" i="6"/>
  <c r="D64" i="6"/>
  <c r="D56" i="6"/>
  <c r="E57" i="6"/>
  <c r="F57" i="6"/>
  <c r="F61" i="6"/>
  <c r="G61" i="6"/>
  <c r="G60" i="6"/>
  <c r="G56" i="6"/>
  <c r="G57" i="6"/>
  <c r="G64" i="6"/>
  <c r="C57" i="6"/>
  <c r="C64" i="6"/>
  <c r="C61" i="6"/>
  <c r="C60" i="6"/>
  <c r="C56" i="6"/>
  <c r="F60" i="6"/>
  <c r="D57" i="6"/>
  <c r="E62" i="6"/>
  <c r="E58" i="6"/>
  <c r="E59" i="6"/>
  <c r="E61" i="6"/>
  <c r="G55" i="6"/>
  <c r="C59" i="6"/>
  <c r="C55" i="6"/>
  <c r="F58" i="6"/>
  <c r="C62" i="6"/>
  <c r="G58" i="6"/>
  <c r="F55" i="6"/>
  <c r="F62" i="6"/>
  <c r="E55" i="6"/>
  <c r="D62" i="6"/>
  <c r="F64" i="6"/>
  <c r="G63" i="6"/>
</calcChain>
</file>

<file path=xl/sharedStrings.xml><?xml version="1.0" encoding="utf-8"?>
<sst xmlns="http://schemas.openxmlformats.org/spreadsheetml/2006/main" count="371" uniqueCount="82">
  <si>
    <t>DATA BALITA</t>
  </si>
  <si>
    <t>Balita ke-</t>
  </si>
  <si>
    <t>Tinggi Badan (TB)</t>
  </si>
  <si>
    <t>Berat Badan (BB)</t>
  </si>
  <si>
    <t>Balita 1</t>
  </si>
  <si>
    <t>Balita 2</t>
  </si>
  <si>
    <t>Balita 3</t>
  </si>
  <si>
    <t>Balita 4</t>
  </si>
  <si>
    <t>Balita 5</t>
  </si>
  <si>
    <t>Balita 6</t>
  </si>
  <si>
    <t>Balita 7</t>
  </si>
  <si>
    <t>Balita 8</t>
  </si>
  <si>
    <t>Balita 9</t>
  </si>
  <si>
    <t>Balita 10</t>
  </si>
  <si>
    <t>Nilai Normalisasi = (Nilai awal - Nilai minimal) / (Nilai maksimal - Nilai Minimal)</t>
  </si>
  <si>
    <t>TB MIN</t>
  </si>
  <si>
    <t>TB MAX</t>
  </si>
  <si>
    <t>BB MIN</t>
  </si>
  <si>
    <t>BB MAX</t>
  </si>
  <si>
    <t>TB NORMALISASI</t>
  </si>
  <si>
    <t>BB NORMALISASI</t>
  </si>
  <si>
    <t>Initial Cluster Centre</t>
  </si>
  <si>
    <t>No</t>
  </si>
  <si>
    <t>Status Gizi</t>
  </si>
  <si>
    <t>TB (cm)</t>
  </si>
  <si>
    <t>BB(kg)</t>
  </si>
  <si>
    <t>Gizi Buruk</t>
  </si>
  <si>
    <t>Gizi Kurang</t>
  </si>
  <si>
    <t>Gizi Baik</t>
  </si>
  <si>
    <t>Gizi Lebih</t>
  </si>
  <si>
    <t>Obesitas</t>
  </si>
  <si>
    <t>Nama Balita</t>
  </si>
  <si>
    <t>Jarak C1</t>
  </si>
  <si>
    <t>Jarak C2</t>
  </si>
  <si>
    <t>Jarak C3</t>
  </si>
  <si>
    <t>Jarak C4</t>
  </si>
  <si>
    <t>Jarak C5</t>
  </si>
  <si>
    <t>C1</t>
  </si>
  <si>
    <t>C2</t>
  </si>
  <si>
    <t>C3</t>
  </si>
  <si>
    <t>C4</t>
  </si>
  <si>
    <t xml:space="preserve"> C5</t>
  </si>
  <si>
    <t>*</t>
  </si>
  <si>
    <t>Iterasi 1 - Jarak Data pada Tiap Cluster</t>
  </si>
  <si>
    <t>Iterasi 2 - Jarak Data pada Tiap Cluster (menggunakan centroid baru)</t>
  </si>
  <si>
    <t>Nilai Centroid Baru</t>
  </si>
  <si>
    <t>Iterasi 1 - Penempatan Data pada Cluster dengan Jarak Terdekat</t>
  </si>
  <si>
    <t>Iterasi 2 - Penempatan Data pada Cluster dengan Jarak Terdekat (menggunakan centroid baru)</t>
  </si>
  <si>
    <t>HASIL AKHIR</t>
  </si>
  <si>
    <t>(Gizi Buruk)</t>
  </si>
  <si>
    <t>(Gizi Kurang)</t>
  </si>
  <si>
    <t>(Gizi Baik)</t>
  </si>
  <si>
    <t>(Gizi Lebih)</t>
  </si>
  <si>
    <t>(Obesitas)</t>
  </si>
  <si>
    <t>NORMALISASI</t>
  </si>
  <si>
    <t>Tentukan Medoid</t>
  </si>
  <si>
    <t>anggota cluster 1 adalah balita5, balita8, balita9</t>
  </si>
  <si>
    <t>anggota cluster 2 adalah balita1, balita2, balita3, balita4, balita6, balita7, balita10,</t>
  </si>
  <si>
    <t>Medoid 1</t>
  </si>
  <si>
    <t>Medoid 2</t>
  </si>
  <si>
    <t>temperatur badan</t>
  </si>
  <si>
    <t>sesak nafas</t>
  </si>
  <si>
    <t>batuk</t>
  </si>
  <si>
    <t>tinggi</t>
  </si>
  <si>
    <t>ya</t>
  </si>
  <si>
    <t>tidak</t>
  </si>
  <si>
    <t>normal</t>
  </si>
  <si>
    <t>Nomor</t>
  </si>
  <si>
    <t>Centroid1</t>
  </si>
  <si>
    <t>Centroid2</t>
  </si>
  <si>
    <t>anggota cluster1 adalah pasien nomor 1, 5,6,7</t>
  </si>
  <si>
    <t>anggota cluster2 adalah pasien nomor 2, 3,4,8</t>
  </si>
  <si>
    <t>cluster 1</t>
  </si>
  <si>
    <t>cluster iterasi 1</t>
  </si>
  <si>
    <t>cluster iterasi 2</t>
  </si>
  <si>
    <t>cluster 2</t>
  </si>
  <si>
    <t>temp1</t>
  </si>
  <si>
    <t>sesak1</t>
  </si>
  <si>
    <t>batuk1</t>
  </si>
  <si>
    <t>batuk2</t>
  </si>
  <si>
    <t>temp2</t>
  </si>
  <si>
    <t>sesak2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</si>
</sst>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0" xfId="1" applyNumberFormat="1" applyFont="1"/>
    <xf numFmtId="0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</cellXfs>
  <cellStyles count="2">
    <cellStyle name="Koma" xfId="1" builtinId="3"/>
    <cellStyle name="Normal" xfId="0" builtinId="0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0AA83-8496-404F-99CB-83AE5791F9C5}" name="Tabel1" displayName="Tabel1" ref="A2:D10" totalsRowShown="0" headerRowDxfId="37" headerRowBorderDxfId="36" tableBorderDxfId="35" totalsRowBorderDxfId="34">
  <autoFilter ref="A2:D10" xr:uid="{8200AA83-8496-404F-99CB-83AE5791F9C5}"/>
  <tableColumns count="4">
    <tableColumn id="1" xr3:uid="{BC51ECCB-CFFA-437D-9A77-62AB1E6E2868}" name="Nomor" dataDxfId="33"/>
    <tableColumn id="2" xr3:uid="{3FE4AA86-5001-4945-8A6C-DAC82285B9DD}" name="temperatur badan" dataDxfId="32"/>
    <tableColumn id="3" xr3:uid="{60D4E4C7-4EAE-4242-ABBC-937183B97285}" name="sesak nafas" dataDxfId="31"/>
    <tableColumn id="4" xr3:uid="{11DA295D-35B6-4D6B-AC84-FEE5C351FB06}" name="batuk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7D95F-D21A-406B-BC3F-2F60DCD74A35}" name="Tabel13" displayName="Tabel13" ref="K2:T10" totalsRowShown="0" headerRowDxfId="29" headerRowBorderDxfId="28" tableBorderDxfId="27" totalsRowBorderDxfId="26">
  <tableColumns count="10">
    <tableColumn id="1" xr3:uid="{F9532B60-9BCC-4D63-BD43-67CDEC8346D9}" name="Nomor" dataDxfId="25"/>
    <tableColumn id="2" xr3:uid="{7D5E9EFF-049D-4C4C-857B-23F3AD8944D5}" name="temperatur badan" dataDxfId="24"/>
    <tableColumn id="3" xr3:uid="{22F6A481-0E22-466E-B8F9-7597BF118B8A}" name="sesak nafas" dataDxfId="23"/>
    <tableColumn id="4" xr3:uid="{08C499B4-3CB6-430C-A1BE-3A9DD3854FEF}" name="batuk" dataDxfId="22"/>
    <tableColumn id="5" xr3:uid="{F10787DD-7FDC-437C-AFF7-5B318C2BBE34}" name="temp1" dataDxfId="21">
      <calculatedColumnFormula>IF(B3=$G$3,0,1)</calculatedColumnFormula>
    </tableColumn>
    <tableColumn id="6" xr3:uid="{E425D08A-8822-4817-869E-F7E9139B05CA}" name="sesak1" dataDxfId="20">
      <calculatedColumnFormula>IF(C3=$H$3,0,1)</calculatedColumnFormula>
    </tableColumn>
    <tableColumn id="7" xr3:uid="{2655B28F-4FDD-46DA-8DC3-EAE1867A3797}" name="batuk1" dataDxfId="19">
      <calculatedColumnFormula>IF(D3=$I$3,0,1)</calculatedColumnFormula>
    </tableColumn>
    <tableColumn id="8" xr3:uid="{4271616A-551D-4DF5-BB12-6E7C9BB13C4C}" name="temp2" dataDxfId="18">
      <calculatedColumnFormula>IF(E3=$G$4,0,1)</calculatedColumnFormula>
    </tableColumn>
    <tableColumn id="9" xr3:uid="{94E3A789-7754-449C-A750-016EF6993840}" name="sesak2" dataDxfId="17">
      <calculatedColumnFormula>IF(F3=$H$4,0,1)</calculatedColumnFormula>
    </tableColumn>
    <tableColumn id="10" xr3:uid="{5543C99F-798B-49F8-B25B-3C90625F8B0F}" name="batuk2" dataDxfId="16">
      <calculatedColumnFormula>IF(G3=$I$4,0,1)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9C95FE-0F9E-474E-8A55-7CA19E529D5E}" name="Tabel134" displayName="Tabel134" ref="K13:N21" totalsRowShown="0" headerRowDxfId="15" headerRowBorderDxfId="14" tableBorderDxfId="13" totalsRowBorderDxfId="12">
  <autoFilter ref="K13:N21" xr:uid="{289C95FE-0F9E-474E-8A55-7CA19E529D5E}"/>
  <tableColumns count="4">
    <tableColumn id="1" xr3:uid="{F6D0AC4F-F3D9-4ECA-8352-2B7ACE23E32C}" name="Nomor" dataDxfId="11"/>
    <tableColumn id="2" xr3:uid="{188CB1E9-EF1F-4BDB-96BB-7272D91A93FE}" name="temperatur badan" dataDxfId="10"/>
    <tableColumn id="3" xr3:uid="{906AAD8F-AC64-42B5-9484-C1167FB3887A}" name="sesak nafas" dataDxfId="9"/>
    <tableColumn id="4" xr3:uid="{5E8C5326-DC4B-45C3-8CA2-58144D31E005}" name="batuk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82"/>
  <sheetViews>
    <sheetView zoomScale="91" zoomScaleNormal="91" workbookViewId="0">
      <selection activeCell="F13" sqref="F13"/>
    </sheetView>
  </sheetViews>
  <sheetFormatPr defaultRowHeight="15" x14ac:dyDescent="0.25"/>
  <cols>
    <col min="2" max="2" width="14" customWidth="1"/>
    <col min="3" max="3" width="15.28515625" customWidth="1"/>
    <col min="4" max="4" width="16.42578125" customWidth="1"/>
    <col min="5" max="5" width="10" bestFit="1" customWidth="1"/>
    <col min="6" max="7" width="13.5703125" bestFit="1" customWidth="1"/>
    <col min="8" max="8" width="16.140625" bestFit="1" customWidth="1"/>
    <col min="9" max="9" width="8" customWidth="1"/>
    <col min="10" max="10" width="7.5703125" bestFit="1" customWidth="1"/>
    <col min="11" max="11" width="3.140625" bestFit="1" customWidth="1"/>
    <col min="12" max="12" width="7.42578125" bestFit="1" customWidth="1"/>
    <col min="13" max="13" width="10" customWidth="1"/>
    <col min="14" max="14" width="3.140625" bestFit="1" customWidth="1"/>
    <col min="15" max="15" width="3.5703125" bestFit="1" customWidth="1"/>
    <col min="16" max="17" width="3.140625" bestFit="1" customWidth="1"/>
    <col min="18" max="18" width="11" customWidth="1"/>
    <col min="19" max="23" width="8.7109375" customWidth="1"/>
    <col min="24" max="24" width="10.42578125" bestFit="1" customWidth="1"/>
    <col min="25" max="25" width="3.140625" customWidth="1"/>
    <col min="26" max="26" width="2.85546875" customWidth="1"/>
    <col min="28" max="28" width="11.140625" customWidth="1"/>
    <col min="29" max="29" width="12.42578125" bestFit="1" customWidth="1"/>
    <col min="30" max="30" width="10" bestFit="1" customWidth="1"/>
    <col min="31" max="31" width="11.140625" bestFit="1" customWidth="1"/>
    <col min="32" max="32" width="10.140625" bestFit="1" customWidth="1"/>
  </cols>
  <sheetData>
    <row r="2" spans="2:32" ht="48" customHeight="1" x14ac:dyDescent="0.25">
      <c r="B2" s="29" t="s">
        <v>0</v>
      </c>
      <c r="C2" s="29"/>
      <c r="D2" s="29"/>
      <c r="F2" s="29" t="s">
        <v>54</v>
      </c>
      <c r="G2" s="29"/>
      <c r="I2" s="34" t="s">
        <v>14</v>
      </c>
      <c r="J2" s="34"/>
      <c r="K2" s="34"/>
      <c r="L2" s="34"/>
      <c r="M2" s="34"/>
      <c r="AA2" s="30" t="s">
        <v>48</v>
      </c>
      <c r="AB2" s="30"/>
      <c r="AC2" s="30"/>
      <c r="AD2" s="30"/>
      <c r="AE2" s="30"/>
      <c r="AF2" s="30"/>
    </row>
    <row r="3" spans="2:32" ht="30" x14ac:dyDescent="0.25">
      <c r="B3" s="12" t="s">
        <v>1</v>
      </c>
      <c r="C3" s="13" t="s">
        <v>2</v>
      </c>
      <c r="D3" s="13" t="s">
        <v>3</v>
      </c>
      <c r="F3" s="13" t="s">
        <v>19</v>
      </c>
      <c r="G3" s="13" t="s">
        <v>20</v>
      </c>
      <c r="I3" s="15" t="s">
        <v>15</v>
      </c>
      <c r="J3" s="15" t="s">
        <v>16</v>
      </c>
      <c r="K3" s="14"/>
      <c r="L3" s="15" t="s">
        <v>17</v>
      </c>
      <c r="M3" s="15" t="s">
        <v>18</v>
      </c>
      <c r="AA3" s="35" t="s">
        <v>31</v>
      </c>
      <c r="AB3" s="13" t="s">
        <v>37</v>
      </c>
      <c r="AC3" s="12" t="s">
        <v>38</v>
      </c>
      <c r="AD3" s="12" t="s">
        <v>39</v>
      </c>
      <c r="AE3" s="12" t="s">
        <v>40</v>
      </c>
      <c r="AF3" s="12" t="s">
        <v>41</v>
      </c>
    </row>
    <row r="4" spans="2:32" ht="24.95" customHeight="1" x14ac:dyDescent="0.25">
      <c r="B4" s="2" t="s">
        <v>4</v>
      </c>
      <c r="C4" s="2">
        <v>52</v>
      </c>
      <c r="D4" s="2">
        <v>5.8</v>
      </c>
      <c r="F4" s="4">
        <f t="shared" ref="F4:F13" si="0">(C4-I4)/(J4-I4)</f>
        <v>0.10476190476190476</v>
      </c>
      <c r="G4" s="4">
        <f t="shared" ref="G4:G13" si="1">(D4-L4)/(M4-L4)</f>
        <v>0.1333333333333333</v>
      </c>
      <c r="I4" s="1">
        <v>46.5</v>
      </c>
      <c r="J4" s="1">
        <v>99</v>
      </c>
      <c r="K4" s="1"/>
      <c r="L4" s="1">
        <v>5</v>
      </c>
      <c r="M4" s="1">
        <v>11</v>
      </c>
      <c r="AA4" s="36"/>
      <c r="AB4" s="13" t="s">
        <v>49</v>
      </c>
      <c r="AC4" s="12" t="s">
        <v>50</v>
      </c>
      <c r="AD4" s="12" t="s">
        <v>51</v>
      </c>
      <c r="AE4" s="12" t="s">
        <v>52</v>
      </c>
      <c r="AF4" s="12" t="s">
        <v>53</v>
      </c>
    </row>
    <row r="5" spans="2:32" ht="24.95" customHeight="1" x14ac:dyDescent="0.25">
      <c r="B5" s="2" t="s">
        <v>5</v>
      </c>
      <c r="C5" s="2">
        <v>51</v>
      </c>
      <c r="D5" s="2">
        <v>5</v>
      </c>
      <c r="F5" s="4">
        <f t="shared" si="0"/>
        <v>8.5714285714285715E-2</v>
      </c>
      <c r="G5" s="4">
        <f t="shared" si="1"/>
        <v>0</v>
      </c>
      <c r="I5" s="1">
        <v>46.5</v>
      </c>
      <c r="J5" s="1">
        <v>99</v>
      </c>
      <c r="K5" s="1"/>
      <c r="L5" s="1">
        <v>5</v>
      </c>
      <c r="M5" s="1">
        <v>11</v>
      </c>
      <c r="AA5" s="2" t="s">
        <v>4</v>
      </c>
      <c r="AB5" s="4"/>
      <c r="AC5" s="4"/>
      <c r="AD5" s="4"/>
      <c r="AE5" s="4"/>
      <c r="AF5" s="5" t="s">
        <v>42</v>
      </c>
    </row>
    <row r="6" spans="2:32" ht="24.95" customHeight="1" x14ac:dyDescent="0.25">
      <c r="B6" s="2" t="s">
        <v>6</v>
      </c>
      <c r="C6" s="2">
        <v>71.5</v>
      </c>
      <c r="D6" s="2">
        <v>8.5</v>
      </c>
      <c r="F6" s="4">
        <f t="shared" si="0"/>
        <v>0.47619047619047616</v>
      </c>
      <c r="G6" s="4">
        <f t="shared" si="1"/>
        <v>0.58333333333333337</v>
      </c>
      <c r="I6" s="1">
        <v>46.5</v>
      </c>
      <c r="J6" s="1">
        <v>99</v>
      </c>
      <c r="K6" s="1"/>
      <c r="L6" s="1">
        <v>5</v>
      </c>
      <c r="M6" s="1">
        <v>11</v>
      </c>
      <c r="AA6" s="2" t="s">
        <v>5</v>
      </c>
      <c r="AB6" s="4"/>
      <c r="AC6" s="4"/>
      <c r="AD6" s="4"/>
      <c r="AE6" s="4"/>
      <c r="AF6" s="5" t="s">
        <v>42</v>
      </c>
    </row>
    <row r="7" spans="2:32" ht="24.95" customHeight="1" x14ac:dyDescent="0.25">
      <c r="B7" s="2" t="s">
        <v>7</v>
      </c>
      <c r="C7" s="2">
        <v>55</v>
      </c>
      <c r="D7" s="2">
        <v>5.5</v>
      </c>
      <c r="F7" s="4">
        <f t="shared" si="0"/>
        <v>0.16190476190476191</v>
      </c>
      <c r="G7" s="4">
        <f t="shared" si="1"/>
        <v>8.3333333333333329E-2</v>
      </c>
      <c r="I7" s="1">
        <v>46.5</v>
      </c>
      <c r="J7" s="1">
        <v>99</v>
      </c>
      <c r="K7" s="1"/>
      <c r="L7" s="1">
        <v>5</v>
      </c>
      <c r="M7" s="1">
        <v>11</v>
      </c>
      <c r="AA7" s="2" t="s">
        <v>6</v>
      </c>
      <c r="AB7" s="4"/>
      <c r="AC7" s="4"/>
      <c r="AD7" s="6" t="s">
        <v>42</v>
      </c>
      <c r="AE7" s="4"/>
      <c r="AF7" s="4"/>
    </row>
    <row r="8" spans="2:32" ht="24.95" customHeight="1" x14ac:dyDescent="0.25">
      <c r="B8" s="2" t="s">
        <v>8</v>
      </c>
      <c r="C8" s="2">
        <v>92.5</v>
      </c>
      <c r="D8" s="2">
        <v>6.5</v>
      </c>
      <c r="F8" s="4">
        <f t="shared" si="0"/>
        <v>0.87619047619047619</v>
      </c>
      <c r="G8" s="4">
        <f t="shared" si="1"/>
        <v>0.25</v>
      </c>
      <c r="I8" s="1">
        <v>46.5</v>
      </c>
      <c r="J8" s="1">
        <v>99</v>
      </c>
      <c r="L8" s="1">
        <v>5</v>
      </c>
      <c r="M8" s="1">
        <v>11</v>
      </c>
      <c r="AA8" s="2" t="s">
        <v>7</v>
      </c>
      <c r="AB8" s="4"/>
      <c r="AC8" s="4"/>
      <c r="AD8" s="4"/>
      <c r="AE8" s="4"/>
      <c r="AF8" s="5" t="s">
        <v>42</v>
      </c>
    </row>
    <row r="9" spans="2:32" ht="24.95" customHeight="1" x14ac:dyDescent="0.25">
      <c r="B9" s="2" t="s">
        <v>9</v>
      </c>
      <c r="C9" s="2">
        <v>46.5</v>
      </c>
      <c r="D9" s="2">
        <v>5.7</v>
      </c>
      <c r="F9" s="4">
        <f t="shared" si="0"/>
        <v>0</v>
      </c>
      <c r="G9" s="4">
        <f t="shared" si="1"/>
        <v>0.1166666666666667</v>
      </c>
      <c r="I9" s="1">
        <v>46.5</v>
      </c>
      <c r="J9" s="1">
        <v>99</v>
      </c>
      <c r="L9" s="1">
        <v>5</v>
      </c>
      <c r="M9" s="1">
        <v>11</v>
      </c>
      <c r="AA9" s="2" t="s">
        <v>8</v>
      </c>
      <c r="AB9" s="4"/>
      <c r="AC9" s="10" t="s">
        <v>42</v>
      </c>
      <c r="AD9" s="4"/>
      <c r="AE9" s="4"/>
      <c r="AF9" s="9"/>
    </row>
    <row r="10" spans="2:32" ht="24.95" customHeight="1" x14ac:dyDescent="0.25">
      <c r="B10" s="2" t="s">
        <v>10</v>
      </c>
      <c r="C10" s="2">
        <v>75</v>
      </c>
      <c r="D10" s="2">
        <v>8</v>
      </c>
      <c r="F10" s="4">
        <f t="shared" si="0"/>
        <v>0.54285714285714282</v>
      </c>
      <c r="G10" s="4">
        <f t="shared" si="1"/>
        <v>0.5</v>
      </c>
      <c r="I10" s="1">
        <v>46.5</v>
      </c>
      <c r="J10" s="1">
        <v>99</v>
      </c>
      <c r="L10" s="1">
        <v>5</v>
      </c>
      <c r="M10" s="1">
        <v>11</v>
      </c>
      <c r="AA10" s="2" t="s">
        <v>9</v>
      </c>
      <c r="AB10" s="4"/>
      <c r="AC10" s="4"/>
      <c r="AD10" s="4"/>
      <c r="AE10" s="4"/>
      <c r="AF10" s="5" t="s">
        <v>42</v>
      </c>
    </row>
    <row r="11" spans="2:32" ht="24.95" customHeight="1" x14ac:dyDescent="0.25">
      <c r="B11" s="2" t="s">
        <v>11</v>
      </c>
      <c r="C11" s="2">
        <v>99</v>
      </c>
      <c r="D11" s="2">
        <v>11</v>
      </c>
      <c r="F11" s="4">
        <f t="shared" si="0"/>
        <v>1</v>
      </c>
      <c r="G11" s="4">
        <f t="shared" si="1"/>
        <v>1</v>
      </c>
      <c r="I11" s="1">
        <v>46.5</v>
      </c>
      <c r="J11" s="1">
        <v>99</v>
      </c>
      <c r="L11" s="1">
        <v>5</v>
      </c>
      <c r="M11" s="1">
        <v>11</v>
      </c>
      <c r="AA11" s="2" t="s">
        <v>10</v>
      </c>
      <c r="AB11" s="4"/>
      <c r="AC11" s="4"/>
      <c r="AD11" s="6" t="s">
        <v>42</v>
      </c>
      <c r="AE11" s="4"/>
      <c r="AF11" s="4"/>
    </row>
    <row r="12" spans="2:32" ht="24.95" customHeight="1" x14ac:dyDescent="0.25">
      <c r="B12" s="2" t="s">
        <v>12</v>
      </c>
      <c r="C12" s="2">
        <v>88</v>
      </c>
      <c r="D12" s="2">
        <v>9.4</v>
      </c>
      <c r="F12" s="4">
        <f t="shared" si="0"/>
        <v>0.79047619047619044</v>
      </c>
      <c r="G12" s="4">
        <f t="shared" si="1"/>
        <v>0.73333333333333339</v>
      </c>
      <c r="I12" s="1">
        <v>46.5</v>
      </c>
      <c r="J12" s="1">
        <v>99</v>
      </c>
      <c r="L12" s="1">
        <v>5</v>
      </c>
      <c r="M12" s="1">
        <v>11</v>
      </c>
      <c r="AA12" s="2" t="s">
        <v>11</v>
      </c>
      <c r="AB12" s="8" t="s">
        <v>42</v>
      </c>
      <c r="AC12" s="4"/>
      <c r="AD12" s="4"/>
      <c r="AE12" s="4"/>
      <c r="AF12" s="4"/>
    </row>
    <row r="13" spans="2:32" ht="24.95" customHeight="1" x14ac:dyDescent="0.25">
      <c r="B13" s="2" t="s">
        <v>13</v>
      </c>
      <c r="C13" s="2">
        <v>71</v>
      </c>
      <c r="D13" s="2">
        <v>6.2</v>
      </c>
      <c r="F13" s="4">
        <f t="shared" si="0"/>
        <v>0.46666666666666667</v>
      </c>
      <c r="G13" s="4">
        <f t="shared" si="1"/>
        <v>0.20000000000000004</v>
      </c>
      <c r="I13" s="1">
        <v>46.5</v>
      </c>
      <c r="J13" s="1">
        <v>99</v>
      </c>
      <c r="L13" s="1">
        <v>5</v>
      </c>
      <c r="M13" s="1">
        <v>11</v>
      </c>
      <c r="AA13" s="2" t="s">
        <v>12</v>
      </c>
      <c r="AB13" s="9"/>
      <c r="AC13" s="10" t="s">
        <v>42</v>
      </c>
      <c r="AD13" s="4"/>
      <c r="AE13" s="4"/>
      <c r="AF13" s="4"/>
    </row>
    <row r="14" spans="2:32" ht="24.95" customHeight="1" x14ac:dyDescent="0.25">
      <c r="AA14" s="2" t="s">
        <v>13</v>
      </c>
      <c r="AB14" s="4"/>
      <c r="AC14" s="4"/>
      <c r="AD14" s="4"/>
      <c r="AE14" s="7" t="s">
        <v>42</v>
      </c>
      <c r="AF14" s="4"/>
    </row>
    <row r="17" spans="2:23" ht="33" customHeight="1" x14ac:dyDescent="0.25">
      <c r="B17" s="29" t="s">
        <v>21</v>
      </c>
      <c r="C17" s="29"/>
      <c r="D17" s="29"/>
      <c r="E17" s="29"/>
    </row>
    <row r="18" spans="2:23" ht="43.5" customHeight="1" x14ac:dyDescent="0.25">
      <c r="B18" s="12" t="s">
        <v>22</v>
      </c>
      <c r="C18" s="12" t="s">
        <v>23</v>
      </c>
      <c r="D18" s="12" t="s">
        <v>24</v>
      </c>
      <c r="E18" s="12" t="s">
        <v>25</v>
      </c>
    </row>
    <row r="19" spans="2:23" ht="24.95" customHeight="1" x14ac:dyDescent="0.25">
      <c r="B19" s="2">
        <v>1</v>
      </c>
      <c r="C19" s="2" t="s">
        <v>26</v>
      </c>
      <c r="D19" s="2">
        <v>0.92</v>
      </c>
      <c r="E19" s="2">
        <v>1</v>
      </c>
    </row>
    <row r="20" spans="2:23" ht="24.95" customHeight="1" x14ac:dyDescent="0.25">
      <c r="B20" s="2">
        <v>2</v>
      </c>
      <c r="C20" s="2" t="s">
        <v>27</v>
      </c>
      <c r="D20" s="2">
        <v>1</v>
      </c>
      <c r="E20" s="2">
        <v>0.57999999999999996</v>
      </c>
    </row>
    <row r="21" spans="2:23" ht="24.95" customHeight="1" x14ac:dyDescent="0.25">
      <c r="B21" s="2">
        <v>3</v>
      </c>
      <c r="C21" s="2" t="s">
        <v>28</v>
      </c>
      <c r="D21" s="2">
        <v>0.48</v>
      </c>
      <c r="E21" s="2">
        <v>0.73</v>
      </c>
    </row>
    <row r="22" spans="2:23" ht="24.95" customHeight="1" x14ac:dyDescent="0.25">
      <c r="B22" s="2">
        <v>4</v>
      </c>
      <c r="C22" s="2" t="s">
        <v>29</v>
      </c>
      <c r="D22" s="2">
        <v>0.54</v>
      </c>
      <c r="E22" s="2">
        <v>0.13</v>
      </c>
      <c r="G22" s="16"/>
      <c r="H22" s="17"/>
    </row>
    <row r="23" spans="2:23" ht="24.95" customHeight="1" x14ac:dyDescent="0.25">
      <c r="B23" s="2">
        <v>5</v>
      </c>
      <c r="C23" s="2" t="s">
        <v>30</v>
      </c>
      <c r="D23" s="2">
        <v>0.1</v>
      </c>
      <c r="E23" s="2">
        <v>0.08</v>
      </c>
      <c r="G23" s="16"/>
    </row>
    <row r="25" spans="2:23" ht="7.5" customHeight="1" x14ac:dyDescent="0.25"/>
    <row r="26" spans="2:23" hidden="1" x14ac:dyDescent="0.25"/>
    <row r="27" spans="2:23" ht="51.75" customHeight="1" x14ac:dyDescent="0.25">
      <c r="B27" s="29" t="s">
        <v>43</v>
      </c>
      <c r="C27" s="29"/>
      <c r="D27" s="29"/>
      <c r="E27" s="29"/>
      <c r="F27" s="29"/>
      <c r="G27" s="29"/>
      <c r="I27" s="16"/>
      <c r="J27" s="16"/>
      <c r="L27" s="17"/>
      <c r="R27" s="30" t="s">
        <v>46</v>
      </c>
      <c r="S27" s="30"/>
      <c r="T27" s="30"/>
      <c r="U27" s="30"/>
      <c r="V27" s="30"/>
      <c r="W27" s="30"/>
    </row>
    <row r="28" spans="2:23" ht="41.25" customHeight="1" x14ac:dyDescent="0.25">
      <c r="B28" s="12" t="s">
        <v>31</v>
      </c>
      <c r="C28" s="12" t="s">
        <v>32</v>
      </c>
      <c r="D28" s="12" t="s">
        <v>33</v>
      </c>
      <c r="E28" s="12" t="s">
        <v>34</v>
      </c>
      <c r="F28" s="12" t="s">
        <v>35</v>
      </c>
      <c r="G28" s="12" t="s">
        <v>36</v>
      </c>
      <c r="I28" s="16"/>
      <c r="J28" s="16"/>
      <c r="R28" s="13" t="s">
        <v>31</v>
      </c>
      <c r="S28" s="12" t="s">
        <v>37</v>
      </c>
      <c r="T28" s="12" t="s">
        <v>38</v>
      </c>
      <c r="U28" s="12" t="s">
        <v>39</v>
      </c>
      <c r="V28" s="12" t="s">
        <v>40</v>
      </c>
      <c r="W28" s="12" t="s">
        <v>41</v>
      </c>
    </row>
    <row r="29" spans="2:23" ht="24.95" customHeight="1" x14ac:dyDescent="0.25">
      <c r="B29" s="2" t="s">
        <v>4</v>
      </c>
      <c r="C29" s="4">
        <f>SQRT((F4-D19)^2 + (G4-E19)^2)</f>
        <v>1.1898421168535551</v>
      </c>
      <c r="D29" s="4">
        <f>SQRT((F4-D20)^2 + (G4-E20)^2)</f>
        <v>1.0004810634273116</v>
      </c>
      <c r="E29" s="4">
        <f>SQRT((F4-D21)^2 + (G4-E21)^2)</f>
        <v>0.70485086311149892</v>
      </c>
      <c r="F29" s="4">
        <f>SQRT((F4-D22)^2 + (G4-E22)^2)</f>
        <v>0.43525085945647063</v>
      </c>
      <c r="G29" s="5">
        <f>SQRT((F4-D23)^2 + (G4-E23)^2)</f>
        <v>5.3545496369030818E-2</v>
      </c>
      <c r="R29" s="2" t="s">
        <v>4</v>
      </c>
      <c r="S29" s="4"/>
      <c r="T29" s="4"/>
      <c r="U29" s="4"/>
      <c r="V29" s="4"/>
      <c r="W29" s="5" t="s">
        <v>42</v>
      </c>
    </row>
    <row r="30" spans="2:23" ht="24.95" customHeight="1" x14ac:dyDescent="0.25">
      <c r="B30" s="2" t="s">
        <v>5</v>
      </c>
      <c r="C30" s="4">
        <f>SQRT((F5-D19)^2 + (G5-E19)^2)</f>
        <v>1.3023181842626725</v>
      </c>
      <c r="D30" s="4">
        <f>SQRT((F5-D20)^2 + (G5-E20)^2)</f>
        <v>1.0827365179705257</v>
      </c>
      <c r="E30" s="4">
        <f>SQRT((F5-D21)^2 + (G5-E21)^2)</f>
        <v>0.82967537295607119</v>
      </c>
      <c r="F30" s="4">
        <f>SQRT((F5-D22)^2 + (G5-E22)^2)</f>
        <v>0.47252038072879105</v>
      </c>
      <c r="G30" s="5">
        <f>SQRT((F5-D23)^2 + (G5-E23)^2)</f>
        <v>8.1265500876159386E-2</v>
      </c>
      <c r="I30" s="16"/>
      <c r="J30" s="16"/>
      <c r="R30" s="2" t="s">
        <v>5</v>
      </c>
      <c r="S30" s="4"/>
      <c r="T30" s="4"/>
      <c r="U30" s="4"/>
      <c r="V30" s="4"/>
      <c r="W30" s="5" t="s">
        <v>42</v>
      </c>
    </row>
    <row r="31" spans="2:23" ht="24.95" customHeight="1" x14ac:dyDescent="0.25">
      <c r="B31" s="2" t="s">
        <v>6</v>
      </c>
      <c r="C31" s="4">
        <f>SQRT((F6-D19)^2 + (G6-E19)^2)</f>
        <v>0.60875118442196685</v>
      </c>
      <c r="D31" s="4">
        <f>SQRT((F6-D20)^2 + (G6-E20)^2)</f>
        <v>0.52382012976275671</v>
      </c>
      <c r="E31" s="6">
        <f>SQRT((F6-D21)^2 + (G6-E21)^2)</f>
        <v>0.14671613266020347</v>
      </c>
      <c r="F31" s="4">
        <f>SQRT((F6-D22)^2 + (G6-E22)^2)</f>
        <v>0.45780210401428839</v>
      </c>
      <c r="G31" s="4">
        <f>SQRT((F6-D23)^2 + (G6-E23)^2)</f>
        <v>0.6283818256608491</v>
      </c>
      <c r="I31" s="16"/>
      <c r="J31" s="16"/>
      <c r="R31" s="2" t="s">
        <v>6</v>
      </c>
      <c r="S31" s="4"/>
      <c r="T31" s="4"/>
      <c r="U31" s="6" t="s">
        <v>42</v>
      </c>
      <c r="V31" s="4"/>
      <c r="W31" s="4"/>
    </row>
    <row r="32" spans="2:23" ht="24.95" customHeight="1" x14ac:dyDescent="0.25">
      <c r="B32" s="2" t="s">
        <v>7</v>
      </c>
      <c r="C32" s="4">
        <f>SQRT((F7-D19)^2 + (G7-E19)^2)</f>
        <v>1.1895319112156906</v>
      </c>
      <c r="D32" s="4">
        <f>SQRT((F7-D20)^2 + (G7-E20)^2)</f>
        <v>0.97420809168046418</v>
      </c>
      <c r="E32" s="4">
        <f>SQRT((F7-D21)^2 + (G7-E21)^2)</f>
        <v>0.72066799448611829</v>
      </c>
      <c r="F32" s="4">
        <f>SQRT((F7-D22)^2 + (G7-E22)^2)</f>
        <v>0.38096428552827966</v>
      </c>
      <c r="G32" s="5">
        <f>SQRT((F7-D23)^2 + (G7-E23)^2)</f>
        <v>6.1994440537812522E-2</v>
      </c>
      <c r="R32" s="2" t="s">
        <v>7</v>
      </c>
      <c r="S32" s="4"/>
      <c r="T32" s="4"/>
      <c r="U32" s="4"/>
      <c r="V32" s="4"/>
      <c r="W32" s="5" t="s">
        <v>42</v>
      </c>
    </row>
    <row r="33" spans="2:23" ht="24.95" customHeight="1" x14ac:dyDescent="0.25">
      <c r="B33" s="2" t="s">
        <v>8</v>
      </c>
      <c r="C33" s="4">
        <f>SQRT((F8-D19)^2 + (G8-E19)^2)</f>
        <v>0.75127842666778155</v>
      </c>
      <c r="D33" s="10">
        <f>SQRT((F8-D20)^2 + (G8-E20)^2)</f>
        <v>0.35246105910574149</v>
      </c>
      <c r="E33" s="4">
        <f>SQRT((F8-D21)^2 + (G8-E21)^2)</f>
        <v>0.62238805694199839</v>
      </c>
      <c r="F33" s="4">
        <f>SQRT((F8-D22)^2 + (G8-E22)^2)</f>
        <v>0.35696503509612693</v>
      </c>
      <c r="G33" s="9">
        <f>SQRT((F8-D23)^2 + (G8-E23)^2)</f>
        <v>0.7945889851544623</v>
      </c>
      <c r="I33" s="16"/>
      <c r="J33" s="16"/>
      <c r="L33" s="17"/>
      <c r="R33" s="2" t="s">
        <v>8</v>
      </c>
      <c r="S33" s="4"/>
      <c r="T33" s="10" t="s">
        <v>42</v>
      </c>
      <c r="U33" s="4"/>
      <c r="V33" s="4"/>
      <c r="W33" s="9"/>
    </row>
    <row r="34" spans="2:23" ht="24.95" customHeight="1" x14ac:dyDescent="0.25">
      <c r="B34" s="2" t="s">
        <v>9</v>
      </c>
      <c r="C34" s="4">
        <f>SQRT((F9-D19)^2 + (G9-E19)^2)</f>
        <v>1.2754127872096068</v>
      </c>
      <c r="D34" s="4">
        <f>SQRT((F9-D20)^2 + (G9-E20)^2)</f>
        <v>1.1021242115922223</v>
      </c>
      <c r="E34" s="4">
        <f>SQRT((F9-D21)^2 + (G9-E21)^2)</f>
        <v>0.77883103288054567</v>
      </c>
      <c r="F34" s="4">
        <f>SQRT((F9-D22)^2 + (G9-E22)^2)</f>
        <v>0.54016458397212397</v>
      </c>
      <c r="G34" s="5">
        <f>SQRT((F9-D23)^2 + (G9-E23)^2)</f>
        <v>0.10651030205780307</v>
      </c>
      <c r="I34" s="16"/>
      <c r="J34" s="16"/>
      <c r="K34" s="16"/>
      <c r="R34" s="2" t="s">
        <v>9</v>
      </c>
      <c r="S34" s="4"/>
      <c r="T34" s="4"/>
      <c r="U34" s="4"/>
      <c r="V34" s="4"/>
      <c r="W34" s="5" t="s">
        <v>42</v>
      </c>
    </row>
    <row r="35" spans="2:23" ht="24.95" customHeight="1" x14ac:dyDescent="0.25">
      <c r="B35" s="2" t="s">
        <v>10</v>
      </c>
      <c r="C35" s="4">
        <f>SQRT((F10-D19)^2 + (G10-E19)^2)</f>
        <v>0.62628806047527175</v>
      </c>
      <c r="D35" s="4">
        <f>SQRT((F10-D20)^2 + (G10-E20)^2)</f>
        <v>0.46409006866850178</v>
      </c>
      <c r="E35" s="6">
        <f>SQRT((F10-D21)^2 + (G10-E21)^2)</f>
        <v>0.23843452016887834</v>
      </c>
      <c r="F35" s="4">
        <f>SQRT((F10-D22)^2 + (G10-E22)^2)</f>
        <v>0.37001103127515822</v>
      </c>
      <c r="G35" s="4">
        <f>SQRT((F10-D23)^2 + (G10-E23)^2)</f>
        <v>0.6103461714302727</v>
      </c>
      <c r="R35" s="2" t="s">
        <v>10</v>
      </c>
      <c r="S35" s="4"/>
      <c r="T35" s="4"/>
      <c r="U35" s="6" t="s">
        <v>42</v>
      </c>
      <c r="V35" s="4"/>
      <c r="W35" s="4"/>
    </row>
    <row r="36" spans="2:23" ht="24.95" customHeight="1" x14ac:dyDescent="0.25">
      <c r="B36" s="2" t="s">
        <v>11</v>
      </c>
      <c r="C36" s="8">
        <f>SQRT((F11-D19)^2 + (G11-E19)^2)</f>
        <v>7.999999999999996E-2</v>
      </c>
      <c r="D36" s="4">
        <f>SQRT((F11-D20)^2 + (G11-E20)^2)</f>
        <v>0.42000000000000004</v>
      </c>
      <c r="E36" s="4">
        <f>SQRT((F11-D21)^2 + (G11-E21)^2)</f>
        <v>0.58591808301161008</v>
      </c>
      <c r="F36" s="4">
        <f>SQRT((F11-D22)^2 + (G11-E22)^2)</f>
        <v>0.98412397592986212</v>
      </c>
      <c r="G36" s="4">
        <f>SQRT((F11-D23)^2 + (G11-E23)^2)</f>
        <v>1.2870120434556935</v>
      </c>
      <c r="I36" s="16"/>
      <c r="J36" s="16"/>
      <c r="L36" s="17"/>
      <c r="R36" s="2" t="s">
        <v>11</v>
      </c>
      <c r="S36" s="8" t="s">
        <v>42</v>
      </c>
      <c r="T36" s="4"/>
      <c r="U36" s="4"/>
      <c r="V36" s="4"/>
      <c r="W36" s="4"/>
    </row>
    <row r="37" spans="2:23" ht="24.95" customHeight="1" x14ac:dyDescent="0.25">
      <c r="B37" s="2" t="s">
        <v>12</v>
      </c>
      <c r="C37" s="9">
        <f>SQRT((F12-D19)^2 + (G12-E19)^2)</f>
        <v>0.29645830793666622</v>
      </c>
      <c r="D37" s="10">
        <f>SQRT((F12-D20)^2 + (G12-E20)^2)</f>
        <v>0.25963693471553845</v>
      </c>
      <c r="E37" s="4">
        <f>SQRT((F12-D21)^2 + (G12-E21)^2)</f>
        <v>0.31049408362111963</v>
      </c>
      <c r="F37" s="4">
        <f>SQRT((F12-D22)^2 + (G12-E22)^2)</f>
        <v>0.65326061652802547</v>
      </c>
      <c r="G37" s="4">
        <f>SQRT((F12-D23)^2 + (G12-E23)^2)</f>
        <v>0.95057972525136314</v>
      </c>
      <c r="J37" s="17"/>
      <c r="R37" s="2" t="s">
        <v>12</v>
      </c>
      <c r="S37" s="9"/>
      <c r="T37" s="10" t="s">
        <v>42</v>
      </c>
      <c r="U37" s="4"/>
      <c r="V37" s="4"/>
      <c r="W37" s="4"/>
    </row>
    <row r="38" spans="2:23" ht="24.95" customHeight="1" x14ac:dyDescent="0.25">
      <c r="B38" s="2" t="s">
        <v>13</v>
      </c>
      <c r="C38" s="4">
        <f>SQRT((F13-D19)^2 + (G13-E19)^2)</f>
        <v>0.9195167813102223</v>
      </c>
      <c r="D38" s="4">
        <f>SQRT((F13-D20)^2 + (G13-E20)^2)</f>
        <v>0.65486215682725502</v>
      </c>
      <c r="E38" s="4">
        <f>SQRT((F13-D21)^2 + (G13-E21)^2)</f>
        <v>0.53016768835697414</v>
      </c>
      <c r="F38" s="7">
        <f>SQRT((F13-D22)^2 + (G13-E22)^2)</f>
        <v>0.10137937550497038</v>
      </c>
      <c r="G38" s="4">
        <f>SQRT((F13-D23)^2 + (G13-E23)^2)</f>
        <v>0.38580363456614103</v>
      </c>
      <c r="R38" s="2" t="s">
        <v>13</v>
      </c>
      <c r="S38" s="4"/>
      <c r="T38" s="4"/>
      <c r="U38" s="4"/>
      <c r="V38" s="7" t="s">
        <v>42</v>
      </c>
      <c r="W38" s="4"/>
    </row>
    <row r="39" spans="2:23" x14ac:dyDescent="0.25">
      <c r="B39" s="1"/>
      <c r="C39" s="1"/>
      <c r="D39" s="1"/>
      <c r="E39" s="1"/>
      <c r="F39" s="1"/>
      <c r="G39" s="1"/>
    </row>
    <row r="40" spans="2:23" x14ac:dyDescent="0.25">
      <c r="B40" s="1"/>
      <c r="C40" s="1"/>
      <c r="D40" s="1"/>
      <c r="E40" s="1"/>
      <c r="F40" s="1"/>
      <c r="G40" s="1"/>
    </row>
    <row r="41" spans="2:23" x14ac:dyDescent="0.25">
      <c r="B41" s="1"/>
      <c r="C41" s="1"/>
      <c r="D41" s="1"/>
      <c r="E41" s="1"/>
      <c r="F41" s="1"/>
      <c r="G41" s="1"/>
    </row>
    <row r="43" spans="2:23" ht="51.75" customHeight="1" x14ac:dyDescent="0.25">
      <c r="B43" s="31" t="s">
        <v>45</v>
      </c>
      <c r="C43" s="31"/>
      <c r="D43" s="31"/>
      <c r="E43" s="31"/>
    </row>
    <row r="44" spans="2:23" ht="36" customHeight="1" x14ac:dyDescent="0.25">
      <c r="B44" s="12" t="s">
        <v>22</v>
      </c>
      <c r="C44" s="12" t="s">
        <v>23</v>
      </c>
      <c r="D44" s="12" t="s">
        <v>24</v>
      </c>
      <c r="E44" s="12" t="s">
        <v>25</v>
      </c>
    </row>
    <row r="45" spans="2:23" ht="24.95" customHeight="1" x14ac:dyDescent="0.25">
      <c r="B45" s="2">
        <v>1</v>
      </c>
      <c r="C45" s="2" t="s">
        <v>26</v>
      </c>
      <c r="D45" s="3">
        <f>(F11)/1</f>
        <v>1</v>
      </c>
      <c r="E45" s="3">
        <f>(G11)/2</f>
        <v>0.5</v>
      </c>
    </row>
    <row r="46" spans="2:23" ht="24.95" customHeight="1" x14ac:dyDescent="0.25">
      <c r="B46" s="2">
        <v>2</v>
      </c>
      <c r="C46" s="2" t="s">
        <v>27</v>
      </c>
      <c r="D46" s="3">
        <f>(F8+F12)/2</f>
        <v>0.83333333333333326</v>
      </c>
      <c r="E46" s="3">
        <f>(G8+G12)/2</f>
        <v>0.4916666666666667</v>
      </c>
    </row>
    <row r="47" spans="2:23" ht="24.95" customHeight="1" x14ac:dyDescent="0.25">
      <c r="B47" s="2">
        <v>3</v>
      </c>
      <c r="C47" s="2" t="s">
        <v>28</v>
      </c>
      <c r="D47" s="3">
        <f>(F6+F10)/2</f>
        <v>0.50952380952380949</v>
      </c>
      <c r="E47" s="3">
        <f>(G6+G10)/2</f>
        <v>0.54166666666666674</v>
      </c>
    </row>
    <row r="48" spans="2:23" ht="24.95" customHeight="1" x14ac:dyDescent="0.25">
      <c r="B48" s="2">
        <v>4</v>
      </c>
      <c r="C48" s="2" t="s">
        <v>29</v>
      </c>
      <c r="D48" s="3">
        <f>(F13)/1</f>
        <v>0.46666666666666667</v>
      </c>
      <c r="E48" s="11">
        <f>(G13)/1</f>
        <v>0.20000000000000004</v>
      </c>
    </row>
    <row r="49" spans="2:23" ht="24.95" customHeight="1" x14ac:dyDescent="0.25">
      <c r="B49" s="2">
        <v>5</v>
      </c>
      <c r="C49" s="2" t="s">
        <v>30</v>
      </c>
      <c r="D49" s="3">
        <f>(F4+F5+F7+F9)/4</f>
        <v>8.8095238095238088E-2</v>
      </c>
      <c r="E49" s="3">
        <f>(G4+G5+G7+G9)/2</f>
        <v>0.16666666666666666</v>
      </c>
    </row>
    <row r="53" spans="2:23" ht="59.25" customHeight="1" x14ac:dyDescent="0.25">
      <c r="B53" s="32" t="s">
        <v>44</v>
      </c>
      <c r="C53" s="32"/>
      <c r="D53" s="32"/>
      <c r="E53" s="32"/>
      <c r="F53" s="32"/>
      <c r="G53" s="32"/>
      <c r="R53" s="33" t="s">
        <v>47</v>
      </c>
      <c r="S53" s="33"/>
      <c r="T53" s="33"/>
      <c r="U53" s="33"/>
      <c r="V53" s="33"/>
      <c r="W53" s="33"/>
    </row>
    <row r="54" spans="2:23" ht="33" customHeight="1" x14ac:dyDescent="0.25">
      <c r="B54" s="12" t="s">
        <v>31</v>
      </c>
      <c r="C54" s="12" t="s">
        <v>32</v>
      </c>
      <c r="D54" s="12" t="s">
        <v>33</v>
      </c>
      <c r="E54" s="12" t="s">
        <v>34</v>
      </c>
      <c r="F54" s="12" t="s">
        <v>35</v>
      </c>
      <c r="G54" s="12" t="s">
        <v>36</v>
      </c>
      <c r="R54" s="13" t="s">
        <v>31</v>
      </c>
      <c r="S54" s="12" t="s">
        <v>37</v>
      </c>
      <c r="T54" s="12" t="s">
        <v>38</v>
      </c>
      <c r="U54" s="12" t="s">
        <v>39</v>
      </c>
      <c r="V54" s="12" t="s">
        <v>40</v>
      </c>
      <c r="W54" s="12" t="s">
        <v>41</v>
      </c>
    </row>
    <row r="55" spans="2:23" ht="24.95" customHeight="1" x14ac:dyDescent="0.25">
      <c r="B55" s="2" t="s">
        <v>4</v>
      </c>
      <c r="C55" s="4">
        <f>SQRT((F4-D45)^2 + (G4-E45)^2)</f>
        <v>0.96741702052939793</v>
      </c>
      <c r="D55" s="4">
        <f>SQRT((F4-D46)^2 + (G4-E46)^2)</f>
        <v>0.8119230901436354</v>
      </c>
      <c r="E55" s="4">
        <f>SQRT((F4-D47)^2 + (G4-E47)^2)</f>
        <v>0.57495070280642013</v>
      </c>
      <c r="F55" s="4">
        <f>SQRT((F4-D48)^2 + (G4-E48)^2)</f>
        <v>0.36799388735926963</v>
      </c>
      <c r="G55" s="5">
        <f>SQRT((F4-D49)^2 + (G4-E49)^2)</f>
        <v>3.7267799624996517E-2</v>
      </c>
      <c r="R55" s="2" t="s">
        <v>4</v>
      </c>
      <c r="S55" s="4"/>
      <c r="T55" s="4"/>
      <c r="U55" s="4"/>
      <c r="V55" s="4"/>
      <c r="W55" s="5" t="s">
        <v>42</v>
      </c>
    </row>
    <row r="56" spans="2:23" ht="24.95" customHeight="1" x14ac:dyDescent="0.25">
      <c r="B56" s="2" t="s">
        <v>5</v>
      </c>
      <c r="C56" s="4">
        <f>SQRT((F5-D45)^2 + (G5-E45)^2)</f>
        <v>1.042074069990679</v>
      </c>
      <c r="D56" s="4">
        <f>SQRT((F5-D46)^2 + (G5-E46)^2)</f>
        <v>0.89480185039701543</v>
      </c>
      <c r="E56" s="4">
        <f>SQRT((F5-D47)^2 + (G5-E47)^2)</f>
        <v>0.68776252460382947</v>
      </c>
      <c r="F56" s="4">
        <f>SQRT((F5-D48)^2 + (G5-E48)^2)</f>
        <v>0.4302612189743435</v>
      </c>
      <c r="G56" s="5">
        <f>SQRT((F5-D49)^2 + (G5-E49)^2)</f>
        <v>0.16668367260178227</v>
      </c>
      <c r="R56" s="2" t="s">
        <v>5</v>
      </c>
      <c r="S56" s="4"/>
      <c r="T56" s="4"/>
      <c r="U56" s="4"/>
      <c r="V56" s="4"/>
      <c r="W56" s="5" t="s">
        <v>42</v>
      </c>
    </row>
    <row r="57" spans="2:23" ht="24.95" customHeight="1" x14ac:dyDescent="0.25">
      <c r="B57" s="2" t="s">
        <v>6</v>
      </c>
      <c r="C57" s="4">
        <f>SQRT((F6-D45)^2 + (G6-E45)^2)</f>
        <v>0.53039689071298723</v>
      </c>
      <c r="D57" s="4">
        <f>SQRT((F6-D46)^2 + (G6-E46)^2)</f>
        <v>0.36871913184148858</v>
      </c>
      <c r="E57" s="6">
        <f>SQRT((F6-D47)^2 + (G6-E47)^2)</f>
        <v>5.3359368645273707E-2</v>
      </c>
      <c r="F57" s="4">
        <f>SQRT((F6-D48)^2 + (G6-E48)^2)</f>
        <v>0.38345162327507526</v>
      </c>
      <c r="G57" s="4">
        <f>SQRT((F6-D49)^2 + (G6-E49)^2)</f>
        <v>0.56941112119742676</v>
      </c>
      <c r="R57" s="2" t="s">
        <v>6</v>
      </c>
      <c r="S57" s="4"/>
      <c r="T57" s="4"/>
      <c r="U57" s="6" t="s">
        <v>42</v>
      </c>
      <c r="V57" s="4"/>
      <c r="W57" s="4"/>
    </row>
    <row r="58" spans="2:23" ht="24.95" customHeight="1" x14ac:dyDescent="0.25">
      <c r="B58" s="2" t="s">
        <v>7</v>
      </c>
      <c r="C58" s="4">
        <f>SQRT((F7-D45)^2 + (G7-E45)^2)</f>
        <v>0.93595659046187873</v>
      </c>
      <c r="D58" s="4">
        <f>SQRT((F7-D46)^2 + (G7-E46)^2)</f>
        <v>0.78584504683921197</v>
      </c>
      <c r="E58" s="4">
        <f>SQRT((F7-D47)^2 + (G7-E47)^2)</f>
        <v>0.57524642259819248</v>
      </c>
      <c r="F58" s="4">
        <f>SQRT((F7-D48)^2 + (G7-E48)^2)</f>
        <v>0.32632948028827469</v>
      </c>
      <c r="G58" s="5">
        <f>SQRT((F7-D49)^2 + (G7-E49)^2)</f>
        <v>0.11132066407200915</v>
      </c>
      <c r="R58" s="2" t="s">
        <v>7</v>
      </c>
      <c r="S58" s="4"/>
      <c r="T58" s="4"/>
      <c r="U58" s="4"/>
      <c r="V58" s="4"/>
      <c r="W58" s="5" t="s">
        <v>42</v>
      </c>
    </row>
    <row r="59" spans="2:23" ht="24.95" customHeight="1" x14ac:dyDescent="0.25">
      <c r="B59" s="2" t="s">
        <v>8</v>
      </c>
      <c r="C59" s="4">
        <f>SQRT((F8-D45)^2 + (G8-E45)^2)</f>
        <v>0.27897813209271627</v>
      </c>
      <c r="D59" s="10">
        <f>SQRT((F8-D46)^2 + (G8-E46)^2)</f>
        <v>0.24543739012557836</v>
      </c>
      <c r="E59" s="4">
        <f>SQRT((F8-D47)^2 + (G8-E47)^2)</f>
        <v>0.46852309322901997</v>
      </c>
      <c r="F59" s="4">
        <f>SQRT((F8-D48)^2 + (G8-E48)^2)</f>
        <v>0.4125648440753204</v>
      </c>
      <c r="G59" s="9">
        <f>SQRT((F8-D49)^2 + (G8-E49)^2)</f>
        <v>0.79248883194202446</v>
      </c>
      <c r="R59" s="2" t="s">
        <v>8</v>
      </c>
      <c r="S59" s="4"/>
      <c r="T59" s="10" t="s">
        <v>42</v>
      </c>
      <c r="U59" s="4"/>
      <c r="V59" s="4"/>
      <c r="W59" s="9"/>
    </row>
    <row r="60" spans="2:23" ht="24.95" customHeight="1" x14ac:dyDescent="0.25">
      <c r="B60" s="2" t="s">
        <v>9</v>
      </c>
      <c r="C60" s="4">
        <f>SQRT((F9-D45)^2 + (G9-E45)^2)</f>
        <v>1.0709549217611563</v>
      </c>
      <c r="D60" s="4">
        <f>SQRT((F9-D46)^2 + (G9-E46)^2)</f>
        <v>0.91382134164422113</v>
      </c>
      <c r="E60" s="4">
        <f>SQRT((F9-D47)^2 + (G9-E47)^2)</f>
        <v>0.66350547282720684</v>
      </c>
      <c r="F60" s="4">
        <f>SQRT((F9-D48)^2 + (G9-E48)^2)</f>
        <v>0.47404875511092975</v>
      </c>
      <c r="G60" s="5">
        <f>SQRT((F9-D49)^2 + (G9-E49)^2)</f>
        <v>0.10129546374372686</v>
      </c>
      <c r="R60" s="2" t="s">
        <v>9</v>
      </c>
      <c r="S60" s="4"/>
      <c r="T60" s="4"/>
      <c r="U60" s="4"/>
      <c r="V60" s="4"/>
      <c r="W60" s="5" t="s">
        <v>42</v>
      </c>
    </row>
    <row r="61" spans="2:23" ht="24.95" customHeight="1" x14ac:dyDescent="0.25">
      <c r="B61" s="2" t="s">
        <v>10</v>
      </c>
      <c r="C61" s="4">
        <f>SQRT((F10-D45)^2 + (G10-E45)^2)</f>
        <v>0.45714285714285718</v>
      </c>
      <c r="D61" s="4">
        <f>SQRT((F10-D46)^2 + (G10-E46)^2)</f>
        <v>0.29059570141005958</v>
      </c>
      <c r="E61" s="6">
        <f>SQRT((F10-D47)^2 + (G10-E47)^2)</f>
        <v>5.335936864527379E-2</v>
      </c>
      <c r="F61" s="4">
        <f>SQRT((F10-D48)^2 + (G10-E48)^2)</f>
        <v>0.30952380952380942</v>
      </c>
      <c r="G61" s="4">
        <f>SQRT((F10-D49)^2 + (G10-E49)^2)</f>
        <v>0.56384350766306324</v>
      </c>
      <c r="R61" s="2" t="s">
        <v>10</v>
      </c>
      <c r="S61" s="4"/>
      <c r="T61" s="4"/>
      <c r="U61" s="6" t="s">
        <v>42</v>
      </c>
      <c r="V61" s="4"/>
      <c r="W61" s="4"/>
    </row>
    <row r="62" spans="2:23" ht="24.95" customHeight="1" x14ac:dyDescent="0.25">
      <c r="B62" s="2" t="s">
        <v>11</v>
      </c>
      <c r="C62" s="8">
        <f>SQRT((F11-D45)^2 + (G11-E45)^2)</f>
        <v>0.5</v>
      </c>
      <c r="D62" s="4">
        <f>SQRT((F11-D46)^2 + (G11-E46)^2)</f>
        <v>0.53495846152346782</v>
      </c>
      <c r="E62" s="4">
        <f>SQRT((F11-D47)^2 + (G11-E47)^2)</f>
        <v>0.67129452393750444</v>
      </c>
      <c r="F62" s="4">
        <f>SQRT((F11-D48)^2 + (G11-E48)^2)</f>
        <v>0.9614803401237304</v>
      </c>
      <c r="G62" s="4">
        <f>SQRT((F11-D49)^2 + (G11-E49)^2)</f>
        <v>1.2353196911038959</v>
      </c>
      <c r="R62" s="2" t="s">
        <v>11</v>
      </c>
      <c r="S62" s="8" t="s">
        <v>42</v>
      </c>
      <c r="T62" s="4"/>
      <c r="U62" s="4"/>
      <c r="V62" s="4"/>
      <c r="W62" s="4"/>
    </row>
    <row r="63" spans="2:23" ht="24.95" customHeight="1" x14ac:dyDescent="0.25">
      <c r="B63" s="2" t="s">
        <v>12</v>
      </c>
      <c r="C63" s="9">
        <f>SQRT((F12-D45)^2 + (G12-E45)^2)</f>
        <v>0.31359953954337066</v>
      </c>
      <c r="D63" s="10">
        <f>SQRT((F12-D46)^2 + (G12-E46)^2)</f>
        <v>0.24543739012557833</v>
      </c>
      <c r="E63" s="4">
        <f>SQRT((F12-D47)^2 + (G12-E47)^2)</f>
        <v>0.34010344231413314</v>
      </c>
      <c r="F63" s="4">
        <f>SQRT((F12-D48)^2 + (G12-E48)^2)</f>
        <v>0.62393673730130284</v>
      </c>
      <c r="G63" s="4">
        <f>SQRT((F12-D49)^2 + (G12-E49)^2)</f>
        <v>0.90246889884288239</v>
      </c>
      <c r="R63" s="2" t="s">
        <v>12</v>
      </c>
      <c r="S63" s="9"/>
      <c r="T63" s="10" t="s">
        <v>42</v>
      </c>
      <c r="U63" s="4"/>
      <c r="V63" s="4"/>
      <c r="W63" s="4"/>
    </row>
    <row r="64" spans="2:23" ht="24.95" customHeight="1" x14ac:dyDescent="0.25">
      <c r="B64" s="2" t="s">
        <v>13</v>
      </c>
      <c r="C64" s="4">
        <f>SQRT((F13-D45)^2 + (G13-E45)^2)</f>
        <v>0.61191865835619397</v>
      </c>
      <c r="D64" s="4">
        <f>SQRT((F13-D46)^2 + (G13-E46)^2)</f>
        <v>0.46852309322901986</v>
      </c>
      <c r="E64" s="4">
        <f>SQRT((F13-D47)^2 + (G13-E47)^2)</f>
        <v>0.3443440805429776</v>
      </c>
      <c r="F64" s="7">
        <f>SQRT((F13-D48)^2 + (G13-E48)^2)</f>
        <v>0</v>
      </c>
      <c r="G64" s="4">
        <f>SQRT((F13-D49)^2 + (G13-E49)^2)</f>
        <v>0.38003610044537001</v>
      </c>
      <c r="R64" s="2" t="s">
        <v>13</v>
      </c>
      <c r="S64" s="4"/>
      <c r="T64" s="4"/>
      <c r="U64" s="4"/>
      <c r="V64" s="7" t="s">
        <v>42</v>
      </c>
      <c r="W64" s="4"/>
    </row>
    <row r="70" ht="36.7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</sheetData>
  <mergeCells count="11">
    <mergeCell ref="B17:E17"/>
    <mergeCell ref="B2:D2"/>
    <mergeCell ref="F2:G2"/>
    <mergeCell ref="I2:M2"/>
    <mergeCell ref="AA2:AF2"/>
    <mergeCell ref="AA3:AA4"/>
    <mergeCell ref="B27:G27"/>
    <mergeCell ref="R27:W27"/>
    <mergeCell ref="B43:E43"/>
    <mergeCell ref="B53:G53"/>
    <mergeCell ref="R53:W5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4D1B-70D6-4145-B824-C227F75878EC}">
  <dimension ref="B2:M60"/>
  <sheetViews>
    <sheetView tabSelected="1" topLeftCell="A16" zoomScale="91" zoomScaleNormal="91" workbookViewId="0">
      <selection activeCell="K24" sqref="K24"/>
    </sheetView>
  </sheetViews>
  <sheetFormatPr defaultRowHeight="15" x14ac:dyDescent="0.25"/>
  <cols>
    <col min="2" max="2" width="14" customWidth="1"/>
    <col min="3" max="3" width="15.28515625" customWidth="1"/>
    <col min="4" max="4" width="16.42578125" customWidth="1"/>
    <col min="5" max="5" width="10" bestFit="1" customWidth="1"/>
    <col min="6" max="8" width="16.28515625" customWidth="1"/>
  </cols>
  <sheetData>
    <row r="2" spans="2:4" ht="48" customHeight="1" x14ac:dyDescent="0.25">
      <c r="B2" s="29" t="s">
        <v>0</v>
      </c>
      <c r="C2" s="29"/>
      <c r="D2" s="29"/>
    </row>
    <row r="3" spans="2:4" ht="30" x14ac:dyDescent="0.25">
      <c r="B3" s="12" t="s">
        <v>1</v>
      </c>
      <c r="C3" s="13" t="s">
        <v>2</v>
      </c>
      <c r="D3" s="13" t="s">
        <v>3</v>
      </c>
    </row>
    <row r="4" spans="2:4" ht="24.95" customHeight="1" x14ac:dyDescent="0.25">
      <c r="B4" s="2" t="s">
        <v>4</v>
      </c>
      <c r="C4" s="2">
        <v>52</v>
      </c>
      <c r="D4" s="2">
        <v>5.8</v>
      </c>
    </row>
    <row r="5" spans="2:4" ht="24.95" customHeight="1" x14ac:dyDescent="0.25">
      <c r="B5" s="2" t="s">
        <v>5</v>
      </c>
      <c r="C5" s="2">
        <v>51</v>
      </c>
      <c r="D5" s="2">
        <v>5</v>
      </c>
    </row>
    <row r="6" spans="2:4" ht="24.95" customHeight="1" x14ac:dyDescent="0.25">
      <c r="B6" s="2" t="s">
        <v>6</v>
      </c>
      <c r="C6" s="2">
        <v>71.5</v>
      </c>
      <c r="D6" s="2">
        <v>8.5</v>
      </c>
    </row>
    <row r="7" spans="2:4" ht="24.95" customHeight="1" x14ac:dyDescent="0.25">
      <c r="B7" s="2" t="s">
        <v>7</v>
      </c>
      <c r="C7" s="2">
        <v>55</v>
      </c>
      <c r="D7" s="2">
        <v>5.5</v>
      </c>
    </row>
    <row r="8" spans="2:4" ht="24.95" customHeight="1" x14ac:dyDescent="0.25">
      <c r="B8" s="2" t="s">
        <v>8</v>
      </c>
      <c r="C8" s="2">
        <v>92.5</v>
      </c>
      <c r="D8" s="2">
        <v>6.5</v>
      </c>
    </row>
    <row r="9" spans="2:4" ht="24.95" customHeight="1" x14ac:dyDescent="0.25">
      <c r="B9" s="2" t="s">
        <v>9</v>
      </c>
      <c r="C9" s="2">
        <v>46.5</v>
      </c>
      <c r="D9" s="2">
        <v>5.7</v>
      </c>
    </row>
    <row r="10" spans="2:4" ht="24.95" customHeight="1" x14ac:dyDescent="0.25">
      <c r="B10" s="2" t="s">
        <v>10</v>
      </c>
      <c r="C10" s="2">
        <v>75</v>
      </c>
      <c r="D10" s="2">
        <v>8</v>
      </c>
    </row>
    <row r="11" spans="2:4" ht="24.95" customHeight="1" x14ac:dyDescent="0.25">
      <c r="B11" s="2" t="s">
        <v>11</v>
      </c>
      <c r="C11" s="2">
        <v>99</v>
      </c>
      <c r="D11" s="2">
        <v>11</v>
      </c>
    </row>
    <row r="12" spans="2:4" ht="24.95" customHeight="1" x14ac:dyDescent="0.25">
      <c r="B12" s="2" t="s">
        <v>12</v>
      </c>
      <c r="C12" s="2">
        <v>88</v>
      </c>
      <c r="D12" s="2">
        <v>9.4</v>
      </c>
    </row>
    <row r="13" spans="2:4" ht="24.95" customHeight="1" x14ac:dyDescent="0.25">
      <c r="B13" s="2" t="s">
        <v>13</v>
      </c>
      <c r="C13" s="2">
        <v>71</v>
      </c>
      <c r="D13" s="2">
        <v>6.2</v>
      </c>
    </row>
    <row r="14" spans="2:4" ht="24.95" customHeight="1" x14ac:dyDescent="0.25"/>
    <row r="17" spans="2:12" ht="18.75" x14ac:dyDescent="0.25">
      <c r="B17" s="29" t="s">
        <v>55</v>
      </c>
      <c r="C17" s="29"/>
      <c r="D17" s="29"/>
      <c r="E17" s="29"/>
      <c r="F17" s="29" t="s">
        <v>43</v>
      </c>
      <c r="G17" s="29"/>
      <c r="H17" s="29"/>
    </row>
    <row r="18" spans="2:12" ht="24.75" customHeight="1" x14ac:dyDescent="0.25">
      <c r="B18" s="12" t="s">
        <v>23</v>
      </c>
      <c r="C18" s="12" t="s">
        <v>24</v>
      </c>
      <c r="D18" s="12" t="s">
        <v>25</v>
      </c>
      <c r="F18" s="12" t="s">
        <v>31</v>
      </c>
      <c r="G18" s="12" t="s">
        <v>58</v>
      </c>
      <c r="H18" s="12" t="s">
        <v>59</v>
      </c>
      <c r="J18" t="s">
        <v>56</v>
      </c>
    </row>
    <row r="19" spans="2:12" ht="24.75" customHeight="1" x14ac:dyDescent="0.25">
      <c r="B19" s="2" t="s">
        <v>11</v>
      </c>
      <c r="C19" s="2">
        <v>99</v>
      </c>
      <c r="D19" s="2">
        <v>11</v>
      </c>
      <c r="F19" s="2" t="s">
        <v>4</v>
      </c>
      <c r="G19" s="4">
        <f t="shared" ref="G19:G28" si="0">SQRT((C4-$C$19)^2 + (D4-$D$19)^2)</f>
        <v>47.286784623190442</v>
      </c>
      <c r="H19" s="4">
        <f t="shared" ref="H19:H28" si="1">SQRT((C4-$C$20)^2 + (D4-$D$20)^2)</f>
        <v>0</v>
      </c>
      <c r="J19" t="s">
        <v>57</v>
      </c>
      <c r="L19" s="17"/>
    </row>
    <row r="20" spans="2:12" ht="24.75" customHeight="1" x14ac:dyDescent="0.25">
      <c r="B20" s="2" t="s">
        <v>4</v>
      </c>
      <c r="C20" s="2">
        <v>52</v>
      </c>
      <c r="D20" s="2">
        <v>5.8</v>
      </c>
      <c r="F20" s="2" t="s">
        <v>5</v>
      </c>
      <c r="G20" s="4">
        <f t="shared" si="0"/>
        <v>48.373546489791295</v>
      </c>
      <c r="H20" s="4">
        <f t="shared" si="1"/>
        <v>1.2806248474865696</v>
      </c>
      <c r="J20" s="17">
        <f>H19+H20+H21+H22+G23+H24+H25+G26+G27+H28</f>
        <v>90.613168823655684</v>
      </c>
      <c r="L20" s="17"/>
    </row>
    <row r="21" spans="2:12" ht="24.75" customHeight="1" x14ac:dyDescent="0.25">
      <c r="B21" s="2"/>
      <c r="C21" s="2"/>
      <c r="D21" s="2"/>
      <c r="F21" s="2" t="s">
        <v>6</v>
      </c>
      <c r="G21" s="4">
        <f t="shared" si="0"/>
        <v>27.613402542968153</v>
      </c>
      <c r="H21" s="4">
        <f t="shared" si="1"/>
        <v>19.686035659827503</v>
      </c>
      <c r="L21" s="17"/>
    </row>
    <row r="22" spans="2:12" ht="24.75" customHeight="1" x14ac:dyDescent="0.25">
      <c r="B22" s="2"/>
      <c r="C22" s="2"/>
      <c r="D22" s="2"/>
      <c r="E22" s="2"/>
      <c r="F22" s="2" t="s">
        <v>7</v>
      </c>
      <c r="G22" s="4">
        <f t="shared" si="0"/>
        <v>44.34241761564202</v>
      </c>
      <c r="H22" s="4">
        <f t="shared" si="1"/>
        <v>3.0149626863362671</v>
      </c>
      <c r="L22" s="17"/>
    </row>
    <row r="23" spans="2:12" ht="24.75" customHeight="1" x14ac:dyDescent="0.25">
      <c r="B23" s="2"/>
      <c r="C23" s="2"/>
      <c r="D23" s="2"/>
      <c r="E23" s="2"/>
      <c r="F23" s="2" t="s">
        <v>8</v>
      </c>
      <c r="G23" s="4">
        <f t="shared" si="0"/>
        <v>7.9056941504209481</v>
      </c>
      <c r="H23" s="4">
        <f t="shared" si="1"/>
        <v>40.506048930993011</v>
      </c>
      <c r="L23" s="17"/>
    </row>
    <row r="24" spans="2:12" ht="24.75" customHeight="1" x14ac:dyDescent="0.25">
      <c r="F24" s="2" t="s">
        <v>9</v>
      </c>
      <c r="G24" s="4">
        <f t="shared" si="0"/>
        <v>52.766845651412595</v>
      </c>
      <c r="H24" s="4">
        <f t="shared" si="1"/>
        <v>5.5009090157900271</v>
      </c>
      <c r="L24" s="17"/>
    </row>
    <row r="25" spans="2:12" ht="24.75" customHeight="1" x14ac:dyDescent="0.25">
      <c r="F25" s="2" t="s">
        <v>10</v>
      </c>
      <c r="G25" s="4">
        <f t="shared" si="0"/>
        <v>24.186773244895647</v>
      </c>
      <c r="H25" s="4">
        <f t="shared" si="1"/>
        <v>23.104977818643324</v>
      </c>
      <c r="L25" s="17"/>
    </row>
    <row r="26" spans="2:12" ht="24.75" customHeight="1" x14ac:dyDescent="0.25">
      <c r="F26" s="2" t="s">
        <v>11</v>
      </c>
      <c r="G26" s="4">
        <f t="shared" si="0"/>
        <v>0</v>
      </c>
      <c r="H26" s="4">
        <f t="shared" si="1"/>
        <v>47.286784623190442</v>
      </c>
      <c r="L26" s="17"/>
    </row>
    <row r="27" spans="2:12" ht="24.75" customHeight="1" x14ac:dyDescent="0.25">
      <c r="F27" s="2" t="s">
        <v>12</v>
      </c>
      <c r="G27" s="4">
        <f t="shared" si="0"/>
        <v>11.115754585272203</v>
      </c>
      <c r="H27" s="4">
        <f t="shared" si="1"/>
        <v>36.179552236035207</v>
      </c>
      <c r="L27" s="17"/>
    </row>
    <row r="28" spans="2:12" ht="24.75" customHeight="1" x14ac:dyDescent="0.25">
      <c r="F28" s="2" t="s">
        <v>13</v>
      </c>
      <c r="G28" s="4">
        <f t="shared" si="0"/>
        <v>28.408449447303525</v>
      </c>
      <c r="H28" s="4">
        <f t="shared" si="1"/>
        <v>19.004210059878837</v>
      </c>
      <c r="L28" s="17"/>
    </row>
    <row r="30" spans="2:12" ht="18.75" x14ac:dyDescent="0.25">
      <c r="B30" s="29" t="s">
        <v>55</v>
      </c>
      <c r="C30" s="29"/>
      <c r="D30" s="29"/>
      <c r="E30" s="29"/>
      <c r="F30" s="29" t="s">
        <v>43</v>
      </c>
      <c r="G30" s="29"/>
      <c r="H30" s="29"/>
    </row>
    <row r="31" spans="2:12" ht="24.75" customHeight="1" x14ac:dyDescent="0.25">
      <c r="B31" s="12" t="s">
        <v>23</v>
      </c>
      <c r="C31" s="12" t="s">
        <v>24</v>
      </c>
      <c r="D31" s="12" t="s">
        <v>25</v>
      </c>
      <c r="F31" s="12" t="s">
        <v>31</v>
      </c>
      <c r="G31" s="12" t="s">
        <v>58</v>
      </c>
      <c r="H31" s="12" t="s">
        <v>59</v>
      </c>
      <c r="J31" t="s">
        <v>56</v>
      </c>
    </row>
    <row r="32" spans="2:12" ht="24.75" customHeight="1" x14ac:dyDescent="0.25">
      <c r="B32" s="2" t="s">
        <v>11</v>
      </c>
      <c r="C32" s="2">
        <v>99</v>
      </c>
      <c r="D32" s="2">
        <v>11</v>
      </c>
      <c r="F32" s="2" t="s">
        <v>4</v>
      </c>
      <c r="G32" s="4">
        <f>SQRT((C4-$C$32)^2 + (D4-$D$32)^2)</f>
        <v>47.286784623190442</v>
      </c>
      <c r="H32" s="4">
        <f>SQRT((C4-$C$33)^2 + (D4-$D$33)^2)</f>
        <v>19.004210059878837</v>
      </c>
      <c r="J32" t="s">
        <v>57</v>
      </c>
      <c r="L32" s="17"/>
    </row>
    <row r="33" spans="2:13" ht="24.75" customHeight="1" x14ac:dyDescent="0.25">
      <c r="B33" s="2" t="s">
        <v>13</v>
      </c>
      <c r="C33" s="2">
        <v>71</v>
      </c>
      <c r="D33" s="2">
        <v>6.2</v>
      </c>
      <c r="F33" s="2" t="s">
        <v>5</v>
      </c>
      <c r="G33" s="4">
        <f t="shared" ref="G33:G41" si="2">SQRT((C5-$C$32)^2 + (D5-$D$32)^2)</f>
        <v>48.373546489791295</v>
      </c>
      <c r="H33" s="4">
        <f t="shared" ref="H33:H41" si="3">SQRT((C5-$C$33)^2 + (D5-$D$33)^2)</f>
        <v>20.035967658189108</v>
      </c>
      <c r="J33" s="17">
        <f>H32+H33+H34+H35+G36+H37+H38+G39+G40+H41</f>
        <v>105.32209604226054</v>
      </c>
      <c r="L33" s="17"/>
    </row>
    <row r="34" spans="2:13" ht="24.75" customHeight="1" x14ac:dyDescent="0.25">
      <c r="B34" s="2"/>
      <c r="C34" s="2"/>
      <c r="D34" s="2"/>
      <c r="F34" s="2" t="s">
        <v>6</v>
      </c>
      <c r="G34" s="4">
        <f t="shared" si="2"/>
        <v>27.613402542968153</v>
      </c>
      <c r="H34" s="4">
        <f t="shared" si="3"/>
        <v>2.3537204591879637</v>
      </c>
      <c r="J34" s="17">
        <f>J33-J20</f>
        <v>14.708927218604856</v>
      </c>
      <c r="L34" s="17"/>
    </row>
    <row r="35" spans="2:13" ht="24.75" customHeight="1" x14ac:dyDescent="0.25">
      <c r="B35" s="2"/>
      <c r="C35" s="2"/>
      <c r="D35" s="2"/>
      <c r="E35" s="2"/>
      <c r="F35" s="2" t="s">
        <v>7</v>
      </c>
      <c r="G35" s="4">
        <f t="shared" si="2"/>
        <v>44.34241761564202</v>
      </c>
      <c r="H35" s="4">
        <f t="shared" si="3"/>
        <v>16.015305179733542</v>
      </c>
      <c r="L35" s="17"/>
    </row>
    <row r="36" spans="2:13" ht="24.75" customHeight="1" x14ac:dyDescent="0.25">
      <c r="B36" s="2"/>
      <c r="C36" s="2"/>
      <c r="D36" s="2"/>
      <c r="E36" s="2"/>
      <c r="F36" s="2" t="s">
        <v>8</v>
      </c>
      <c r="G36" s="4">
        <f t="shared" si="2"/>
        <v>7.9056941504209481</v>
      </c>
      <c r="H36" s="4">
        <f t="shared" si="3"/>
        <v>21.502092921387909</v>
      </c>
      <c r="L36" s="17"/>
    </row>
    <row r="37" spans="2:13" ht="24.75" customHeight="1" x14ac:dyDescent="0.25">
      <c r="F37" s="2" t="s">
        <v>9</v>
      </c>
      <c r="G37" s="4">
        <f t="shared" si="2"/>
        <v>52.766845651412595</v>
      </c>
      <c r="H37" s="4">
        <f t="shared" si="3"/>
        <v>24.505101509685691</v>
      </c>
      <c r="L37" s="17"/>
    </row>
    <row r="38" spans="2:13" ht="24.75" customHeight="1" x14ac:dyDescent="0.25">
      <c r="F38" s="2" t="s">
        <v>10</v>
      </c>
      <c r="G38" s="4">
        <f t="shared" si="2"/>
        <v>24.186773244895647</v>
      </c>
      <c r="H38" s="4">
        <f t="shared" si="3"/>
        <v>4.3863424398922612</v>
      </c>
      <c r="L38" s="17"/>
      <c r="M38" s="17"/>
    </row>
    <row r="39" spans="2:13" ht="24.75" customHeight="1" x14ac:dyDescent="0.25">
      <c r="F39" s="2" t="s">
        <v>11</v>
      </c>
      <c r="G39" s="4">
        <f t="shared" si="2"/>
        <v>0</v>
      </c>
      <c r="H39" s="4">
        <f t="shared" si="3"/>
        <v>28.408449447303525</v>
      </c>
      <c r="L39" s="17"/>
    </row>
    <row r="40" spans="2:13" ht="24.75" customHeight="1" x14ac:dyDescent="0.25">
      <c r="F40" s="2" t="s">
        <v>12</v>
      </c>
      <c r="G40" s="4">
        <f t="shared" si="2"/>
        <v>11.115754585272203</v>
      </c>
      <c r="H40" s="4">
        <f t="shared" si="3"/>
        <v>17.29855485293497</v>
      </c>
      <c r="L40" s="17"/>
    </row>
    <row r="41" spans="2:13" ht="24.75" customHeight="1" x14ac:dyDescent="0.25">
      <c r="F41" s="2" t="s">
        <v>13</v>
      </c>
      <c r="G41" s="4">
        <f t="shared" si="2"/>
        <v>28.408449447303525</v>
      </c>
      <c r="H41" s="4">
        <f t="shared" si="3"/>
        <v>0</v>
      </c>
      <c r="L41" s="17"/>
    </row>
    <row r="48" spans="2:13" ht="36.7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</sheetData>
  <mergeCells count="5">
    <mergeCell ref="F17:H17"/>
    <mergeCell ref="B30:E30"/>
    <mergeCell ref="F30:H30"/>
    <mergeCell ref="B2:D2"/>
    <mergeCell ref="B17:E17"/>
  </mergeCells>
  <phoneticPr fontId="4" type="noConversion"/>
  <conditionalFormatting sqref="G19:H19">
    <cfRule type="top10" dxfId="73" priority="21" bottom="1" rank="1"/>
  </conditionalFormatting>
  <conditionalFormatting sqref="G20:H20">
    <cfRule type="top10" dxfId="72" priority="22" bottom="1" rank="1"/>
  </conditionalFormatting>
  <conditionalFormatting sqref="G21:H21">
    <cfRule type="top10" dxfId="71" priority="23" bottom="1" rank="1"/>
  </conditionalFormatting>
  <conditionalFormatting sqref="G22:H22">
    <cfRule type="top10" dxfId="70" priority="24" bottom="1" rank="1"/>
  </conditionalFormatting>
  <conditionalFormatting sqref="G23:H23">
    <cfRule type="top10" dxfId="69" priority="25" bottom="1" rank="1"/>
  </conditionalFormatting>
  <conditionalFormatting sqref="G24:H24">
    <cfRule type="top10" dxfId="68" priority="26" bottom="1" rank="1"/>
  </conditionalFormatting>
  <conditionalFormatting sqref="G25:H25">
    <cfRule type="top10" dxfId="67" priority="27" bottom="1" rank="1"/>
  </conditionalFormatting>
  <conditionalFormatting sqref="G26:H26">
    <cfRule type="top10" dxfId="66" priority="28" bottom="1" rank="1"/>
  </conditionalFormatting>
  <conditionalFormatting sqref="G27:H27">
    <cfRule type="top10" dxfId="65" priority="29" bottom="1" rank="1"/>
  </conditionalFormatting>
  <conditionalFormatting sqref="G28:H28">
    <cfRule type="top10" dxfId="64" priority="30" bottom="1" rank="1"/>
  </conditionalFormatting>
  <conditionalFormatting sqref="G32:H32">
    <cfRule type="top10" dxfId="63" priority="31" bottom="1" rank="1"/>
  </conditionalFormatting>
  <conditionalFormatting sqref="G33:H33">
    <cfRule type="top10" dxfId="62" priority="32" bottom="1" rank="1"/>
  </conditionalFormatting>
  <conditionalFormatting sqref="G34:H34">
    <cfRule type="top10" dxfId="61" priority="33" bottom="1" rank="1"/>
  </conditionalFormatting>
  <conditionalFormatting sqref="G35:H35">
    <cfRule type="top10" dxfId="60" priority="34" bottom="1" rank="1"/>
  </conditionalFormatting>
  <conditionalFormatting sqref="G36:H36">
    <cfRule type="top10" dxfId="59" priority="35" bottom="1" rank="1"/>
  </conditionalFormatting>
  <conditionalFormatting sqref="G37:H37">
    <cfRule type="top10" dxfId="58" priority="36" bottom="1" rank="1"/>
  </conditionalFormatting>
  <conditionalFormatting sqref="G38:H38">
    <cfRule type="top10" dxfId="57" priority="37" bottom="1" rank="1"/>
  </conditionalFormatting>
  <conditionalFormatting sqref="G39:H39">
    <cfRule type="top10" dxfId="56" priority="38" bottom="1" rank="1"/>
  </conditionalFormatting>
  <conditionalFormatting sqref="G40:H40">
    <cfRule type="top10" dxfId="55" priority="39" bottom="1" rank="1"/>
  </conditionalFormatting>
  <conditionalFormatting sqref="G41:H41">
    <cfRule type="top10" dxfId="54" priority="40" bottom="1" rank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3F38-5E22-4D16-84B7-1712B2026711}">
  <dimension ref="A1:Y21"/>
  <sheetViews>
    <sheetView topLeftCell="E1" zoomScale="145" zoomScaleNormal="145" workbookViewId="0">
      <selection activeCell="V3" sqref="V3"/>
    </sheetView>
  </sheetViews>
  <sheetFormatPr defaultRowHeight="15" x14ac:dyDescent="0.25"/>
  <cols>
    <col min="1" max="1" width="9.28515625" customWidth="1"/>
    <col min="2" max="2" width="19.140625" customWidth="1"/>
    <col min="3" max="3" width="13.140625" customWidth="1"/>
    <col min="4" max="4" width="8.140625" customWidth="1"/>
    <col min="6" max="6" width="8.42578125" style="27" bestFit="1" customWidth="1"/>
    <col min="7" max="7" width="17.28515625" style="27" bestFit="1" customWidth="1"/>
    <col min="8" max="8" width="11" bestFit="1" customWidth="1"/>
    <col min="9" max="9" width="6" bestFit="1" customWidth="1"/>
    <col min="11" max="11" width="9.42578125" bestFit="1" customWidth="1"/>
    <col min="12" max="12" width="19.5703125" bestFit="1" customWidth="1"/>
    <col min="13" max="13" width="13.28515625" bestFit="1" customWidth="1"/>
    <col min="14" max="14" width="8.28515625" bestFit="1" customWidth="1"/>
    <col min="15" max="21" width="0" hidden="1" customWidth="1"/>
  </cols>
  <sheetData>
    <row r="1" spans="1:25" x14ac:dyDescent="0.25">
      <c r="F1" s="37" t="s">
        <v>73</v>
      </c>
      <c r="G1" s="37"/>
      <c r="H1" s="37"/>
      <c r="I1" s="37"/>
    </row>
    <row r="2" spans="1:25" x14ac:dyDescent="0.25">
      <c r="A2" s="21" t="s">
        <v>67</v>
      </c>
      <c r="B2" s="22" t="s">
        <v>60</v>
      </c>
      <c r="C2" s="22" t="s">
        <v>61</v>
      </c>
      <c r="D2" s="23" t="s">
        <v>62</v>
      </c>
      <c r="F2" s="18" t="s">
        <v>67</v>
      </c>
      <c r="G2" s="18" t="s">
        <v>60</v>
      </c>
      <c r="H2" s="18" t="s">
        <v>61</v>
      </c>
      <c r="I2" s="18" t="s">
        <v>62</v>
      </c>
      <c r="K2" s="21" t="s">
        <v>67</v>
      </c>
      <c r="L2" s="22" t="s">
        <v>60</v>
      </c>
      <c r="M2" s="22" t="s">
        <v>61</v>
      </c>
      <c r="N2" s="23" t="s">
        <v>62</v>
      </c>
      <c r="O2" s="22" t="s">
        <v>76</v>
      </c>
      <c r="P2" s="22" t="s">
        <v>77</v>
      </c>
      <c r="Q2" s="22" t="s">
        <v>78</v>
      </c>
      <c r="R2" s="22" t="s">
        <v>80</v>
      </c>
      <c r="S2" s="22" t="s">
        <v>81</v>
      </c>
      <c r="T2" s="22" t="s">
        <v>79</v>
      </c>
      <c r="V2" s="27" t="s">
        <v>68</v>
      </c>
      <c r="W2" s="27" t="s">
        <v>69</v>
      </c>
    </row>
    <row r="3" spans="1:25" x14ac:dyDescent="0.25">
      <c r="A3" s="19">
        <v>1</v>
      </c>
      <c r="B3" s="18" t="s">
        <v>63</v>
      </c>
      <c r="C3" s="18" t="s">
        <v>64</v>
      </c>
      <c r="D3" s="20" t="s">
        <v>65</v>
      </c>
      <c r="F3" s="18">
        <v>1</v>
      </c>
      <c r="G3" s="18" t="s">
        <v>63</v>
      </c>
      <c r="H3" s="18" t="s">
        <v>64</v>
      </c>
      <c r="I3" s="18" t="s">
        <v>65</v>
      </c>
      <c r="K3" s="19">
        <v>1</v>
      </c>
      <c r="L3" s="18" t="s">
        <v>63</v>
      </c>
      <c r="M3" s="18" t="s">
        <v>64</v>
      </c>
      <c r="N3" s="20" t="s">
        <v>65</v>
      </c>
      <c r="O3">
        <f t="shared" ref="O3:O10" si="0">IF(B3=$G$3,0,1)</f>
        <v>0</v>
      </c>
      <c r="P3">
        <f t="shared" ref="P3:P10" si="1">IF(C3=$H$3,0,1)</f>
        <v>0</v>
      </c>
      <c r="Q3">
        <f t="shared" ref="Q3:Q10" si="2">IF(D3=$I$3,0,1)</f>
        <v>0</v>
      </c>
      <c r="R3">
        <f t="shared" ref="R3:R10" si="3">IF(E3=$G$4,0,1)</f>
        <v>1</v>
      </c>
      <c r="S3">
        <f t="shared" ref="S3:S10" si="4">IF(F3=$H$4,0,1)</f>
        <v>1</v>
      </c>
      <c r="T3">
        <f t="shared" ref="T3:T10" si="5">IF(G3=$I$4,0,1)</f>
        <v>1</v>
      </c>
      <c r="V3" s="28">
        <f t="shared" ref="V3:V10" si="6">SUM(IF(B3=$G$3,0,1),IF(C3=$H$3,0,1),IF(D3=$I$3,0,1))</f>
        <v>0</v>
      </c>
      <c r="W3" s="28">
        <f t="shared" ref="W3:W10" si="7">SUM(IF(B3=$G$4,0,1),IF(C3=$H$4,0,1),IF(D3=$I$4,0,1))</f>
        <v>3</v>
      </c>
      <c r="Y3" t="s">
        <v>70</v>
      </c>
    </row>
    <row r="4" spans="1:25" x14ac:dyDescent="0.25">
      <c r="A4" s="19">
        <v>2</v>
      </c>
      <c r="B4" s="18" t="s">
        <v>66</v>
      </c>
      <c r="C4" s="18" t="s">
        <v>64</v>
      </c>
      <c r="D4" s="20" t="s">
        <v>64</v>
      </c>
      <c r="F4" s="18">
        <v>8</v>
      </c>
      <c r="G4" s="18" t="s">
        <v>66</v>
      </c>
      <c r="H4" s="18" t="s">
        <v>65</v>
      </c>
      <c r="I4" s="18" t="s">
        <v>64</v>
      </c>
      <c r="K4" s="19">
        <v>2</v>
      </c>
      <c r="L4" s="18" t="s">
        <v>66</v>
      </c>
      <c r="M4" s="18" t="s">
        <v>64</v>
      </c>
      <c r="N4" s="20" t="s">
        <v>64</v>
      </c>
      <c r="O4">
        <f t="shared" si="0"/>
        <v>1</v>
      </c>
      <c r="P4">
        <f t="shared" si="1"/>
        <v>0</v>
      </c>
      <c r="Q4">
        <f t="shared" si="2"/>
        <v>1</v>
      </c>
      <c r="R4">
        <f t="shared" si="3"/>
        <v>1</v>
      </c>
      <c r="S4">
        <f t="shared" si="4"/>
        <v>1</v>
      </c>
      <c r="T4">
        <f t="shared" si="5"/>
        <v>1</v>
      </c>
      <c r="V4" s="28">
        <f t="shared" si="6"/>
        <v>2</v>
      </c>
      <c r="W4" s="28">
        <f t="shared" si="7"/>
        <v>1</v>
      </c>
      <c r="Y4" t="s">
        <v>71</v>
      </c>
    </row>
    <row r="5" spans="1:25" x14ac:dyDescent="0.25">
      <c r="A5" s="19">
        <v>3</v>
      </c>
      <c r="B5" s="18" t="s">
        <v>66</v>
      </c>
      <c r="C5" s="18" t="s">
        <v>65</v>
      </c>
      <c r="D5" s="20" t="s">
        <v>65</v>
      </c>
      <c r="K5" s="19">
        <v>3</v>
      </c>
      <c r="L5" s="18" t="s">
        <v>66</v>
      </c>
      <c r="M5" s="18" t="s">
        <v>65</v>
      </c>
      <c r="N5" s="20" t="s">
        <v>65</v>
      </c>
      <c r="O5">
        <f t="shared" si="0"/>
        <v>1</v>
      </c>
      <c r="P5">
        <f t="shared" si="1"/>
        <v>1</v>
      </c>
      <c r="Q5">
        <f t="shared" si="2"/>
        <v>0</v>
      </c>
      <c r="R5">
        <f t="shared" si="3"/>
        <v>1</v>
      </c>
      <c r="S5">
        <f t="shared" si="4"/>
        <v>1</v>
      </c>
      <c r="T5">
        <f t="shared" si="5"/>
        <v>1</v>
      </c>
      <c r="V5" s="28">
        <f t="shared" si="6"/>
        <v>2</v>
      </c>
      <c r="W5" s="28">
        <f t="shared" si="7"/>
        <v>1</v>
      </c>
    </row>
    <row r="6" spans="1:25" x14ac:dyDescent="0.25">
      <c r="A6" s="19">
        <v>4</v>
      </c>
      <c r="B6" s="18" t="s">
        <v>63</v>
      </c>
      <c r="C6" s="18" t="s">
        <v>65</v>
      </c>
      <c r="D6" s="20" t="s">
        <v>64</v>
      </c>
      <c r="K6" s="19">
        <v>4</v>
      </c>
      <c r="L6" s="18" t="s">
        <v>63</v>
      </c>
      <c r="M6" s="18" t="s">
        <v>65</v>
      </c>
      <c r="N6" s="20" t="s">
        <v>64</v>
      </c>
      <c r="O6">
        <f t="shared" si="0"/>
        <v>0</v>
      </c>
      <c r="P6">
        <f t="shared" si="1"/>
        <v>1</v>
      </c>
      <c r="Q6">
        <f t="shared" si="2"/>
        <v>1</v>
      </c>
      <c r="R6">
        <f t="shared" si="3"/>
        <v>1</v>
      </c>
      <c r="S6">
        <f t="shared" si="4"/>
        <v>1</v>
      </c>
      <c r="T6">
        <f t="shared" si="5"/>
        <v>1</v>
      </c>
      <c r="V6" s="28">
        <f t="shared" si="6"/>
        <v>2</v>
      </c>
      <c r="W6" s="28">
        <f t="shared" si="7"/>
        <v>1</v>
      </c>
    </row>
    <row r="7" spans="1:25" x14ac:dyDescent="0.25">
      <c r="A7" s="19">
        <v>5</v>
      </c>
      <c r="B7" s="18" t="s">
        <v>63</v>
      </c>
      <c r="C7" s="18" t="s">
        <v>64</v>
      </c>
      <c r="D7" s="20" t="s">
        <v>65</v>
      </c>
      <c r="K7" s="19">
        <v>5</v>
      </c>
      <c r="L7" s="18" t="s">
        <v>63</v>
      </c>
      <c r="M7" s="18" t="s">
        <v>64</v>
      </c>
      <c r="N7" s="20" t="s">
        <v>65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1</v>
      </c>
      <c r="S7">
        <f t="shared" si="4"/>
        <v>1</v>
      </c>
      <c r="T7">
        <f t="shared" si="5"/>
        <v>1</v>
      </c>
      <c r="V7" s="28">
        <f t="shared" si="6"/>
        <v>0</v>
      </c>
      <c r="W7" s="28">
        <f t="shared" si="7"/>
        <v>3</v>
      </c>
    </row>
    <row r="8" spans="1:25" x14ac:dyDescent="0.25">
      <c r="A8" s="19">
        <v>6</v>
      </c>
      <c r="B8" s="18" t="s">
        <v>66</v>
      </c>
      <c r="C8" s="18" t="s">
        <v>64</v>
      </c>
      <c r="D8" s="20" t="s">
        <v>65</v>
      </c>
      <c r="K8" s="19">
        <v>6</v>
      </c>
      <c r="L8" s="18" t="s">
        <v>66</v>
      </c>
      <c r="M8" s="18" t="s">
        <v>64</v>
      </c>
      <c r="N8" s="20" t="s">
        <v>65</v>
      </c>
      <c r="O8">
        <f t="shared" si="0"/>
        <v>1</v>
      </c>
      <c r="P8">
        <f t="shared" si="1"/>
        <v>0</v>
      </c>
      <c r="Q8">
        <f t="shared" si="2"/>
        <v>0</v>
      </c>
      <c r="R8">
        <f t="shared" si="3"/>
        <v>1</v>
      </c>
      <c r="S8">
        <f t="shared" si="4"/>
        <v>1</v>
      </c>
      <c r="T8">
        <f t="shared" si="5"/>
        <v>1</v>
      </c>
      <c r="V8" s="28">
        <f t="shared" si="6"/>
        <v>1</v>
      </c>
      <c r="W8" s="28">
        <f t="shared" si="7"/>
        <v>2</v>
      </c>
    </row>
    <row r="9" spans="1:25" x14ac:dyDescent="0.25">
      <c r="A9" s="19">
        <v>7</v>
      </c>
      <c r="B9" s="18" t="s">
        <v>63</v>
      </c>
      <c r="C9" s="18" t="s">
        <v>64</v>
      </c>
      <c r="D9" s="20" t="s">
        <v>64</v>
      </c>
      <c r="K9" s="19">
        <v>7</v>
      </c>
      <c r="L9" s="18" t="s">
        <v>63</v>
      </c>
      <c r="M9" s="18" t="s">
        <v>64</v>
      </c>
      <c r="N9" s="20" t="s">
        <v>64</v>
      </c>
      <c r="O9">
        <f t="shared" si="0"/>
        <v>0</v>
      </c>
      <c r="P9">
        <f t="shared" si="1"/>
        <v>0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1</v>
      </c>
      <c r="V9" s="28">
        <f t="shared" si="6"/>
        <v>1</v>
      </c>
      <c r="W9" s="28">
        <f t="shared" si="7"/>
        <v>2</v>
      </c>
    </row>
    <row r="10" spans="1:25" x14ac:dyDescent="0.25">
      <c r="A10" s="24">
        <v>8</v>
      </c>
      <c r="B10" s="25" t="s">
        <v>66</v>
      </c>
      <c r="C10" s="25" t="s">
        <v>65</v>
      </c>
      <c r="D10" s="26" t="s">
        <v>64</v>
      </c>
      <c r="K10" s="24">
        <v>8</v>
      </c>
      <c r="L10" s="25" t="s">
        <v>66</v>
      </c>
      <c r="M10" s="25" t="s">
        <v>65</v>
      </c>
      <c r="N10" s="26" t="s">
        <v>64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1</v>
      </c>
      <c r="S10">
        <f t="shared" si="4"/>
        <v>1</v>
      </c>
      <c r="T10">
        <f t="shared" si="5"/>
        <v>1</v>
      </c>
      <c r="V10" s="28">
        <f t="shared" si="6"/>
        <v>3</v>
      </c>
      <c r="W10" s="28">
        <f t="shared" si="7"/>
        <v>0</v>
      </c>
    </row>
    <row r="12" spans="1:25" x14ac:dyDescent="0.25">
      <c r="F12" s="37" t="s">
        <v>74</v>
      </c>
      <c r="G12" s="37"/>
      <c r="H12" s="37"/>
      <c r="I12" s="37"/>
    </row>
    <row r="13" spans="1:25" x14ac:dyDescent="0.25">
      <c r="F13"/>
      <c r="G13" t="s">
        <v>60</v>
      </c>
      <c r="H13" t="s">
        <v>61</v>
      </c>
      <c r="I13" t="s">
        <v>62</v>
      </c>
      <c r="K13" s="21" t="s">
        <v>67</v>
      </c>
      <c r="L13" s="22" t="s">
        <v>60</v>
      </c>
      <c r="M13" s="22" t="s">
        <v>61</v>
      </c>
      <c r="N13" s="23" t="s">
        <v>62</v>
      </c>
      <c r="V13" s="27" t="s">
        <v>68</v>
      </c>
      <c r="W13" s="27" t="s">
        <v>69</v>
      </c>
    </row>
    <row r="14" spans="1:25" x14ac:dyDescent="0.25">
      <c r="F14" s="27" t="s">
        <v>72</v>
      </c>
      <c r="G14" s="27" t="s">
        <v>63</v>
      </c>
      <c r="H14" t="s">
        <v>64</v>
      </c>
      <c r="I14" t="s">
        <v>65</v>
      </c>
      <c r="K14" s="19">
        <v>1</v>
      </c>
      <c r="L14" s="18" t="s">
        <v>63</v>
      </c>
      <c r="M14" s="18" t="s">
        <v>64</v>
      </c>
      <c r="N14" s="20" t="s">
        <v>65</v>
      </c>
      <c r="V14" s="28">
        <f t="shared" ref="V14:V21" si="8">SUM(IF(B3=$G$14,0,1),IF(C3=$H$14,0,1),IF(D3=$I$14,0,1))</f>
        <v>0</v>
      </c>
      <c r="W14" s="28">
        <f t="shared" ref="W14:W21" si="9">SUM(IF(B3=$G$15,0,1),IF(C3=$H$15,0,1),IF(D3=$I$15,0,1))</f>
        <v>3</v>
      </c>
      <c r="Y14" t="s">
        <v>70</v>
      </c>
    </row>
    <row r="15" spans="1:25" x14ac:dyDescent="0.25">
      <c r="F15" s="27" t="s">
        <v>75</v>
      </c>
      <c r="G15" s="27" t="s">
        <v>66</v>
      </c>
      <c r="H15" t="s">
        <v>65</v>
      </c>
      <c r="I15" t="s">
        <v>64</v>
      </c>
      <c r="K15" s="19">
        <v>2</v>
      </c>
      <c r="L15" s="18" t="s">
        <v>66</v>
      </c>
      <c r="M15" s="18" t="s">
        <v>64</v>
      </c>
      <c r="N15" s="20" t="s">
        <v>64</v>
      </c>
      <c r="V15" s="28">
        <f t="shared" si="8"/>
        <v>2</v>
      </c>
      <c r="W15" s="28">
        <f t="shared" si="9"/>
        <v>1</v>
      </c>
      <c r="Y15" t="s">
        <v>71</v>
      </c>
    </row>
    <row r="16" spans="1:25" x14ac:dyDescent="0.25">
      <c r="K16" s="19">
        <v>3</v>
      </c>
      <c r="L16" s="18" t="s">
        <v>66</v>
      </c>
      <c r="M16" s="18" t="s">
        <v>65</v>
      </c>
      <c r="N16" s="20" t="s">
        <v>65</v>
      </c>
      <c r="V16" s="28">
        <f t="shared" si="8"/>
        <v>2</v>
      </c>
      <c r="W16" s="28">
        <f t="shared" si="9"/>
        <v>1</v>
      </c>
    </row>
    <row r="17" spans="11:23" x14ac:dyDescent="0.25">
      <c r="K17" s="19">
        <v>4</v>
      </c>
      <c r="L17" s="18" t="s">
        <v>63</v>
      </c>
      <c r="M17" s="18" t="s">
        <v>65</v>
      </c>
      <c r="N17" s="20" t="s">
        <v>64</v>
      </c>
      <c r="V17" s="28">
        <f t="shared" si="8"/>
        <v>2</v>
      </c>
      <c r="W17" s="28">
        <f t="shared" si="9"/>
        <v>1</v>
      </c>
    </row>
    <row r="18" spans="11:23" x14ac:dyDescent="0.25">
      <c r="K18" s="19">
        <v>5</v>
      </c>
      <c r="L18" s="18" t="s">
        <v>63</v>
      </c>
      <c r="M18" s="18" t="s">
        <v>64</v>
      </c>
      <c r="N18" s="20" t="s">
        <v>65</v>
      </c>
      <c r="V18" s="28">
        <f t="shared" si="8"/>
        <v>0</v>
      </c>
      <c r="W18" s="28">
        <f t="shared" si="9"/>
        <v>3</v>
      </c>
    </row>
    <row r="19" spans="11:23" x14ac:dyDescent="0.25">
      <c r="K19" s="19">
        <v>6</v>
      </c>
      <c r="L19" s="18" t="s">
        <v>66</v>
      </c>
      <c r="M19" s="18" t="s">
        <v>64</v>
      </c>
      <c r="N19" s="20" t="s">
        <v>65</v>
      </c>
      <c r="V19" s="28">
        <f t="shared" si="8"/>
        <v>1</v>
      </c>
      <c r="W19" s="28">
        <f t="shared" si="9"/>
        <v>2</v>
      </c>
    </row>
    <row r="20" spans="11:23" x14ac:dyDescent="0.25">
      <c r="K20" s="19">
        <v>7</v>
      </c>
      <c r="L20" s="18" t="s">
        <v>63</v>
      </c>
      <c r="M20" s="18" t="s">
        <v>64</v>
      </c>
      <c r="N20" s="20" t="s">
        <v>64</v>
      </c>
      <c r="V20" s="28">
        <f t="shared" si="8"/>
        <v>1</v>
      </c>
      <c r="W20" s="28">
        <f t="shared" si="9"/>
        <v>2</v>
      </c>
    </row>
    <row r="21" spans="11:23" x14ac:dyDescent="0.25">
      <c r="K21" s="24">
        <v>8</v>
      </c>
      <c r="L21" s="25" t="s">
        <v>66</v>
      </c>
      <c r="M21" s="25" t="s">
        <v>65</v>
      </c>
      <c r="N21" s="26" t="s">
        <v>64</v>
      </c>
      <c r="V21" s="28">
        <f t="shared" si="8"/>
        <v>3</v>
      </c>
      <c r="W21" s="28">
        <f t="shared" si="9"/>
        <v>0</v>
      </c>
    </row>
  </sheetData>
  <mergeCells count="2">
    <mergeCell ref="F1:I1"/>
    <mergeCell ref="F12:I12"/>
  </mergeCells>
  <phoneticPr fontId="4" type="noConversion"/>
  <conditionalFormatting sqref="V3:W3">
    <cfRule type="top10" dxfId="53" priority="25" bottom="1" rank="1"/>
  </conditionalFormatting>
  <conditionalFormatting sqref="V4:W4">
    <cfRule type="top10" dxfId="52" priority="26" bottom="1" rank="1"/>
  </conditionalFormatting>
  <conditionalFormatting sqref="V5:W5">
    <cfRule type="top10" dxfId="51" priority="27" bottom="1" rank="1"/>
  </conditionalFormatting>
  <conditionalFormatting sqref="V6:W6">
    <cfRule type="top10" dxfId="50" priority="28" bottom="1" rank="1"/>
  </conditionalFormatting>
  <conditionalFormatting sqref="V7:W7">
    <cfRule type="top10" dxfId="49" priority="29" bottom="1" rank="1"/>
  </conditionalFormatting>
  <conditionalFormatting sqref="V8:W8">
    <cfRule type="top10" dxfId="48" priority="30" bottom="1" rank="1"/>
  </conditionalFormatting>
  <conditionalFormatting sqref="V9:W9">
    <cfRule type="top10" dxfId="47" priority="31" bottom="1" rank="1"/>
  </conditionalFormatting>
  <conditionalFormatting sqref="V10:W10">
    <cfRule type="top10" dxfId="46" priority="32" bottom="1" rank="1"/>
  </conditionalFormatting>
  <conditionalFormatting sqref="V14:W14">
    <cfRule type="top10" dxfId="45" priority="1" bottom="1" rank="1"/>
  </conditionalFormatting>
  <conditionalFormatting sqref="V15:W15">
    <cfRule type="top10" dxfId="44" priority="2" bottom="1" rank="1"/>
  </conditionalFormatting>
  <conditionalFormatting sqref="V16:W16">
    <cfRule type="top10" dxfId="43" priority="3" bottom="1" rank="1"/>
  </conditionalFormatting>
  <conditionalFormatting sqref="V17:W17">
    <cfRule type="top10" dxfId="42" priority="4" bottom="1" rank="1"/>
  </conditionalFormatting>
  <conditionalFormatting sqref="V18:W18">
    <cfRule type="top10" dxfId="41" priority="5" bottom="1" rank="1"/>
  </conditionalFormatting>
  <conditionalFormatting sqref="V19:W19">
    <cfRule type="top10" dxfId="40" priority="6" bottom="1" rank="1"/>
  </conditionalFormatting>
  <conditionalFormatting sqref="V20:W20">
    <cfRule type="top10" dxfId="39" priority="7" bottom="1" rank="1"/>
  </conditionalFormatting>
  <conditionalFormatting sqref="V21:W21">
    <cfRule type="top10" dxfId="38" priority="8" bottom="1" rank="1"/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0DC4-59BB-4D2B-B4FE-162D22361CF3}">
  <dimension ref="A1:F9"/>
  <sheetViews>
    <sheetView workbookViewId="0">
      <selection activeCell="B11" sqref="B11"/>
    </sheetView>
  </sheetViews>
  <sheetFormatPr defaultRowHeight="15" x14ac:dyDescent="0.25"/>
  <sheetData>
    <row r="1" spans="1:6" x14ac:dyDescent="0.25">
      <c r="A1" s="21" t="s">
        <v>67</v>
      </c>
      <c r="B1" s="22" t="s">
        <v>60</v>
      </c>
      <c r="C1" s="22" t="s">
        <v>61</v>
      </c>
      <c r="D1" s="23" t="s">
        <v>62</v>
      </c>
      <c r="E1" s="27" t="s">
        <v>68</v>
      </c>
      <c r="F1" s="27" t="s">
        <v>69</v>
      </c>
    </row>
    <row r="2" spans="1:6" x14ac:dyDescent="0.25">
      <c r="A2" s="19">
        <v>1</v>
      </c>
      <c r="B2" s="18" t="s">
        <v>63</v>
      </c>
      <c r="C2" s="18" t="s">
        <v>64</v>
      </c>
      <c r="D2" s="20" t="s">
        <v>65</v>
      </c>
      <c r="E2" s="28">
        <v>0</v>
      </c>
      <c r="F2" s="28">
        <v>3</v>
      </c>
    </row>
    <row r="3" spans="1:6" x14ac:dyDescent="0.25">
      <c r="A3" s="19">
        <v>5</v>
      </c>
      <c r="B3" s="18" t="s">
        <v>63</v>
      </c>
      <c r="C3" s="18" t="s">
        <v>64</v>
      </c>
      <c r="D3" s="20" t="s">
        <v>65</v>
      </c>
      <c r="E3" s="28">
        <v>0</v>
      </c>
      <c r="F3" s="28">
        <v>3</v>
      </c>
    </row>
    <row r="4" spans="1:6" x14ac:dyDescent="0.25">
      <c r="A4" s="19">
        <v>6</v>
      </c>
      <c r="B4" s="18" t="s">
        <v>66</v>
      </c>
      <c r="C4" s="18" t="s">
        <v>64</v>
      </c>
      <c r="D4" s="20" t="s">
        <v>65</v>
      </c>
      <c r="E4" s="28">
        <v>1</v>
      </c>
      <c r="F4" s="28">
        <v>2</v>
      </c>
    </row>
    <row r="5" spans="1:6" x14ac:dyDescent="0.25">
      <c r="A5" s="19">
        <v>7</v>
      </c>
      <c r="B5" s="18" t="s">
        <v>63</v>
      </c>
      <c r="C5" s="18" t="s">
        <v>64</v>
      </c>
      <c r="D5" s="20" t="s">
        <v>64</v>
      </c>
      <c r="E5" s="28">
        <v>1</v>
      </c>
      <c r="F5" s="28">
        <v>2</v>
      </c>
    </row>
    <row r="6" spans="1:6" x14ac:dyDescent="0.25">
      <c r="A6" s="24">
        <v>8</v>
      </c>
      <c r="B6" s="25" t="s">
        <v>66</v>
      </c>
      <c r="C6" s="25" t="s">
        <v>65</v>
      </c>
      <c r="D6" s="26" t="s">
        <v>64</v>
      </c>
      <c r="E6" s="28">
        <v>3</v>
      </c>
      <c r="F6" s="28">
        <v>0</v>
      </c>
    </row>
    <row r="7" spans="1:6" x14ac:dyDescent="0.25">
      <c r="A7" s="19">
        <v>2</v>
      </c>
      <c r="B7" s="18" t="s">
        <v>66</v>
      </c>
      <c r="C7" s="18" t="s">
        <v>64</v>
      </c>
      <c r="D7" s="20" t="s">
        <v>64</v>
      </c>
      <c r="E7" s="28">
        <v>2</v>
      </c>
      <c r="F7" s="28">
        <v>1</v>
      </c>
    </row>
    <row r="8" spans="1:6" x14ac:dyDescent="0.25">
      <c r="A8" s="19">
        <v>3</v>
      </c>
      <c r="B8" s="18" t="s">
        <v>66</v>
      </c>
      <c r="C8" s="18" t="s">
        <v>65</v>
      </c>
      <c r="D8" s="20" t="s">
        <v>65</v>
      </c>
      <c r="E8" s="28">
        <v>2</v>
      </c>
      <c r="F8" s="28">
        <v>1</v>
      </c>
    </row>
    <row r="9" spans="1:6" x14ac:dyDescent="0.25">
      <c r="A9" s="19">
        <v>4</v>
      </c>
      <c r="B9" s="18" t="s">
        <v>63</v>
      </c>
      <c r="C9" s="18" t="s">
        <v>65</v>
      </c>
      <c r="D9" s="20" t="s">
        <v>64</v>
      </c>
      <c r="E9" s="28">
        <v>2</v>
      </c>
      <c r="F9" s="28">
        <v>1</v>
      </c>
    </row>
  </sheetData>
  <conditionalFormatting sqref="E2:F2">
    <cfRule type="top10" dxfId="7" priority="1" bottom="1" rank="1"/>
  </conditionalFormatting>
  <conditionalFormatting sqref="E7:F7">
    <cfRule type="top10" dxfId="6" priority="2" bottom="1" rank="1"/>
  </conditionalFormatting>
  <conditionalFormatting sqref="E8:F8">
    <cfRule type="top10" dxfId="5" priority="3" bottom="1" rank="1"/>
  </conditionalFormatting>
  <conditionalFormatting sqref="E9:F9">
    <cfRule type="top10" dxfId="4" priority="4" bottom="1" rank="1"/>
  </conditionalFormatting>
  <conditionalFormatting sqref="E3:F3">
    <cfRule type="top10" dxfId="3" priority="5" bottom="1" rank="1"/>
  </conditionalFormatting>
  <conditionalFormatting sqref="E4:F4">
    <cfRule type="top10" dxfId="2" priority="6" bottom="1" rank="1"/>
  </conditionalFormatting>
  <conditionalFormatting sqref="E5:F5">
    <cfRule type="top10" dxfId="1" priority="7" bottom="1" rank="1"/>
  </conditionalFormatting>
  <conditionalFormatting sqref="E6:F6">
    <cfRule type="top10" dxfId="0" priority="8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K-Means</vt:lpstr>
      <vt:lpstr>K-Medoid</vt:lpstr>
      <vt:lpstr>K-Modes</vt:lpstr>
      <vt:lpstr>Lembar1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Anggrek Lina</dc:creator>
  <cp:lastModifiedBy>Asus</cp:lastModifiedBy>
  <dcterms:created xsi:type="dcterms:W3CDTF">2021-08-24T06:11:11Z</dcterms:created>
  <dcterms:modified xsi:type="dcterms:W3CDTF">2021-08-30T16:05:48Z</dcterms:modified>
</cp:coreProperties>
</file>