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qiqixue-my.sharepoint.com/personal/br56_ms365_id/Documents/BUKU DAN MODUL/Buku Machine Learning/"/>
    </mc:Choice>
  </mc:AlternateContent>
  <xr:revisionPtr revIDLastSave="6" documentId="14_{CCCC66A4-3FE5-40E0-BBC2-11D856743284}" xr6:coauthVersionLast="47" xr6:coauthVersionMax="47" xr10:uidLastSave="{95132986-6960-41E7-9F9C-DAB97B25BC27}"/>
  <bookViews>
    <workbookView xWindow="-120" yWindow="-120" windowWidth="29040" windowHeight="15840" activeTab="4" xr2:uid="{D63DB339-7722-4662-8F2A-B5C026361936}"/>
  </bookViews>
  <sheets>
    <sheet name="DATASET KESELURUHAN" sheetId="1" r:id="rId1"/>
    <sheet name="pohon 1" sheetId="6" r:id="rId2"/>
    <sheet name="pohon 2" sheetId="4" r:id="rId3"/>
    <sheet name="pohon 3" sheetId="5" r:id="rId4"/>
    <sheet name="Lembar2" sheetId="2" r:id="rId5"/>
  </sheets>
  <definedNames>
    <definedName name="_xlnm._FilterDatabase" localSheetId="4" hidden="1">Lembar2!$A$1:$E$9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6" l="1"/>
  <c r="H22" i="6"/>
  <c r="I17" i="6"/>
  <c r="J17" i="6" s="1"/>
  <c r="K17" i="6" s="1"/>
  <c r="H17" i="6"/>
  <c r="I16" i="6"/>
  <c r="H16" i="6"/>
  <c r="H18" i="6" s="1"/>
  <c r="J11" i="6"/>
  <c r="K11" i="6" s="1"/>
  <c r="I11" i="6"/>
  <c r="H11" i="6"/>
  <c r="I10" i="6"/>
  <c r="I12" i="6" s="1"/>
  <c r="H10" i="6"/>
  <c r="H12" i="6" s="1"/>
  <c r="I5" i="6"/>
  <c r="H5" i="6"/>
  <c r="I4" i="6"/>
  <c r="I6" i="6" s="1"/>
  <c r="H4" i="6"/>
  <c r="N11" i="6" l="1"/>
  <c r="I18" i="6"/>
  <c r="N5" i="6"/>
  <c r="H6" i="6"/>
  <c r="J5" i="6"/>
  <c r="K5" i="6" s="1"/>
  <c r="N17" i="6"/>
  <c r="J4" i="6"/>
  <c r="J10" i="6"/>
  <c r="N10" i="6" s="1"/>
  <c r="J16" i="6"/>
  <c r="J22" i="6"/>
  <c r="N22" i="6" s="1"/>
  <c r="K10" i="6"/>
  <c r="K22" i="6" l="1"/>
  <c r="J18" i="6"/>
  <c r="J6" i="6"/>
  <c r="K4" i="6"/>
  <c r="J12" i="6"/>
  <c r="K16" i="6"/>
  <c r="N16" i="6"/>
  <c r="N4" i="6"/>
  <c r="N12" i="6" l="1"/>
  <c r="K12" i="6"/>
  <c r="K6" i="6"/>
  <c r="N6" i="6"/>
  <c r="K18" i="6"/>
  <c r="N18" i="6"/>
  <c r="O10" i="6"/>
  <c r="O4" i="6"/>
  <c r="O16" i="6"/>
  <c r="L10" i="6"/>
  <c r="M10" i="6" s="1"/>
  <c r="Q10" i="6" s="1"/>
  <c r="L4" i="6"/>
  <c r="M4" i="6" s="1"/>
  <c r="L16" i="6"/>
  <c r="M16" i="6" s="1"/>
  <c r="P10" i="6"/>
  <c r="P4" i="6"/>
  <c r="P16" i="6"/>
  <c r="Q16" i="6" l="1"/>
  <c r="Q4" i="6"/>
  <c r="Q16" i="5" l="1"/>
  <c r="Q16" i="4"/>
  <c r="Q10" i="4"/>
  <c r="Q4" i="4"/>
  <c r="I22" i="5"/>
  <c r="H22" i="5"/>
  <c r="K17" i="5"/>
  <c r="J17" i="5"/>
  <c r="I17" i="5"/>
  <c r="H17" i="5"/>
  <c r="N17" i="5" s="1"/>
  <c r="I16" i="5"/>
  <c r="I18" i="5" s="1"/>
  <c r="H16" i="5"/>
  <c r="H18" i="5" s="1"/>
  <c r="I11" i="5"/>
  <c r="H11" i="5"/>
  <c r="I10" i="5"/>
  <c r="H10" i="5"/>
  <c r="I5" i="5"/>
  <c r="H5" i="5"/>
  <c r="I4" i="5"/>
  <c r="H4" i="5"/>
  <c r="H6" i="5" s="1"/>
  <c r="I22" i="4"/>
  <c r="H22" i="4"/>
  <c r="I17" i="4"/>
  <c r="H17" i="4"/>
  <c r="J17" i="4" s="1"/>
  <c r="K17" i="4" s="1"/>
  <c r="I16" i="4"/>
  <c r="I18" i="4" s="1"/>
  <c r="H16" i="4"/>
  <c r="H18" i="4" s="1"/>
  <c r="I11" i="4"/>
  <c r="H11" i="4"/>
  <c r="J11" i="4" s="1"/>
  <c r="K11" i="4" s="1"/>
  <c r="I10" i="4"/>
  <c r="I12" i="4" s="1"/>
  <c r="H10" i="4"/>
  <c r="H12" i="4" s="1"/>
  <c r="I5" i="4"/>
  <c r="H5" i="4"/>
  <c r="J5" i="4" s="1"/>
  <c r="K5" i="4" s="1"/>
  <c r="I4" i="4"/>
  <c r="I6" i="4" s="1"/>
  <c r="H4" i="4"/>
  <c r="H6" i="4" s="1"/>
  <c r="I22" i="1"/>
  <c r="H22" i="1"/>
  <c r="I17" i="1"/>
  <c r="H17" i="1"/>
  <c r="I16" i="1"/>
  <c r="H16" i="1"/>
  <c r="I11" i="1"/>
  <c r="H11" i="1"/>
  <c r="I10" i="1"/>
  <c r="H10" i="1"/>
  <c r="I5" i="1"/>
  <c r="H5" i="1"/>
  <c r="I4" i="1"/>
  <c r="H4" i="1"/>
  <c r="I12" i="5" l="1"/>
  <c r="J11" i="5"/>
  <c r="J5" i="5"/>
  <c r="I18" i="1"/>
  <c r="J11" i="1"/>
  <c r="K11" i="1" s="1"/>
  <c r="K5" i="5"/>
  <c r="I6" i="5"/>
  <c r="N5" i="5"/>
  <c r="K11" i="5"/>
  <c r="H12" i="5"/>
  <c r="N11" i="5"/>
  <c r="J17" i="1"/>
  <c r="N17" i="1" s="1"/>
  <c r="H18" i="1"/>
  <c r="N22" i="5"/>
  <c r="K22" i="5"/>
  <c r="J4" i="5"/>
  <c r="N4" i="5" s="1"/>
  <c r="J10" i="5"/>
  <c r="N10" i="5" s="1"/>
  <c r="J16" i="5"/>
  <c r="N16" i="5"/>
  <c r="J22" i="5"/>
  <c r="K4" i="5"/>
  <c r="K16" i="5"/>
  <c r="N22" i="4"/>
  <c r="K22" i="4"/>
  <c r="J4" i="4"/>
  <c r="N11" i="4"/>
  <c r="J16" i="4"/>
  <c r="N17" i="4"/>
  <c r="J22" i="4"/>
  <c r="K4" i="4"/>
  <c r="K10" i="4"/>
  <c r="K16" i="4"/>
  <c r="N5" i="4"/>
  <c r="J10" i="4"/>
  <c r="N11" i="1"/>
  <c r="J22" i="1"/>
  <c r="N22" i="1" s="1"/>
  <c r="J16" i="1"/>
  <c r="K16" i="1" s="1"/>
  <c r="H12" i="1"/>
  <c r="I12" i="1"/>
  <c r="J10" i="1"/>
  <c r="K10" i="1" s="1"/>
  <c r="I6" i="1"/>
  <c r="H6" i="1"/>
  <c r="N10" i="1" l="1"/>
  <c r="K17" i="1"/>
  <c r="K10" i="5"/>
  <c r="N16" i="1"/>
  <c r="K22" i="1"/>
  <c r="J12" i="5"/>
  <c r="P10" i="5" s="1"/>
  <c r="L16" i="5"/>
  <c r="M16" i="5" s="1"/>
  <c r="J18" i="5"/>
  <c r="P16" i="5" s="1"/>
  <c r="J6" i="5"/>
  <c r="P4" i="5" s="1"/>
  <c r="M10" i="4"/>
  <c r="P16" i="4"/>
  <c r="J18" i="4"/>
  <c r="N16" i="4"/>
  <c r="O16" i="4" s="1"/>
  <c r="L10" i="4"/>
  <c r="N10" i="4"/>
  <c r="O10" i="4" s="1"/>
  <c r="J12" i="4"/>
  <c r="J6" i="4"/>
  <c r="N4" i="4"/>
  <c r="J18" i="1"/>
  <c r="J12" i="1"/>
  <c r="N12" i="1" s="1"/>
  <c r="J5" i="1"/>
  <c r="J4" i="1"/>
  <c r="K12" i="1" l="1"/>
  <c r="O10" i="1"/>
  <c r="L4" i="5"/>
  <c r="M4" i="5" s="1"/>
  <c r="Q4" i="5" s="1"/>
  <c r="L10" i="5"/>
  <c r="M10" i="5" s="1"/>
  <c r="Q10" i="5" s="1"/>
  <c r="N5" i="1"/>
  <c r="K5" i="1"/>
  <c r="P10" i="1"/>
  <c r="K4" i="1"/>
  <c r="N4" i="1"/>
  <c r="N6" i="5"/>
  <c r="K6" i="5"/>
  <c r="N18" i="5"/>
  <c r="K18" i="5"/>
  <c r="N12" i="5"/>
  <c r="K12" i="5"/>
  <c r="O4" i="5"/>
  <c r="O16" i="5"/>
  <c r="O10" i="5"/>
  <c r="K18" i="4"/>
  <c r="N18" i="4"/>
  <c r="N6" i="4"/>
  <c r="K6" i="4"/>
  <c r="L4" i="4"/>
  <c r="M4" i="4" s="1"/>
  <c r="P4" i="4"/>
  <c r="O4" i="4"/>
  <c r="N12" i="4"/>
  <c r="K12" i="4"/>
  <c r="P10" i="4"/>
  <c r="L16" i="4"/>
  <c r="M16" i="4" s="1"/>
  <c r="N18" i="1"/>
  <c r="K18" i="1"/>
  <c r="P16" i="1"/>
  <c r="L16" i="1"/>
  <c r="M16" i="1" s="1"/>
  <c r="O16" i="1"/>
  <c r="L10" i="1"/>
  <c r="M10" i="1" s="1"/>
  <c r="Q10" i="1" s="1"/>
  <c r="J6" i="1"/>
  <c r="P4" i="1" s="1"/>
  <c r="L4" i="1" l="1"/>
  <c r="M4" i="1" s="1"/>
  <c r="Q4" i="1" s="1"/>
  <c r="K6" i="1"/>
  <c r="N6" i="1"/>
  <c r="Q16" i="1"/>
  <c r="O4" i="1"/>
</calcChain>
</file>

<file path=xl/sharedStrings.xml><?xml version="1.0" encoding="utf-8"?>
<sst xmlns="http://schemas.openxmlformats.org/spreadsheetml/2006/main" count="382" uniqueCount="25">
  <si>
    <t>ide</t>
  </si>
  <si>
    <t>temperatur badan</t>
  </si>
  <si>
    <t>sesak nafas</t>
  </si>
  <si>
    <t>batuk</t>
  </si>
  <si>
    <t>tinggi</t>
  </si>
  <si>
    <t>normal</t>
  </si>
  <si>
    <t>ya</t>
  </si>
  <si>
    <t>tidak</t>
  </si>
  <si>
    <t>tabel kontingensi</t>
  </si>
  <si>
    <t>Total</t>
  </si>
  <si>
    <t>Diagnosis</t>
  </si>
  <si>
    <t>Temp. Badan</t>
  </si>
  <si>
    <t>Sesak Nafas</t>
  </si>
  <si>
    <t>Batuk</t>
  </si>
  <si>
    <t>diagnosis sakit covid-19</t>
  </si>
  <si>
    <t>weighting average</t>
  </si>
  <si>
    <t>information gain</t>
  </si>
  <si>
    <t>gini indeks</t>
  </si>
  <si>
    <t>gini split indeks</t>
  </si>
  <si>
    <t>entropi</t>
  </si>
  <si>
    <t>Misalnya kita menghilangkan fitur batuk dan baris 4, 6</t>
  </si>
  <si>
    <t>Misalnya kita menghilangkan fitur sesak nafas dan baris 2, 7</t>
  </si>
  <si>
    <t>splitinfo</t>
  </si>
  <si>
    <t>Gain Rasio</t>
  </si>
  <si>
    <t>Algoritma support vector machine mampu mengatasi data set yang berdimensi tinggi, mengatasi masalah klasifikasi dan regresi dengan linier ataupun nonlinier kernel, yang dapat menjadi satu kemampuan algoritma untuk klasifikasi serta regresi, namun support vector machine memiliki masalah dalam pemilihan parameter yang sesuai untuk meningkatkan optimasi. Untuk mengatasi masalah tersebut diperlukan metode algoritma genetika untuk pemilihan parameter yang sesuai pada metode support vector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</si>
</sst>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wrapText="1"/>
    </xf>
    <xf numFmtId="0" fontId="0" fillId="0" borderId="1" xfId="0" applyBorder="1"/>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8" xfId="0" applyBorder="1"/>
    <xf numFmtId="0" fontId="0" fillId="0" borderId="5" xfId="0" applyBorder="1"/>
    <xf numFmtId="0" fontId="0" fillId="0" borderId="7" xfId="0" applyBorder="1"/>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xf numFmtId="0" fontId="0" fillId="0" borderId="6" xfId="0" applyBorder="1"/>
    <xf numFmtId="0" fontId="0" fillId="0" borderId="9" xfId="0" applyBorder="1"/>
    <xf numFmtId="0" fontId="0" fillId="0" borderId="10" xfId="0" applyBorder="1"/>
    <xf numFmtId="0" fontId="0" fillId="0" borderId="12" xfId="0" applyBorder="1"/>
    <xf numFmtId="0" fontId="1" fillId="0" borderId="13" xfId="0" applyFont="1" applyBorder="1"/>
    <xf numFmtId="0" fontId="1" fillId="0" borderId="14" xfId="0" applyFont="1" applyBorder="1"/>
    <xf numFmtId="0" fontId="1" fillId="0" borderId="15" xfId="0" applyFont="1" applyBorder="1"/>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0" fillId="0" borderId="18" xfId="0" applyBorder="1"/>
    <xf numFmtId="0" fontId="0" fillId="0" borderId="17" xfId="0" applyBorder="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76200</xdr:colOff>
      <xdr:row>2</xdr:row>
      <xdr:rowOff>0</xdr:rowOff>
    </xdr:from>
    <xdr:to>
      <xdr:col>25</xdr:col>
      <xdr:colOff>75133</xdr:colOff>
      <xdr:row>34</xdr:row>
      <xdr:rowOff>56452</xdr:rowOff>
    </xdr:to>
    <xdr:pic>
      <xdr:nvPicPr>
        <xdr:cNvPr id="2" name="Gambar 1">
          <a:extLst>
            <a:ext uri="{FF2B5EF4-FFF2-40B4-BE49-F238E27FC236}">
              <a16:creationId xmlns:a16="http://schemas.microsoft.com/office/drawing/2014/main" id="{2242908C-FBED-4FD9-AB90-CB3EFC7DF11B}"/>
            </a:ext>
          </a:extLst>
        </xdr:cNvPr>
        <xdr:cNvPicPr>
          <a:picLocks noChangeAspect="1"/>
        </xdr:cNvPicPr>
      </xdr:nvPicPr>
      <xdr:blipFill>
        <a:blip xmlns:r="http://schemas.openxmlformats.org/officeDocument/2006/relationships" r:embed="rId1"/>
        <a:stretch>
          <a:fillRect/>
        </a:stretch>
      </xdr:blipFill>
      <xdr:spPr>
        <a:xfrm>
          <a:off x="6781800" y="381000"/>
          <a:ext cx="8533333" cy="5580952"/>
        </a:xfrm>
        <a:prstGeom prst="rect">
          <a:avLst/>
        </a:prstGeom>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B5CE5-13A3-4BD6-904B-2A731E2BA10A}">
  <dimension ref="A1:Q22"/>
  <sheetViews>
    <sheetView workbookViewId="0">
      <selection activeCell="A6" sqref="A6:E6"/>
    </sheetView>
  </sheetViews>
  <sheetFormatPr defaultRowHeight="15" x14ac:dyDescent="0.25"/>
  <cols>
    <col min="2" max="2" width="17.28515625" bestFit="1" customWidth="1"/>
    <col min="3" max="3" width="11" bestFit="1" customWidth="1"/>
    <col min="4" max="4" width="6" bestFit="1" customWidth="1"/>
    <col min="5" max="5" width="22.7109375" bestFit="1" customWidth="1"/>
    <col min="7" max="7" width="16.5703125" bestFit="1" customWidth="1"/>
    <col min="11" max="11" width="13.85546875" bestFit="1" customWidth="1"/>
    <col min="12" max="12" width="17.5703125" bestFit="1" customWidth="1"/>
    <col min="13" max="13" width="15.85546875" bestFit="1" customWidth="1"/>
    <col min="14" max="14" width="10.5703125" bestFit="1" customWidth="1"/>
    <col min="15" max="17" width="15" bestFit="1" customWidth="1"/>
  </cols>
  <sheetData>
    <row r="1" spans="1:17" ht="15.75" thickBot="1" x14ac:dyDescent="0.3">
      <c r="A1" s="16" t="s">
        <v>0</v>
      </c>
      <c r="B1" s="17" t="s">
        <v>1</v>
      </c>
      <c r="C1" s="17" t="s">
        <v>2</v>
      </c>
      <c r="D1" s="17" t="s">
        <v>3</v>
      </c>
      <c r="E1" s="18" t="s">
        <v>14</v>
      </c>
      <c r="G1" t="s">
        <v>8</v>
      </c>
    </row>
    <row r="2" spans="1:17" x14ac:dyDescent="0.25">
      <c r="A2" s="14">
        <v>1</v>
      </c>
      <c r="B2" s="11" t="s">
        <v>4</v>
      </c>
      <c r="C2" s="11" t="s">
        <v>6</v>
      </c>
      <c r="D2" s="11" t="s">
        <v>7</v>
      </c>
      <c r="E2" s="15" t="s">
        <v>6</v>
      </c>
      <c r="G2" s="30" t="s">
        <v>11</v>
      </c>
      <c r="H2" s="24" t="s">
        <v>10</v>
      </c>
      <c r="I2" s="24"/>
      <c r="J2" s="24"/>
      <c r="K2" s="28" t="s">
        <v>19</v>
      </c>
      <c r="L2" s="28" t="s">
        <v>15</v>
      </c>
      <c r="M2" s="28" t="s">
        <v>16</v>
      </c>
      <c r="N2" s="28" t="s">
        <v>17</v>
      </c>
      <c r="O2" s="28" t="s">
        <v>18</v>
      </c>
      <c r="P2" s="28" t="s">
        <v>22</v>
      </c>
      <c r="Q2" s="32" t="s">
        <v>23</v>
      </c>
    </row>
    <row r="3" spans="1:17" ht="15.75" thickBot="1" x14ac:dyDescent="0.3">
      <c r="A3" s="7">
        <v>2</v>
      </c>
      <c r="B3" s="2" t="s">
        <v>5</v>
      </c>
      <c r="C3" s="2" t="s">
        <v>6</v>
      </c>
      <c r="D3" s="2" t="s">
        <v>6</v>
      </c>
      <c r="E3" s="12" t="s">
        <v>6</v>
      </c>
      <c r="G3" s="31"/>
      <c r="H3" s="5" t="s">
        <v>6</v>
      </c>
      <c r="I3" s="5" t="s">
        <v>7</v>
      </c>
      <c r="J3" s="5" t="s">
        <v>9</v>
      </c>
      <c r="K3" s="29"/>
      <c r="L3" s="29"/>
      <c r="M3" s="29"/>
      <c r="N3" s="29"/>
      <c r="O3" s="29"/>
      <c r="P3" s="29"/>
      <c r="Q3" s="33"/>
    </row>
    <row r="4" spans="1:17" x14ac:dyDescent="0.25">
      <c r="A4" s="7">
        <v>3</v>
      </c>
      <c r="B4" s="2" t="s">
        <v>5</v>
      </c>
      <c r="C4" s="2" t="s">
        <v>7</v>
      </c>
      <c r="D4" s="2" t="s">
        <v>7</v>
      </c>
      <c r="E4" s="12" t="s">
        <v>7</v>
      </c>
      <c r="G4" s="9" t="s">
        <v>4</v>
      </c>
      <c r="H4" s="10">
        <f>COUNTIFS($B$2:$B$9,$G4,$E$2:$E$9,H$3)</f>
        <v>3</v>
      </c>
      <c r="I4" s="10">
        <f t="shared" ref="I4:I5" si="0">COUNTIFS($B$2:$B$9,$G4,$E$2:$E$9,I$3)</f>
        <v>1</v>
      </c>
      <c r="J4" s="10">
        <f>SUM(H4:I4)</f>
        <v>4</v>
      </c>
      <c r="K4" s="11">
        <f t="shared" ref="K4:K6" si="1">IFERROR(-I4/J4*LOG(I4/J4,2)+(-H4/J4*LOG(H4/J4,2)),0)</f>
        <v>0.81127812445913283</v>
      </c>
      <c r="L4" s="25">
        <f>IFERROR((J4/J6*K4)+(J5/J6*K5),0)</f>
        <v>0.90563906222956647</v>
      </c>
      <c r="M4" s="25">
        <f>K22-L4</f>
        <v>4.879494069539847E-2</v>
      </c>
      <c r="N4" s="11">
        <f t="shared" ref="N4:N6" si="2">IFERROR(1-((H4/J4)^2+(I4/J4)^2),0)</f>
        <v>0.375</v>
      </c>
      <c r="O4" s="25">
        <f>IFERROR((J4/J6*N4)+(J5/J6*N5),0)</f>
        <v>0.4375</v>
      </c>
      <c r="P4" s="25">
        <f>IFERROR(-J4/J6*LOG(J4/J6,2)+(-J5/J6*LOG(J5/J6,2)),0)</f>
        <v>1</v>
      </c>
      <c r="Q4" s="34">
        <f>IFERROR(M4/P4,0)</f>
        <v>4.879494069539847E-2</v>
      </c>
    </row>
    <row r="5" spans="1:17" x14ac:dyDescent="0.25">
      <c r="A5" s="7">
        <v>4</v>
      </c>
      <c r="B5" s="2" t="s">
        <v>4</v>
      </c>
      <c r="C5" s="2" t="s">
        <v>7</v>
      </c>
      <c r="D5" s="2" t="s">
        <v>6</v>
      </c>
      <c r="E5" s="12" t="s">
        <v>7</v>
      </c>
      <c r="G5" s="3" t="s">
        <v>5</v>
      </c>
      <c r="H5" s="1">
        <f t="shared" ref="H5" si="3">COUNTIFS($B$2:$B$9,$G5,$E$2:$E$9,H$3)</f>
        <v>2</v>
      </c>
      <c r="I5" s="1">
        <f t="shared" si="0"/>
        <v>2</v>
      </c>
      <c r="J5" s="1">
        <f t="shared" ref="J5" si="4">SUM(H5:I5)</f>
        <v>4</v>
      </c>
      <c r="K5" s="2">
        <f t="shared" si="1"/>
        <v>1</v>
      </c>
      <c r="L5" s="26"/>
      <c r="M5" s="26"/>
      <c r="N5" s="2">
        <f t="shared" si="2"/>
        <v>0.5</v>
      </c>
      <c r="O5" s="26"/>
      <c r="P5" s="26"/>
      <c r="Q5" s="35"/>
    </row>
    <row r="6" spans="1:17" ht="15.75" thickBot="1" x14ac:dyDescent="0.3">
      <c r="A6" s="7">
        <v>5</v>
      </c>
      <c r="B6" s="2" t="s">
        <v>4</v>
      </c>
      <c r="C6" s="2" t="s">
        <v>6</v>
      </c>
      <c r="D6" s="2" t="s">
        <v>7</v>
      </c>
      <c r="E6" s="12" t="s">
        <v>6</v>
      </c>
      <c r="G6" s="4" t="s">
        <v>9</v>
      </c>
      <c r="H6" s="5">
        <f>SUM(H4:H5)</f>
        <v>5</v>
      </c>
      <c r="I6" s="5">
        <f t="shared" ref="I6" si="5">SUM(I4:I5)</f>
        <v>3</v>
      </c>
      <c r="J6" s="5">
        <f>SUM(J4:J5)</f>
        <v>8</v>
      </c>
      <c r="K6" s="6">
        <f t="shared" si="1"/>
        <v>0.95443400292496494</v>
      </c>
      <c r="L6" s="27"/>
      <c r="M6" s="27"/>
      <c r="N6" s="6">
        <f t="shared" si="2"/>
        <v>0.46875</v>
      </c>
      <c r="O6" s="27"/>
      <c r="P6" s="27"/>
      <c r="Q6" s="36"/>
    </row>
    <row r="7" spans="1:17" ht="15.75" thickBot="1" x14ac:dyDescent="0.3">
      <c r="A7" s="7">
        <v>6</v>
      </c>
      <c r="B7" s="2" t="s">
        <v>5</v>
      </c>
      <c r="C7" s="2" t="s">
        <v>6</v>
      </c>
      <c r="D7" s="2" t="s">
        <v>7</v>
      </c>
      <c r="E7" s="12" t="s">
        <v>6</v>
      </c>
    </row>
    <row r="8" spans="1:17" ht="15" customHeight="1" x14ac:dyDescent="0.25">
      <c r="A8" s="7">
        <v>7</v>
      </c>
      <c r="B8" s="2" t="s">
        <v>4</v>
      </c>
      <c r="C8" s="2" t="s">
        <v>6</v>
      </c>
      <c r="D8" s="2" t="s">
        <v>6</v>
      </c>
      <c r="E8" s="12" t="s">
        <v>6</v>
      </c>
      <c r="G8" s="30" t="s">
        <v>12</v>
      </c>
      <c r="H8" s="24" t="s">
        <v>10</v>
      </c>
      <c r="I8" s="24"/>
      <c r="J8" s="24"/>
      <c r="K8" s="28" t="s">
        <v>19</v>
      </c>
      <c r="L8" s="28" t="s">
        <v>15</v>
      </c>
      <c r="M8" s="28" t="s">
        <v>16</v>
      </c>
      <c r="N8" s="28" t="s">
        <v>17</v>
      </c>
      <c r="O8" s="28" t="s">
        <v>18</v>
      </c>
      <c r="P8" s="28" t="s">
        <v>22</v>
      </c>
      <c r="Q8" s="32" t="s">
        <v>23</v>
      </c>
    </row>
    <row r="9" spans="1:17" ht="15.75" thickBot="1" x14ac:dyDescent="0.3">
      <c r="A9" s="8">
        <v>8</v>
      </c>
      <c r="B9" s="6" t="s">
        <v>5</v>
      </c>
      <c r="C9" s="6" t="s">
        <v>7</v>
      </c>
      <c r="D9" s="6" t="s">
        <v>6</v>
      </c>
      <c r="E9" s="13" t="s">
        <v>7</v>
      </c>
      <c r="G9" s="31"/>
      <c r="H9" s="5" t="s">
        <v>6</v>
      </c>
      <c r="I9" s="5" t="s">
        <v>7</v>
      </c>
      <c r="J9" s="5" t="s">
        <v>9</v>
      </c>
      <c r="K9" s="29"/>
      <c r="L9" s="29"/>
      <c r="M9" s="29"/>
      <c r="N9" s="29"/>
      <c r="O9" s="29"/>
      <c r="P9" s="29"/>
      <c r="Q9" s="33"/>
    </row>
    <row r="10" spans="1:17" x14ac:dyDescent="0.25">
      <c r="G10" s="9" t="s">
        <v>6</v>
      </c>
      <c r="H10" s="10">
        <f>COUNTIFS($C$2:$C$9,$G10,$E$2:$E$9,H$3)</f>
        <v>5</v>
      </c>
      <c r="I10" s="10">
        <f t="shared" ref="I10:I11" si="6">COUNTIFS($C$2:$C$9,$G10,$E$2:$E$9,I$3)</f>
        <v>0</v>
      </c>
      <c r="J10" s="10">
        <f>SUM(H10:I10)</f>
        <v>5</v>
      </c>
      <c r="K10" s="11">
        <f>IFERROR(-I10/J10*LOG(I10/J10,2)+(-H10/J10*LOG(H10/J10,2)),0)</f>
        <v>0</v>
      </c>
      <c r="L10" s="25">
        <f>IFERROR((J10/J12*K10)+(J11/J12*K11),0)</f>
        <v>0</v>
      </c>
      <c r="M10" s="25">
        <f>K22-L10</f>
        <v>0.95443400292496494</v>
      </c>
      <c r="N10" s="11">
        <f t="shared" ref="N10:N12" si="7">IFERROR(1-((H10/J10)^2+(I10/J10)^2),0)</f>
        <v>0</v>
      </c>
      <c r="O10" s="25">
        <f>IFERROR((J10/J12*N10)+(J11/J12*N11),0)</f>
        <v>0</v>
      </c>
      <c r="P10" s="25">
        <f>IFERROR(-J10/J12*LOG(J10/J12,2)+(-J11/J12*LOG(J11/J12,2)),0)</f>
        <v>0.95443400292496494</v>
      </c>
      <c r="Q10" s="34">
        <f>IFERROR(M10/P10,0)</f>
        <v>1</v>
      </c>
    </row>
    <row r="11" spans="1:17" x14ac:dyDescent="0.25">
      <c r="G11" s="3" t="s">
        <v>7</v>
      </c>
      <c r="H11" s="1">
        <f t="shared" ref="H11" si="8">COUNTIFS($C$2:$C$9,$G11,$E$2:$E$9,H$3)</f>
        <v>0</v>
      </c>
      <c r="I11" s="1">
        <f t="shared" si="6"/>
        <v>3</v>
      </c>
      <c r="J11" s="1">
        <f t="shared" ref="J11" si="9">SUM(H11:I11)</f>
        <v>3</v>
      </c>
      <c r="K11" s="2">
        <f>IFERROR(-I11/J11*LOG(I11/J11,2)+(-H11/J11*LOG(H11/J11,2)),0)</f>
        <v>0</v>
      </c>
      <c r="L11" s="26"/>
      <c r="M11" s="26"/>
      <c r="N11" s="2">
        <f t="shared" si="7"/>
        <v>0</v>
      </c>
      <c r="O11" s="26"/>
      <c r="P11" s="26"/>
      <c r="Q11" s="35"/>
    </row>
    <row r="12" spans="1:17" ht="15.75" thickBot="1" x14ac:dyDescent="0.3">
      <c r="G12" s="4" t="s">
        <v>9</v>
      </c>
      <c r="H12" s="5">
        <f>SUM(H10:H11)</f>
        <v>5</v>
      </c>
      <c r="I12" s="5">
        <f t="shared" ref="I12" si="10">SUM(I10:I11)</f>
        <v>3</v>
      </c>
      <c r="J12" s="5">
        <f>SUM(J10:J11)</f>
        <v>8</v>
      </c>
      <c r="K12" s="6">
        <f>IFERROR(-I12/J12*LOG(I12/J12,2)+(-H12/J12*LOG(H12/J12,2)),0)</f>
        <v>0.95443400292496494</v>
      </c>
      <c r="L12" s="27"/>
      <c r="M12" s="27"/>
      <c r="N12" s="6">
        <f t="shared" si="7"/>
        <v>0.46875</v>
      </c>
      <c r="O12" s="27"/>
      <c r="P12" s="27"/>
      <c r="Q12" s="36"/>
    </row>
    <row r="13" spans="1:17" ht="15.75" thickBot="1" x14ac:dyDescent="0.3"/>
    <row r="14" spans="1:17" ht="15" customHeight="1" x14ac:dyDescent="0.25">
      <c r="G14" s="30" t="s">
        <v>13</v>
      </c>
      <c r="H14" s="24" t="s">
        <v>10</v>
      </c>
      <c r="I14" s="24"/>
      <c r="J14" s="24"/>
      <c r="K14" s="28" t="s">
        <v>19</v>
      </c>
      <c r="L14" s="28" t="s">
        <v>15</v>
      </c>
      <c r="M14" s="28" t="s">
        <v>16</v>
      </c>
      <c r="N14" s="28" t="s">
        <v>17</v>
      </c>
      <c r="O14" s="28" t="s">
        <v>18</v>
      </c>
      <c r="P14" s="28" t="s">
        <v>22</v>
      </c>
      <c r="Q14" s="32" t="s">
        <v>23</v>
      </c>
    </row>
    <row r="15" spans="1:17" ht="15.75" thickBot="1" x14ac:dyDescent="0.3">
      <c r="G15" s="31"/>
      <c r="H15" s="5" t="s">
        <v>6</v>
      </c>
      <c r="I15" s="5" t="s">
        <v>7</v>
      </c>
      <c r="J15" s="5" t="s">
        <v>9</v>
      </c>
      <c r="K15" s="29"/>
      <c r="L15" s="29"/>
      <c r="M15" s="29"/>
      <c r="N15" s="29"/>
      <c r="O15" s="29"/>
      <c r="P15" s="29"/>
      <c r="Q15" s="33"/>
    </row>
    <row r="16" spans="1:17" x14ac:dyDescent="0.25">
      <c r="G16" s="9" t="s">
        <v>6</v>
      </c>
      <c r="H16" s="10">
        <f>COUNTIFS($D$2:$D$9,$G16,$E$2:$E$9,H$3)</f>
        <v>2</v>
      </c>
      <c r="I16" s="10">
        <f t="shared" ref="I16:I17" si="11">COUNTIFS($D$2:$D$9,$G16,$E$2:$E$9,I$3)</f>
        <v>2</v>
      </c>
      <c r="J16" s="10">
        <f>SUM(H16:I16)</f>
        <v>4</v>
      </c>
      <c r="K16" s="11">
        <f>IFERROR(-I16/J16*LOG(I16/J16,2)+(-H16/J16*LOG(H16/J16,2)),0)</f>
        <v>1</v>
      </c>
      <c r="L16" s="25">
        <f>IFERROR((J16/J18*K16)+(J17/J18*K17),0)</f>
        <v>0.90563906222956647</v>
      </c>
      <c r="M16" s="25">
        <f>K22-L16</f>
        <v>4.879494069539847E-2</v>
      </c>
      <c r="N16" s="11">
        <f>IFERROR(1-((H16/J16)^2+(I16/J16)^2),0)</f>
        <v>0.5</v>
      </c>
      <c r="O16" s="25">
        <f>IFERROR((J16/J18*N16)+(J17/J18*N17),0)</f>
        <v>0.4375</v>
      </c>
      <c r="P16" s="25">
        <f>IFERROR(-J16/J18*LOG(J16/J18,2)+(-J17/J18*LOG(J17/J18,2)),0)</f>
        <v>1</v>
      </c>
      <c r="Q16" s="34">
        <f>IFERROR(M16/P16,0)</f>
        <v>4.879494069539847E-2</v>
      </c>
    </row>
    <row r="17" spans="7:17" x14ac:dyDescent="0.25">
      <c r="G17" s="3" t="s">
        <v>7</v>
      </c>
      <c r="H17" s="1">
        <f t="shared" ref="H17" si="12">COUNTIFS($D$2:$D$9,$G17,$E$2:$E$9,H$3)</f>
        <v>3</v>
      </c>
      <c r="I17" s="1">
        <f t="shared" si="11"/>
        <v>1</v>
      </c>
      <c r="J17" s="1">
        <f t="shared" ref="J17" si="13">SUM(H17:I17)</f>
        <v>4</v>
      </c>
      <c r="K17" s="2">
        <f t="shared" ref="K17:K18" si="14">IFERROR(-I17/J17*LOG(I17/J17,2)+(-H17/J17*LOG(H17/J17,2)),0)</f>
        <v>0.81127812445913283</v>
      </c>
      <c r="L17" s="26"/>
      <c r="M17" s="26"/>
      <c r="N17" s="2">
        <f t="shared" ref="N17:N18" si="15">IFERROR(1-((H17/J17)^2+(I17/J17)^2),0)</f>
        <v>0.375</v>
      </c>
      <c r="O17" s="26"/>
      <c r="P17" s="26"/>
      <c r="Q17" s="35"/>
    </row>
    <row r="18" spans="7:17" ht="15.75" thickBot="1" x14ac:dyDescent="0.3">
      <c r="G18" s="4" t="s">
        <v>9</v>
      </c>
      <c r="H18" s="5">
        <f>SUM(H16:H17)</f>
        <v>5</v>
      </c>
      <c r="I18" s="5">
        <f t="shared" ref="I18" si="16">SUM(I16:I17)</f>
        <v>3</v>
      </c>
      <c r="J18" s="5">
        <f>SUM(J16:J17)</f>
        <v>8</v>
      </c>
      <c r="K18" s="6">
        <f t="shared" si="14"/>
        <v>0.95443400292496494</v>
      </c>
      <c r="L18" s="27"/>
      <c r="M18" s="27"/>
      <c r="N18" s="6">
        <f t="shared" si="15"/>
        <v>0.46875</v>
      </c>
      <c r="O18" s="27"/>
      <c r="P18" s="27"/>
      <c r="Q18" s="36"/>
    </row>
    <row r="19" spans="7:17" ht="15.75" thickBot="1" x14ac:dyDescent="0.3"/>
    <row r="20" spans="7:17" x14ac:dyDescent="0.25">
      <c r="H20" s="23" t="s">
        <v>10</v>
      </c>
      <c r="I20" s="24"/>
      <c r="J20" s="24"/>
      <c r="K20" s="28" t="s">
        <v>19</v>
      </c>
      <c r="L20" s="28" t="s">
        <v>15</v>
      </c>
      <c r="M20" s="28" t="s">
        <v>16</v>
      </c>
      <c r="N20" s="28" t="s">
        <v>17</v>
      </c>
      <c r="O20" s="28" t="s">
        <v>18</v>
      </c>
      <c r="P20" s="28" t="s">
        <v>22</v>
      </c>
      <c r="Q20" s="32" t="s">
        <v>23</v>
      </c>
    </row>
    <row r="21" spans="7:17" ht="15.75" thickBot="1" x14ac:dyDescent="0.3">
      <c r="H21" s="4" t="s">
        <v>6</v>
      </c>
      <c r="I21" s="5" t="s">
        <v>7</v>
      </c>
      <c r="J21" s="5" t="s">
        <v>9</v>
      </c>
      <c r="K21" s="29"/>
      <c r="L21" s="29"/>
      <c r="M21" s="29"/>
      <c r="N21" s="29"/>
      <c r="O21" s="29"/>
      <c r="P21" s="29"/>
      <c r="Q21" s="33"/>
    </row>
    <row r="22" spans="7:17" ht="15.75" thickBot="1" x14ac:dyDescent="0.3">
      <c r="H22" s="19">
        <f>COUNTIF($E$2:$E$9,H$21)</f>
        <v>5</v>
      </c>
      <c r="I22" s="20">
        <f t="shared" ref="I22" si="17">COUNTIF($E$2:$E$9,I$21)</f>
        <v>3</v>
      </c>
      <c r="J22" s="20">
        <f>SUM(H22:I22)</f>
        <v>8</v>
      </c>
      <c r="K22" s="21">
        <f>IFERROR(-H22/J22*LOG(H22/J22,2)+(-I22/J22*LOG(I22/J22,2)),0)</f>
        <v>0.95443400292496494</v>
      </c>
      <c r="L22" s="21"/>
      <c r="M22" s="21"/>
      <c r="N22" s="21">
        <f>1-((H22/J22)^2 + (I22/J22)^2)</f>
        <v>0.46875</v>
      </c>
      <c r="O22" s="21"/>
      <c r="P22" s="21"/>
      <c r="Q22" s="22"/>
    </row>
  </sheetData>
  <mergeCells count="50">
    <mergeCell ref="P20:P21"/>
    <mergeCell ref="Q2:Q3"/>
    <mergeCell ref="Q4:Q6"/>
    <mergeCell ref="Q8:Q9"/>
    <mergeCell ref="Q10:Q12"/>
    <mergeCell ref="Q14:Q15"/>
    <mergeCell ref="Q16:Q18"/>
    <mergeCell ref="Q20:Q21"/>
    <mergeCell ref="P2:P3"/>
    <mergeCell ref="P4:P6"/>
    <mergeCell ref="P8:P9"/>
    <mergeCell ref="P10:P12"/>
    <mergeCell ref="P14:P15"/>
    <mergeCell ref="P16:P18"/>
    <mergeCell ref="G14:G15"/>
    <mergeCell ref="G8:G9"/>
    <mergeCell ref="G2:G3"/>
    <mergeCell ref="O4:O6"/>
    <mergeCell ref="O10:O12"/>
    <mergeCell ref="L4:L6"/>
    <mergeCell ref="M4:M6"/>
    <mergeCell ref="K2:K3"/>
    <mergeCell ref="L2:L3"/>
    <mergeCell ref="M2:M3"/>
    <mergeCell ref="N2:N3"/>
    <mergeCell ref="O2:O3"/>
    <mergeCell ref="H8:J8"/>
    <mergeCell ref="H14:J14"/>
    <mergeCell ref="L20:L21"/>
    <mergeCell ref="M20:M21"/>
    <mergeCell ref="N20:N21"/>
    <mergeCell ref="O20:O21"/>
    <mergeCell ref="N14:N15"/>
    <mergeCell ref="O14:O15"/>
    <mergeCell ref="H20:J20"/>
    <mergeCell ref="H2:J2"/>
    <mergeCell ref="O16:O18"/>
    <mergeCell ref="K8:K9"/>
    <mergeCell ref="L8:L9"/>
    <mergeCell ref="M8:M9"/>
    <mergeCell ref="N8:N9"/>
    <mergeCell ref="O8:O9"/>
    <mergeCell ref="K14:K15"/>
    <mergeCell ref="L14:L15"/>
    <mergeCell ref="L10:L12"/>
    <mergeCell ref="L16:L18"/>
    <mergeCell ref="M10:M12"/>
    <mergeCell ref="M16:M18"/>
    <mergeCell ref="M14:M15"/>
    <mergeCell ref="K20:K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78F1-078A-4523-9E4D-612D7D0A2952}">
  <dimension ref="A1:Q22"/>
  <sheetViews>
    <sheetView showGridLines="0" workbookViewId="0">
      <selection activeCell="G21" sqref="G21"/>
    </sheetView>
  </sheetViews>
  <sheetFormatPr defaultRowHeight="15" x14ac:dyDescent="0.25"/>
  <cols>
    <col min="2" max="2" width="17.28515625" bestFit="1" customWidth="1"/>
    <col min="3" max="3" width="11" bestFit="1" customWidth="1"/>
    <col min="4" max="4" width="6" bestFit="1" customWidth="1"/>
    <col min="5" max="5" width="22.7109375" bestFit="1" customWidth="1"/>
    <col min="7" max="7" width="16.5703125" bestFit="1" customWidth="1"/>
    <col min="11" max="11" width="13.85546875" hidden="1" customWidth="1"/>
    <col min="12" max="12" width="17.5703125" hidden="1" customWidth="1"/>
    <col min="13" max="13" width="15.85546875" hidden="1" customWidth="1"/>
    <col min="14" max="14" width="10.5703125" bestFit="1" customWidth="1"/>
    <col min="15" max="17" width="15" bestFit="1" customWidth="1"/>
  </cols>
  <sheetData>
    <row r="1" spans="1:17" ht="15.75" thickBot="1" x14ac:dyDescent="0.3">
      <c r="A1" s="16" t="s">
        <v>0</v>
      </c>
      <c r="B1" s="17" t="s">
        <v>1</v>
      </c>
      <c r="C1" s="17" t="s">
        <v>2</v>
      </c>
      <c r="D1" s="17" t="s">
        <v>3</v>
      </c>
      <c r="E1" s="18" t="s">
        <v>14</v>
      </c>
      <c r="G1" t="s">
        <v>8</v>
      </c>
    </row>
    <row r="2" spans="1:17" x14ac:dyDescent="0.25">
      <c r="A2" s="14">
        <v>1</v>
      </c>
      <c r="B2" s="11" t="s">
        <v>4</v>
      </c>
      <c r="C2" s="11" t="s">
        <v>6</v>
      </c>
      <c r="D2" s="11" t="s">
        <v>7</v>
      </c>
      <c r="E2" s="15" t="s">
        <v>6</v>
      </c>
      <c r="G2" s="30" t="s">
        <v>11</v>
      </c>
      <c r="H2" s="24" t="s">
        <v>10</v>
      </c>
      <c r="I2" s="24"/>
      <c r="J2" s="24"/>
      <c r="K2" s="28" t="s">
        <v>19</v>
      </c>
      <c r="L2" s="28" t="s">
        <v>15</v>
      </c>
      <c r="M2" s="28" t="s">
        <v>16</v>
      </c>
      <c r="N2" s="28" t="s">
        <v>17</v>
      </c>
      <c r="O2" s="28" t="s">
        <v>18</v>
      </c>
      <c r="P2" s="28" t="s">
        <v>22</v>
      </c>
      <c r="Q2" s="32" t="s">
        <v>23</v>
      </c>
    </row>
    <row r="3" spans="1:17" ht="15.75" thickBot="1" x14ac:dyDescent="0.3">
      <c r="A3" s="7">
        <v>2</v>
      </c>
      <c r="B3" s="2" t="s">
        <v>5</v>
      </c>
      <c r="C3" s="2" t="s">
        <v>6</v>
      </c>
      <c r="D3" s="2" t="s">
        <v>6</v>
      </c>
      <c r="E3" s="12" t="s">
        <v>6</v>
      </c>
      <c r="G3" s="31"/>
      <c r="H3" s="5" t="s">
        <v>6</v>
      </c>
      <c r="I3" s="5" t="s">
        <v>7</v>
      </c>
      <c r="J3" s="5" t="s">
        <v>9</v>
      </c>
      <c r="K3" s="29"/>
      <c r="L3" s="29"/>
      <c r="M3" s="29"/>
      <c r="N3" s="29"/>
      <c r="O3" s="29"/>
      <c r="P3" s="29"/>
      <c r="Q3" s="33"/>
    </row>
    <row r="4" spans="1:17" x14ac:dyDescent="0.25">
      <c r="A4" s="7">
        <v>3</v>
      </c>
      <c r="B4" s="2" t="s">
        <v>5</v>
      </c>
      <c r="C4" s="2" t="s">
        <v>7</v>
      </c>
      <c r="D4" s="2" t="s">
        <v>7</v>
      </c>
      <c r="E4" s="12" t="s">
        <v>7</v>
      </c>
      <c r="G4" s="9" t="s">
        <v>4</v>
      </c>
      <c r="H4" s="10">
        <f>COUNTIFS($B$2:$B$9,$G4,$E$2:$E$9,H$3)</f>
        <v>2</v>
      </c>
      <c r="I4" s="10">
        <f t="shared" ref="I4:I5" si="0">COUNTIFS($B$2:$B$9,$G4,$E$2:$E$9,I$3)</f>
        <v>1</v>
      </c>
      <c r="J4" s="10">
        <f>SUM(H4:I4)</f>
        <v>3</v>
      </c>
      <c r="K4" s="11">
        <f t="shared" ref="K4:K6" si="1">IFERROR(-I4/J4*LOG(I4/J4,2)+(-H4/J4*LOG(H4/J4,2)),0)</f>
        <v>0.91829583405448956</v>
      </c>
      <c r="L4" s="25">
        <f>IFERROR((J4/J6*K4)+(J5/J6*K5),0)</f>
        <v>0.96498392888049545</v>
      </c>
      <c r="M4" s="25">
        <f>K22-L4</f>
        <v>2.0244207153756189E-2</v>
      </c>
      <c r="N4" s="11">
        <f t="shared" ref="N4:N6" si="2">IFERROR(1-((H4/J4)^2+(I4/J4)^2),0)</f>
        <v>0.44444444444444442</v>
      </c>
      <c r="O4" s="25">
        <f>IFERROR((J4/J6*N4)+(J5/J6*N5),0)</f>
        <v>0.47619047619047616</v>
      </c>
      <c r="P4" s="25">
        <f>IFERROR(-J4/J6*LOG(J4/J6,2)+(-J5/J6*LOG(J5/J6,2)),0)</f>
        <v>0.98522813603425163</v>
      </c>
      <c r="Q4" s="34">
        <f>IFERROR(M4/P4,0)</f>
        <v>2.0547735507476815E-2</v>
      </c>
    </row>
    <row r="5" spans="1:17" x14ac:dyDescent="0.25">
      <c r="A5" s="7">
        <v>4</v>
      </c>
      <c r="B5" s="2" t="s">
        <v>4</v>
      </c>
      <c r="C5" s="2" t="s">
        <v>7</v>
      </c>
      <c r="D5" s="2" t="s">
        <v>6</v>
      </c>
      <c r="E5" s="12" t="s">
        <v>7</v>
      </c>
      <c r="G5" s="3" t="s">
        <v>5</v>
      </c>
      <c r="H5" s="1">
        <f t="shared" ref="H5" si="3">COUNTIFS($B$2:$B$9,$G5,$E$2:$E$9,H$3)</f>
        <v>2</v>
      </c>
      <c r="I5" s="1">
        <f t="shared" si="0"/>
        <v>2</v>
      </c>
      <c r="J5" s="1">
        <f t="shared" ref="J5" si="4">SUM(H5:I5)</f>
        <v>4</v>
      </c>
      <c r="K5" s="2">
        <f t="shared" si="1"/>
        <v>1</v>
      </c>
      <c r="L5" s="26"/>
      <c r="M5" s="26"/>
      <c r="N5" s="2">
        <f t="shared" si="2"/>
        <v>0.5</v>
      </c>
      <c r="O5" s="26"/>
      <c r="P5" s="26"/>
      <c r="Q5" s="35"/>
    </row>
    <row r="6" spans="1:17" ht="15.75" thickBot="1" x14ac:dyDescent="0.3">
      <c r="A6" s="7"/>
      <c r="B6" s="2"/>
      <c r="C6" s="2"/>
      <c r="D6" s="2"/>
      <c r="E6" s="12"/>
      <c r="G6" s="4" t="s">
        <v>9</v>
      </c>
      <c r="H6" s="5">
        <f>SUM(H4:H5)</f>
        <v>4</v>
      </c>
      <c r="I6" s="5">
        <f t="shared" ref="I6" si="5">SUM(I4:I5)</f>
        <v>3</v>
      </c>
      <c r="J6" s="5">
        <f>SUM(J4:J5)</f>
        <v>7</v>
      </c>
      <c r="K6" s="6">
        <f t="shared" si="1"/>
        <v>0.98522813603425163</v>
      </c>
      <c r="L6" s="27"/>
      <c r="M6" s="27"/>
      <c r="N6" s="6">
        <f t="shared" si="2"/>
        <v>0.48979591836734704</v>
      </c>
      <c r="O6" s="27"/>
      <c r="P6" s="27"/>
      <c r="Q6" s="36"/>
    </row>
    <row r="7" spans="1:17" ht="15.75" thickBot="1" x14ac:dyDescent="0.3">
      <c r="A7" s="7">
        <v>6</v>
      </c>
      <c r="B7" s="2" t="s">
        <v>5</v>
      </c>
      <c r="C7" s="2" t="s">
        <v>6</v>
      </c>
      <c r="D7" s="2" t="s">
        <v>7</v>
      </c>
      <c r="E7" s="12" t="s">
        <v>6</v>
      </c>
    </row>
    <row r="8" spans="1:17" ht="15" customHeight="1" x14ac:dyDescent="0.25">
      <c r="A8" s="7">
        <v>7</v>
      </c>
      <c r="B8" s="2" t="s">
        <v>4</v>
      </c>
      <c r="C8" s="2" t="s">
        <v>6</v>
      </c>
      <c r="D8" s="2" t="s">
        <v>6</v>
      </c>
      <c r="E8" s="12" t="s">
        <v>6</v>
      </c>
      <c r="G8" s="30" t="s">
        <v>12</v>
      </c>
      <c r="H8" s="24" t="s">
        <v>10</v>
      </c>
      <c r="I8" s="24"/>
      <c r="J8" s="24"/>
      <c r="K8" s="28" t="s">
        <v>19</v>
      </c>
      <c r="L8" s="28" t="s">
        <v>15</v>
      </c>
      <c r="M8" s="28" t="s">
        <v>16</v>
      </c>
      <c r="N8" s="28" t="s">
        <v>17</v>
      </c>
      <c r="O8" s="28" t="s">
        <v>18</v>
      </c>
      <c r="P8" s="28" t="s">
        <v>22</v>
      </c>
      <c r="Q8" s="32" t="s">
        <v>23</v>
      </c>
    </row>
    <row r="9" spans="1:17" ht="15.75" thickBot="1" x14ac:dyDescent="0.3">
      <c r="A9" s="8">
        <v>8</v>
      </c>
      <c r="B9" s="6" t="s">
        <v>5</v>
      </c>
      <c r="C9" s="6" t="s">
        <v>7</v>
      </c>
      <c r="D9" s="6" t="s">
        <v>6</v>
      </c>
      <c r="E9" s="13" t="s">
        <v>7</v>
      </c>
      <c r="G9" s="31"/>
      <c r="H9" s="5" t="s">
        <v>6</v>
      </c>
      <c r="I9" s="5" t="s">
        <v>7</v>
      </c>
      <c r="J9" s="5" t="s">
        <v>9</v>
      </c>
      <c r="K9" s="29"/>
      <c r="L9" s="29"/>
      <c r="M9" s="29"/>
      <c r="N9" s="29"/>
      <c r="O9" s="29"/>
      <c r="P9" s="29"/>
      <c r="Q9" s="33"/>
    </row>
    <row r="10" spans="1:17" x14ac:dyDescent="0.25">
      <c r="G10" s="9" t="s">
        <v>6</v>
      </c>
      <c r="H10" s="10">
        <f>COUNTIFS($C$2:$C$9,$G10,$E$2:$E$9,H$3)</f>
        <v>4</v>
      </c>
      <c r="I10" s="10">
        <f t="shared" ref="I10:I11" si="6">COUNTIFS($C$2:$C$9,$G10,$E$2:$E$9,I$3)</f>
        <v>0</v>
      </c>
      <c r="J10" s="10">
        <f>SUM(H10:I10)</f>
        <v>4</v>
      </c>
      <c r="K10" s="11">
        <f>IFERROR(-I10/J10*LOG(I10/J10,2)+(-H10/J10*LOG(H10/J10,2)),0)</f>
        <v>0</v>
      </c>
      <c r="L10" s="25">
        <f>IFERROR((J10/J12*K10)+(J11/J12*K11),0)</f>
        <v>0</v>
      </c>
      <c r="M10" s="25">
        <f>K22-L10</f>
        <v>0.98522813603425163</v>
      </c>
      <c r="N10" s="11">
        <f t="shared" ref="N10:N12" si="7">IFERROR(1-((H10/J10)^2+(I10/J10)^2),0)</f>
        <v>0</v>
      </c>
      <c r="O10" s="25">
        <f>IFERROR((J10/J12*N10)+(J11/J12*N11),0)</f>
        <v>0</v>
      </c>
      <c r="P10" s="25">
        <f>IFERROR(-J10/J12*LOG(J10/J12,2)+(-J11/J12*LOG(J11/J12,2)),0)</f>
        <v>0.98522813603425163</v>
      </c>
      <c r="Q10" s="34">
        <f>IFERROR(M10/P10,0)</f>
        <v>1</v>
      </c>
    </row>
    <row r="11" spans="1:17" x14ac:dyDescent="0.25">
      <c r="G11" s="3" t="s">
        <v>7</v>
      </c>
      <c r="H11" s="1">
        <f t="shared" ref="H11" si="8">COUNTIFS($C$2:$C$9,$G11,$E$2:$E$9,H$3)</f>
        <v>0</v>
      </c>
      <c r="I11" s="1">
        <f t="shared" si="6"/>
        <v>3</v>
      </c>
      <c r="J11" s="1">
        <f t="shared" ref="J11" si="9">SUM(H11:I11)</f>
        <v>3</v>
      </c>
      <c r="K11" s="2">
        <f>IFERROR(-I11/J11*LOG(I11/J11,2)+(-H11/J11*LOG(H11/J11,2)),0)</f>
        <v>0</v>
      </c>
      <c r="L11" s="26"/>
      <c r="M11" s="26"/>
      <c r="N11" s="2">
        <f t="shared" si="7"/>
        <v>0</v>
      </c>
      <c r="O11" s="26"/>
      <c r="P11" s="26"/>
      <c r="Q11" s="35"/>
    </row>
    <row r="12" spans="1:17" ht="15.75" thickBot="1" x14ac:dyDescent="0.3">
      <c r="G12" s="4" t="s">
        <v>9</v>
      </c>
      <c r="H12" s="5">
        <f>SUM(H10:H11)</f>
        <v>4</v>
      </c>
      <c r="I12" s="5">
        <f t="shared" ref="I12" si="10">SUM(I10:I11)</f>
        <v>3</v>
      </c>
      <c r="J12" s="5">
        <f>SUM(J10:J11)</f>
        <v>7</v>
      </c>
      <c r="K12" s="6">
        <f>IFERROR(-I12/J12*LOG(I12/J12,2)+(-H12/J12*LOG(H12/J12,2)),0)</f>
        <v>0.98522813603425163</v>
      </c>
      <c r="L12" s="27"/>
      <c r="M12" s="27"/>
      <c r="N12" s="6">
        <f t="shared" si="7"/>
        <v>0.48979591836734704</v>
      </c>
      <c r="O12" s="27"/>
      <c r="P12" s="27"/>
      <c r="Q12" s="36"/>
    </row>
    <row r="13" spans="1:17" ht="15.75" thickBot="1" x14ac:dyDescent="0.3"/>
    <row r="14" spans="1:17" ht="15" customHeight="1" x14ac:dyDescent="0.25">
      <c r="G14" s="30" t="s">
        <v>13</v>
      </c>
      <c r="H14" s="24" t="s">
        <v>10</v>
      </c>
      <c r="I14" s="24"/>
      <c r="J14" s="24"/>
      <c r="K14" s="28" t="s">
        <v>19</v>
      </c>
      <c r="L14" s="28" t="s">
        <v>15</v>
      </c>
      <c r="M14" s="28" t="s">
        <v>16</v>
      </c>
      <c r="N14" s="28" t="s">
        <v>17</v>
      </c>
      <c r="O14" s="28" t="s">
        <v>18</v>
      </c>
      <c r="P14" s="28" t="s">
        <v>22</v>
      </c>
      <c r="Q14" s="32" t="s">
        <v>23</v>
      </c>
    </row>
    <row r="15" spans="1:17" ht="15.75" thickBot="1" x14ac:dyDescent="0.3">
      <c r="G15" s="31"/>
      <c r="H15" s="5" t="s">
        <v>6</v>
      </c>
      <c r="I15" s="5" t="s">
        <v>7</v>
      </c>
      <c r="J15" s="5" t="s">
        <v>9</v>
      </c>
      <c r="K15" s="29"/>
      <c r="L15" s="29"/>
      <c r="M15" s="29"/>
      <c r="N15" s="29"/>
      <c r="O15" s="29"/>
      <c r="P15" s="29"/>
      <c r="Q15" s="33"/>
    </row>
    <row r="16" spans="1:17" x14ac:dyDescent="0.25">
      <c r="G16" s="9" t="s">
        <v>6</v>
      </c>
      <c r="H16" s="10">
        <f>COUNTIFS($D$2:$D$9,$G16,$E$2:$E$9,H$3)</f>
        <v>2</v>
      </c>
      <c r="I16" s="10">
        <f t="shared" ref="I16:I17" si="11">COUNTIFS($D$2:$D$9,$G16,$E$2:$E$9,I$3)</f>
        <v>2</v>
      </c>
      <c r="J16" s="10">
        <f>SUM(H16:I16)</f>
        <v>4</v>
      </c>
      <c r="K16" s="11">
        <f>IFERROR(-I16/J16*LOG(I16/J16,2)+(-H16/J16*LOG(H16/J16,2)),0)</f>
        <v>1</v>
      </c>
      <c r="L16" s="25">
        <f>IFERROR((J16/J18*K16)+(J17/J18*K17),0)</f>
        <v>0.96498392888049545</v>
      </c>
      <c r="M16" s="25">
        <f>K22-L16</f>
        <v>2.0244207153756189E-2</v>
      </c>
      <c r="N16" s="11">
        <f>IFERROR(1-((H16/J16)^2+(I16/J16)^2),0)</f>
        <v>0.5</v>
      </c>
      <c r="O16" s="25">
        <f>IFERROR((J16/J18*N16)+(J17/J18*N17),0)</f>
        <v>0.47619047619047616</v>
      </c>
      <c r="P16" s="25">
        <f>IFERROR(-J16/J18*LOG(J16/J18,2)+(-J17/J18*LOG(J17/J18,2)),0)</f>
        <v>0.98522813603425163</v>
      </c>
      <c r="Q16" s="34">
        <f>IFERROR(M16/P16,0)</f>
        <v>2.0547735507476815E-2</v>
      </c>
    </row>
    <row r="17" spans="7:17" x14ac:dyDescent="0.25">
      <c r="G17" s="3" t="s">
        <v>7</v>
      </c>
      <c r="H17" s="1">
        <f t="shared" ref="H17" si="12">COUNTIFS($D$2:$D$9,$G17,$E$2:$E$9,H$3)</f>
        <v>2</v>
      </c>
      <c r="I17" s="1">
        <f t="shared" si="11"/>
        <v>1</v>
      </c>
      <c r="J17" s="1">
        <f t="shared" ref="J17" si="13">SUM(H17:I17)</f>
        <v>3</v>
      </c>
      <c r="K17" s="2">
        <f t="shared" ref="K17:K18" si="14">IFERROR(-I17/J17*LOG(I17/J17,2)+(-H17/J17*LOG(H17/J17,2)),0)</f>
        <v>0.91829583405448956</v>
      </c>
      <c r="L17" s="26"/>
      <c r="M17" s="26"/>
      <c r="N17" s="2">
        <f t="shared" ref="N17:N18" si="15">IFERROR(1-((H17/J17)^2+(I17/J17)^2),0)</f>
        <v>0.44444444444444442</v>
      </c>
      <c r="O17" s="26"/>
      <c r="P17" s="26"/>
      <c r="Q17" s="35"/>
    </row>
    <row r="18" spans="7:17" ht="15.75" thickBot="1" x14ac:dyDescent="0.3">
      <c r="G18" s="4" t="s">
        <v>9</v>
      </c>
      <c r="H18" s="5">
        <f>SUM(H16:H17)</f>
        <v>4</v>
      </c>
      <c r="I18" s="5">
        <f t="shared" ref="I18" si="16">SUM(I16:I17)</f>
        <v>3</v>
      </c>
      <c r="J18" s="5">
        <f>SUM(J16:J17)</f>
        <v>7</v>
      </c>
      <c r="K18" s="6">
        <f t="shared" si="14"/>
        <v>0.98522813603425163</v>
      </c>
      <c r="L18" s="27"/>
      <c r="M18" s="27"/>
      <c r="N18" s="6">
        <f t="shared" si="15"/>
        <v>0.48979591836734704</v>
      </c>
      <c r="O18" s="27"/>
      <c r="P18" s="27"/>
      <c r="Q18" s="36"/>
    </row>
    <row r="19" spans="7:17" ht="15.75" thickBot="1" x14ac:dyDescent="0.3"/>
    <row r="20" spans="7:17" x14ac:dyDescent="0.25">
      <c r="H20" s="23" t="s">
        <v>10</v>
      </c>
      <c r="I20" s="24"/>
      <c r="J20" s="24"/>
      <c r="K20" s="28" t="s">
        <v>19</v>
      </c>
      <c r="L20" s="28" t="s">
        <v>15</v>
      </c>
      <c r="M20" s="28" t="s">
        <v>16</v>
      </c>
      <c r="N20" s="28" t="s">
        <v>17</v>
      </c>
      <c r="O20" s="28" t="s">
        <v>18</v>
      </c>
      <c r="P20" s="28" t="s">
        <v>22</v>
      </c>
      <c r="Q20" s="32" t="s">
        <v>23</v>
      </c>
    </row>
    <row r="21" spans="7:17" ht="15.75" thickBot="1" x14ac:dyDescent="0.3">
      <c r="H21" s="4" t="s">
        <v>6</v>
      </c>
      <c r="I21" s="5" t="s">
        <v>7</v>
      </c>
      <c r="J21" s="5" t="s">
        <v>9</v>
      </c>
      <c r="K21" s="29"/>
      <c r="L21" s="29"/>
      <c r="M21" s="29"/>
      <c r="N21" s="29"/>
      <c r="O21" s="29"/>
      <c r="P21" s="29"/>
      <c r="Q21" s="33"/>
    </row>
    <row r="22" spans="7:17" ht="15.75" thickBot="1" x14ac:dyDescent="0.3">
      <c r="H22" s="19">
        <f>COUNTIF($E$2:$E$9,H$21)</f>
        <v>4</v>
      </c>
      <c r="I22" s="20">
        <f t="shared" ref="I22" si="17">COUNTIF($E$2:$E$9,I$21)</f>
        <v>3</v>
      </c>
      <c r="J22" s="20">
        <f>SUM(H22:I22)</f>
        <v>7</v>
      </c>
      <c r="K22" s="21">
        <f>IFERROR(-H22/J22*LOG(H22/J22,2)+(-I22/J22*LOG(I22/J22,2)),0)</f>
        <v>0.98522813603425163</v>
      </c>
      <c r="L22" s="21"/>
      <c r="M22" s="21"/>
      <c r="N22" s="21">
        <f>1-((H22/J22)^2 + (I22/J22)^2)</f>
        <v>0.48979591836734704</v>
      </c>
      <c r="O22" s="21"/>
      <c r="P22" s="21"/>
      <c r="Q22" s="22"/>
    </row>
  </sheetData>
  <mergeCells count="50">
    <mergeCell ref="P20:P21"/>
    <mergeCell ref="Q20:Q21"/>
    <mergeCell ref="H20:J20"/>
    <mergeCell ref="K20:K21"/>
    <mergeCell ref="L20:L21"/>
    <mergeCell ref="M20:M21"/>
    <mergeCell ref="N20:N21"/>
    <mergeCell ref="O20:O21"/>
    <mergeCell ref="O14:O15"/>
    <mergeCell ref="P14:P15"/>
    <mergeCell ref="Q14:Q15"/>
    <mergeCell ref="L16:L18"/>
    <mergeCell ref="M16:M18"/>
    <mergeCell ref="O16:O18"/>
    <mergeCell ref="P16:P18"/>
    <mergeCell ref="Q16:Q18"/>
    <mergeCell ref="N14:N15"/>
    <mergeCell ref="G14:G15"/>
    <mergeCell ref="H14:J14"/>
    <mergeCell ref="K14:K15"/>
    <mergeCell ref="L14:L15"/>
    <mergeCell ref="M14:M15"/>
    <mergeCell ref="O8:O9"/>
    <mergeCell ref="P8:P9"/>
    <mergeCell ref="Q8:Q9"/>
    <mergeCell ref="L10:L12"/>
    <mergeCell ref="M10:M12"/>
    <mergeCell ref="O10:O12"/>
    <mergeCell ref="P10:P12"/>
    <mergeCell ref="Q10:Q12"/>
    <mergeCell ref="N8:N9"/>
    <mergeCell ref="G8:G9"/>
    <mergeCell ref="H8:J8"/>
    <mergeCell ref="K8:K9"/>
    <mergeCell ref="L8:L9"/>
    <mergeCell ref="M8:M9"/>
    <mergeCell ref="O2:O3"/>
    <mergeCell ref="P2:P3"/>
    <mergeCell ref="Q2:Q3"/>
    <mergeCell ref="L4:L6"/>
    <mergeCell ref="M4:M6"/>
    <mergeCell ref="O4:O6"/>
    <mergeCell ref="P4:P6"/>
    <mergeCell ref="Q4:Q6"/>
    <mergeCell ref="N2:N3"/>
    <mergeCell ref="G2:G3"/>
    <mergeCell ref="H2:J2"/>
    <mergeCell ref="K2:K3"/>
    <mergeCell ref="L2:L3"/>
    <mergeCell ref="M2:M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8816D-FCB0-4A31-A32E-16C1CA5A2C22}">
  <dimension ref="A1:Q22"/>
  <sheetViews>
    <sheetView workbookViewId="0">
      <selection activeCell="F25" sqref="F25"/>
    </sheetView>
  </sheetViews>
  <sheetFormatPr defaultRowHeight="15" x14ac:dyDescent="0.25"/>
  <cols>
    <col min="2" max="2" width="17.28515625" bestFit="1" customWidth="1"/>
    <col min="3" max="3" width="11" bestFit="1" customWidth="1"/>
    <col min="4" max="4" width="6" bestFit="1" customWidth="1"/>
    <col min="5" max="5" width="22.7109375" bestFit="1" customWidth="1"/>
    <col min="7" max="7" width="16.5703125" bestFit="1" customWidth="1"/>
    <col min="11" max="11" width="13.85546875" bestFit="1" customWidth="1"/>
    <col min="12" max="12" width="17.5703125" bestFit="1" customWidth="1"/>
    <col min="13" max="13" width="15.85546875" bestFit="1" customWidth="1"/>
    <col min="14" max="14" width="10.5703125" bestFit="1" customWidth="1"/>
    <col min="15" max="17" width="15" bestFit="1" customWidth="1"/>
  </cols>
  <sheetData>
    <row r="1" spans="1:17" ht="15.75" thickBot="1" x14ac:dyDescent="0.3">
      <c r="A1" s="16" t="s">
        <v>0</v>
      </c>
      <c r="B1" s="17" t="s">
        <v>1</v>
      </c>
      <c r="C1" s="17" t="s">
        <v>2</v>
      </c>
      <c r="D1" s="17"/>
      <c r="E1" s="18" t="s">
        <v>14</v>
      </c>
      <c r="G1" t="s">
        <v>8</v>
      </c>
    </row>
    <row r="2" spans="1:17" ht="15" customHeight="1" x14ac:dyDescent="0.25">
      <c r="A2" s="14">
        <v>1</v>
      </c>
      <c r="B2" s="11" t="s">
        <v>4</v>
      </c>
      <c r="C2" s="11" t="s">
        <v>6</v>
      </c>
      <c r="D2" s="11"/>
      <c r="E2" s="15" t="s">
        <v>6</v>
      </c>
      <c r="G2" s="30" t="s">
        <v>11</v>
      </c>
      <c r="H2" s="24" t="s">
        <v>10</v>
      </c>
      <c r="I2" s="24"/>
      <c r="J2" s="24"/>
      <c r="K2" s="28" t="s">
        <v>19</v>
      </c>
      <c r="L2" s="28" t="s">
        <v>15</v>
      </c>
      <c r="M2" s="28" t="s">
        <v>16</v>
      </c>
      <c r="N2" s="28" t="s">
        <v>17</v>
      </c>
      <c r="O2" s="28" t="s">
        <v>18</v>
      </c>
      <c r="P2" s="28" t="s">
        <v>22</v>
      </c>
      <c r="Q2" s="32" t="s">
        <v>23</v>
      </c>
    </row>
    <row r="3" spans="1:17" ht="15.75" thickBot="1" x14ac:dyDescent="0.3">
      <c r="A3" s="7">
        <v>2</v>
      </c>
      <c r="B3" s="2" t="s">
        <v>5</v>
      </c>
      <c r="C3" s="2" t="s">
        <v>6</v>
      </c>
      <c r="D3" s="2"/>
      <c r="E3" s="12" t="s">
        <v>6</v>
      </c>
      <c r="G3" s="31"/>
      <c r="H3" s="5" t="s">
        <v>6</v>
      </c>
      <c r="I3" s="5" t="s">
        <v>7</v>
      </c>
      <c r="J3" s="5" t="s">
        <v>9</v>
      </c>
      <c r="K3" s="29"/>
      <c r="L3" s="29"/>
      <c r="M3" s="29"/>
      <c r="N3" s="29"/>
      <c r="O3" s="29"/>
      <c r="P3" s="29"/>
      <c r="Q3" s="33"/>
    </row>
    <row r="4" spans="1:17" x14ac:dyDescent="0.25">
      <c r="A4" s="7">
        <v>3</v>
      </c>
      <c r="B4" s="2" t="s">
        <v>5</v>
      </c>
      <c r="C4" s="2" t="s">
        <v>7</v>
      </c>
      <c r="D4" s="2"/>
      <c r="E4" s="12" t="s">
        <v>7</v>
      </c>
      <c r="G4" s="9" t="s">
        <v>4</v>
      </c>
      <c r="H4" s="10">
        <f>COUNTIFS($B$2:$B$9,$G4,$E$2:$E$9,H$3)</f>
        <v>3</v>
      </c>
      <c r="I4" s="10">
        <f t="shared" ref="I4:I5" si="0">COUNTIFS($B$2:$B$9,$G4,$E$2:$E$9,I$3)</f>
        <v>0</v>
      </c>
      <c r="J4" s="10">
        <f>SUM(H4:I4)</f>
        <v>3</v>
      </c>
      <c r="K4" s="11">
        <f t="shared" ref="K4:K6" si="1">IFERROR(-I4/J4*LOG(I4/J4,2)+(-H4/J4*LOG(H4/J4,2)),0)</f>
        <v>0</v>
      </c>
      <c r="L4" s="25">
        <f>IFERROR((J4/J6*K4)+(J5/J6*K5),0)</f>
        <v>0.45914791702724478</v>
      </c>
      <c r="M4" s="25">
        <f>K22-L4</f>
        <v>0.45914791702724478</v>
      </c>
      <c r="N4" s="11">
        <f t="shared" ref="N4:N6" si="2">IFERROR(1-((H4/J4)^2+(I4/J4)^2),0)</f>
        <v>0</v>
      </c>
      <c r="O4" s="25">
        <f>IFERROR((J4/J6*N4)+(J5/J6*N5),0)</f>
        <v>0.22222222222222221</v>
      </c>
      <c r="P4" s="25">
        <f>IFERROR(-J4/J6*LOG(J4/J6,2)+(-J5/J6*LOG(J5/J6,2)),0)</f>
        <v>1</v>
      </c>
      <c r="Q4" s="34">
        <f>IFERROR(M4/P4,0)</f>
        <v>0.45914791702724478</v>
      </c>
    </row>
    <row r="5" spans="1:17" x14ac:dyDescent="0.25">
      <c r="A5" s="7"/>
      <c r="B5" s="2"/>
      <c r="C5" s="2"/>
      <c r="D5" s="2"/>
      <c r="E5" s="12"/>
      <c r="G5" s="3" t="s">
        <v>5</v>
      </c>
      <c r="H5" s="1">
        <f t="shared" ref="H5" si="3">COUNTIFS($B$2:$B$9,$G5,$E$2:$E$9,H$3)</f>
        <v>1</v>
      </c>
      <c r="I5" s="1">
        <f t="shared" si="0"/>
        <v>2</v>
      </c>
      <c r="J5" s="1">
        <f t="shared" ref="J5" si="4">SUM(H5:I5)</f>
        <v>3</v>
      </c>
      <c r="K5" s="2">
        <f t="shared" si="1"/>
        <v>0.91829583405448956</v>
      </c>
      <c r="L5" s="26"/>
      <c r="M5" s="26"/>
      <c r="N5" s="2">
        <f t="shared" si="2"/>
        <v>0.44444444444444442</v>
      </c>
      <c r="O5" s="26"/>
      <c r="P5" s="26"/>
      <c r="Q5" s="35"/>
    </row>
    <row r="6" spans="1:17" ht="15.75" thickBot="1" x14ac:dyDescent="0.3">
      <c r="A6" s="7">
        <v>5</v>
      </c>
      <c r="B6" s="2" t="s">
        <v>4</v>
      </c>
      <c r="C6" s="2" t="s">
        <v>6</v>
      </c>
      <c r="D6" s="2"/>
      <c r="E6" s="12" t="s">
        <v>6</v>
      </c>
      <c r="G6" s="4" t="s">
        <v>9</v>
      </c>
      <c r="H6" s="5">
        <f>SUM(H4:H5)</f>
        <v>4</v>
      </c>
      <c r="I6" s="5">
        <f t="shared" ref="I6" si="5">SUM(I4:I5)</f>
        <v>2</v>
      </c>
      <c r="J6" s="5">
        <f>SUM(J4:J5)</f>
        <v>6</v>
      </c>
      <c r="K6" s="6">
        <f t="shared" si="1"/>
        <v>0.91829583405448956</v>
      </c>
      <c r="L6" s="27"/>
      <c r="M6" s="27"/>
      <c r="N6" s="6">
        <f t="shared" si="2"/>
        <v>0.44444444444444442</v>
      </c>
      <c r="O6" s="27"/>
      <c r="P6" s="27"/>
      <c r="Q6" s="36"/>
    </row>
    <row r="7" spans="1:17" ht="15.75" thickBot="1" x14ac:dyDescent="0.3">
      <c r="A7" s="7"/>
      <c r="B7" s="2"/>
      <c r="C7" s="2"/>
      <c r="D7" s="2"/>
      <c r="E7" s="12"/>
    </row>
    <row r="8" spans="1:17" ht="15" customHeight="1" x14ac:dyDescent="0.25">
      <c r="A8" s="7">
        <v>7</v>
      </c>
      <c r="B8" s="2" t="s">
        <v>4</v>
      </c>
      <c r="C8" s="2" t="s">
        <v>6</v>
      </c>
      <c r="D8" s="2"/>
      <c r="E8" s="12" t="s">
        <v>6</v>
      </c>
      <c r="G8" s="30" t="s">
        <v>12</v>
      </c>
      <c r="H8" s="24" t="s">
        <v>10</v>
      </c>
      <c r="I8" s="24"/>
      <c r="J8" s="24"/>
      <c r="K8" s="28" t="s">
        <v>19</v>
      </c>
      <c r="L8" s="28" t="s">
        <v>15</v>
      </c>
      <c r="M8" s="28" t="s">
        <v>16</v>
      </c>
      <c r="N8" s="28" t="s">
        <v>17</v>
      </c>
      <c r="O8" s="28" t="s">
        <v>18</v>
      </c>
      <c r="P8" s="28" t="s">
        <v>22</v>
      </c>
      <c r="Q8" s="32" t="s">
        <v>23</v>
      </c>
    </row>
    <row r="9" spans="1:17" ht="15.75" thickBot="1" x14ac:dyDescent="0.3">
      <c r="A9" s="8">
        <v>8</v>
      </c>
      <c r="B9" s="6" t="s">
        <v>5</v>
      </c>
      <c r="C9" s="6" t="s">
        <v>7</v>
      </c>
      <c r="D9" s="6"/>
      <c r="E9" s="13" t="s">
        <v>7</v>
      </c>
      <c r="G9" s="31"/>
      <c r="H9" s="5" t="s">
        <v>6</v>
      </c>
      <c r="I9" s="5" t="s">
        <v>7</v>
      </c>
      <c r="J9" s="5" t="s">
        <v>9</v>
      </c>
      <c r="K9" s="29"/>
      <c r="L9" s="29"/>
      <c r="M9" s="29"/>
      <c r="N9" s="29"/>
      <c r="O9" s="29"/>
      <c r="P9" s="29"/>
      <c r="Q9" s="33"/>
    </row>
    <row r="10" spans="1:17" x14ac:dyDescent="0.25">
      <c r="G10" s="9" t="s">
        <v>6</v>
      </c>
      <c r="H10" s="10">
        <f>COUNTIFS($C$2:$C$9,$G10,$E$2:$E$9,H$3)</f>
        <v>4</v>
      </c>
      <c r="I10" s="10">
        <f t="shared" ref="I10:I11" si="6">COUNTIFS($C$2:$C$9,$G10,$E$2:$E$9,I$3)</f>
        <v>0</v>
      </c>
      <c r="J10" s="10">
        <f>SUM(H10:I10)</f>
        <v>4</v>
      </c>
      <c r="K10" s="11">
        <f>IFERROR(-I10/J10*LOG(I10/J10,2)+(-H10/J10*LOG(H10/J10,2)),0)</f>
        <v>0</v>
      </c>
      <c r="L10" s="25">
        <f>IFERROR((J10/J12*K10)+(J11/J12*K11),0)</f>
        <v>0</v>
      </c>
      <c r="M10" s="25">
        <f>K22-L10</f>
        <v>0.91829583405448956</v>
      </c>
      <c r="N10" s="11">
        <f t="shared" ref="N10:N12" si="7">IFERROR(1-((H10/J10)^2+(I10/J10)^2),0)</f>
        <v>0</v>
      </c>
      <c r="O10" s="25">
        <f>IFERROR((J10/J12*N10)+(J11/J12*N11),0)</f>
        <v>0</v>
      </c>
      <c r="P10" s="25">
        <f>IFERROR(-J10/J12*LOG(J10/J12,2)+(-J11/J12*LOG(J11/J12,2)),0)</f>
        <v>0.91829583405448956</v>
      </c>
      <c r="Q10" s="34">
        <f>IFERROR(M10/P10,0)</f>
        <v>1</v>
      </c>
    </row>
    <row r="11" spans="1:17" x14ac:dyDescent="0.25">
      <c r="G11" s="3" t="s">
        <v>7</v>
      </c>
      <c r="H11" s="1">
        <f t="shared" ref="H11" si="8">COUNTIFS($C$2:$C$9,$G11,$E$2:$E$9,H$3)</f>
        <v>0</v>
      </c>
      <c r="I11" s="1">
        <f t="shared" si="6"/>
        <v>2</v>
      </c>
      <c r="J11" s="1">
        <f t="shared" ref="J11" si="9">SUM(H11:I11)</f>
        <v>2</v>
      </c>
      <c r="K11" s="2">
        <f>IFERROR(-I11/J11*LOG(I11/J11,2)+(-H11/J11*LOG(H11/J11,2)),0)</f>
        <v>0</v>
      </c>
      <c r="L11" s="26"/>
      <c r="M11" s="26"/>
      <c r="N11" s="2">
        <f t="shared" si="7"/>
        <v>0</v>
      </c>
      <c r="O11" s="26"/>
      <c r="P11" s="26"/>
      <c r="Q11" s="35"/>
    </row>
    <row r="12" spans="1:17" ht="15.75" thickBot="1" x14ac:dyDescent="0.3">
      <c r="G12" s="4" t="s">
        <v>9</v>
      </c>
      <c r="H12" s="5">
        <f>SUM(H10:H11)</f>
        <v>4</v>
      </c>
      <c r="I12" s="5">
        <f t="shared" ref="I12" si="10">SUM(I10:I11)</f>
        <v>2</v>
      </c>
      <c r="J12" s="5">
        <f>SUM(J10:J11)</f>
        <v>6</v>
      </c>
      <c r="K12" s="6">
        <f>IFERROR(-I12/J12*LOG(I12/J12,2)+(-H12/J12*LOG(H12/J12,2)),0)</f>
        <v>0.91829583405448956</v>
      </c>
      <c r="L12" s="27"/>
      <c r="M12" s="27"/>
      <c r="N12" s="6">
        <f t="shared" si="7"/>
        <v>0.44444444444444442</v>
      </c>
      <c r="O12" s="27"/>
      <c r="P12" s="27"/>
      <c r="Q12" s="36"/>
    </row>
    <row r="13" spans="1:17" ht="15.75" thickBot="1" x14ac:dyDescent="0.3">
      <c r="A13" t="s">
        <v>20</v>
      </c>
    </row>
    <row r="14" spans="1:17" ht="15" customHeight="1" x14ac:dyDescent="0.25">
      <c r="G14" s="30" t="s">
        <v>13</v>
      </c>
      <c r="H14" s="24" t="s">
        <v>10</v>
      </c>
      <c r="I14" s="24"/>
      <c r="J14" s="24"/>
      <c r="K14" s="28" t="s">
        <v>19</v>
      </c>
      <c r="L14" s="28" t="s">
        <v>15</v>
      </c>
      <c r="M14" s="28" t="s">
        <v>16</v>
      </c>
      <c r="N14" s="28" t="s">
        <v>17</v>
      </c>
      <c r="O14" s="28" t="s">
        <v>18</v>
      </c>
      <c r="P14" s="28" t="s">
        <v>22</v>
      </c>
      <c r="Q14" s="32" t="s">
        <v>23</v>
      </c>
    </row>
    <row r="15" spans="1:17" ht="15.75" thickBot="1" x14ac:dyDescent="0.3">
      <c r="G15" s="31"/>
      <c r="H15" s="5" t="s">
        <v>6</v>
      </c>
      <c r="I15" s="5" t="s">
        <v>7</v>
      </c>
      <c r="J15" s="5" t="s">
        <v>9</v>
      </c>
      <c r="K15" s="29"/>
      <c r="L15" s="29"/>
      <c r="M15" s="29"/>
      <c r="N15" s="29"/>
      <c r="O15" s="29"/>
      <c r="P15" s="29"/>
      <c r="Q15" s="33"/>
    </row>
    <row r="16" spans="1:17" x14ac:dyDescent="0.25">
      <c r="G16" s="9" t="s">
        <v>6</v>
      </c>
      <c r="H16" s="10">
        <f>COUNTIFS($D$2:$D$9,$G16,$E$2:$E$9,H$3)</f>
        <v>0</v>
      </c>
      <c r="I16" s="10">
        <f t="shared" ref="I16:I17" si="11">COUNTIFS($D$2:$D$9,$G16,$E$2:$E$9,I$3)</f>
        <v>0</v>
      </c>
      <c r="J16" s="10">
        <f>SUM(H16:I16)</f>
        <v>0</v>
      </c>
      <c r="K16" s="11">
        <f>IFERROR(-I16/J16*LOG(I16/J16,2)+(-H16/J16*LOG(H16/J16,2)),0)</f>
        <v>0</v>
      </c>
      <c r="L16" s="25">
        <f>IFERROR((J16/J18*K16)+(J17/J18*K17),0)</f>
        <v>0</v>
      </c>
      <c r="M16" s="25">
        <f>K22-L16</f>
        <v>0.91829583405448956</v>
      </c>
      <c r="N16" s="11">
        <f>IFERROR(1-((H16/J16)^2+(I16/J16)^2),0)</f>
        <v>0</v>
      </c>
      <c r="O16" s="25">
        <f>IFERROR((J16/J18*N16)+(J17/J18*N17),0)</f>
        <v>0</v>
      </c>
      <c r="P16" s="25">
        <f>IFERROR(-J16/J18*LOG(J16/J18,2)+(-J17/J18*LOG(J17/J18,2)),0)</f>
        <v>0</v>
      </c>
      <c r="Q16" s="34">
        <f>IFERROR(M16/P16,0)</f>
        <v>0</v>
      </c>
    </row>
    <row r="17" spans="7:17" x14ac:dyDescent="0.25">
      <c r="G17" s="3" t="s">
        <v>7</v>
      </c>
      <c r="H17" s="1">
        <f t="shared" ref="H17" si="12">COUNTIFS($D$2:$D$9,$G17,$E$2:$E$9,H$3)</f>
        <v>0</v>
      </c>
      <c r="I17" s="1">
        <f t="shared" si="11"/>
        <v>0</v>
      </c>
      <c r="J17" s="1">
        <f t="shared" ref="J17" si="13">SUM(H17:I17)</f>
        <v>0</v>
      </c>
      <c r="K17" s="2">
        <f t="shared" ref="K17:K18" si="14">IFERROR(-I17/J17*LOG(I17/J17,2)+(-H17/J17*LOG(H17/J17,2)),0)</f>
        <v>0</v>
      </c>
      <c r="L17" s="26"/>
      <c r="M17" s="26"/>
      <c r="N17" s="2">
        <f t="shared" ref="N17:N18" si="15">IFERROR(1-((H17/J17)^2+(I17/J17)^2),0)</f>
        <v>0</v>
      </c>
      <c r="O17" s="26"/>
      <c r="P17" s="26"/>
      <c r="Q17" s="35"/>
    </row>
    <row r="18" spans="7:17" ht="15.75" thickBot="1" x14ac:dyDescent="0.3">
      <c r="G18" s="4" t="s">
        <v>9</v>
      </c>
      <c r="H18" s="5">
        <f>SUM(H16:H17)</f>
        <v>0</v>
      </c>
      <c r="I18" s="5">
        <f t="shared" ref="I18" si="16">SUM(I16:I17)</f>
        <v>0</v>
      </c>
      <c r="J18" s="5">
        <f>SUM(J16:J17)</f>
        <v>0</v>
      </c>
      <c r="K18" s="6">
        <f t="shared" si="14"/>
        <v>0</v>
      </c>
      <c r="L18" s="27"/>
      <c r="M18" s="27"/>
      <c r="N18" s="6">
        <f t="shared" si="15"/>
        <v>0</v>
      </c>
      <c r="O18" s="27"/>
      <c r="P18" s="27"/>
      <c r="Q18" s="36"/>
    </row>
    <row r="19" spans="7:17" ht="15.75" thickBot="1" x14ac:dyDescent="0.3"/>
    <row r="20" spans="7:17" ht="15" customHeight="1" x14ac:dyDescent="0.25">
      <c r="H20" s="23" t="s">
        <v>10</v>
      </c>
      <c r="I20" s="24"/>
      <c r="J20" s="24"/>
      <c r="K20" s="28" t="s">
        <v>19</v>
      </c>
      <c r="L20" s="28" t="s">
        <v>15</v>
      </c>
      <c r="M20" s="28" t="s">
        <v>16</v>
      </c>
      <c r="N20" s="28" t="s">
        <v>17</v>
      </c>
      <c r="O20" s="28" t="s">
        <v>18</v>
      </c>
      <c r="P20" s="28" t="s">
        <v>22</v>
      </c>
      <c r="Q20" s="32" t="s">
        <v>23</v>
      </c>
    </row>
    <row r="21" spans="7:17" ht="15.75" thickBot="1" x14ac:dyDescent="0.3">
      <c r="H21" s="4" t="s">
        <v>6</v>
      </c>
      <c r="I21" s="5" t="s">
        <v>7</v>
      </c>
      <c r="J21" s="5" t="s">
        <v>9</v>
      </c>
      <c r="K21" s="29"/>
      <c r="L21" s="29"/>
      <c r="M21" s="29"/>
      <c r="N21" s="29"/>
      <c r="O21" s="29"/>
      <c r="P21" s="29"/>
      <c r="Q21" s="33"/>
    </row>
    <row r="22" spans="7:17" ht="15.75" thickBot="1" x14ac:dyDescent="0.3">
      <c r="H22" s="19">
        <f>COUNTIF($E$2:$E$9,H$21)</f>
        <v>4</v>
      </c>
      <c r="I22" s="20">
        <f t="shared" ref="I22" si="17">COUNTIF($E$2:$E$9,I$21)</f>
        <v>2</v>
      </c>
      <c r="J22" s="20">
        <f>SUM(H22:I22)</f>
        <v>6</v>
      </c>
      <c r="K22" s="21">
        <f t="shared" ref="K22" si="18">IFERROR(-I22/J22*LOG(I22/J22,2)+(-H22/J22*LOG(H22/J22,2)),0)</f>
        <v>0.91829583405448956</v>
      </c>
      <c r="L22" s="21"/>
      <c r="M22" s="21"/>
      <c r="N22" s="21">
        <f>1-((H22/J22)^2 + (I22/J22)^2)</f>
        <v>0.44444444444444442</v>
      </c>
      <c r="O22" s="21"/>
      <c r="P22" s="21"/>
      <c r="Q22" s="22"/>
    </row>
  </sheetData>
  <mergeCells count="50">
    <mergeCell ref="P20:P21"/>
    <mergeCell ref="Q20:Q21"/>
    <mergeCell ref="P10:P12"/>
    <mergeCell ref="Q10:Q12"/>
    <mergeCell ref="P14:P15"/>
    <mergeCell ref="Q14:Q15"/>
    <mergeCell ref="P16:P18"/>
    <mergeCell ref="Q16:Q18"/>
    <mergeCell ref="P2:P3"/>
    <mergeCell ref="Q2:Q3"/>
    <mergeCell ref="P4:P6"/>
    <mergeCell ref="Q4:Q6"/>
    <mergeCell ref="P8:P9"/>
    <mergeCell ref="Q8:Q9"/>
    <mergeCell ref="L16:L18"/>
    <mergeCell ref="M16:M18"/>
    <mergeCell ref="O16:O18"/>
    <mergeCell ref="H20:J20"/>
    <mergeCell ref="K20:K21"/>
    <mergeCell ref="L20:L21"/>
    <mergeCell ref="M20:M21"/>
    <mergeCell ref="N20:N21"/>
    <mergeCell ref="O20:O21"/>
    <mergeCell ref="O8:O9"/>
    <mergeCell ref="L10:L12"/>
    <mergeCell ref="M10:M12"/>
    <mergeCell ref="O10:O12"/>
    <mergeCell ref="G14:G15"/>
    <mergeCell ref="H14:J14"/>
    <mergeCell ref="K14:K15"/>
    <mergeCell ref="L14:L15"/>
    <mergeCell ref="M14:M15"/>
    <mergeCell ref="N14:N15"/>
    <mergeCell ref="O14:O15"/>
    <mergeCell ref="O2:O3"/>
    <mergeCell ref="L4:L6"/>
    <mergeCell ref="M4:M6"/>
    <mergeCell ref="O4:O6"/>
    <mergeCell ref="G8:G9"/>
    <mergeCell ref="H8:J8"/>
    <mergeCell ref="K8:K9"/>
    <mergeCell ref="L8:L9"/>
    <mergeCell ref="M8:M9"/>
    <mergeCell ref="N8:N9"/>
    <mergeCell ref="G2:G3"/>
    <mergeCell ref="H2:J2"/>
    <mergeCell ref="K2:K3"/>
    <mergeCell ref="L2:L3"/>
    <mergeCell ref="M2:M3"/>
    <mergeCell ref="N2:N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E41D4-3482-4BCB-BA6A-476B3E6744C6}">
  <dimension ref="A1:Q22"/>
  <sheetViews>
    <sheetView workbookViewId="0">
      <selection activeCell="G2" sqref="G2:O6"/>
    </sheetView>
  </sheetViews>
  <sheetFormatPr defaultRowHeight="15" x14ac:dyDescent="0.25"/>
  <cols>
    <col min="2" max="2" width="17.28515625" bestFit="1" customWidth="1"/>
    <col min="3" max="3" width="11" bestFit="1" customWidth="1"/>
    <col min="4" max="4" width="6" bestFit="1" customWidth="1"/>
    <col min="5" max="5" width="22.7109375" bestFit="1" customWidth="1"/>
    <col min="7" max="7" width="16.5703125" bestFit="1" customWidth="1"/>
    <col min="11" max="11" width="13.85546875" hidden="1" customWidth="1"/>
    <col min="12" max="12" width="17.5703125" hidden="1" customWidth="1"/>
    <col min="13" max="13" width="15.85546875" hidden="1" customWidth="1"/>
    <col min="14" max="14" width="10.5703125" bestFit="1" customWidth="1"/>
    <col min="15" max="17" width="15" bestFit="1" customWidth="1"/>
  </cols>
  <sheetData>
    <row r="1" spans="1:17" ht="15.75" thickBot="1" x14ac:dyDescent="0.3">
      <c r="A1" s="16" t="s">
        <v>0</v>
      </c>
      <c r="B1" s="17" t="s">
        <v>1</v>
      </c>
      <c r="C1" s="17"/>
      <c r="D1" s="17" t="s">
        <v>3</v>
      </c>
      <c r="E1" s="18" t="s">
        <v>14</v>
      </c>
      <c r="G1" t="s">
        <v>8</v>
      </c>
    </row>
    <row r="2" spans="1:17" ht="15" customHeight="1" x14ac:dyDescent="0.25">
      <c r="A2" s="14">
        <v>1</v>
      </c>
      <c r="B2" s="11" t="s">
        <v>4</v>
      </c>
      <c r="C2" s="11"/>
      <c r="D2" s="11" t="s">
        <v>7</v>
      </c>
      <c r="E2" s="15" t="s">
        <v>6</v>
      </c>
      <c r="G2" s="30" t="s">
        <v>11</v>
      </c>
      <c r="H2" s="24" t="s">
        <v>10</v>
      </c>
      <c r="I2" s="24"/>
      <c r="J2" s="24"/>
      <c r="K2" s="28" t="s">
        <v>19</v>
      </c>
      <c r="L2" s="28" t="s">
        <v>15</v>
      </c>
      <c r="M2" s="28" t="s">
        <v>16</v>
      </c>
      <c r="N2" s="28" t="s">
        <v>17</v>
      </c>
      <c r="O2" s="28" t="s">
        <v>18</v>
      </c>
      <c r="P2" s="28" t="s">
        <v>22</v>
      </c>
      <c r="Q2" s="32" t="s">
        <v>23</v>
      </c>
    </row>
    <row r="3" spans="1:17" ht="15.75" thickBot="1" x14ac:dyDescent="0.3">
      <c r="A3" s="7"/>
      <c r="B3" s="2"/>
      <c r="C3" s="2"/>
      <c r="D3" s="2"/>
      <c r="E3" s="12"/>
      <c r="G3" s="31"/>
      <c r="H3" s="5" t="s">
        <v>6</v>
      </c>
      <c r="I3" s="5" t="s">
        <v>7</v>
      </c>
      <c r="J3" s="5" t="s">
        <v>9</v>
      </c>
      <c r="K3" s="29"/>
      <c r="L3" s="29"/>
      <c r="M3" s="29"/>
      <c r="N3" s="29"/>
      <c r="O3" s="29"/>
      <c r="P3" s="29"/>
      <c r="Q3" s="33"/>
    </row>
    <row r="4" spans="1:17" x14ac:dyDescent="0.25">
      <c r="A4" s="7">
        <v>3</v>
      </c>
      <c r="B4" s="2" t="s">
        <v>5</v>
      </c>
      <c r="C4" s="2"/>
      <c r="D4" s="2" t="s">
        <v>7</v>
      </c>
      <c r="E4" s="12" t="s">
        <v>7</v>
      </c>
      <c r="G4" s="9" t="s">
        <v>4</v>
      </c>
      <c r="H4" s="10">
        <f>COUNTIFS($B$2:$B$9,$G4,$E$2:$E$9,H$3)</f>
        <v>2</v>
      </c>
      <c r="I4" s="10">
        <f t="shared" ref="I4:I5" si="0">COUNTIFS($B$2:$B$9,$G4,$E$2:$E$9,I$3)</f>
        <v>1</v>
      </c>
      <c r="J4" s="10">
        <f>SUM(H4:I4)</f>
        <v>3</v>
      </c>
      <c r="K4" s="11">
        <f t="shared" ref="K4:K6" si="1">IFERROR(-I4/J4*LOG(I4/J4,2)+(-H4/J4*LOG(H4/J4,2)),0)</f>
        <v>0.91829583405448956</v>
      </c>
      <c r="L4" s="25">
        <f>IFERROR((J4/J6*K4)+(J5/J6*K5),0)</f>
        <v>0.91829583405448956</v>
      </c>
      <c r="M4" s="25">
        <f>K22-L4</f>
        <v>8.1704165945510443E-2</v>
      </c>
      <c r="N4" s="11">
        <f t="shared" ref="N4:N6" si="2">IFERROR(1-((H4/J4)^2+(I4/J4)^2),0)</f>
        <v>0.44444444444444442</v>
      </c>
      <c r="O4" s="25">
        <f>IFERROR((J4/J6*N4)+(J5/J6*N5),0)</f>
        <v>0.44444444444444442</v>
      </c>
      <c r="P4" s="25">
        <f>IFERROR(-J4/J6*LOG(J4/J6,2)+(-J5/J6*LOG(J5/J6,2)),0)</f>
        <v>1</v>
      </c>
      <c r="Q4" s="34">
        <f>IFERROR(M4/P4,0)</f>
        <v>8.1704165945510443E-2</v>
      </c>
    </row>
    <row r="5" spans="1:17" x14ac:dyDescent="0.25">
      <c r="A5" s="7">
        <v>4</v>
      </c>
      <c r="B5" s="2" t="s">
        <v>4</v>
      </c>
      <c r="C5" s="2"/>
      <c r="D5" s="2" t="s">
        <v>6</v>
      </c>
      <c r="E5" s="12" t="s">
        <v>7</v>
      </c>
      <c r="G5" s="3" t="s">
        <v>5</v>
      </c>
      <c r="H5" s="1">
        <f t="shared" ref="H5" si="3">COUNTIFS($B$2:$B$9,$G5,$E$2:$E$9,H$3)</f>
        <v>1</v>
      </c>
      <c r="I5" s="1">
        <f t="shared" si="0"/>
        <v>2</v>
      </c>
      <c r="J5" s="1">
        <f t="shared" ref="J5" si="4">SUM(H5:I5)</f>
        <v>3</v>
      </c>
      <c r="K5" s="2">
        <f t="shared" si="1"/>
        <v>0.91829583405448956</v>
      </c>
      <c r="L5" s="26"/>
      <c r="M5" s="26"/>
      <c r="N5" s="2">
        <f t="shared" si="2"/>
        <v>0.44444444444444442</v>
      </c>
      <c r="O5" s="26"/>
      <c r="P5" s="26"/>
      <c r="Q5" s="35"/>
    </row>
    <row r="6" spans="1:17" ht="15.75" thickBot="1" x14ac:dyDescent="0.3">
      <c r="A6" s="7">
        <v>5</v>
      </c>
      <c r="B6" s="2" t="s">
        <v>4</v>
      </c>
      <c r="C6" s="2"/>
      <c r="D6" s="2" t="s">
        <v>7</v>
      </c>
      <c r="E6" s="12" t="s">
        <v>6</v>
      </c>
      <c r="G6" s="4" t="s">
        <v>9</v>
      </c>
      <c r="H6" s="5">
        <f>SUM(H4:H5)</f>
        <v>3</v>
      </c>
      <c r="I6" s="5">
        <f t="shared" ref="I6" si="5">SUM(I4:I5)</f>
        <v>3</v>
      </c>
      <c r="J6" s="5">
        <f>SUM(J4:J5)</f>
        <v>6</v>
      </c>
      <c r="K6" s="6">
        <f t="shared" si="1"/>
        <v>1</v>
      </c>
      <c r="L6" s="27"/>
      <c r="M6" s="27"/>
      <c r="N6" s="6">
        <f t="shared" si="2"/>
        <v>0.5</v>
      </c>
      <c r="O6" s="27"/>
      <c r="P6" s="27"/>
      <c r="Q6" s="36"/>
    </row>
    <row r="7" spans="1:17" ht="15.75" thickBot="1" x14ac:dyDescent="0.3">
      <c r="A7" s="7">
        <v>6</v>
      </c>
      <c r="B7" s="2" t="s">
        <v>5</v>
      </c>
      <c r="C7" s="2"/>
      <c r="D7" s="2" t="s">
        <v>7</v>
      </c>
      <c r="E7" s="12" t="s">
        <v>6</v>
      </c>
    </row>
    <row r="8" spans="1:17" ht="15" customHeight="1" x14ac:dyDescent="0.25">
      <c r="A8" s="7"/>
      <c r="B8" s="2"/>
      <c r="C8" s="2"/>
      <c r="D8" s="2"/>
      <c r="E8" s="12"/>
      <c r="G8" s="30" t="s">
        <v>12</v>
      </c>
      <c r="H8" s="24" t="s">
        <v>10</v>
      </c>
      <c r="I8" s="24"/>
      <c r="J8" s="24"/>
      <c r="K8" s="28" t="s">
        <v>19</v>
      </c>
      <c r="L8" s="28" t="s">
        <v>15</v>
      </c>
      <c r="M8" s="28" t="s">
        <v>16</v>
      </c>
      <c r="N8" s="28" t="s">
        <v>17</v>
      </c>
      <c r="O8" s="28" t="s">
        <v>18</v>
      </c>
      <c r="P8" s="28" t="s">
        <v>22</v>
      </c>
      <c r="Q8" s="32" t="s">
        <v>23</v>
      </c>
    </row>
    <row r="9" spans="1:17" ht="15.75" thickBot="1" x14ac:dyDescent="0.3">
      <c r="A9" s="8">
        <v>8</v>
      </c>
      <c r="B9" s="6" t="s">
        <v>5</v>
      </c>
      <c r="C9" s="6"/>
      <c r="D9" s="6" t="s">
        <v>6</v>
      </c>
      <c r="E9" s="13" t="s">
        <v>7</v>
      </c>
      <c r="G9" s="31"/>
      <c r="H9" s="5" t="s">
        <v>6</v>
      </c>
      <c r="I9" s="5" t="s">
        <v>7</v>
      </c>
      <c r="J9" s="5" t="s">
        <v>9</v>
      </c>
      <c r="K9" s="29"/>
      <c r="L9" s="29"/>
      <c r="M9" s="29"/>
      <c r="N9" s="29"/>
      <c r="O9" s="29"/>
      <c r="P9" s="29"/>
      <c r="Q9" s="33"/>
    </row>
    <row r="10" spans="1:17" x14ac:dyDescent="0.25">
      <c r="G10" s="9" t="s">
        <v>6</v>
      </c>
      <c r="H10" s="10">
        <f>COUNTIFS($C$2:$C$9,$G10,$E$2:$E$9,H$3)</f>
        <v>0</v>
      </c>
      <c r="I10" s="10">
        <f t="shared" ref="I10:I11" si="6">COUNTIFS($C$2:$C$9,$G10,$E$2:$E$9,I$3)</f>
        <v>0</v>
      </c>
      <c r="J10" s="10">
        <f>SUM(H10:I10)</f>
        <v>0</v>
      </c>
      <c r="K10" s="11">
        <f>IFERROR(-I10/J10*LOG(I10/J10,2)+(-H10/J10*LOG(H10/J10,2)),0)</f>
        <v>0</v>
      </c>
      <c r="L10" s="25">
        <f>IFERROR((J10/J12*K10)+(J11/J12*K11),0)</f>
        <v>0</v>
      </c>
      <c r="M10" s="25">
        <f>K22-L10</f>
        <v>1</v>
      </c>
      <c r="N10" s="11">
        <f t="shared" ref="N10:N12" si="7">IFERROR(1-((H10/J10)^2+(I10/J10)^2),0)</f>
        <v>0</v>
      </c>
      <c r="O10" s="25">
        <f>IFERROR((J10/J12*N10)+(J11/J12*N11),0)</f>
        <v>0</v>
      </c>
      <c r="P10" s="25">
        <f>IFERROR(-J10/J12*LOG(J10/J12,2)+(-J11/J12*LOG(J11/J12,2)),0)</f>
        <v>0</v>
      </c>
      <c r="Q10" s="34">
        <f>IFERROR(M10/P10,0)</f>
        <v>0</v>
      </c>
    </row>
    <row r="11" spans="1:17" x14ac:dyDescent="0.25">
      <c r="G11" s="3" t="s">
        <v>7</v>
      </c>
      <c r="H11" s="1">
        <f t="shared" ref="H11" si="8">COUNTIFS($C$2:$C$9,$G11,$E$2:$E$9,H$3)</f>
        <v>0</v>
      </c>
      <c r="I11" s="1">
        <f t="shared" si="6"/>
        <v>0</v>
      </c>
      <c r="J11" s="1">
        <f t="shared" ref="J11" si="9">SUM(H11:I11)</f>
        <v>0</v>
      </c>
      <c r="K11" s="2">
        <f>IFERROR(-I11/J11*LOG(I11/J11,2)+(-H11/J11*LOG(H11/J11,2)),0)</f>
        <v>0</v>
      </c>
      <c r="L11" s="26"/>
      <c r="M11" s="26"/>
      <c r="N11" s="2">
        <f t="shared" si="7"/>
        <v>0</v>
      </c>
      <c r="O11" s="26"/>
      <c r="P11" s="26"/>
      <c r="Q11" s="35"/>
    </row>
    <row r="12" spans="1:17" ht="15.75" thickBot="1" x14ac:dyDescent="0.3">
      <c r="G12" s="4" t="s">
        <v>9</v>
      </c>
      <c r="H12" s="5">
        <f>SUM(H10:H11)</f>
        <v>0</v>
      </c>
      <c r="I12" s="5">
        <f t="shared" ref="I12" si="10">SUM(I10:I11)</f>
        <v>0</v>
      </c>
      <c r="J12" s="5">
        <f>SUM(J10:J11)</f>
        <v>0</v>
      </c>
      <c r="K12" s="6">
        <f>IFERROR(-I12/J12*LOG(I12/J12,2)+(-H12/J12*LOG(H12/J12,2)),0)</f>
        <v>0</v>
      </c>
      <c r="L12" s="27"/>
      <c r="M12" s="27"/>
      <c r="N12" s="6">
        <f t="shared" si="7"/>
        <v>0</v>
      </c>
      <c r="O12" s="27"/>
      <c r="P12" s="27"/>
      <c r="Q12" s="36"/>
    </row>
    <row r="13" spans="1:17" ht="15.75" thickBot="1" x14ac:dyDescent="0.3">
      <c r="A13" t="s">
        <v>21</v>
      </c>
    </row>
    <row r="14" spans="1:17" ht="15" customHeight="1" x14ac:dyDescent="0.25">
      <c r="G14" s="30" t="s">
        <v>13</v>
      </c>
      <c r="H14" s="24" t="s">
        <v>10</v>
      </c>
      <c r="I14" s="24"/>
      <c r="J14" s="24"/>
      <c r="K14" s="28" t="s">
        <v>19</v>
      </c>
      <c r="L14" s="28" t="s">
        <v>15</v>
      </c>
      <c r="M14" s="28" t="s">
        <v>16</v>
      </c>
      <c r="N14" s="28" t="s">
        <v>17</v>
      </c>
      <c r="O14" s="28" t="s">
        <v>18</v>
      </c>
      <c r="P14" s="28" t="s">
        <v>22</v>
      </c>
      <c r="Q14" s="32" t="s">
        <v>23</v>
      </c>
    </row>
    <row r="15" spans="1:17" ht="15.75" thickBot="1" x14ac:dyDescent="0.3">
      <c r="G15" s="31"/>
      <c r="H15" s="5" t="s">
        <v>6</v>
      </c>
      <c r="I15" s="5" t="s">
        <v>7</v>
      </c>
      <c r="J15" s="5" t="s">
        <v>9</v>
      </c>
      <c r="K15" s="29"/>
      <c r="L15" s="29"/>
      <c r="M15" s="29"/>
      <c r="N15" s="29"/>
      <c r="O15" s="29"/>
      <c r="P15" s="29"/>
      <c r="Q15" s="33"/>
    </row>
    <row r="16" spans="1:17" x14ac:dyDescent="0.25">
      <c r="G16" s="9" t="s">
        <v>6</v>
      </c>
      <c r="H16" s="10">
        <f>COUNTIFS($D$2:$D$9,$G16,$E$2:$E$9,H$3)</f>
        <v>0</v>
      </c>
      <c r="I16" s="10">
        <f t="shared" ref="I16:I17" si="11">COUNTIFS($D$2:$D$9,$G16,$E$2:$E$9,I$3)</f>
        <v>2</v>
      </c>
      <c r="J16" s="10">
        <f>SUM(H16:I16)</f>
        <v>2</v>
      </c>
      <c r="K16" s="11">
        <f>IFERROR(-I16/J16*LOG(I16/J16,2)+(-H16/J16*LOG(H16/J16,2)),0)</f>
        <v>0</v>
      </c>
      <c r="L16" s="25">
        <f>IFERROR((J16/J18*K16)+(J17/J18*K17),0)</f>
        <v>0.54085208297275522</v>
      </c>
      <c r="M16" s="25">
        <f>K22-L16</f>
        <v>0.45914791702724478</v>
      </c>
      <c r="N16" s="11">
        <f>IFERROR(1-((H16/J16)^2+(I16/J16)^2),0)</f>
        <v>0</v>
      </c>
      <c r="O16" s="25">
        <f>IFERROR((J16/J18*N16)+(J17/J18*N17),0)</f>
        <v>0.25</v>
      </c>
      <c r="P16" s="25">
        <f>IFERROR(-J16/J18*LOG(J16/J18,2)+(-J17/J18*LOG(J17/J18,2)),0)</f>
        <v>0.91829583405448956</v>
      </c>
      <c r="Q16" s="34">
        <f>IFERROR(M16/P16,0)</f>
        <v>0.5</v>
      </c>
    </row>
    <row r="17" spans="7:17" x14ac:dyDescent="0.25">
      <c r="G17" s="3" t="s">
        <v>7</v>
      </c>
      <c r="H17" s="1">
        <f t="shared" ref="H17" si="12">COUNTIFS($D$2:$D$9,$G17,$E$2:$E$9,H$3)</f>
        <v>3</v>
      </c>
      <c r="I17" s="1">
        <f t="shared" si="11"/>
        <v>1</v>
      </c>
      <c r="J17" s="1">
        <f t="shared" ref="J17" si="13">SUM(H17:I17)</f>
        <v>4</v>
      </c>
      <c r="K17" s="2">
        <f t="shared" ref="K17:K18" si="14">IFERROR(-I17/J17*LOG(I17/J17,2)+(-H17/J17*LOG(H17/J17,2)),0)</f>
        <v>0.81127812445913283</v>
      </c>
      <c r="L17" s="26"/>
      <c r="M17" s="26"/>
      <c r="N17" s="2">
        <f t="shared" ref="N17:N18" si="15">IFERROR(1-((H17/J17)^2+(I17/J17)^2),0)</f>
        <v>0.375</v>
      </c>
      <c r="O17" s="26"/>
      <c r="P17" s="26"/>
      <c r="Q17" s="35"/>
    </row>
    <row r="18" spans="7:17" ht="15.75" thickBot="1" x14ac:dyDescent="0.3">
      <c r="G18" s="4" t="s">
        <v>9</v>
      </c>
      <c r="H18" s="5">
        <f>SUM(H16:H17)</f>
        <v>3</v>
      </c>
      <c r="I18" s="5">
        <f t="shared" ref="I18" si="16">SUM(I16:I17)</f>
        <v>3</v>
      </c>
      <c r="J18" s="5">
        <f>SUM(J16:J17)</f>
        <v>6</v>
      </c>
      <c r="K18" s="6">
        <f t="shared" si="14"/>
        <v>1</v>
      </c>
      <c r="L18" s="27"/>
      <c r="M18" s="27"/>
      <c r="N18" s="6">
        <f t="shared" si="15"/>
        <v>0.5</v>
      </c>
      <c r="O18" s="27"/>
      <c r="P18" s="27"/>
      <c r="Q18" s="36"/>
    </row>
    <row r="19" spans="7:17" ht="15.75" thickBot="1" x14ac:dyDescent="0.3"/>
    <row r="20" spans="7:17" ht="15" customHeight="1" x14ac:dyDescent="0.25">
      <c r="H20" s="23" t="s">
        <v>10</v>
      </c>
      <c r="I20" s="24"/>
      <c r="J20" s="24"/>
      <c r="K20" s="28" t="s">
        <v>19</v>
      </c>
      <c r="L20" s="28" t="s">
        <v>15</v>
      </c>
      <c r="M20" s="28" t="s">
        <v>16</v>
      </c>
      <c r="N20" s="28" t="s">
        <v>17</v>
      </c>
      <c r="O20" s="28" t="s">
        <v>18</v>
      </c>
      <c r="P20" s="28" t="s">
        <v>22</v>
      </c>
      <c r="Q20" s="32" t="s">
        <v>23</v>
      </c>
    </row>
    <row r="21" spans="7:17" ht="15.75" thickBot="1" x14ac:dyDescent="0.3">
      <c r="H21" s="4" t="s">
        <v>6</v>
      </c>
      <c r="I21" s="5" t="s">
        <v>7</v>
      </c>
      <c r="J21" s="5" t="s">
        <v>9</v>
      </c>
      <c r="K21" s="29"/>
      <c r="L21" s="29"/>
      <c r="M21" s="29"/>
      <c r="N21" s="29"/>
      <c r="O21" s="29"/>
      <c r="P21" s="29"/>
      <c r="Q21" s="33"/>
    </row>
    <row r="22" spans="7:17" ht="15.75" thickBot="1" x14ac:dyDescent="0.3">
      <c r="H22" s="19">
        <f>COUNTIF($E$2:$E$9,H$21)</f>
        <v>3</v>
      </c>
      <c r="I22" s="20">
        <f t="shared" ref="I22" si="17">COUNTIF($E$2:$E$9,I$21)</f>
        <v>3</v>
      </c>
      <c r="J22" s="20">
        <f>SUM(H22:I22)</f>
        <v>6</v>
      </c>
      <c r="K22" s="21">
        <f t="shared" ref="K22" si="18">IFERROR(-I22/J22*LOG(I22/J22,2)+(-H22/J22*LOG(H22/J22,2)),0)</f>
        <v>1</v>
      </c>
      <c r="L22" s="21"/>
      <c r="M22" s="21"/>
      <c r="N22" s="21">
        <f>1-((H22/J22)^2 + (I22/J22)^2)</f>
        <v>0.5</v>
      </c>
      <c r="O22" s="21"/>
      <c r="P22" s="21"/>
      <c r="Q22" s="22"/>
    </row>
  </sheetData>
  <mergeCells count="50">
    <mergeCell ref="P20:P21"/>
    <mergeCell ref="Q20:Q21"/>
    <mergeCell ref="P10:P12"/>
    <mergeCell ref="Q10:Q12"/>
    <mergeCell ref="P14:P15"/>
    <mergeCell ref="Q14:Q15"/>
    <mergeCell ref="P16:P18"/>
    <mergeCell ref="Q16:Q18"/>
    <mergeCell ref="P2:P3"/>
    <mergeCell ref="Q2:Q3"/>
    <mergeCell ref="P4:P6"/>
    <mergeCell ref="Q4:Q6"/>
    <mergeCell ref="P8:P9"/>
    <mergeCell ref="Q8:Q9"/>
    <mergeCell ref="L16:L18"/>
    <mergeCell ref="M16:M18"/>
    <mergeCell ref="O16:O18"/>
    <mergeCell ref="H20:J20"/>
    <mergeCell ref="K20:K21"/>
    <mergeCell ref="L20:L21"/>
    <mergeCell ref="M20:M21"/>
    <mergeCell ref="N20:N21"/>
    <mergeCell ref="O20:O21"/>
    <mergeCell ref="O8:O9"/>
    <mergeCell ref="L10:L12"/>
    <mergeCell ref="M10:M12"/>
    <mergeCell ref="O10:O12"/>
    <mergeCell ref="G14:G15"/>
    <mergeCell ref="H14:J14"/>
    <mergeCell ref="K14:K15"/>
    <mergeCell ref="L14:L15"/>
    <mergeCell ref="M14:M15"/>
    <mergeCell ref="N14:N15"/>
    <mergeCell ref="O14:O15"/>
    <mergeCell ref="O2:O3"/>
    <mergeCell ref="L4:L6"/>
    <mergeCell ref="M4:M6"/>
    <mergeCell ref="O4:O6"/>
    <mergeCell ref="G8:G9"/>
    <mergeCell ref="H8:J8"/>
    <mergeCell ref="K8:K9"/>
    <mergeCell ref="L8:L9"/>
    <mergeCell ref="M8:M9"/>
    <mergeCell ref="N8:N9"/>
    <mergeCell ref="G2:G3"/>
    <mergeCell ref="H2:J2"/>
    <mergeCell ref="K2:K3"/>
    <mergeCell ref="L2:L3"/>
    <mergeCell ref="M2:M3"/>
    <mergeCell ref="N2:N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49AF4-EB7B-4F6C-8FE5-CDDF3DF4E533}">
  <sheetPr filterMode="1"/>
  <dimension ref="A1:E23"/>
  <sheetViews>
    <sheetView tabSelected="1" workbookViewId="0">
      <selection activeCell="D20" sqref="D20"/>
    </sheetView>
  </sheetViews>
  <sheetFormatPr defaultRowHeight="15" x14ac:dyDescent="0.25"/>
  <sheetData>
    <row r="1" spans="1:5" ht="15.75" thickBot="1" x14ac:dyDescent="0.3">
      <c r="A1" s="16" t="s">
        <v>0</v>
      </c>
      <c r="B1" s="17" t="s">
        <v>1</v>
      </c>
      <c r="C1" s="17" t="s">
        <v>2</v>
      </c>
      <c r="D1" s="17" t="s">
        <v>3</v>
      </c>
      <c r="E1" s="18" t="s">
        <v>14</v>
      </c>
    </row>
    <row r="2" spans="1:5" x14ac:dyDescent="0.25">
      <c r="A2" s="14">
        <v>1</v>
      </c>
      <c r="B2" s="11" t="s">
        <v>4</v>
      </c>
      <c r="C2" s="11" t="s">
        <v>6</v>
      </c>
      <c r="D2" s="11" t="s">
        <v>7</v>
      </c>
      <c r="E2" s="15" t="s">
        <v>6</v>
      </c>
    </row>
    <row r="3" spans="1:5" x14ac:dyDescent="0.25">
      <c r="A3" s="7">
        <v>2</v>
      </c>
      <c r="B3" s="2" t="s">
        <v>5</v>
      </c>
      <c r="C3" s="2" t="s">
        <v>6</v>
      </c>
      <c r="D3" s="2" t="s">
        <v>6</v>
      </c>
      <c r="E3" s="12" t="s">
        <v>6</v>
      </c>
    </row>
    <row r="4" spans="1:5" hidden="1" x14ac:dyDescent="0.25">
      <c r="A4" s="7">
        <v>3</v>
      </c>
      <c r="B4" s="2" t="s">
        <v>5</v>
      </c>
      <c r="C4" s="2" t="s">
        <v>7</v>
      </c>
      <c r="D4" s="2" t="s">
        <v>7</v>
      </c>
      <c r="E4" s="12" t="s">
        <v>7</v>
      </c>
    </row>
    <row r="5" spans="1:5" hidden="1" x14ac:dyDescent="0.25">
      <c r="A5" s="7">
        <v>4</v>
      </c>
      <c r="B5" s="2" t="s">
        <v>4</v>
      </c>
      <c r="C5" s="2" t="s">
        <v>7</v>
      </c>
      <c r="D5" s="2" t="s">
        <v>6</v>
      </c>
      <c r="E5" s="12" t="s">
        <v>7</v>
      </c>
    </row>
    <row r="6" spans="1:5" x14ac:dyDescent="0.25">
      <c r="A6" s="7">
        <v>5</v>
      </c>
      <c r="B6" s="2" t="s">
        <v>4</v>
      </c>
      <c r="C6" s="2" t="s">
        <v>6</v>
      </c>
      <c r="D6" s="2" t="s">
        <v>7</v>
      </c>
      <c r="E6" s="12" t="s">
        <v>6</v>
      </c>
    </row>
    <row r="7" spans="1:5" x14ac:dyDescent="0.25">
      <c r="A7" s="7">
        <v>6</v>
      </c>
      <c r="B7" s="2" t="s">
        <v>5</v>
      </c>
      <c r="C7" s="2" t="s">
        <v>6</v>
      </c>
      <c r="D7" s="2" t="s">
        <v>7</v>
      </c>
      <c r="E7" s="12" t="s">
        <v>6</v>
      </c>
    </row>
    <row r="8" spans="1:5" x14ac:dyDescent="0.25">
      <c r="A8" s="7">
        <v>7</v>
      </c>
      <c r="B8" s="2" t="s">
        <v>4</v>
      </c>
      <c r="C8" s="2" t="s">
        <v>6</v>
      </c>
      <c r="D8" s="2" t="s">
        <v>6</v>
      </c>
      <c r="E8" s="12" t="s">
        <v>6</v>
      </c>
    </row>
    <row r="9" spans="1:5" ht="15.75" hidden="1" thickBot="1" x14ac:dyDescent="0.3">
      <c r="A9" s="8">
        <v>8</v>
      </c>
      <c r="B9" s="6" t="s">
        <v>5</v>
      </c>
      <c r="C9" s="6" t="s">
        <v>7</v>
      </c>
      <c r="D9" s="6" t="s">
        <v>6</v>
      </c>
      <c r="E9" s="13" t="s">
        <v>7</v>
      </c>
    </row>
    <row r="23" spans="1:1" x14ac:dyDescent="0.25">
      <c r="A23" t="s">
        <v>24</v>
      </c>
    </row>
  </sheetData>
  <autoFilter ref="A1:E9" xr:uid="{D0F49AF4-EB7B-4F6C-8FE5-CDDF3DF4E533}">
    <filterColumn colId="2">
      <filters>
        <filter val="ya"/>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5</vt:i4>
      </vt:variant>
    </vt:vector>
  </HeadingPairs>
  <TitlesOfParts>
    <vt:vector size="5" baseType="lpstr">
      <vt:lpstr>DATASET KESELURUHAN</vt:lpstr>
      <vt:lpstr>pohon 1</vt:lpstr>
      <vt:lpstr>pohon 2</vt:lpstr>
      <vt:lpstr>pohon 3</vt:lpstr>
      <vt:lpstr>Lembar2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365 Pro Plus</cp:lastModifiedBy>
  <dcterms:created xsi:type="dcterms:W3CDTF">2021-08-09T15:32:20Z</dcterms:created>
  <dcterms:modified xsi:type="dcterms:W3CDTF">2021-08-19T08:00:45Z</dcterms:modified>
</cp:coreProperties>
</file>