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IUB\Documents\POA_3\"/>
    </mc:Choice>
  </mc:AlternateContent>
  <xr:revisionPtr revIDLastSave="0" documentId="13_ncr:1_{DF9A4B1C-9567-4A2C-9489-80A233BC912D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  <sheet name="terms" sheetId="2" r:id="rId2"/>
    <sheet name="Sheet3" sheetId="3" r:id="rId3"/>
  </sheets>
  <definedNames>
    <definedName name="straight" localSheetId="0">Sheet1!$B$3</definedName>
    <definedName name="straightline" localSheetId="0">Sheet1!$E$4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3" i="1" l="1"/>
  <c r="E33" i="1"/>
  <c r="D36" i="1"/>
  <c r="C23" i="1" l="1"/>
  <c r="D26" i="1"/>
  <c r="M4" i="1"/>
  <c r="E29" i="1"/>
  <c r="F29" i="1" s="1"/>
  <c r="E19" i="1"/>
  <c r="K15" i="1"/>
  <c r="E20" i="1" s="1"/>
  <c r="E8" i="1"/>
  <c r="E9" i="1"/>
  <c r="E10" i="1"/>
  <c r="E11" i="1"/>
  <c r="E7" i="1"/>
  <c r="F7" i="1" s="1"/>
  <c r="J4" i="1"/>
  <c r="E18" i="1" l="1"/>
  <c r="F18" i="1" s="1"/>
  <c r="F19" i="1" s="1"/>
  <c r="E22" i="1"/>
  <c r="E21" i="1"/>
  <c r="G29" i="1"/>
  <c r="C30" i="1" s="1"/>
  <c r="E30" i="1" s="1"/>
  <c r="F30" i="1" s="1"/>
  <c r="F8" i="1"/>
  <c r="G7" i="1"/>
  <c r="G18" i="1" l="1"/>
  <c r="G30" i="1"/>
  <c r="C31" i="1" s="1"/>
  <c r="E31" i="1" s="1"/>
  <c r="F31" i="1" s="1"/>
  <c r="G19" i="1"/>
  <c r="F20" i="1"/>
  <c r="G8" i="1"/>
  <c r="F9" i="1"/>
  <c r="G31" i="1" l="1"/>
  <c r="C32" i="1" s="1"/>
  <c r="E32" i="1" s="1"/>
  <c r="F32" i="1" s="1"/>
  <c r="F21" i="1"/>
  <c r="G20" i="1"/>
  <c r="F10" i="1"/>
  <c r="G9" i="1"/>
  <c r="G32" i="1" l="1"/>
  <c r="C33" i="1" s="1"/>
  <c r="F22" i="1"/>
  <c r="G21" i="1"/>
  <c r="F11" i="1"/>
  <c r="G10" i="1"/>
  <c r="G22" i="1" l="1"/>
  <c r="G11" i="1"/>
</calcChain>
</file>

<file path=xl/sharedStrings.xml><?xml version="1.0" encoding="utf-8"?>
<sst xmlns="http://schemas.openxmlformats.org/spreadsheetml/2006/main" count="76" uniqueCount="54">
  <si>
    <t>The Straight-Line Method</t>
  </si>
  <si>
    <t>Cost</t>
  </si>
  <si>
    <t>Salvage value</t>
  </si>
  <si>
    <t>Depreciation rate</t>
  </si>
  <si>
    <t>year</t>
  </si>
  <si>
    <t>Dep. rate</t>
  </si>
  <si>
    <t>Annual Depreciation</t>
  </si>
  <si>
    <t>Accumulated Depreciation</t>
  </si>
  <si>
    <t>Ending Book Value</t>
  </si>
  <si>
    <t>Dep. Cost/Unit</t>
  </si>
  <si>
    <t>Depreciable Value</t>
  </si>
  <si>
    <t>Unit of Activity Method</t>
  </si>
  <si>
    <t>Total Units</t>
  </si>
  <si>
    <t>Units</t>
  </si>
  <si>
    <t>Beg. Book Value</t>
  </si>
  <si>
    <t>Dep. Rate</t>
  </si>
  <si>
    <t>Declining Balance Method</t>
  </si>
  <si>
    <t>Depreciation</t>
  </si>
  <si>
    <t>Terms</t>
  </si>
  <si>
    <t xml:space="preserve">Cost </t>
  </si>
  <si>
    <t>Salvage Value</t>
  </si>
  <si>
    <t>Useful life</t>
  </si>
  <si>
    <t>Depriciable Value</t>
  </si>
  <si>
    <t>Book Value</t>
  </si>
  <si>
    <t>Derpeciation rate</t>
  </si>
  <si>
    <t>the price paid to acquire the asset or the the price paid to make the asset useable</t>
  </si>
  <si>
    <t>Accumulated deprreciation</t>
  </si>
  <si>
    <t>the number of years the asset can be used for</t>
  </si>
  <si>
    <t>the value you get on selling the asset at the end of useful life</t>
  </si>
  <si>
    <t>Cost minus Salvage value. It is the amount that needs to be depreciated</t>
  </si>
  <si>
    <t>The value as per the books. It shows the true value meaning the depreciation is reduced</t>
  </si>
  <si>
    <t>The rate at which the asset is depreciated</t>
  </si>
  <si>
    <t>The amount dereciated per year</t>
  </si>
  <si>
    <t>Adding up all the depreciation</t>
  </si>
  <si>
    <t>Meaning</t>
  </si>
  <si>
    <t>Depreciable value = Cost - Salvage Value</t>
  </si>
  <si>
    <t>Depreciation rate= 100/Useful life</t>
  </si>
  <si>
    <t>A</t>
  </si>
  <si>
    <t>B</t>
  </si>
  <si>
    <t>C=A*B</t>
  </si>
  <si>
    <t>D</t>
  </si>
  <si>
    <t>E= Cost-D</t>
  </si>
  <si>
    <t>D= Add Anuual Dep.</t>
  </si>
  <si>
    <t>Total</t>
  </si>
  <si>
    <t>Depreciable Cost per Unit = Depreciable Value/Total Units</t>
  </si>
  <si>
    <t>Dep. Value</t>
  </si>
  <si>
    <t>Take minimum 5 decimals</t>
  </si>
  <si>
    <t>Dep.value</t>
  </si>
  <si>
    <t>Depreciable value</t>
  </si>
  <si>
    <t xml:space="preserve">uiv90 </t>
  </si>
  <si>
    <r>
      <t>Q) A Machine has a purchase price of</t>
    </r>
    <r>
      <rPr>
        <b/>
        <i/>
        <u/>
        <sz val="11"/>
        <color theme="1"/>
        <rFont val="Calibri"/>
        <family val="2"/>
        <scheme val="minor"/>
      </rPr>
      <t xml:space="preserve"> $90,000</t>
    </r>
    <r>
      <rPr>
        <sz val="11"/>
        <color theme="1"/>
        <rFont val="Calibri"/>
        <family val="2"/>
        <scheme val="minor"/>
      </rPr>
      <t xml:space="preserve">. The asset will be used for </t>
    </r>
    <r>
      <rPr>
        <b/>
        <i/>
        <u/>
        <sz val="11"/>
        <color theme="1"/>
        <rFont val="Calibri"/>
        <family val="2"/>
        <scheme val="minor"/>
      </rPr>
      <t xml:space="preserve">5 years </t>
    </r>
    <r>
      <rPr>
        <sz val="11"/>
        <color theme="1"/>
        <rFont val="Calibri"/>
        <family val="2"/>
        <scheme val="minor"/>
      </rPr>
      <t xml:space="preserve">after which it will be sold for </t>
    </r>
    <r>
      <rPr>
        <b/>
        <i/>
        <u/>
        <sz val="11"/>
        <color theme="1"/>
        <rFont val="Calibri"/>
        <family val="2"/>
        <scheme val="minor"/>
      </rPr>
      <t>$10,000.</t>
    </r>
    <r>
      <rPr>
        <sz val="11"/>
        <color theme="1"/>
        <rFont val="Calibri"/>
        <family val="2"/>
        <scheme val="minor"/>
      </rPr>
      <t xml:space="preserve"> The machine runs for 6000 hrs in the first year and then 8000 hrs, 5000 hrs, 9000 hrs and 7000 hrs ,  from years 2 to 5 consecutively. </t>
    </r>
    <r>
      <rPr>
        <sz val="11"/>
        <color rgb="FFFF0000"/>
        <rFont val="Calibri"/>
        <family val="2"/>
        <scheme val="minor"/>
      </rPr>
      <t>If the double declining rate is twice the rate of straight- line method</t>
    </r>
    <r>
      <rPr>
        <sz val="11"/>
        <color theme="1"/>
        <rFont val="Calibri"/>
        <family val="2"/>
        <scheme val="minor"/>
      </rPr>
      <t xml:space="preserve"> prepare depreciation schecule using all 3 methods</t>
    </r>
  </si>
  <si>
    <t>Ending BV of 4th year -Salvage Value</t>
  </si>
  <si>
    <t>c=axb</t>
  </si>
  <si>
    <t>b=c/a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</si>
</sst>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9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rgb="FF343434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&amp;quot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9" fontId="5" fillId="0" borderId="0" applyFon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center" wrapText="1"/>
    </xf>
    <xf numFmtId="0" fontId="2" fillId="0" borderId="0" xfId="1" applyFont="1" applyAlignment="1">
      <alignment horizontal="right" vertical="center" wrapText="1" indent="2"/>
    </xf>
    <xf numFmtId="0" fontId="0" fillId="0" borderId="0" xfId="0" applyAlignment="1">
      <alignment wrapText="1"/>
    </xf>
    <xf numFmtId="0" fontId="0" fillId="0" borderId="1" xfId="0" applyBorder="1"/>
    <xf numFmtId="0" fontId="6" fillId="0" borderId="0" xfId="0" applyFont="1"/>
    <xf numFmtId="0" fontId="6" fillId="0" borderId="0" xfId="0" applyFont="1" applyAlignment="1">
      <alignment wrapText="1"/>
    </xf>
    <xf numFmtId="9" fontId="6" fillId="3" borderId="1" xfId="0" applyNumberFormat="1" applyFont="1" applyFill="1" applyBorder="1"/>
    <xf numFmtId="0" fontId="7" fillId="0" borderId="0" xfId="0" applyFont="1" applyAlignment="1">
      <alignment horizontal="justify" vertical="center" wrapText="1"/>
    </xf>
    <xf numFmtId="0" fontId="2" fillId="0" borderId="0" xfId="0" applyFont="1"/>
    <xf numFmtId="0" fontId="2" fillId="0" borderId="1" xfId="0" applyFont="1" applyBorder="1" applyAlignment="1">
      <alignment wrapText="1"/>
    </xf>
    <xf numFmtId="0" fontId="2" fillId="0" borderId="1" xfId="0" applyFont="1" applyBorder="1"/>
    <xf numFmtId="2" fontId="2" fillId="0" borderId="1" xfId="0" applyNumberFormat="1" applyFont="1" applyBorder="1"/>
    <xf numFmtId="164" fontId="2" fillId="0" borderId="1" xfId="0" applyNumberFormat="1" applyFont="1" applyBorder="1"/>
    <xf numFmtId="0" fontId="0" fillId="0" borderId="0" xfId="0" applyAlignment="1">
      <alignment horizontal="center" wrapText="1"/>
    </xf>
    <xf numFmtId="0" fontId="2" fillId="0" borderId="0" xfId="0" applyFont="1" applyAlignment="1">
      <alignment horizontal="center" wrapText="1"/>
    </xf>
    <xf numFmtId="0" fontId="6" fillId="0" borderId="0" xfId="0" applyFont="1" applyAlignment="1">
      <alignment horizontal="center"/>
    </xf>
    <xf numFmtId="0" fontId="3" fillId="2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6" fillId="3" borderId="0" xfId="0" applyFont="1" applyFill="1" applyAlignment="1">
      <alignment horizontal="center"/>
    </xf>
    <xf numFmtId="9" fontId="2" fillId="0" borderId="1" xfId="0" applyNumberFormat="1" applyFont="1" applyBorder="1"/>
    <xf numFmtId="9" fontId="2" fillId="3" borderId="0" xfId="2" applyFont="1" applyFill="1"/>
    <xf numFmtId="0" fontId="2" fillId="5" borderId="0" xfId="0" applyFont="1" applyFill="1" applyAlignment="1">
      <alignment wrapText="1"/>
    </xf>
    <xf numFmtId="10" fontId="2" fillId="5" borderId="1" xfId="0" applyNumberFormat="1" applyFont="1" applyFill="1" applyBorder="1"/>
    <xf numFmtId="0" fontId="2" fillId="4" borderId="0" xfId="0" applyFont="1" applyFill="1" applyAlignment="1">
      <alignment horizontal="center"/>
    </xf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7"/>
  <sheetViews>
    <sheetView tabSelected="1" topLeftCell="A22" workbookViewId="0">
      <selection activeCell="D33" sqref="D33"/>
    </sheetView>
  </sheetViews>
  <sheetFormatPr defaultRowHeight="14.5"/>
  <cols>
    <col min="1" max="1" width="3.453125" customWidth="1"/>
    <col min="2" max="2" width="7.1796875" customWidth="1"/>
    <col min="3" max="3" width="11.7265625" bestFit="1" customWidth="1"/>
    <col min="5" max="5" width="13" customWidth="1"/>
    <col min="6" max="6" width="16.90625" customWidth="1"/>
    <col min="7" max="7" width="11.81640625" bestFit="1" customWidth="1"/>
    <col min="11" max="11" width="7.90625" customWidth="1"/>
    <col min="12" max="12" width="19.7265625" customWidth="1"/>
    <col min="14" max="14" width="6" customWidth="1"/>
    <col min="15" max="15" width="5.90625" customWidth="1"/>
    <col min="16" max="16" width="4.6328125" customWidth="1"/>
    <col min="17" max="17" width="5.26953125" customWidth="1"/>
  </cols>
  <sheetData>
    <row r="1" spans="1:18" ht="45" customHeight="1">
      <c r="A1" s="14" t="s">
        <v>50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</row>
    <row r="2" spans="1:18" ht="7" customHeight="1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1:18">
      <c r="B3" s="17" t="s">
        <v>0</v>
      </c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</row>
    <row r="4" spans="1:18" ht="40.5" customHeight="1">
      <c r="B4" s="2" t="s">
        <v>1</v>
      </c>
      <c r="C4" s="2">
        <v>90000</v>
      </c>
      <c r="D4" s="5"/>
      <c r="E4" s="8" t="s">
        <v>2</v>
      </c>
      <c r="F4" s="9">
        <v>10000</v>
      </c>
      <c r="G4" s="5"/>
      <c r="H4" s="15" t="s">
        <v>35</v>
      </c>
      <c r="I4" s="15"/>
      <c r="J4" s="9">
        <f>C4-F4</f>
        <v>80000</v>
      </c>
      <c r="K4" s="5"/>
      <c r="L4" s="22" t="s">
        <v>36</v>
      </c>
      <c r="M4" s="9">
        <f>(100/5)</f>
        <v>20</v>
      </c>
      <c r="N4" s="5"/>
      <c r="O4" s="5"/>
      <c r="P4" s="5"/>
      <c r="Q4" s="5"/>
      <c r="R4" s="5"/>
    </row>
    <row r="5" spans="1:18">
      <c r="B5" s="5"/>
      <c r="C5" s="11" t="s">
        <v>37</v>
      </c>
      <c r="D5" s="11" t="s">
        <v>38</v>
      </c>
      <c r="E5" s="11" t="s">
        <v>39</v>
      </c>
      <c r="F5" s="11" t="s">
        <v>42</v>
      </c>
      <c r="G5" s="11" t="s">
        <v>41</v>
      </c>
      <c r="H5" s="5"/>
      <c r="I5" s="5"/>
      <c r="J5" s="5"/>
      <c r="K5" s="5"/>
      <c r="L5" s="5"/>
      <c r="M5" s="5"/>
      <c r="N5" s="5"/>
      <c r="O5" s="5"/>
      <c r="P5" s="5"/>
      <c r="Q5" s="5"/>
      <c r="R5" s="5"/>
    </row>
    <row r="6" spans="1:18" s="3" customFormat="1" ht="29">
      <c r="B6" s="10" t="s">
        <v>4</v>
      </c>
      <c r="C6" s="10" t="s">
        <v>10</v>
      </c>
      <c r="D6" s="10" t="s">
        <v>5</v>
      </c>
      <c r="E6" s="10" t="s">
        <v>6</v>
      </c>
      <c r="F6" s="10" t="s">
        <v>7</v>
      </c>
      <c r="G6" s="10" t="s">
        <v>8</v>
      </c>
      <c r="H6" s="6"/>
      <c r="I6" s="6"/>
      <c r="J6" s="6"/>
      <c r="K6" s="6"/>
      <c r="L6" s="6"/>
      <c r="M6" s="6"/>
      <c r="N6" s="6"/>
      <c r="O6" s="6"/>
      <c r="P6" s="6"/>
      <c r="Q6" s="6"/>
      <c r="R6" s="6"/>
    </row>
    <row r="7" spans="1:18">
      <c r="B7" s="11">
        <v>1</v>
      </c>
      <c r="C7" s="11">
        <v>80000</v>
      </c>
      <c r="D7" s="23">
        <v>0.2</v>
      </c>
      <c r="E7" s="11">
        <f>C7*D7</f>
        <v>16000</v>
      </c>
      <c r="F7" s="11">
        <f>E7</f>
        <v>16000</v>
      </c>
      <c r="G7" s="11">
        <f t="shared" ref="G7:G11" si="0">90000-F7</f>
        <v>74000</v>
      </c>
      <c r="H7" s="5"/>
      <c r="I7" s="5"/>
      <c r="J7" s="5"/>
      <c r="K7" s="5"/>
      <c r="L7" s="5"/>
      <c r="M7" s="5"/>
      <c r="N7" s="5"/>
      <c r="O7" s="5"/>
      <c r="P7" s="5"/>
      <c r="Q7" s="5"/>
      <c r="R7" s="5"/>
    </row>
    <row r="8" spans="1:18">
      <c r="B8" s="11">
        <v>2</v>
      </c>
      <c r="C8" s="11">
        <v>80000</v>
      </c>
      <c r="D8" s="23">
        <v>0.2</v>
      </c>
      <c r="E8" s="11">
        <f t="shared" ref="E8:E11" si="1">C8*D8</f>
        <v>16000</v>
      </c>
      <c r="F8" s="11">
        <f>F7+E8</f>
        <v>32000</v>
      </c>
      <c r="G8" s="11">
        <f t="shared" si="0"/>
        <v>58000</v>
      </c>
      <c r="H8" s="5"/>
      <c r="I8" s="5"/>
      <c r="J8" s="5" t="s">
        <v>49</v>
      </c>
      <c r="K8" s="5"/>
      <c r="L8" s="5"/>
      <c r="M8" s="5"/>
      <c r="N8" s="5"/>
      <c r="O8" s="5"/>
      <c r="P8" s="5"/>
      <c r="Q8" s="5"/>
      <c r="R8" s="5"/>
    </row>
    <row r="9" spans="1:18">
      <c r="B9" s="11">
        <v>3</v>
      </c>
      <c r="C9" s="11">
        <v>80000</v>
      </c>
      <c r="D9" s="23">
        <v>0.2</v>
      </c>
      <c r="E9" s="11">
        <f t="shared" si="1"/>
        <v>16000</v>
      </c>
      <c r="F9" s="11">
        <f t="shared" ref="F9:F11" si="2">F8+E9</f>
        <v>48000</v>
      </c>
      <c r="G9" s="11">
        <f t="shared" si="0"/>
        <v>42000</v>
      </c>
      <c r="H9" s="5"/>
      <c r="I9" s="5"/>
      <c r="J9" s="5"/>
      <c r="K9" s="5"/>
      <c r="L9" s="5"/>
      <c r="M9" s="5"/>
      <c r="N9" s="5"/>
      <c r="O9" s="5"/>
      <c r="P9" s="5"/>
      <c r="Q9" s="5"/>
      <c r="R9" s="5"/>
    </row>
    <row r="10" spans="1:18">
      <c r="B10" s="11">
        <v>4</v>
      </c>
      <c r="C10" s="11">
        <v>80000</v>
      </c>
      <c r="D10" s="23">
        <v>0.2</v>
      </c>
      <c r="E10" s="11">
        <f t="shared" si="1"/>
        <v>16000</v>
      </c>
      <c r="F10" s="11">
        <f t="shared" si="2"/>
        <v>64000</v>
      </c>
      <c r="G10" s="11">
        <f t="shared" si="0"/>
        <v>26000</v>
      </c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</row>
    <row r="11" spans="1:18">
      <c r="B11" s="11">
        <v>5</v>
      </c>
      <c r="C11" s="11">
        <v>80000</v>
      </c>
      <c r="D11" s="23">
        <v>0.2</v>
      </c>
      <c r="E11" s="11">
        <f t="shared" si="1"/>
        <v>16000</v>
      </c>
      <c r="F11" s="11">
        <f t="shared" si="2"/>
        <v>80000</v>
      </c>
      <c r="G11" s="11">
        <f t="shared" si="0"/>
        <v>10000</v>
      </c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</row>
    <row r="12" spans="1:18" ht="13" customHeight="1">
      <c r="B12" s="5"/>
      <c r="C12" s="5"/>
      <c r="D12" s="5"/>
      <c r="E12" s="5"/>
      <c r="F12" s="9" t="s">
        <v>47</v>
      </c>
      <c r="G12" s="9" t="s">
        <v>20</v>
      </c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</row>
    <row r="13" spans="1:18">
      <c r="B13" s="24" t="s">
        <v>11</v>
      </c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</row>
    <row r="14" spans="1:18" ht="11.5" customHeight="1"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</row>
    <row r="15" spans="1:18" ht="29.25" customHeight="1">
      <c r="B15" s="18" t="s">
        <v>10</v>
      </c>
      <c r="C15" s="18"/>
      <c r="D15" s="9">
        <v>80000</v>
      </c>
      <c r="E15" s="9" t="s">
        <v>12</v>
      </c>
      <c r="F15" s="9">
        <v>35000</v>
      </c>
      <c r="G15" s="5"/>
      <c r="H15" s="15" t="s">
        <v>44</v>
      </c>
      <c r="I15" s="15"/>
      <c r="J15" s="15"/>
      <c r="K15" s="9">
        <f>D15/F15</f>
        <v>2.2857142857142856</v>
      </c>
      <c r="L15" s="9" t="s">
        <v>46</v>
      </c>
      <c r="M15" s="5"/>
      <c r="N15" s="5"/>
      <c r="O15" s="5"/>
      <c r="P15" s="5"/>
      <c r="Q15" s="5"/>
      <c r="R15" s="5"/>
    </row>
    <row r="16" spans="1:18">
      <c r="B16" s="5"/>
      <c r="C16" s="11" t="s">
        <v>37</v>
      </c>
      <c r="D16" s="11" t="s">
        <v>38</v>
      </c>
      <c r="E16" s="11" t="s">
        <v>39</v>
      </c>
      <c r="F16" s="11" t="s">
        <v>40</v>
      </c>
      <c r="G16" s="11" t="s">
        <v>41</v>
      </c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</row>
    <row r="17" spans="2:18" ht="38.25" customHeight="1">
      <c r="B17" s="10" t="s">
        <v>4</v>
      </c>
      <c r="C17" s="10" t="s">
        <v>13</v>
      </c>
      <c r="D17" s="10" t="s">
        <v>9</v>
      </c>
      <c r="E17" s="10" t="s">
        <v>6</v>
      </c>
      <c r="F17" s="10" t="s">
        <v>7</v>
      </c>
      <c r="G17" s="10" t="s">
        <v>8</v>
      </c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</row>
    <row r="18" spans="2:18">
      <c r="B18" s="11">
        <v>1</v>
      </c>
      <c r="C18" s="11">
        <v>6000</v>
      </c>
      <c r="D18" s="13">
        <v>2.2857099999999999</v>
      </c>
      <c r="E18" s="12">
        <f>C18*D18</f>
        <v>13714.26</v>
      </c>
      <c r="F18" s="12">
        <f>E18</f>
        <v>13714.26</v>
      </c>
      <c r="G18" s="12">
        <f>90000-F18</f>
        <v>76285.740000000005</v>
      </c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</row>
    <row r="19" spans="2:18">
      <c r="B19" s="11">
        <v>2</v>
      </c>
      <c r="C19" s="11">
        <v>8000</v>
      </c>
      <c r="D19" s="13">
        <v>2.2857099999999999</v>
      </c>
      <c r="E19" s="12">
        <f t="shared" ref="E19:E22" si="3">C19*D19</f>
        <v>18285.68</v>
      </c>
      <c r="F19" s="12">
        <f>F18+E19</f>
        <v>31999.940000000002</v>
      </c>
      <c r="G19" s="12">
        <f t="shared" ref="G19:G22" si="4">90000-F19</f>
        <v>58000.06</v>
      </c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</row>
    <row r="20" spans="2:18">
      <c r="B20" s="11">
        <v>3</v>
      </c>
      <c r="C20" s="11">
        <v>5000</v>
      </c>
      <c r="D20" s="13">
        <v>2.2857099999999999</v>
      </c>
      <c r="E20" s="12">
        <f t="shared" si="3"/>
        <v>11428.55</v>
      </c>
      <c r="F20" s="12">
        <f t="shared" ref="F20:F22" si="5">F19+E20</f>
        <v>43428.490000000005</v>
      </c>
      <c r="G20" s="12">
        <f t="shared" si="4"/>
        <v>46571.509999999995</v>
      </c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</row>
    <row r="21" spans="2:18">
      <c r="B21" s="11">
        <v>4</v>
      </c>
      <c r="C21" s="11">
        <v>9000</v>
      </c>
      <c r="D21" s="13">
        <v>2.2857099999999999</v>
      </c>
      <c r="E21" s="12">
        <f t="shared" si="3"/>
        <v>20571.39</v>
      </c>
      <c r="F21" s="12">
        <f t="shared" si="5"/>
        <v>63999.880000000005</v>
      </c>
      <c r="G21" s="12">
        <f t="shared" si="4"/>
        <v>26000.119999999995</v>
      </c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</row>
    <row r="22" spans="2:18">
      <c r="B22" s="11">
        <v>5</v>
      </c>
      <c r="C22" s="11">
        <v>7000</v>
      </c>
      <c r="D22" s="13">
        <v>2.2857099999999999</v>
      </c>
      <c r="E22" s="12">
        <f t="shared" si="3"/>
        <v>15999.97</v>
      </c>
      <c r="F22" s="12">
        <f t="shared" si="5"/>
        <v>79999.850000000006</v>
      </c>
      <c r="G22" s="12">
        <f t="shared" si="4"/>
        <v>10000.149999999994</v>
      </c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</row>
    <row r="23" spans="2:18">
      <c r="B23" s="5" t="s">
        <v>43</v>
      </c>
      <c r="C23" s="9">
        <f>SUM(C18:C22)</f>
        <v>35000</v>
      </c>
      <c r="D23" s="5"/>
      <c r="E23" s="5"/>
      <c r="F23" s="9" t="s">
        <v>45</v>
      </c>
      <c r="G23" s="9" t="s">
        <v>20</v>
      </c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</row>
    <row r="24" spans="2:18">
      <c r="B24" s="19" t="s">
        <v>16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</row>
    <row r="25" spans="2:18"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5"/>
      <c r="R25" s="5"/>
    </row>
    <row r="26" spans="2:18">
      <c r="B26" s="18" t="s">
        <v>3</v>
      </c>
      <c r="C26" s="18"/>
      <c r="D26" s="9">
        <f>100/5*2</f>
        <v>40</v>
      </c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</row>
    <row r="27" spans="2:18">
      <c r="B27" s="5"/>
      <c r="C27" s="11" t="s">
        <v>37</v>
      </c>
      <c r="D27" s="11" t="s">
        <v>38</v>
      </c>
      <c r="E27" s="11" t="s">
        <v>39</v>
      </c>
      <c r="F27" s="11" t="s">
        <v>42</v>
      </c>
      <c r="G27" s="11" t="s">
        <v>41</v>
      </c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</row>
    <row r="28" spans="2:18" ht="29">
      <c r="B28" s="10" t="s">
        <v>4</v>
      </c>
      <c r="C28" s="10" t="s">
        <v>14</v>
      </c>
      <c r="D28" s="10" t="s">
        <v>15</v>
      </c>
      <c r="E28" s="10" t="s">
        <v>6</v>
      </c>
      <c r="F28" s="10" t="s">
        <v>7</v>
      </c>
      <c r="G28" s="10" t="s">
        <v>8</v>
      </c>
      <c r="H28" s="5"/>
      <c r="I28" s="9"/>
      <c r="J28" s="9"/>
      <c r="K28" s="9"/>
      <c r="L28" s="9"/>
      <c r="M28" s="5"/>
      <c r="N28" s="5"/>
      <c r="O28" s="5"/>
      <c r="P28" s="5"/>
      <c r="Q28" s="5"/>
      <c r="R28" s="5"/>
    </row>
    <row r="29" spans="2:18">
      <c r="B29" s="11">
        <v>1</v>
      </c>
      <c r="C29" s="11">
        <v>90000</v>
      </c>
      <c r="D29" s="20">
        <v>0.4</v>
      </c>
      <c r="E29" s="11">
        <f t="shared" ref="E29:E33" si="6">C29*D29</f>
        <v>36000</v>
      </c>
      <c r="F29" s="11">
        <f>E29</f>
        <v>36000</v>
      </c>
      <c r="G29" s="11">
        <f t="shared" ref="G29:G33" si="7">90000-F29</f>
        <v>54000</v>
      </c>
      <c r="H29" s="5"/>
      <c r="I29" s="9" t="s">
        <v>52</v>
      </c>
      <c r="J29" s="9"/>
      <c r="K29" s="9"/>
      <c r="L29" s="9"/>
      <c r="M29" s="5"/>
      <c r="N29" s="5"/>
      <c r="O29" s="5"/>
      <c r="P29" s="5"/>
      <c r="Q29" s="5"/>
      <c r="R29" s="5"/>
    </row>
    <row r="30" spans="2:18">
      <c r="B30" s="11">
        <v>2</v>
      </c>
      <c r="C30" s="11">
        <f>G29</f>
        <v>54000</v>
      </c>
      <c r="D30" s="20">
        <v>0.4</v>
      </c>
      <c r="E30" s="11">
        <f t="shared" si="6"/>
        <v>21600</v>
      </c>
      <c r="F30" s="11">
        <f>F29+E30</f>
        <v>57600</v>
      </c>
      <c r="G30" s="11">
        <f t="shared" si="7"/>
        <v>32400</v>
      </c>
      <c r="H30" s="5"/>
      <c r="I30" s="9" t="s">
        <v>53</v>
      </c>
      <c r="J30" s="9"/>
      <c r="K30" s="9"/>
      <c r="L30" s="9"/>
      <c r="M30" s="5"/>
      <c r="N30" s="5"/>
      <c r="O30" s="5"/>
      <c r="P30" s="5"/>
      <c r="Q30" s="5"/>
      <c r="R30" s="5"/>
    </row>
    <row r="31" spans="2:18">
      <c r="B31" s="11">
        <v>3</v>
      </c>
      <c r="C31" s="11">
        <f>G30</f>
        <v>32400</v>
      </c>
      <c r="D31" s="20">
        <v>0.4</v>
      </c>
      <c r="E31" s="11">
        <f t="shared" si="6"/>
        <v>12960</v>
      </c>
      <c r="F31" s="11">
        <f>F30+E31</f>
        <v>70560</v>
      </c>
      <c r="G31" s="11">
        <f t="shared" si="7"/>
        <v>19440</v>
      </c>
      <c r="H31" s="5"/>
      <c r="I31" s="9"/>
      <c r="J31" s="9"/>
      <c r="K31" s="9"/>
      <c r="L31" s="9"/>
      <c r="M31" s="5"/>
      <c r="N31" s="5"/>
      <c r="O31" s="5"/>
      <c r="P31" s="5"/>
      <c r="Q31" s="5"/>
      <c r="R31" s="5"/>
    </row>
    <row r="32" spans="2:18">
      <c r="B32" s="11">
        <v>4</v>
      </c>
      <c r="C32" s="11">
        <f t="shared" ref="C32:C33" si="8">G31</f>
        <v>19440</v>
      </c>
      <c r="D32" s="20">
        <v>0.4</v>
      </c>
      <c r="E32" s="11">
        <f t="shared" si="6"/>
        <v>7776</v>
      </c>
      <c r="F32" s="11">
        <f>F31+E32</f>
        <v>78336</v>
      </c>
      <c r="G32" s="11">
        <f t="shared" si="7"/>
        <v>11664</v>
      </c>
      <c r="H32" s="5"/>
      <c r="I32" s="9"/>
      <c r="J32" s="9"/>
      <c r="K32" s="9"/>
      <c r="L32" s="9"/>
      <c r="M32" s="5"/>
      <c r="N32" s="5"/>
      <c r="O32" s="5"/>
      <c r="P32" s="5"/>
      <c r="Q32" s="5"/>
      <c r="R32" s="5"/>
    </row>
    <row r="33" spans="2:18">
      <c r="B33" s="11">
        <v>5</v>
      </c>
      <c r="C33" s="11">
        <f t="shared" si="8"/>
        <v>11664</v>
      </c>
      <c r="D33" s="7">
        <f>E33/C33</f>
        <v>0.14266117969821673</v>
      </c>
      <c r="E33" s="11">
        <f>F33-F32</f>
        <v>1664</v>
      </c>
      <c r="F33" s="11">
        <v>80000</v>
      </c>
      <c r="G33" s="11">
        <v>10000</v>
      </c>
      <c r="H33" s="5"/>
      <c r="I33" s="9"/>
      <c r="J33" s="9"/>
      <c r="K33" s="9"/>
      <c r="L33" s="9"/>
      <c r="M33" s="5"/>
      <c r="N33" s="5"/>
      <c r="O33" s="5"/>
      <c r="P33" s="5"/>
      <c r="Q33" s="5"/>
      <c r="R33" s="5"/>
    </row>
    <row r="34" spans="2:18">
      <c r="B34" s="5"/>
      <c r="C34" s="5"/>
      <c r="D34" s="5"/>
      <c r="E34" s="5"/>
      <c r="F34" s="9" t="s">
        <v>48</v>
      </c>
      <c r="G34" s="9" t="s">
        <v>20</v>
      </c>
      <c r="H34" s="5"/>
      <c r="I34" s="9"/>
      <c r="J34" s="9"/>
      <c r="K34" s="9"/>
      <c r="L34" s="9"/>
      <c r="M34" s="5"/>
      <c r="N34" s="5"/>
      <c r="O34" s="5"/>
      <c r="P34" s="5"/>
      <c r="Q34" s="5"/>
      <c r="R34" s="5"/>
    </row>
    <row r="35" spans="2:18">
      <c r="B35" s="5"/>
      <c r="C35" s="5"/>
      <c r="D35" s="5"/>
      <c r="E35" s="9" t="s">
        <v>51</v>
      </c>
      <c r="F35" s="5"/>
      <c r="G35" s="5"/>
      <c r="H35" s="5"/>
      <c r="I35" s="9"/>
      <c r="J35" s="9"/>
      <c r="K35" s="9"/>
      <c r="L35" s="9"/>
      <c r="M35" s="5"/>
      <c r="N35" s="5"/>
      <c r="O35" s="5"/>
      <c r="P35" s="5"/>
      <c r="Q35" s="5"/>
      <c r="R35" s="5"/>
    </row>
    <row r="36" spans="2:18">
      <c r="B36" s="5"/>
      <c r="C36" s="5"/>
      <c r="D36" s="21">
        <f>1664/11664</f>
        <v>0.14266117969821673</v>
      </c>
      <c r="E36" s="5"/>
      <c r="F36" s="5"/>
      <c r="G36" s="5"/>
      <c r="H36" s="5"/>
      <c r="I36" s="9"/>
      <c r="J36" s="9"/>
      <c r="K36" s="9"/>
      <c r="L36" s="9"/>
      <c r="M36" s="5"/>
      <c r="N36" s="5"/>
      <c r="O36" s="5"/>
      <c r="P36" s="5"/>
      <c r="Q36" s="5"/>
      <c r="R36" s="5"/>
    </row>
    <row r="37" spans="2:18">
      <c r="B37" s="5"/>
      <c r="C37" s="5"/>
      <c r="D37" s="5"/>
      <c r="E37" s="5"/>
      <c r="F37" s="5"/>
      <c r="G37" s="5"/>
      <c r="H37" s="5"/>
      <c r="I37" s="9"/>
      <c r="J37" s="9"/>
      <c r="K37" s="9"/>
      <c r="L37" s="9"/>
      <c r="M37" s="5"/>
      <c r="N37" s="5"/>
      <c r="O37" s="5"/>
      <c r="P37" s="5"/>
      <c r="Q37" s="5"/>
      <c r="R37" s="5"/>
    </row>
  </sheetData>
  <mergeCells count="9">
    <mergeCell ref="A1:R1"/>
    <mergeCell ref="H4:I4"/>
    <mergeCell ref="B26:C26"/>
    <mergeCell ref="B3:R3"/>
    <mergeCell ref="B13:R13"/>
    <mergeCell ref="B15:C15"/>
    <mergeCell ref="H15:J15"/>
    <mergeCell ref="B25:P25"/>
    <mergeCell ref="B24:R2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1"/>
  <sheetViews>
    <sheetView workbookViewId="0">
      <selection activeCell="A6" sqref="A6"/>
    </sheetView>
  </sheetViews>
  <sheetFormatPr defaultRowHeight="14.5"/>
  <cols>
    <col min="1" max="1" width="25.54296875" bestFit="1" customWidth="1"/>
    <col min="2" max="2" width="80.81640625" bestFit="1" customWidth="1"/>
  </cols>
  <sheetData>
    <row r="1" spans="1:2">
      <c r="A1" t="s">
        <v>17</v>
      </c>
    </row>
    <row r="3" spans="1:2">
      <c r="A3" s="4" t="s">
        <v>18</v>
      </c>
      <c r="B3" s="4" t="s">
        <v>34</v>
      </c>
    </row>
    <row r="4" spans="1:2">
      <c r="A4" s="4" t="s">
        <v>19</v>
      </c>
      <c r="B4" s="4" t="s">
        <v>25</v>
      </c>
    </row>
    <row r="5" spans="1:2">
      <c r="A5" s="4" t="s">
        <v>21</v>
      </c>
      <c r="B5" s="4" t="s">
        <v>27</v>
      </c>
    </row>
    <row r="6" spans="1:2">
      <c r="A6" s="4" t="s">
        <v>20</v>
      </c>
      <c r="B6" s="4" t="s">
        <v>28</v>
      </c>
    </row>
    <row r="7" spans="1:2">
      <c r="A7" s="4" t="s">
        <v>22</v>
      </c>
      <c r="B7" s="4" t="s">
        <v>29</v>
      </c>
    </row>
    <row r="8" spans="1:2">
      <c r="A8" s="4" t="s">
        <v>23</v>
      </c>
      <c r="B8" s="4" t="s">
        <v>30</v>
      </c>
    </row>
    <row r="9" spans="1:2">
      <c r="A9" s="4" t="s">
        <v>24</v>
      </c>
      <c r="B9" s="4" t="s">
        <v>31</v>
      </c>
    </row>
    <row r="10" spans="1:2">
      <c r="A10" s="4" t="s">
        <v>6</v>
      </c>
      <c r="B10" s="4" t="s">
        <v>32</v>
      </c>
    </row>
    <row r="11" spans="1:2">
      <c r="A11" s="4" t="s">
        <v>26</v>
      </c>
      <c r="B11" s="4" t="s">
        <v>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550B867AF2C5C4F9637320031D149F8" ma:contentTypeVersion="2" ma:contentTypeDescription="Create a new document." ma:contentTypeScope="" ma:versionID="36bc80d94993988086bd18bed6b3b747">
  <xsd:schema xmlns:xsd="http://www.w3.org/2001/XMLSchema" xmlns:xs="http://www.w3.org/2001/XMLSchema" xmlns:p="http://schemas.microsoft.com/office/2006/metadata/properties" xmlns:ns2="ffc67735-da43-4607-a8bf-bf7670c23dcd" targetNamespace="http://schemas.microsoft.com/office/2006/metadata/properties" ma:root="true" ma:fieldsID="93c4f436f9fe00fdf1818bbc59e710f7" ns2:_="">
    <xsd:import namespace="ffc67735-da43-4607-a8bf-bf7670c23dc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fc67735-da43-4607-a8bf-bf7670c23dc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8E625D3-DEF9-4EAB-93A9-B0A776930E34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425BDE3A-4FD5-49C2-B734-F4755F4E913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914EF6A-2726-4774-AC85-353C1FDADB3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terms</vt:lpstr>
      <vt:lpstr>Sheet3</vt:lpstr>
      <vt:lpstr>Sheet1!straight</vt:lpstr>
      <vt:lpstr>Sheet1!straightline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AIUB</cp:lastModifiedBy>
  <dcterms:created xsi:type="dcterms:W3CDTF">2020-03-21T15:57:08Z</dcterms:created>
  <dcterms:modified xsi:type="dcterms:W3CDTF">2023-03-25T06:51:03Z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0x0101005550B867AF2C5C4F9637320031D149F8</vt:lpwstr>
  </property>
</Properties>
</file>