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aiubedu60714-my.sharepoint.com/personal/mohaimen_niloy_aiub_edu/Documents/DWDM - Learning Materials/Data Mining Final Term Contents/"/>
    </mc:Choice>
  </mc:AlternateContent>
  <xr:revisionPtr revIDLastSave="829" documentId="11_F25DC773A252ABDACC10480169DD72EA5ADE58F2" xr6:coauthVersionLast="47" xr6:coauthVersionMax="47" xr10:uidLastSave="{5A8DCA8E-874A-4016-9A08-23B743C84146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L43" i="4"/>
  <c r="J43" i="4"/>
  <c r="L42" i="4"/>
  <c r="J42" i="4"/>
  <c r="L41" i="4"/>
  <c r="J41" i="4"/>
  <c r="L40" i="4"/>
  <c r="J40" i="4"/>
  <c r="M6" i="4"/>
  <c r="M5" i="4"/>
  <c r="M4" i="4"/>
  <c r="M3" i="4"/>
  <c r="M2" i="4"/>
  <c r="O35" i="1"/>
  <c r="O36" i="1"/>
  <c r="O37" i="1"/>
  <c r="O38" i="1"/>
  <c r="O39" i="1"/>
  <c r="O40" i="1"/>
  <c r="O41" i="1"/>
  <c r="O42" i="1"/>
  <c r="O43" i="1"/>
  <c r="O44" i="1"/>
  <c r="N35" i="1"/>
  <c r="N36" i="1"/>
  <c r="N37" i="1"/>
  <c r="N38" i="1"/>
  <c r="N39" i="1"/>
  <c r="N40" i="1"/>
  <c r="N41" i="1"/>
  <c r="N42" i="1"/>
  <c r="N43" i="1"/>
  <c r="N44" i="1"/>
  <c r="L35" i="1"/>
  <c r="L36" i="1"/>
  <c r="L37" i="1"/>
  <c r="L38" i="1"/>
  <c r="L39" i="1"/>
  <c r="L40" i="1"/>
  <c r="L41" i="1"/>
  <c r="L42" i="1"/>
  <c r="L43" i="1"/>
  <c r="L44" i="1"/>
  <c r="U3" i="2"/>
  <c r="U4" i="2"/>
  <c r="U5" i="2"/>
  <c r="U6" i="2"/>
  <c r="S3" i="2"/>
  <c r="V3" i="2" s="1"/>
  <c r="S4" i="2"/>
  <c r="S5" i="2"/>
  <c r="S6" i="2"/>
  <c r="K22" i="2"/>
  <c r="K17" i="2"/>
  <c r="K16" i="2"/>
  <c r="K15" i="2"/>
  <c r="K14" i="2"/>
  <c r="K13" i="2"/>
  <c r="K12" i="2"/>
  <c r="P19" i="1"/>
  <c r="P20" i="1"/>
  <c r="P21" i="1"/>
  <c r="P22" i="1"/>
  <c r="P23" i="1"/>
  <c r="P24" i="1"/>
  <c r="P25" i="1"/>
  <c r="P26" i="1"/>
  <c r="P27" i="1"/>
  <c r="P28" i="1"/>
  <c r="K19" i="1"/>
  <c r="K20" i="1"/>
  <c r="K21" i="1"/>
  <c r="K22" i="1"/>
  <c r="K23" i="1"/>
  <c r="K24" i="1"/>
  <c r="K25" i="1"/>
  <c r="K26" i="1"/>
  <c r="K27" i="1"/>
  <c r="K28" i="1"/>
  <c r="D19" i="1"/>
  <c r="D20" i="1"/>
  <c r="D21" i="1"/>
  <c r="D22" i="1"/>
  <c r="D23" i="1"/>
  <c r="D24" i="1"/>
  <c r="D25" i="1"/>
  <c r="M43" i="4" l="1"/>
  <c r="M41" i="4"/>
  <c r="M42" i="4"/>
  <c r="M40" i="4"/>
  <c r="V6" i="2"/>
  <c r="V4" i="2"/>
  <c r="V5" i="2"/>
</calcChain>
</file>

<file path=xl/sharedStrings.xml><?xml version="1.0" encoding="utf-8"?>
<sst xmlns="http://schemas.openxmlformats.org/spreadsheetml/2006/main" count="342" uniqueCount="81">
  <si>
    <t>SL</t>
  </si>
  <si>
    <t>Item</t>
  </si>
  <si>
    <t>Meat</t>
  </si>
  <si>
    <t>Oil</t>
  </si>
  <si>
    <t>Rice</t>
  </si>
  <si>
    <t>Egg</t>
  </si>
  <si>
    <t>Lentil</t>
  </si>
  <si>
    <t>Vegetable</t>
  </si>
  <si>
    <t>Potato</t>
  </si>
  <si>
    <t>1st Iteration</t>
  </si>
  <si>
    <t>2nd Iteration</t>
  </si>
  <si>
    <t>3rd Iteration</t>
  </si>
  <si>
    <t>Count</t>
  </si>
  <si>
    <t>Support</t>
  </si>
  <si>
    <t>Egg, Meat</t>
  </si>
  <si>
    <t>Egg, Meat, Oil</t>
  </si>
  <si>
    <t>Egg, Oil</t>
  </si>
  <si>
    <t>Egg, Meat, Potato</t>
  </si>
  <si>
    <t>Egg, Potato</t>
  </si>
  <si>
    <t>Egg, Meat, Rice</t>
  </si>
  <si>
    <t>Egg, Rice</t>
  </si>
  <si>
    <t>Egg, Oil, Potato</t>
  </si>
  <si>
    <t>Meat, Oil</t>
  </si>
  <si>
    <t>Egg, Oil, Rice</t>
  </si>
  <si>
    <t>Meat, Potato</t>
  </si>
  <si>
    <t>Egg, Potato, Rice</t>
  </si>
  <si>
    <t>Meat, Rice</t>
  </si>
  <si>
    <t>Meat, Oil, Potato</t>
  </si>
  <si>
    <t>Oil, Potato</t>
  </si>
  <si>
    <t>Meat, Oil, Rice</t>
  </si>
  <si>
    <t>Oil, Rice</t>
  </si>
  <si>
    <t>Meat, Potato, Rice</t>
  </si>
  <si>
    <t>Potato, Rice</t>
  </si>
  <si>
    <t>Oil, Potato, Rice</t>
  </si>
  <si>
    <t>Min_Support = 50%</t>
  </si>
  <si>
    <t>Confidence = 60%</t>
  </si>
  <si>
    <t>1-ItemSet</t>
  </si>
  <si>
    <t>L</t>
  </si>
  <si>
    <t>-&gt;</t>
  </si>
  <si>
    <t>R=I-L</t>
  </si>
  <si>
    <t>Count(I)</t>
  </si>
  <si>
    <t>Support(I)</t>
  </si>
  <si>
    <t>Count(L)</t>
  </si>
  <si>
    <t>Confidence</t>
  </si>
  <si>
    <t>Chicken</t>
  </si>
  <si>
    <t>Ghee</t>
  </si>
  <si>
    <t>Onion</t>
  </si>
  <si>
    <t>I = {Chicken, Egg, Ghee, Onion, Rice}</t>
  </si>
  <si>
    <t>Chicken, Egg, Rice</t>
  </si>
  <si>
    <t>Chicken, Egg</t>
  </si>
  <si>
    <t>Onion, Rice</t>
  </si>
  <si>
    <t>Chicken, Onion</t>
  </si>
  <si>
    <t>Chicken, Rice</t>
  </si>
  <si>
    <t>Egg, Onion</t>
  </si>
  <si>
    <t>I = {Chicken, Egg, Onion, Rice}</t>
  </si>
  <si>
    <t>2-ItemSet</t>
  </si>
  <si>
    <t>I = {Chicken, Egg, Rice}</t>
  </si>
  <si>
    <t>3-ItemSet</t>
  </si>
  <si>
    <t>Rule Generation</t>
  </si>
  <si>
    <t>Support(L)</t>
  </si>
  <si>
    <t>R = (I-L)</t>
  </si>
  <si>
    <t>Mobile</t>
  </si>
  <si>
    <t>Protector</t>
  </si>
  <si>
    <t>Backcover</t>
  </si>
  <si>
    <t>Power Bank</t>
  </si>
  <si>
    <t>Cable</t>
  </si>
  <si>
    <t>Earbud</t>
  </si>
  <si>
    <t>Ordered I' = {Rice: 9, Chicken: 7, Egg: 5, Onion: 5}</t>
  </si>
  <si>
    <t>{Rice, Chicken : 2}, {Rice : 3}</t>
  </si>
  <si>
    <t>{Rice : 6 }</t>
  </si>
  <si>
    <t>Conditional Frequent Pattern</t>
  </si>
  <si>
    <t>Conditional Frequent Pattern Tree</t>
  </si>
  <si>
    <t>{Rice: 6}</t>
  </si>
  <si>
    <t>{Rice : 5}</t>
  </si>
  <si>
    <t>Generated Frequent Pattern</t>
  </si>
  <si>
    <t>{&lt;Rice, Egg : 5&gt;}</t>
  </si>
  <si>
    <t>{&lt;Rice, Chicken : 6&gt;}</t>
  </si>
  <si>
    <t>{Rice, Chicken : 11}</t>
  </si>
  <si>
    <t>{&lt;Rice, Onion : 11&gt;}, {&lt;Chicken, Onion : 11&gt;}, {&lt;Rice, Chicken, Onion : 11&gt;}</t>
  </si>
  <si>
    <t>Example (Not a part of the actual Math)</t>
  </si>
  <si>
    <t>{Rice, Chicken : 2}, {Rice, Chicken, Egg : 1}, {Rice, Egg: 1}, {Chicken: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</si>
</sst>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/>
    <xf numFmtId="0" fontId="1" fillId="0" borderId="1" xfId="0" quotePrefix="1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5" xfId="0" applyFill="1" applyBorder="1" applyAlignment="1">
      <alignment horizontal="center"/>
    </xf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93BFC-4A50-4855-84CA-297A5A332804}" name="Table1" displayName="Table1" ref="A18:D25" totalsRowShown="0" headerRowDxfId="121" dataDxfId="119" headerRowBorderDxfId="120" tableBorderDxfId="118" totalsRowBorderDxfId="117">
  <autoFilter ref="A18:D25" xr:uid="{D5F93BFC-4A50-4855-84CA-297A5A332804}"/>
  <tableColumns count="4">
    <tableColumn id="1" xr3:uid="{532F895A-F9D9-48CE-96CF-0EF30E7B4E5A}" name="SL" dataDxfId="116"/>
    <tableColumn id="2" xr3:uid="{14E1AD41-ADCB-404E-9E13-9347ED95B389}" name="Item" dataDxfId="115"/>
    <tableColumn id="3" xr3:uid="{7912B9D6-9C6F-4FA4-883C-97BC726B86FB}" name="Count" dataDxfId="114"/>
    <tableColumn id="4" xr3:uid="{39F28DF9-839B-4694-9B52-A0F08DC56010}" name="Support" dataDxfId="113">
      <calculatedColumnFormula>Table1[[#This Row],[Count]]/10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21461C-1A33-4E85-B2DE-C82506A22EC8}" name="Table10" displayName="Table10" ref="F31:I35" totalsRowShown="0" headerRowDxfId="31" dataDxfId="29" headerRowBorderDxfId="30" tableBorderDxfId="28" totalsRowBorderDxfId="27">
  <autoFilter ref="F31:I35" xr:uid="{7A21461C-1A33-4E85-B2DE-C82506A22EC8}"/>
  <tableColumns count="4">
    <tableColumn id="1" xr3:uid="{852690FE-FD5B-41B9-81E3-E25C7493DC12}" name="Item" dataDxfId="26"/>
    <tableColumn id="2" xr3:uid="{1B4C0667-E26B-49CE-99D8-4E75F0DFFA2E}" name="Conditional Frequent Pattern" dataDxfId="25"/>
    <tableColumn id="3" xr3:uid="{CB1CE3A8-F5D0-4ECD-89DE-67FD5681CCC0}" name="Conditional Frequent Pattern Tree" dataDxfId="24"/>
    <tableColumn id="4" xr3:uid="{A4DECC22-E206-4285-B67A-9C1D7DB3C6DA}" name="Generated Frequent Pattern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71D410-6873-4EF2-846F-BB83ACCF3D82}" name="Table712" displayName="Table712" ref="F39:M43" totalsRowShown="0" headerRowDxfId="22" dataDxfId="20" headerRowBorderDxfId="21" tableBorderDxfId="19" totalsRowBorderDxfId="18">
  <autoFilter ref="F39:M43" xr:uid="{DC71D410-6873-4EF2-846F-BB83ACCF3D82}"/>
  <tableColumns count="8">
    <tableColumn id="1" xr3:uid="{C3EF1053-2FBC-4440-9093-7EB7DB6FFBB4}" name="L" dataDxfId="17"/>
    <tableColumn id="2" xr3:uid="{4FD48C4C-5435-4CAC-A85C-475ECB828F49}" name="-&gt;" dataDxfId="16"/>
    <tableColumn id="3" xr3:uid="{90E6B5CD-ACCD-43E6-B509-5BAEB330A7B2}" name="R=I-L" dataDxfId="15"/>
    <tableColumn id="4" xr3:uid="{AFA24DB7-4CBC-4D26-BE07-F342005727B1}" name="Count(I)" dataDxfId="14"/>
    <tableColumn id="5" xr3:uid="{0F0C7F84-62CE-40B0-BBE6-008D01115931}" name="Support(I)" dataDxfId="13">
      <calculatedColumnFormula>Table712[[#This Row],[Count(I)]]/10</calculatedColumnFormula>
    </tableColumn>
    <tableColumn id="6" xr3:uid="{E88C55F8-A610-4C54-BB4E-2188522A3B7D}" name="Count(L)" dataDxfId="12"/>
    <tableColumn id="7" xr3:uid="{C7E01A77-3ABF-4B7B-B303-F820FE4F5B2F}" name="Support(L)" dataDxfId="11">
      <calculatedColumnFormula>Table712[[#This Row],[Count(L)]]/10</calculatedColumnFormula>
    </tableColumn>
    <tableColumn id="8" xr3:uid="{808D72C6-9EBA-4D4D-8087-BF0A3E872EF9}" name="Confidence" dataDxfId="10">
      <calculatedColumnFormula>Table712[[#This Row],[Support(I)]]/Table712[[#This Row],[Support(L)]]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50794-F89A-4312-8021-CBA0FD6351B2}" name="Table2" displayName="Table2" ref="H18:K28" totalsRowShown="0" headerRowDxfId="112" dataDxfId="110" headerRowBorderDxfId="111" tableBorderDxfId="109" totalsRowBorderDxfId="108">
  <autoFilter ref="H18:K28" xr:uid="{0A750794-F89A-4312-8021-CBA0FD6351B2}"/>
  <tableColumns count="4">
    <tableColumn id="1" xr3:uid="{DBC6E133-2165-4943-BA25-6DD9BC5C2138}" name="SL" dataDxfId="107"/>
    <tableColumn id="2" xr3:uid="{53CB4986-3BDB-43C5-9E93-65C0F77CBE2F}" name="Item" dataDxfId="106"/>
    <tableColumn id="3" xr3:uid="{2AD21B4F-16CA-46FA-97D8-627A270390BC}" name="Count" dataDxfId="105"/>
    <tableColumn id="4" xr3:uid="{D8B7242B-EF4F-4586-AE49-962934D10363}" name="Support" dataDxfId="104">
      <calculatedColumnFormula>Table2[[#This Row],[Count]]/10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4F21EE-9FE2-4DEF-9CD5-8676524BC947}" name="Table3" displayName="Table3" ref="M18:P28" totalsRowShown="0" headerRowDxfId="103" dataDxfId="101" headerRowBorderDxfId="102" tableBorderDxfId="100" totalsRowBorderDxfId="99">
  <autoFilter ref="M18:P28" xr:uid="{974F21EE-9FE2-4DEF-9CD5-8676524BC947}"/>
  <tableColumns count="4">
    <tableColumn id="1" xr3:uid="{E7A65A45-5FAF-4495-9195-5A7F73D12005}" name="SL" dataDxfId="98"/>
    <tableColumn id="2" xr3:uid="{1F083994-37D9-4C14-8258-928EC8045D37}" name="Item" dataDxfId="97"/>
    <tableColumn id="3" xr3:uid="{B081FCFE-7944-4072-B024-54FDFA68F505}" name="Count" dataDxfId="96"/>
    <tableColumn id="4" xr3:uid="{8ED9251B-680C-4A26-A4EC-F037D7185506}" name="Support" dataDxfId="95">
      <calculatedColumnFormula>Table3[[#This Row],[Count]]/10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01625-7CF6-4393-BDCC-D309773FD069}" name="Table8" displayName="Table8" ref="G34:O44" totalsRowShown="0" headerRowDxfId="94" dataDxfId="92" headerRowBorderDxfId="93" tableBorderDxfId="91" totalsRowBorderDxfId="90">
  <autoFilter ref="G34:O44" xr:uid="{18601625-7CF6-4393-BDCC-D309773FD069}"/>
  <tableColumns count="9">
    <tableColumn id="1" xr3:uid="{27A09330-4D81-40F6-BF11-01E7CB4D768C}" name="SL" dataDxfId="89"/>
    <tableColumn id="2" xr3:uid="{A56E9F79-5116-4203-BA00-4F17A3D6F7AC}" name="L" dataDxfId="88"/>
    <tableColumn id="3" xr3:uid="{F7618CD5-4231-4F24-85EA-CA4CD84FC6F7}" name="-&gt;" dataDxfId="87"/>
    <tableColumn id="4" xr3:uid="{4531C336-17FA-46C8-83B2-870209209F46}" name="R = (I-L)" dataDxfId="86"/>
    <tableColumn id="5" xr3:uid="{F4695818-1E7B-429E-9B8B-CD550E1DC3A9}" name="Count(I)" dataDxfId="85"/>
    <tableColumn id="6" xr3:uid="{6735A0B6-7BDB-43DC-9C5F-2AFD9FF79279}" name="Support(I)" dataDxfId="84">
      <calculatedColumnFormula>Table8[[#This Row],[Count(I)]]/10</calculatedColumnFormula>
    </tableColumn>
    <tableColumn id="7" xr3:uid="{E4D96851-BAE9-4D2D-83A6-EB9D3973C4B8}" name="Count(L)" dataDxfId="83"/>
    <tableColumn id="8" xr3:uid="{FD95AD3C-39C4-4764-9B72-2215F727B55B}" name="Support(L)" dataDxfId="82">
      <calculatedColumnFormula>Table8[[#This Row],[Count(L)]]/10</calculatedColumnFormula>
    </tableColumn>
    <tableColumn id="9" xr3:uid="{7114DCDB-1835-4BB3-BDA4-9032424B9ED5}" name="Confidence" dataDxfId="81">
      <calculatedColumnFormula>Table8[[#This Row],[Support(I)]]/Table8[[#This Row],[Support(L)]]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AEDB0-8AFA-4773-978E-89196F5E1871}" name="Table4" displayName="Table4" ref="H2:K7" totalsRowShown="0" headerRowDxfId="80" dataDxfId="78" headerRowBorderDxfId="79" tableBorderDxfId="77" totalsRowBorderDxfId="76">
  <autoFilter ref="H2:K7" xr:uid="{DEDAEDB0-8AFA-4773-978E-89196F5E1871}"/>
  <tableColumns count="4">
    <tableColumn id="1" xr3:uid="{150CD4DF-2224-489A-8CD5-08B137343FA1}" name="SL" dataDxfId="75"/>
    <tableColumn id="2" xr3:uid="{75FDE9F9-D7DD-4491-8116-38389943BC77}" name="1-ItemSet" dataDxfId="74"/>
    <tableColumn id="3" xr3:uid="{33CFAB9A-0E65-4AE6-B84C-AE64A018998E}" name="Count" dataDxfId="73"/>
    <tableColumn id="4" xr3:uid="{0E304B35-AD02-4594-92B5-0EA744BDA62E}" name="Support" dataDxfId="72">
      <calculatedColumnFormula>Table4[[#This Row],[Count]]/10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3040E-434B-4E42-B9EB-581366ABC77F}" name="Table46" displayName="Table46" ref="H11:K17" totalsRowShown="0" headerRowDxfId="71" dataDxfId="69" headerRowBorderDxfId="70" tableBorderDxfId="68" totalsRowBorderDxfId="67">
  <autoFilter ref="H11:K17" xr:uid="{A403040E-434B-4E42-B9EB-581366ABC77F}"/>
  <tableColumns count="4">
    <tableColumn id="1" xr3:uid="{70C7ADE0-A04B-4518-9A28-E5B53048CE25}" name="SL" dataDxfId="66"/>
    <tableColumn id="2" xr3:uid="{812BC054-3B98-44CE-A101-1E9925856CCF}" name="2-ItemSet" dataDxfId="65"/>
    <tableColumn id="3" xr3:uid="{16185C23-5664-4964-975F-5CC803D5D7F6}" name="Count" dataDxfId="64"/>
    <tableColumn id="4" xr3:uid="{8AB7C17F-4D5E-453A-8FC5-FA8F6DDE72E5}" name="Support" dataDxfId="63">
      <calculatedColumnFormula>Table46[[#This Row],[Count]]/10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F80776-79B0-484C-96BE-4C1C622D3EB7}" name="Table467" displayName="Table467" ref="H21:K22" totalsRowShown="0" headerRowDxfId="62" dataDxfId="60" headerRowBorderDxfId="61" tableBorderDxfId="59" totalsRowBorderDxfId="58">
  <autoFilter ref="H21:K22" xr:uid="{60F80776-79B0-484C-96BE-4C1C622D3EB7}"/>
  <tableColumns count="4">
    <tableColumn id="1" xr3:uid="{EA4C01F3-6829-451F-9663-539DD42CD9CB}" name="SL" dataDxfId="57"/>
    <tableColumn id="2" xr3:uid="{4CCF17FD-8161-4782-8E73-01D769A331AC}" name="3-ItemSet" dataDxfId="56"/>
    <tableColumn id="3" xr3:uid="{1FE68DA7-2129-4952-AAA7-ADAB5283D44B}" name="Count" dataDxfId="55"/>
    <tableColumn id="4" xr3:uid="{8D6385FD-90D5-4B4F-84A8-A2B1CBF49DA7}" name="Support" dataDxfId="54">
      <calculatedColumnFormula>Table467[[#This Row],[Count]]/10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CD38A5-2E36-4BD8-8628-9F6BA6B1E3CC}" name="Table7" displayName="Table7" ref="O2:V6" totalsRowShown="0" headerRowDxfId="53" dataDxfId="51" headerRowBorderDxfId="52" tableBorderDxfId="50" totalsRowBorderDxfId="49">
  <autoFilter ref="O2:V6" xr:uid="{A8CD38A5-2E36-4BD8-8628-9F6BA6B1E3CC}"/>
  <tableColumns count="8">
    <tableColumn id="1" xr3:uid="{16F0B155-41C2-4485-9874-F497B59F8C23}" name="L" dataDxfId="48"/>
    <tableColumn id="2" xr3:uid="{4CB3AC9D-8B12-4288-8367-06674B1D5434}" name="-&gt;" dataDxfId="47"/>
    <tableColumn id="3" xr3:uid="{ED09D566-8EEE-4054-A649-B6C2C5DE28BA}" name="R=I-L" dataDxfId="46"/>
    <tableColumn id="4" xr3:uid="{B11CF18B-84B0-4C03-8A19-20A07EAA1358}" name="Count(I)" dataDxfId="45"/>
    <tableColumn id="5" xr3:uid="{732093B6-B304-4DD0-84C1-F1D77F1656A5}" name="Support(I)" dataDxfId="44">
      <calculatedColumnFormula>Table7[[#This Row],[Count(I)]]/10</calculatedColumnFormula>
    </tableColumn>
    <tableColumn id="6" xr3:uid="{406E99ED-F10D-4EDD-AAF1-F1F1674485D6}" name="Count(L)" dataDxfId="43"/>
    <tableColumn id="7" xr3:uid="{ED0E2D59-7E82-45F2-AD9C-9F3B46137EBE}" name="Support(L)" dataDxfId="42">
      <calculatedColumnFormula>Table7[[#This Row],[Count(L)]]/10</calculatedColumnFormula>
    </tableColumn>
    <tableColumn id="8" xr3:uid="{ADF5CD17-C9F7-444F-A81F-EB8CB6DE1125}" name="Confidence" dataDxfId="41">
      <calculatedColumnFormula>Table7[[#This Row],[Support(I)]]/Table7[[#This Row],[Support(L)]]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70CF97-0826-4327-BE12-9785287E33D6}" name="Table410" displayName="Table410" ref="J1:M6" totalsRowShown="0" headerRowDxfId="40" dataDxfId="38" headerRowBorderDxfId="39" tableBorderDxfId="37" totalsRowBorderDxfId="36">
  <autoFilter ref="J1:M6" xr:uid="{B570CF97-0826-4327-BE12-9785287E33D6}"/>
  <tableColumns count="4">
    <tableColumn id="1" xr3:uid="{B2EA8CED-BC8B-49AA-842E-603EB246AB6F}" name="SL" dataDxfId="35"/>
    <tableColumn id="2" xr3:uid="{A4940BC6-AABA-495C-BFF4-32AFC7576AF4}" name="1-ItemSet" dataDxfId="34"/>
    <tableColumn id="3" xr3:uid="{75114B41-AF9F-4C07-BAA3-3E83EA897FE2}" name="Count" dataDxfId="33"/>
    <tableColumn id="4" xr3:uid="{9A6B738B-616B-4592-8044-D27D7A9A3DF7}" name="Support" dataDxfId="32">
      <calculatedColumnFormula>Table410[[#This Row],[Count]]/10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" zoomScale="133" workbookViewId="0">
      <selection activeCell="C14" sqref="C14"/>
    </sheetView>
  </sheetViews>
  <sheetFormatPr defaultColWidth="8.7265625" defaultRowHeight="14" x14ac:dyDescent="0.35"/>
  <cols>
    <col min="1" max="1" width="11.26953125" style="11" bestFit="1" customWidth="1"/>
    <col min="2" max="2" width="9.90625" style="11" bestFit="1" customWidth="1"/>
    <col min="3" max="3" width="11" style="11" bestFit="1" customWidth="1"/>
    <col min="4" max="4" width="12.90625" style="11" bestFit="1" customWidth="1"/>
    <col min="5" max="6" width="9.26953125" style="11" bestFit="1" customWidth="1"/>
    <col min="7" max="7" width="7.6328125" style="11" bestFit="1" customWidth="1"/>
    <col min="8" max="8" width="12" style="11" bestFit="1" customWidth="1"/>
    <col min="9" max="9" width="11.6328125" style="11" bestFit="1" customWidth="1"/>
    <col min="10" max="10" width="13.08984375" style="11" bestFit="1" customWidth="1"/>
    <col min="11" max="11" width="13.36328125" style="11" bestFit="1" customWidth="1"/>
    <col min="12" max="12" width="15.26953125" style="11" bestFit="1" customWidth="1"/>
    <col min="13" max="13" width="13.7265625" style="11" bestFit="1" customWidth="1"/>
    <col min="14" max="14" width="16.36328125" style="11" bestFit="1" customWidth="1"/>
    <col min="15" max="15" width="15.81640625" style="11" bestFit="1" customWidth="1"/>
    <col min="16" max="16" width="12.90625" style="11" bestFit="1" customWidth="1"/>
    <col min="17" max="16384" width="8.7265625" style="11"/>
  </cols>
  <sheetData>
    <row r="1" spans="1:13" x14ac:dyDescent="0.35">
      <c r="A1" s="35" t="s">
        <v>0</v>
      </c>
      <c r="B1" s="35" t="s">
        <v>1</v>
      </c>
      <c r="C1" s="35"/>
      <c r="D1" s="35"/>
      <c r="E1" s="35"/>
      <c r="F1" s="35"/>
      <c r="G1" s="35"/>
    </row>
    <row r="2" spans="1:13" x14ac:dyDescent="0.35">
      <c r="A2" s="35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13" x14ac:dyDescent="0.35">
      <c r="A3" s="1">
        <v>1</v>
      </c>
      <c r="B3" s="1" t="s">
        <v>2</v>
      </c>
      <c r="C3" s="1" t="s">
        <v>3</v>
      </c>
      <c r="D3" s="3" t="s">
        <v>4</v>
      </c>
      <c r="F3" s="1"/>
      <c r="G3" s="1"/>
    </row>
    <row r="4" spans="1:13" x14ac:dyDescent="0.35">
      <c r="A4" s="1">
        <v>2</v>
      </c>
      <c r="B4" s="1" t="s">
        <v>5</v>
      </c>
      <c r="C4" s="1" t="s">
        <v>6</v>
      </c>
      <c r="D4" s="1" t="s">
        <v>3</v>
      </c>
      <c r="E4" s="1" t="s">
        <v>4</v>
      </c>
      <c r="F4" s="1" t="s">
        <v>7</v>
      </c>
      <c r="G4" s="1"/>
    </row>
    <row r="5" spans="1:13" x14ac:dyDescent="0.35">
      <c r="A5" s="1">
        <v>3</v>
      </c>
      <c r="B5" s="1" t="s">
        <v>2</v>
      </c>
      <c r="C5" s="1" t="s">
        <v>8</v>
      </c>
      <c r="D5" s="1" t="s">
        <v>4</v>
      </c>
      <c r="E5" s="1"/>
      <c r="F5" s="1"/>
      <c r="G5" s="1"/>
    </row>
    <row r="6" spans="1:13" x14ac:dyDescent="0.35">
      <c r="A6" s="1">
        <v>4</v>
      </c>
      <c r="B6" s="1" t="s">
        <v>5</v>
      </c>
      <c r="C6" s="1" t="s">
        <v>3</v>
      </c>
      <c r="D6" s="1" t="s">
        <v>8</v>
      </c>
      <c r="E6" s="1" t="s">
        <v>4</v>
      </c>
      <c r="F6" s="1"/>
      <c r="G6" s="1"/>
    </row>
    <row r="7" spans="1:13" x14ac:dyDescent="0.35">
      <c r="A7" s="1">
        <v>5</v>
      </c>
      <c r="B7" s="1" t="s">
        <v>5</v>
      </c>
      <c r="C7" s="1" t="s">
        <v>6</v>
      </c>
      <c r="D7" s="1" t="s">
        <v>8</v>
      </c>
      <c r="E7" s="1" t="s">
        <v>4</v>
      </c>
      <c r="F7" s="1"/>
      <c r="G7" s="1"/>
    </row>
    <row r="8" spans="1:13" x14ac:dyDescent="0.35">
      <c r="A8" s="1">
        <v>6</v>
      </c>
      <c r="B8" s="1" t="s">
        <v>2</v>
      </c>
      <c r="C8" s="1" t="s">
        <v>3</v>
      </c>
      <c r="D8" s="1" t="s">
        <v>8</v>
      </c>
      <c r="E8" s="1"/>
      <c r="F8" s="1"/>
      <c r="G8" s="1"/>
    </row>
    <row r="9" spans="1:13" x14ac:dyDescent="0.35">
      <c r="A9" s="1">
        <v>7</v>
      </c>
      <c r="B9" s="1" t="s">
        <v>5</v>
      </c>
      <c r="C9" s="1" t="s">
        <v>6</v>
      </c>
      <c r="D9" s="1" t="s">
        <v>2</v>
      </c>
      <c r="E9" s="3" t="s">
        <v>3</v>
      </c>
      <c r="F9" s="1" t="s">
        <v>4</v>
      </c>
      <c r="G9" s="1"/>
    </row>
    <row r="10" spans="1:13" x14ac:dyDescent="0.35">
      <c r="A10" s="1">
        <v>8</v>
      </c>
      <c r="B10" s="1" t="s">
        <v>3</v>
      </c>
      <c r="C10" s="1" t="s">
        <v>8</v>
      </c>
      <c r="D10" s="1" t="s">
        <v>4</v>
      </c>
      <c r="E10" s="1" t="s">
        <v>7</v>
      </c>
      <c r="F10" s="1"/>
      <c r="G10" s="1"/>
    </row>
    <row r="11" spans="1:13" x14ac:dyDescent="0.35">
      <c r="A11" s="1">
        <v>9</v>
      </c>
      <c r="B11" s="1" t="s">
        <v>5</v>
      </c>
      <c r="C11" s="1" t="s">
        <v>2</v>
      </c>
      <c r="D11" s="1" t="s">
        <v>8</v>
      </c>
      <c r="E11" s="1" t="s">
        <v>4</v>
      </c>
      <c r="F11" s="1"/>
      <c r="G11" s="1"/>
    </row>
    <row r="12" spans="1:13" x14ac:dyDescent="0.35">
      <c r="A12" s="1">
        <v>10</v>
      </c>
      <c r="B12" s="1" t="s">
        <v>2</v>
      </c>
      <c r="C12" s="1" t="s">
        <v>8</v>
      </c>
      <c r="D12" s="1" t="s">
        <v>4</v>
      </c>
      <c r="E12" s="1"/>
      <c r="F12" s="1"/>
      <c r="G12" s="1"/>
    </row>
    <row r="16" spans="1:13" x14ac:dyDescent="0.35">
      <c r="A16" s="11" t="s">
        <v>9</v>
      </c>
      <c r="H16" s="11" t="s">
        <v>10</v>
      </c>
      <c r="M16" s="11" t="s">
        <v>11</v>
      </c>
    </row>
    <row r="18" spans="1:16" x14ac:dyDescent="0.35">
      <c r="A18" s="4" t="s">
        <v>0</v>
      </c>
      <c r="B18" s="5" t="s">
        <v>1</v>
      </c>
      <c r="C18" s="5" t="s">
        <v>12</v>
      </c>
      <c r="D18" s="6" t="s">
        <v>13</v>
      </c>
      <c r="E18" s="23"/>
      <c r="H18" s="4" t="s">
        <v>0</v>
      </c>
      <c r="I18" s="5" t="s">
        <v>1</v>
      </c>
      <c r="J18" s="5" t="s">
        <v>12</v>
      </c>
      <c r="K18" s="5" t="s">
        <v>13</v>
      </c>
      <c r="M18" s="12" t="s">
        <v>0</v>
      </c>
      <c r="N18" s="19" t="s">
        <v>1</v>
      </c>
      <c r="O18" s="13" t="s">
        <v>12</v>
      </c>
      <c r="P18" s="13" t="s">
        <v>13</v>
      </c>
    </row>
    <row r="19" spans="1:16" x14ac:dyDescent="0.35">
      <c r="A19" s="2">
        <v>1</v>
      </c>
      <c r="B19" s="1" t="s">
        <v>5</v>
      </c>
      <c r="C19" s="1">
        <v>5</v>
      </c>
      <c r="D19" s="7">
        <f>Table1[[#This Row],[Count]]/10</f>
        <v>0.5</v>
      </c>
      <c r="E19" s="23"/>
      <c r="H19" s="2">
        <v>1</v>
      </c>
      <c r="I19" s="1" t="s">
        <v>14</v>
      </c>
      <c r="J19" s="1">
        <v>2</v>
      </c>
      <c r="K19" s="1">
        <f>Table2[[#This Row],[Count]]/10</f>
        <v>0.2</v>
      </c>
      <c r="M19" s="21">
        <v>1</v>
      </c>
      <c r="N19" s="20" t="s">
        <v>15</v>
      </c>
      <c r="O19" s="2">
        <v>1</v>
      </c>
      <c r="P19" s="1">
        <f>Table3[[#This Row],[Count]]/10</f>
        <v>0.1</v>
      </c>
    </row>
    <row r="20" spans="1:16" x14ac:dyDescent="0.35">
      <c r="A20" s="2">
        <v>2</v>
      </c>
      <c r="B20" s="1" t="s">
        <v>6</v>
      </c>
      <c r="C20" s="1">
        <v>3</v>
      </c>
      <c r="D20" s="7">
        <f>Table1[[#This Row],[Count]]/10</f>
        <v>0.3</v>
      </c>
      <c r="E20" s="23"/>
      <c r="H20" s="2">
        <v>2</v>
      </c>
      <c r="I20" s="1" t="s">
        <v>16</v>
      </c>
      <c r="J20" s="1">
        <v>3</v>
      </c>
      <c r="K20" s="1">
        <f>Table2[[#This Row],[Count]]/10</f>
        <v>0.3</v>
      </c>
      <c r="M20" s="21">
        <v>2</v>
      </c>
      <c r="N20" s="20" t="s">
        <v>17</v>
      </c>
      <c r="O20" s="2">
        <v>1</v>
      </c>
      <c r="P20" s="1">
        <f>Table3[[#This Row],[Count]]/10</f>
        <v>0.1</v>
      </c>
    </row>
    <row r="21" spans="1:16" x14ac:dyDescent="0.35">
      <c r="A21" s="2">
        <v>3</v>
      </c>
      <c r="B21" s="1" t="s">
        <v>2</v>
      </c>
      <c r="C21" s="1">
        <v>6</v>
      </c>
      <c r="D21" s="7">
        <f>Table1[[#This Row],[Count]]/10</f>
        <v>0.6</v>
      </c>
      <c r="E21" s="23"/>
      <c r="H21" s="2">
        <v>3</v>
      </c>
      <c r="I21" s="1" t="s">
        <v>18</v>
      </c>
      <c r="J21" s="1">
        <v>3</v>
      </c>
      <c r="K21" s="1">
        <f>Table2[[#This Row],[Count]]/10</f>
        <v>0.3</v>
      </c>
      <c r="M21" s="21">
        <v>3</v>
      </c>
      <c r="N21" s="20" t="s">
        <v>19</v>
      </c>
      <c r="O21" s="2">
        <v>2</v>
      </c>
      <c r="P21" s="1">
        <f>Table3[[#This Row],[Count]]/10</f>
        <v>0.2</v>
      </c>
    </row>
    <row r="22" spans="1:16" x14ac:dyDescent="0.35">
      <c r="A22" s="2">
        <v>4</v>
      </c>
      <c r="B22" s="1" t="s">
        <v>3</v>
      </c>
      <c r="C22" s="1">
        <v>6</v>
      </c>
      <c r="D22" s="7">
        <f>Table1[[#This Row],[Count]]/10</f>
        <v>0.6</v>
      </c>
      <c r="E22" s="23"/>
      <c r="H22" s="2">
        <v>4</v>
      </c>
      <c r="I22" s="1" t="s">
        <v>20</v>
      </c>
      <c r="J22" s="1">
        <v>5</v>
      </c>
      <c r="K22" s="1">
        <f>Table2[[#This Row],[Count]]/10</f>
        <v>0.5</v>
      </c>
      <c r="M22" s="21">
        <v>4</v>
      </c>
      <c r="N22" s="20" t="s">
        <v>21</v>
      </c>
      <c r="O22" s="2">
        <v>1</v>
      </c>
      <c r="P22" s="1">
        <f>Table3[[#This Row],[Count]]/10</f>
        <v>0.1</v>
      </c>
    </row>
    <row r="23" spans="1:16" x14ac:dyDescent="0.35">
      <c r="A23" s="2">
        <v>5</v>
      </c>
      <c r="B23" s="1" t="s">
        <v>8</v>
      </c>
      <c r="C23" s="1">
        <v>7</v>
      </c>
      <c r="D23" s="7">
        <f>Table1[[#This Row],[Count]]/10</f>
        <v>0.7</v>
      </c>
      <c r="E23" s="23"/>
      <c r="H23" s="2">
        <v>5</v>
      </c>
      <c r="I23" s="1" t="s">
        <v>22</v>
      </c>
      <c r="J23" s="1">
        <v>3</v>
      </c>
      <c r="K23" s="1">
        <f>Table2[[#This Row],[Count]]/10</f>
        <v>0.3</v>
      </c>
      <c r="M23" s="21">
        <v>5</v>
      </c>
      <c r="N23" s="20" t="s">
        <v>23</v>
      </c>
      <c r="O23" s="2">
        <v>3</v>
      </c>
      <c r="P23" s="1">
        <f>Table3[[#This Row],[Count]]/10</f>
        <v>0.3</v>
      </c>
    </row>
    <row r="24" spans="1:16" x14ac:dyDescent="0.35">
      <c r="A24" s="2">
        <v>6</v>
      </c>
      <c r="B24" s="1" t="s">
        <v>4</v>
      </c>
      <c r="C24" s="1">
        <v>9</v>
      </c>
      <c r="D24" s="7">
        <f>Table1[[#This Row],[Count]]/10</f>
        <v>0.9</v>
      </c>
      <c r="E24" s="23"/>
      <c r="H24" s="2">
        <v>6</v>
      </c>
      <c r="I24" s="1" t="s">
        <v>24</v>
      </c>
      <c r="J24" s="1">
        <v>4</v>
      </c>
      <c r="K24" s="1">
        <f>Table2[[#This Row],[Count]]/10</f>
        <v>0.4</v>
      </c>
      <c r="M24" s="21">
        <v>6</v>
      </c>
      <c r="N24" s="20" t="s">
        <v>25</v>
      </c>
      <c r="O24" s="2">
        <v>3</v>
      </c>
      <c r="P24" s="1">
        <f>Table3[[#This Row],[Count]]/10</f>
        <v>0.3</v>
      </c>
    </row>
    <row r="25" spans="1:16" x14ac:dyDescent="0.35">
      <c r="A25" s="8">
        <v>7</v>
      </c>
      <c r="B25" s="9" t="s">
        <v>7</v>
      </c>
      <c r="C25" s="9">
        <v>2</v>
      </c>
      <c r="D25" s="10">
        <f>Table1[[#This Row],[Count]]/10</f>
        <v>0.2</v>
      </c>
      <c r="E25" s="23"/>
      <c r="H25" s="2">
        <v>7</v>
      </c>
      <c r="I25" s="1" t="s">
        <v>26</v>
      </c>
      <c r="J25" s="1">
        <v>5</v>
      </c>
      <c r="K25" s="1">
        <f>Table2[[#This Row],[Count]]/10</f>
        <v>0.5</v>
      </c>
      <c r="M25" s="21">
        <v>7</v>
      </c>
      <c r="N25" s="20" t="s">
        <v>27</v>
      </c>
      <c r="O25" s="2">
        <v>1</v>
      </c>
      <c r="P25" s="1">
        <f>Table3[[#This Row],[Count]]/10</f>
        <v>0.1</v>
      </c>
    </row>
    <row r="26" spans="1:16" x14ac:dyDescent="0.35">
      <c r="H26" s="2">
        <v>8</v>
      </c>
      <c r="I26" s="1" t="s">
        <v>28</v>
      </c>
      <c r="J26" s="1">
        <v>3</v>
      </c>
      <c r="K26" s="1">
        <f>Table2[[#This Row],[Count]]/10</f>
        <v>0.3</v>
      </c>
      <c r="M26" s="21">
        <v>8</v>
      </c>
      <c r="N26" s="20" t="s">
        <v>29</v>
      </c>
      <c r="O26" s="2">
        <v>2</v>
      </c>
      <c r="P26" s="1">
        <f>Table3[[#This Row],[Count]]/10</f>
        <v>0.2</v>
      </c>
    </row>
    <row r="27" spans="1:16" x14ac:dyDescent="0.35">
      <c r="H27" s="8">
        <v>9</v>
      </c>
      <c r="I27" s="9" t="s">
        <v>30</v>
      </c>
      <c r="J27" s="9">
        <v>5</v>
      </c>
      <c r="K27" s="9">
        <f>Table2[[#This Row],[Count]]/10</f>
        <v>0.5</v>
      </c>
      <c r="M27" s="21">
        <v>9</v>
      </c>
      <c r="N27" s="20" t="s">
        <v>31</v>
      </c>
      <c r="O27" s="2">
        <v>3</v>
      </c>
      <c r="P27" s="1">
        <f>Table3[[#This Row],[Count]]/10</f>
        <v>0.3</v>
      </c>
    </row>
    <row r="28" spans="1:16" x14ac:dyDescent="0.35">
      <c r="H28" s="8">
        <v>10</v>
      </c>
      <c r="I28" s="9" t="s">
        <v>32</v>
      </c>
      <c r="J28" s="9">
        <v>5</v>
      </c>
      <c r="K28" s="9">
        <f>Table2[[#This Row],[Count]]/10</f>
        <v>0.5</v>
      </c>
      <c r="M28" s="22">
        <v>10</v>
      </c>
      <c r="N28" s="20" t="s">
        <v>33</v>
      </c>
      <c r="O28" s="8">
        <v>1</v>
      </c>
      <c r="P28" s="9">
        <f>Table3[[#This Row],[Count]]/10</f>
        <v>0.1</v>
      </c>
    </row>
    <row r="32" spans="1:16" x14ac:dyDescent="0.35">
      <c r="H32" s="36" t="s">
        <v>58</v>
      </c>
      <c r="I32" s="36"/>
    </row>
    <row r="34" spans="7:15" x14ac:dyDescent="0.35">
      <c r="G34" s="4" t="s">
        <v>0</v>
      </c>
      <c r="H34" s="5" t="s">
        <v>37</v>
      </c>
      <c r="I34" s="17" t="s">
        <v>38</v>
      </c>
      <c r="J34" s="5" t="s">
        <v>60</v>
      </c>
      <c r="K34" s="5" t="s">
        <v>40</v>
      </c>
      <c r="L34" s="5" t="s">
        <v>41</v>
      </c>
      <c r="M34" s="5" t="s">
        <v>42</v>
      </c>
      <c r="N34" s="5" t="s">
        <v>59</v>
      </c>
      <c r="O34" s="5" t="s">
        <v>43</v>
      </c>
    </row>
    <row r="35" spans="7:15" x14ac:dyDescent="0.35">
      <c r="G35" s="2">
        <v>1</v>
      </c>
      <c r="H35" s="1" t="s">
        <v>5</v>
      </c>
      <c r="I35" s="25" t="s">
        <v>38</v>
      </c>
      <c r="J35" s="1" t="s">
        <v>4</v>
      </c>
      <c r="K35" s="1">
        <v>5</v>
      </c>
      <c r="L35" s="1">
        <f>Table8[[#This Row],[Count(I)]]/10</f>
        <v>0.5</v>
      </c>
      <c r="M35" s="1">
        <v>5</v>
      </c>
      <c r="N35" s="1">
        <f>Table8[[#This Row],[Count(L)]]/10</f>
        <v>0.5</v>
      </c>
      <c r="O35" s="5">
        <f>Table8[[#This Row],[Support(I)]]/Table8[[#This Row],[Support(L)]]</f>
        <v>1</v>
      </c>
    </row>
    <row r="36" spans="7:15" x14ac:dyDescent="0.35">
      <c r="G36" s="2">
        <v>2</v>
      </c>
      <c r="H36" s="1" t="s">
        <v>4</v>
      </c>
      <c r="I36" s="25" t="s">
        <v>38</v>
      </c>
      <c r="J36" s="1" t="s">
        <v>5</v>
      </c>
      <c r="K36" s="1">
        <v>5</v>
      </c>
      <c r="L36" s="1">
        <f>Table8[[#This Row],[Count(I)]]/10</f>
        <v>0.5</v>
      </c>
      <c r="M36" s="1">
        <v>9</v>
      </c>
      <c r="N36" s="1">
        <f>Table8[[#This Row],[Count(L)]]/10</f>
        <v>0.9</v>
      </c>
      <c r="O36" s="1">
        <f>Table8[[#This Row],[Support(I)]]/Table8[[#This Row],[Support(L)]]</f>
        <v>0.55555555555555558</v>
      </c>
    </row>
    <row r="37" spans="7:15" x14ac:dyDescent="0.35">
      <c r="G37" s="2">
        <v>3</v>
      </c>
      <c r="H37" s="1" t="s">
        <v>2</v>
      </c>
      <c r="I37" s="25" t="s">
        <v>38</v>
      </c>
      <c r="J37" s="1" t="s">
        <v>8</v>
      </c>
      <c r="K37" s="1">
        <v>4</v>
      </c>
      <c r="L37" s="1">
        <f>Table8[[#This Row],[Count(I)]]/10</f>
        <v>0.4</v>
      </c>
      <c r="M37" s="1">
        <v>6</v>
      </c>
      <c r="N37" s="1">
        <f>Table8[[#This Row],[Count(L)]]/10</f>
        <v>0.6</v>
      </c>
      <c r="O37" s="1">
        <f>Table8[[#This Row],[Support(I)]]/Table8[[#This Row],[Support(L)]]</f>
        <v>0.66666666666666674</v>
      </c>
    </row>
    <row r="38" spans="7:15" x14ac:dyDescent="0.35">
      <c r="G38" s="2">
        <v>4</v>
      </c>
      <c r="H38" s="1" t="s">
        <v>8</v>
      </c>
      <c r="I38" s="25" t="s">
        <v>38</v>
      </c>
      <c r="J38" s="1" t="s">
        <v>2</v>
      </c>
      <c r="K38" s="1">
        <v>4</v>
      </c>
      <c r="L38" s="1">
        <f>Table8[[#This Row],[Count(I)]]/10</f>
        <v>0.4</v>
      </c>
      <c r="M38" s="1">
        <v>7</v>
      </c>
      <c r="N38" s="1">
        <f>Table8[[#This Row],[Count(L)]]/10</f>
        <v>0.7</v>
      </c>
      <c r="O38" s="1">
        <f>Table8[[#This Row],[Support(I)]]/Table8[[#This Row],[Support(L)]]</f>
        <v>0.57142857142857151</v>
      </c>
    </row>
    <row r="39" spans="7:15" x14ac:dyDescent="0.35">
      <c r="G39" s="2">
        <v>5</v>
      </c>
      <c r="H39" s="1" t="s">
        <v>2</v>
      </c>
      <c r="I39" s="25" t="s">
        <v>38</v>
      </c>
      <c r="J39" s="1" t="s">
        <v>4</v>
      </c>
      <c r="K39" s="1">
        <v>5</v>
      </c>
      <c r="L39" s="1">
        <f>Table8[[#This Row],[Count(I)]]/10</f>
        <v>0.5</v>
      </c>
      <c r="M39" s="1">
        <v>6</v>
      </c>
      <c r="N39" s="1">
        <f>Table8[[#This Row],[Count(L)]]/10</f>
        <v>0.6</v>
      </c>
      <c r="O39" s="1">
        <f>Table8[[#This Row],[Support(I)]]/Table8[[#This Row],[Support(L)]]</f>
        <v>0.83333333333333337</v>
      </c>
    </row>
    <row r="40" spans="7:15" x14ac:dyDescent="0.35">
      <c r="G40" s="2">
        <v>6</v>
      </c>
      <c r="H40" s="1" t="s">
        <v>4</v>
      </c>
      <c r="I40" s="25" t="s">
        <v>38</v>
      </c>
      <c r="J40" s="1" t="s">
        <v>2</v>
      </c>
      <c r="K40" s="1">
        <v>5</v>
      </c>
      <c r="L40" s="1">
        <f>Table8[[#This Row],[Count(I)]]/10</f>
        <v>0.5</v>
      </c>
      <c r="M40" s="1">
        <v>9</v>
      </c>
      <c r="N40" s="1">
        <f>Table8[[#This Row],[Count(L)]]/10</f>
        <v>0.9</v>
      </c>
      <c r="O40" s="1">
        <f>Table8[[#This Row],[Support(I)]]/Table8[[#This Row],[Support(L)]]</f>
        <v>0.55555555555555558</v>
      </c>
    </row>
    <row r="41" spans="7:15" x14ac:dyDescent="0.35">
      <c r="G41" s="2">
        <v>7</v>
      </c>
      <c r="H41" s="1" t="s">
        <v>3</v>
      </c>
      <c r="I41" s="25" t="s">
        <v>38</v>
      </c>
      <c r="J41" s="1" t="s">
        <v>4</v>
      </c>
      <c r="K41" s="1">
        <v>5</v>
      </c>
      <c r="L41" s="1">
        <f>Table8[[#This Row],[Count(I)]]/10</f>
        <v>0.5</v>
      </c>
      <c r="M41" s="1">
        <v>6</v>
      </c>
      <c r="N41" s="1">
        <f>Table8[[#This Row],[Count(L)]]/10</f>
        <v>0.6</v>
      </c>
      <c r="O41" s="1">
        <f>Table8[[#This Row],[Support(I)]]/Table8[[#This Row],[Support(L)]]</f>
        <v>0.83333333333333337</v>
      </c>
    </row>
    <row r="42" spans="7:15" x14ac:dyDescent="0.35">
      <c r="G42" s="2">
        <v>8</v>
      </c>
      <c r="H42" s="1" t="s">
        <v>4</v>
      </c>
      <c r="I42" s="25" t="s">
        <v>38</v>
      </c>
      <c r="J42" s="1" t="s">
        <v>3</v>
      </c>
      <c r="K42" s="1">
        <v>5</v>
      </c>
      <c r="L42" s="1">
        <f>Table8[[#This Row],[Count(I)]]/10</f>
        <v>0.5</v>
      </c>
      <c r="M42" s="1">
        <v>9</v>
      </c>
      <c r="N42" s="1">
        <f>Table8[[#This Row],[Count(L)]]/10</f>
        <v>0.9</v>
      </c>
      <c r="O42" s="1">
        <f>Table8[[#This Row],[Support(I)]]/Table8[[#This Row],[Support(L)]]</f>
        <v>0.55555555555555558</v>
      </c>
    </row>
    <row r="43" spans="7:15" x14ac:dyDescent="0.35">
      <c r="G43" s="2">
        <v>9</v>
      </c>
      <c r="H43" s="1" t="s">
        <v>8</v>
      </c>
      <c r="I43" s="25" t="s">
        <v>38</v>
      </c>
      <c r="J43" s="1" t="s">
        <v>4</v>
      </c>
      <c r="K43" s="1">
        <v>5</v>
      </c>
      <c r="L43" s="1">
        <f>Table8[[#This Row],[Count(I)]]/10</f>
        <v>0.5</v>
      </c>
      <c r="M43" s="1">
        <v>7</v>
      </c>
      <c r="N43" s="1">
        <f>Table8[[#This Row],[Count(L)]]/10</f>
        <v>0.7</v>
      </c>
      <c r="O43" s="1">
        <f>Table8[[#This Row],[Support(I)]]/Table8[[#This Row],[Support(L)]]</f>
        <v>0.7142857142857143</v>
      </c>
    </row>
    <row r="44" spans="7:15" x14ac:dyDescent="0.35">
      <c r="G44" s="2">
        <v>10</v>
      </c>
      <c r="H44" s="1" t="s">
        <v>4</v>
      </c>
      <c r="I44" s="25" t="s">
        <v>38</v>
      </c>
      <c r="J44" s="1" t="s">
        <v>8</v>
      </c>
      <c r="K44" s="1">
        <v>5</v>
      </c>
      <c r="L44" s="1">
        <f>Table8[[#This Row],[Count(I)]]/10</f>
        <v>0.5</v>
      </c>
      <c r="M44" s="1">
        <v>9</v>
      </c>
      <c r="N44" s="1">
        <f>Table8[[#This Row],[Count(L)]]/10</f>
        <v>0.9</v>
      </c>
      <c r="O44" s="1">
        <f>Table8[[#This Row],[Support(I)]]/Table8[[#This Row],[Support(L)]]</f>
        <v>0.55555555555555558</v>
      </c>
    </row>
  </sheetData>
  <mergeCells count="3">
    <mergeCell ref="B1:G1"/>
    <mergeCell ref="A1:A2"/>
    <mergeCell ref="H32:I32"/>
  </mergeCells>
  <conditionalFormatting sqref="D18:D25">
    <cfRule type="cellIs" dxfId="9" priority="4" operator="greaterThan">
      <formula>0.4</formula>
    </cfRule>
  </conditionalFormatting>
  <conditionalFormatting sqref="K19:K28">
    <cfRule type="cellIs" dxfId="8" priority="2" operator="equal">
      <formula>0.4</formula>
    </cfRule>
    <cfRule type="cellIs" dxfId="7" priority="3" operator="greaterThan">
      <formula>0.4</formula>
    </cfRule>
  </conditionalFormatting>
  <conditionalFormatting sqref="O35:O44">
    <cfRule type="cellIs" dxfId="6" priority="1" operator="lessThan">
      <formula>0.5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8BFA-41AF-495E-A589-281C18AEC2CC}">
  <dimension ref="A1:V22"/>
  <sheetViews>
    <sheetView topLeftCell="O1" zoomScale="121" workbookViewId="0">
      <selection activeCell="T10" sqref="T10"/>
    </sheetView>
  </sheetViews>
  <sheetFormatPr defaultColWidth="8.7265625" defaultRowHeight="14" x14ac:dyDescent="0.35"/>
  <cols>
    <col min="1" max="1" width="3" style="11" bestFit="1" customWidth="1"/>
    <col min="2" max="2" width="9.453125" style="11" customWidth="1"/>
    <col min="3" max="3" width="8" style="11" customWidth="1"/>
    <col min="4" max="4" width="7.453125" style="11" customWidth="1"/>
    <col min="5" max="5" width="5.7265625" style="11" customWidth="1"/>
    <col min="6" max="6" width="8.7265625" style="11"/>
    <col min="7" max="7" width="43" style="11" bestFit="1" customWidth="1"/>
    <col min="8" max="8" width="7.54296875" style="11" bestFit="1" customWidth="1"/>
    <col min="9" max="9" width="16.453125" style="11" bestFit="1" customWidth="1"/>
    <col min="10" max="10" width="11" style="11" bestFit="1" customWidth="1"/>
    <col min="11" max="11" width="12.81640625" style="11" bestFit="1" customWidth="1"/>
    <col min="12" max="13" width="8.7265625" style="11"/>
    <col min="14" max="14" width="21.54296875" style="11" customWidth="1"/>
    <col min="15" max="15" width="18.453125" style="11" bestFit="1" customWidth="1"/>
    <col min="16" max="16" width="7.453125" style="11" bestFit="1" customWidth="1"/>
    <col min="17" max="17" width="18.453125" style="11" bestFit="1" customWidth="1"/>
    <col min="18" max="18" width="13.453125" style="11" bestFit="1" customWidth="1"/>
    <col min="19" max="19" width="15.26953125" style="11" bestFit="1" customWidth="1"/>
    <col min="20" max="20" width="13.7265625" style="11" bestFit="1" customWidth="1"/>
    <col min="21" max="21" width="15.54296875" style="11" bestFit="1" customWidth="1"/>
    <col min="22" max="22" width="15.81640625" style="11" bestFit="1" customWidth="1"/>
    <col min="23" max="16384" width="8.7265625" style="11"/>
  </cols>
  <sheetData>
    <row r="1" spans="1:22" x14ac:dyDescent="0.35">
      <c r="A1" s="35" t="s">
        <v>0</v>
      </c>
      <c r="B1" s="35" t="s">
        <v>1</v>
      </c>
      <c r="C1" s="35"/>
      <c r="D1" s="35"/>
      <c r="E1" s="35"/>
      <c r="G1" s="14" t="s">
        <v>34</v>
      </c>
      <c r="N1" s="14" t="s">
        <v>35</v>
      </c>
    </row>
    <row r="2" spans="1:22" x14ac:dyDescent="0.35">
      <c r="A2" s="35"/>
      <c r="B2" s="1">
        <v>1</v>
      </c>
      <c r="C2" s="1">
        <v>2</v>
      </c>
      <c r="D2" s="1">
        <v>3</v>
      </c>
      <c r="E2" s="1">
        <v>4</v>
      </c>
      <c r="G2" s="11" t="s">
        <v>9</v>
      </c>
      <c r="H2" s="4" t="s">
        <v>0</v>
      </c>
      <c r="I2" s="5" t="s">
        <v>36</v>
      </c>
      <c r="J2" s="5" t="s">
        <v>12</v>
      </c>
      <c r="K2" s="6" t="s">
        <v>13</v>
      </c>
      <c r="O2" s="4" t="s">
        <v>37</v>
      </c>
      <c r="P2" s="17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59</v>
      </c>
      <c r="V2" s="6" t="s">
        <v>43</v>
      </c>
    </row>
    <row r="3" spans="1:22" x14ac:dyDescent="0.35">
      <c r="A3" s="1">
        <v>1</v>
      </c>
      <c r="B3" s="1" t="s">
        <v>44</v>
      </c>
      <c r="C3" s="1" t="s">
        <v>45</v>
      </c>
      <c r="D3" s="3" t="s">
        <v>46</v>
      </c>
      <c r="E3" s="1" t="s">
        <v>4</v>
      </c>
      <c r="G3" s="11" t="s">
        <v>47</v>
      </c>
      <c r="H3" s="2">
        <v>1</v>
      </c>
      <c r="I3" s="15" t="s">
        <v>44</v>
      </c>
      <c r="J3" s="1">
        <v>7</v>
      </c>
      <c r="K3" s="7">
        <f>Table4[[#This Row],[Count]]/10</f>
        <v>0.7</v>
      </c>
      <c r="O3" s="2" t="s">
        <v>44</v>
      </c>
      <c r="P3" s="18" t="s">
        <v>38</v>
      </c>
      <c r="Q3" s="1" t="s">
        <v>4</v>
      </c>
      <c r="R3" s="1">
        <v>6</v>
      </c>
      <c r="S3" s="1">
        <f>Table7[[#This Row],[Count(I)]]/10</f>
        <v>0.6</v>
      </c>
      <c r="T3" s="1">
        <v>7</v>
      </c>
      <c r="U3" s="1">
        <f>Table7[[#This Row],[Count(L)]]/10</f>
        <v>0.7</v>
      </c>
      <c r="V3" s="7">
        <f>Table7[[#This Row],[Support(I)]]/Table7[[#This Row],[Support(L)]]</f>
        <v>0.85714285714285721</v>
      </c>
    </row>
    <row r="4" spans="1:22" x14ac:dyDescent="0.35">
      <c r="A4" s="1">
        <v>2</v>
      </c>
      <c r="B4" s="1" t="s">
        <v>5</v>
      </c>
      <c r="C4" s="3" t="s">
        <v>46</v>
      </c>
      <c r="D4" s="1" t="s">
        <v>4</v>
      </c>
      <c r="E4" s="1"/>
      <c r="H4" s="2">
        <v>2</v>
      </c>
      <c r="I4" s="15" t="s">
        <v>5</v>
      </c>
      <c r="J4" s="1">
        <v>5</v>
      </c>
      <c r="K4" s="7">
        <f>Table4[[#This Row],[Count]]/10</f>
        <v>0.5</v>
      </c>
      <c r="O4" s="2" t="s">
        <v>4</v>
      </c>
      <c r="P4" s="18" t="s">
        <v>38</v>
      </c>
      <c r="Q4" s="1" t="s">
        <v>44</v>
      </c>
      <c r="R4" s="1">
        <v>6</v>
      </c>
      <c r="S4" s="1">
        <f>Table7[[#This Row],[Count(I)]]/10</f>
        <v>0.6</v>
      </c>
      <c r="T4" s="1">
        <v>9</v>
      </c>
      <c r="U4" s="1">
        <f>Table7[[#This Row],[Count(L)]]/10</f>
        <v>0.9</v>
      </c>
      <c r="V4" s="7">
        <f>Table7[[#This Row],[Support(I)]]/Table7[[#This Row],[Support(L)]]</f>
        <v>0.66666666666666663</v>
      </c>
    </row>
    <row r="5" spans="1:22" x14ac:dyDescent="0.35">
      <c r="A5" s="1">
        <v>3</v>
      </c>
      <c r="B5" s="1" t="s">
        <v>44</v>
      </c>
      <c r="C5" s="1" t="s">
        <v>45</v>
      </c>
      <c r="D5" s="1" t="s">
        <v>46</v>
      </c>
      <c r="E5" s="1"/>
      <c r="H5" s="2">
        <v>3</v>
      </c>
      <c r="I5" s="15" t="s">
        <v>45</v>
      </c>
      <c r="J5" s="1">
        <v>4</v>
      </c>
      <c r="K5" s="7">
        <f>Table4[[#This Row],[Count]]/10</f>
        <v>0.4</v>
      </c>
      <c r="O5" s="2" t="s">
        <v>5</v>
      </c>
      <c r="P5" s="18" t="s">
        <v>38</v>
      </c>
      <c r="Q5" s="1" t="s">
        <v>4</v>
      </c>
      <c r="R5" s="1">
        <v>5</v>
      </c>
      <c r="S5" s="1">
        <f>Table7[[#This Row],[Count(I)]]/10</f>
        <v>0.5</v>
      </c>
      <c r="T5" s="1">
        <v>5</v>
      </c>
      <c r="U5" s="1">
        <f>Table7[[#This Row],[Count(L)]]/10</f>
        <v>0.5</v>
      </c>
      <c r="V5" s="7">
        <f>Table7[[#This Row],[Support(I)]]/Table7[[#This Row],[Support(L)]]</f>
        <v>1</v>
      </c>
    </row>
    <row r="6" spans="1:22" x14ac:dyDescent="0.35">
      <c r="A6" s="1">
        <v>4</v>
      </c>
      <c r="B6" s="1" t="s">
        <v>44</v>
      </c>
      <c r="C6" s="1" t="s">
        <v>5</v>
      </c>
      <c r="D6" s="1" t="s">
        <v>4</v>
      </c>
      <c r="E6" s="1"/>
      <c r="H6" s="2">
        <v>4</v>
      </c>
      <c r="I6" s="15" t="s">
        <v>46</v>
      </c>
      <c r="J6" s="1">
        <v>5</v>
      </c>
      <c r="K6" s="7">
        <f>Table4[[#This Row],[Count]]/10</f>
        <v>0.5</v>
      </c>
      <c r="O6" s="2" t="s">
        <v>4</v>
      </c>
      <c r="P6" s="18" t="s">
        <v>38</v>
      </c>
      <c r="Q6" s="1" t="s">
        <v>5</v>
      </c>
      <c r="R6" s="1">
        <v>5</v>
      </c>
      <c r="S6" s="1">
        <f>Table7[[#This Row],[Count(I)]]/10</f>
        <v>0.5</v>
      </c>
      <c r="T6" s="1">
        <v>9</v>
      </c>
      <c r="U6" s="1">
        <f>Table7[[#This Row],[Count(L)]]/10</f>
        <v>0.9</v>
      </c>
      <c r="V6" s="7">
        <f>Table7[[#This Row],[Support(I)]]/Table7[[#This Row],[Support(L)]]</f>
        <v>0.55555555555555558</v>
      </c>
    </row>
    <row r="7" spans="1:22" x14ac:dyDescent="0.35">
      <c r="A7" s="1">
        <v>5</v>
      </c>
      <c r="B7" s="1" t="s">
        <v>44</v>
      </c>
      <c r="C7" s="1" t="s">
        <v>45</v>
      </c>
      <c r="D7" s="1" t="s">
        <v>4</v>
      </c>
      <c r="E7" s="1"/>
      <c r="H7" s="2">
        <v>5</v>
      </c>
      <c r="I7" s="15" t="s">
        <v>4</v>
      </c>
      <c r="J7" s="1">
        <v>9</v>
      </c>
      <c r="K7" s="7">
        <f>Table4[[#This Row],[Count]]/10</f>
        <v>0.9</v>
      </c>
    </row>
    <row r="8" spans="1:22" x14ac:dyDescent="0.35">
      <c r="A8" s="1">
        <v>6</v>
      </c>
      <c r="B8" s="1" t="s">
        <v>5</v>
      </c>
      <c r="C8" s="1" t="s">
        <v>4</v>
      </c>
      <c r="D8" s="1"/>
      <c r="E8" s="1"/>
    </row>
    <row r="9" spans="1:22" x14ac:dyDescent="0.35">
      <c r="A9" s="1">
        <v>7</v>
      </c>
      <c r="B9" s="1" t="s">
        <v>44</v>
      </c>
      <c r="C9" s="1" t="s">
        <v>5</v>
      </c>
      <c r="D9" s="1" t="s">
        <v>46</v>
      </c>
      <c r="E9" s="3" t="s">
        <v>4</v>
      </c>
    </row>
    <row r="10" spans="1:22" x14ac:dyDescent="0.35">
      <c r="A10" s="1">
        <v>8</v>
      </c>
      <c r="B10" s="1" t="s">
        <v>44</v>
      </c>
      <c r="C10" s="1" t="s">
        <v>46</v>
      </c>
      <c r="D10" s="1" t="s">
        <v>4</v>
      </c>
      <c r="E10" s="1"/>
      <c r="G10" s="11" t="s">
        <v>10</v>
      </c>
    </row>
    <row r="11" spans="1:22" x14ac:dyDescent="0.35">
      <c r="A11" s="1">
        <v>9</v>
      </c>
      <c r="B11" s="1" t="s">
        <v>44</v>
      </c>
      <c r="C11" s="1" t="s">
        <v>4</v>
      </c>
      <c r="D11" s="1"/>
      <c r="E11" s="1"/>
      <c r="G11" s="11" t="s">
        <v>54</v>
      </c>
      <c r="H11" s="4" t="s">
        <v>0</v>
      </c>
      <c r="I11" s="5" t="s">
        <v>55</v>
      </c>
      <c r="J11" s="5" t="s">
        <v>12</v>
      </c>
      <c r="K11" s="6" t="s">
        <v>13</v>
      </c>
    </row>
    <row r="12" spans="1:22" x14ac:dyDescent="0.35">
      <c r="A12" s="1">
        <v>10</v>
      </c>
      <c r="B12" s="1" t="s">
        <v>5</v>
      </c>
      <c r="C12" s="1" t="s">
        <v>45</v>
      </c>
      <c r="D12" s="1" t="s">
        <v>4</v>
      </c>
      <c r="E12" s="1"/>
      <c r="H12" s="2">
        <v>1</v>
      </c>
      <c r="I12" s="15" t="s">
        <v>49</v>
      </c>
      <c r="J12" s="1">
        <v>2</v>
      </c>
      <c r="K12" s="7">
        <f>Table46[[#This Row],[Count]]/10</f>
        <v>0.2</v>
      </c>
    </row>
    <row r="13" spans="1:22" x14ac:dyDescent="0.35">
      <c r="H13" s="2">
        <v>2</v>
      </c>
      <c r="I13" s="15" t="s">
        <v>51</v>
      </c>
      <c r="J13" s="1">
        <v>4</v>
      </c>
      <c r="K13" s="7">
        <f>Table46[[#This Row],[Count]]/10</f>
        <v>0.4</v>
      </c>
    </row>
    <row r="14" spans="1:22" x14ac:dyDescent="0.35">
      <c r="H14" s="2">
        <v>3</v>
      </c>
      <c r="I14" s="15" t="s">
        <v>52</v>
      </c>
      <c r="J14" s="1">
        <v>6</v>
      </c>
      <c r="K14" s="7">
        <f>Table46[[#This Row],[Count]]/10</f>
        <v>0.6</v>
      </c>
    </row>
    <row r="15" spans="1:22" x14ac:dyDescent="0.35">
      <c r="H15" s="2">
        <v>4</v>
      </c>
      <c r="I15" s="15" t="s">
        <v>53</v>
      </c>
      <c r="J15" s="1">
        <v>2</v>
      </c>
      <c r="K15" s="7">
        <f>Table46[[#This Row],[Count]]/10</f>
        <v>0.2</v>
      </c>
    </row>
    <row r="16" spans="1:22" x14ac:dyDescent="0.35">
      <c r="H16" s="2">
        <v>5</v>
      </c>
      <c r="I16" s="15" t="s">
        <v>20</v>
      </c>
      <c r="J16" s="1">
        <v>5</v>
      </c>
      <c r="K16" s="7">
        <f>Table46[[#This Row],[Count]]/10</f>
        <v>0.5</v>
      </c>
    </row>
    <row r="17" spans="7:11" x14ac:dyDescent="0.35">
      <c r="H17" s="8">
        <v>6</v>
      </c>
      <c r="I17" s="16" t="s">
        <v>50</v>
      </c>
      <c r="J17" s="9">
        <v>3</v>
      </c>
      <c r="K17" s="10">
        <f>Table46[[#This Row],[Count]]/10</f>
        <v>0.3</v>
      </c>
    </row>
    <row r="20" spans="7:11" x14ac:dyDescent="0.35">
      <c r="G20" s="11" t="s">
        <v>11</v>
      </c>
    </row>
    <row r="21" spans="7:11" x14ac:dyDescent="0.35">
      <c r="G21" s="11" t="s">
        <v>56</v>
      </c>
      <c r="H21" s="4" t="s">
        <v>0</v>
      </c>
      <c r="I21" s="5" t="s">
        <v>57</v>
      </c>
      <c r="J21" s="5" t="s">
        <v>12</v>
      </c>
      <c r="K21" s="6" t="s">
        <v>13</v>
      </c>
    </row>
    <row r="22" spans="7:11" x14ac:dyDescent="0.35">
      <c r="H22" s="2">
        <v>1</v>
      </c>
      <c r="I22" s="15" t="s">
        <v>48</v>
      </c>
      <c r="J22" s="1">
        <v>2</v>
      </c>
      <c r="K22" s="7">
        <f>Table467[[#This Row],[Count]]/10</f>
        <v>0.2</v>
      </c>
    </row>
  </sheetData>
  <mergeCells count="2">
    <mergeCell ref="A1:A2"/>
    <mergeCell ref="B1:E1"/>
  </mergeCells>
  <conditionalFormatting sqref="K3:K7">
    <cfRule type="cellIs" dxfId="5" priority="4" operator="lessThan">
      <formula>0.5</formula>
    </cfRule>
  </conditionalFormatting>
  <conditionalFormatting sqref="K12:K17">
    <cfRule type="cellIs" dxfId="4" priority="3" operator="lessThan">
      <formula>0.5</formula>
    </cfRule>
  </conditionalFormatting>
  <conditionalFormatting sqref="K22">
    <cfRule type="cellIs" dxfId="3" priority="2" operator="lessThan">
      <formula>0.5</formula>
    </cfRule>
  </conditionalFormatting>
  <conditionalFormatting sqref="V3:V6">
    <cfRule type="cellIs" dxfId="2" priority="1" operator="lessThan">
      <formula>0.6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F7B8-A3B5-4C38-B885-DBD5337B46EC}">
  <dimension ref="A1:M43"/>
  <sheetViews>
    <sheetView tabSelected="1" topLeftCell="F22" zoomScaleNormal="100" workbookViewId="0">
      <selection activeCell="F25" sqref="F25"/>
    </sheetView>
  </sheetViews>
  <sheetFormatPr defaultRowHeight="14.5" x14ac:dyDescent="0.35"/>
  <cols>
    <col min="6" max="6" width="9.90625" bestFit="1" customWidth="1"/>
    <col min="7" max="7" width="62.1796875" bestFit="1" customWidth="1"/>
    <col min="8" max="8" width="43.7265625" bestFit="1" customWidth="1"/>
    <col min="9" max="9" width="66.26953125" bestFit="1" customWidth="1"/>
    <col min="10" max="10" width="15.26953125" bestFit="1" customWidth="1"/>
    <col min="11" max="11" width="14.54296875" bestFit="1" customWidth="1"/>
    <col min="12" max="12" width="11" bestFit="1" customWidth="1"/>
    <col min="13" max="13" width="12.90625" bestFit="1" customWidth="1"/>
  </cols>
  <sheetData>
    <row r="1" spans="1:13" x14ac:dyDescent="0.35">
      <c r="A1" s="35" t="s">
        <v>0</v>
      </c>
      <c r="B1" s="35" t="s">
        <v>1</v>
      </c>
      <c r="C1" s="35"/>
      <c r="D1" s="35"/>
      <c r="E1" s="35"/>
      <c r="H1" s="14" t="s">
        <v>34</v>
      </c>
      <c r="J1" s="4" t="s">
        <v>0</v>
      </c>
      <c r="K1" s="5" t="s">
        <v>36</v>
      </c>
      <c r="L1" s="5" t="s">
        <v>12</v>
      </c>
      <c r="M1" s="6" t="s">
        <v>13</v>
      </c>
    </row>
    <row r="2" spans="1:13" x14ac:dyDescent="0.35">
      <c r="A2" s="35"/>
      <c r="B2" s="1">
        <v>1</v>
      </c>
      <c r="C2" s="1">
        <v>2</v>
      </c>
      <c r="D2" s="1">
        <v>3</v>
      </c>
      <c r="E2" s="1">
        <v>4</v>
      </c>
      <c r="H2" s="11" t="s">
        <v>9</v>
      </c>
      <c r="J2" s="2">
        <v>1</v>
      </c>
      <c r="K2" s="15" t="s">
        <v>44</v>
      </c>
      <c r="L2" s="1">
        <v>7</v>
      </c>
      <c r="M2" s="7">
        <f>Table410[[#This Row],[Count]]/10</f>
        <v>0.7</v>
      </c>
    </row>
    <row r="3" spans="1:13" x14ac:dyDescent="0.35">
      <c r="A3" s="1">
        <v>1</v>
      </c>
      <c r="B3" s="1" t="s">
        <v>44</v>
      </c>
      <c r="C3" s="1" t="s">
        <v>45</v>
      </c>
      <c r="D3" s="3" t="s">
        <v>46</v>
      </c>
      <c r="E3" s="1" t="s">
        <v>4</v>
      </c>
      <c r="H3" s="11" t="s">
        <v>47</v>
      </c>
      <c r="J3" s="2">
        <v>2</v>
      </c>
      <c r="K3" s="15" t="s">
        <v>5</v>
      </c>
      <c r="L3" s="1">
        <v>5</v>
      </c>
      <c r="M3" s="7">
        <f>Table410[[#This Row],[Count]]/10</f>
        <v>0.5</v>
      </c>
    </row>
    <row r="4" spans="1:13" x14ac:dyDescent="0.35">
      <c r="A4" s="1">
        <v>2</v>
      </c>
      <c r="B4" s="1" t="s">
        <v>5</v>
      </c>
      <c r="C4" s="3" t="s">
        <v>46</v>
      </c>
      <c r="D4" s="1" t="s">
        <v>4</v>
      </c>
      <c r="E4" s="1"/>
      <c r="J4" s="2">
        <v>3</v>
      </c>
      <c r="K4" s="15" t="s">
        <v>45</v>
      </c>
      <c r="L4" s="1">
        <v>4</v>
      </c>
      <c r="M4" s="7">
        <f>Table410[[#This Row],[Count]]/10</f>
        <v>0.4</v>
      </c>
    </row>
    <row r="5" spans="1:13" x14ac:dyDescent="0.35">
      <c r="A5" s="1">
        <v>3</v>
      </c>
      <c r="B5" s="1" t="s">
        <v>44</v>
      </c>
      <c r="C5" s="1" t="s">
        <v>45</v>
      </c>
      <c r="D5" s="1" t="s">
        <v>46</v>
      </c>
      <c r="E5" s="1"/>
      <c r="J5" s="2">
        <v>4</v>
      </c>
      <c r="K5" s="15" t="s">
        <v>46</v>
      </c>
      <c r="L5" s="1">
        <v>5</v>
      </c>
      <c r="M5" s="7">
        <f>Table410[[#This Row],[Count]]/10</f>
        <v>0.5</v>
      </c>
    </row>
    <row r="6" spans="1:13" x14ac:dyDescent="0.35">
      <c r="A6" s="1">
        <v>4</v>
      </c>
      <c r="B6" s="1" t="s">
        <v>44</v>
      </c>
      <c r="C6" s="1" t="s">
        <v>5</v>
      </c>
      <c r="D6" s="1" t="s">
        <v>4</v>
      </c>
      <c r="E6" s="1"/>
      <c r="J6" s="2">
        <v>5</v>
      </c>
      <c r="K6" s="15" t="s">
        <v>4</v>
      </c>
      <c r="L6" s="1">
        <v>9</v>
      </c>
      <c r="M6" s="7">
        <f>Table410[[#This Row],[Count]]/10</f>
        <v>0.9</v>
      </c>
    </row>
    <row r="7" spans="1:13" x14ac:dyDescent="0.35">
      <c r="A7" s="1">
        <v>5</v>
      </c>
      <c r="B7" s="1" t="s">
        <v>44</v>
      </c>
      <c r="C7" s="1" t="s">
        <v>45</v>
      </c>
      <c r="D7" s="1" t="s">
        <v>4</v>
      </c>
      <c r="E7" s="1"/>
    </row>
    <row r="8" spans="1:13" x14ac:dyDescent="0.35">
      <c r="A8" s="1">
        <v>6</v>
      </c>
      <c r="B8" s="1" t="s">
        <v>5</v>
      </c>
      <c r="C8" s="1" t="s">
        <v>4</v>
      </c>
      <c r="D8" s="1"/>
      <c r="E8" s="1"/>
    </row>
    <row r="9" spans="1:13" x14ac:dyDescent="0.35">
      <c r="A9" s="1">
        <v>7</v>
      </c>
      <c r="B9" s="1" t="s">
        <v>44</v>
      </c>
      <c r="C9" s="1" t="s">
        <v>5</v>
      </c>
      <c r="D9" s="1" t="s">
        <v>46</v>
      </c>
      <c r="E9" s="3" t="s">
        <v>4</v>
      </c>
      <c r="H9" s="11" t="s">
        <v>10</v>
      </c>
    </row>
    <row r="10" spans="1:13" x14ac:dyDescent="0.35">
      <c r="A10" s="1">
        <v>8</v>
      </c>
      <c r="B10" s="1" t="s">
        <v>44</v>
      </c>
      <c r="C10" s="1" t="s">
        <v>46</v>
      </c>
      <c r="D10" s="1" t="s">
        <v>4</v>
      </c>
      <c r="E10" s="1"/>
      <c r="H10" s="11" t="s">
        <v>54</v>
      </c>
    </row>
    <row r="11" spans="1:13" x14ac:dyDescent="0.35">
      <c r="A11" s="1">
        <v>9</v>
      </c>
      <c r="B11" s="1" t="s">
        <v>44</v>
      </c>
      <c r="C11" s="1" t="s">
        <v>4</v>
      </c>
      <c r="D11" s="1"/>
      <c r="E11" s="1"/>
      <c r="H11" s="26" t="s">
        <v>67</v>
      </c>
    </row>
    <row r="12" spans="1:13" x14ac:dyDescent="0.35">
      <c r="A12" s="1">
        <v>10</v>
      </c>
      <c r="B12" s="1" t="s">
        <v>5</v>
      </c>
      <c r="C12" s="1" t="s">
        <v>45</v>
      </c>
      <c r="D12" s="1" t="s">
        <v>4</v>
      </c>
      <c r="E12" s="1"/>
    </row>
    <row r="15" spans="1:13" x14ac:dyDescent="0.35">
      <c r="A15" s="35" t="s">
        <v>0</v>
      </c>
      <c r="B15" s="35" t="s">
        <v>1</v>
      </c>
      <c r="C15" s="35"/>
      <c r="D15" s="35"/>
      <c r="E15" s="35"/>
    </row>
    <row r="16" spans="1:13" x14ac:dyDescent="0.35">
      <c r="A16" s="35"/>
      <c r="B16" s="1">
        <v>1</v>
      </c>
      <c r="C16" s="1">
        <v>2</v>
      </c>
      <c r="D16" s="1">
        <v>3</v>
      </c>
      <c r="E16" s="1">
        <v>4</v>
      </c>
    </row>
    <row r="17" spans="1:9" x14ac:dyDescent="0.35">
      <c r="A17" s="1">
        <v>1</v>
      </c>
      <c r="B17" s="1" t="s">
        <v>4</v>
      </c>
      <c r="C17" s="1" t="s">
        <v>44</v>
      </c>
      <c r="D17" s="1" t="s">
        <v>46</v>
      </c>
      <c r="E17" s="24"/>
    </row>
    <row r="18" spans="1:9" x14ac:dyDescent="0.35">
      <c r="A18" s="1">
        <v>2</v>
      </c>
      <c r="B18" s="1" t="s">
        <v>4</v>
      </c>
      <c r="C18" s="1" t="s">
        <v>5</v>
      </c>
      <c r="D18" s="1" t="s">
        <v>46</v>
      </c>
      <c r="E18" s="24"/>
    </row>
    <row r="19" spans="1:9" x14ac:dyDescent="0.35">
      <c r="A19" s="1">
        <v>3</v>
      </c>
      <c r="B19" s="1" t="s">
        <v>44</v>
      </c>
      <c r="C19" s="1" t="s">
        <v>46</v>
      </c>
      <c r="E19" s="1"/>
    </row>
    <row r="20" spans="1:9" x14ac:dyDescent="0.35">
      <c r="A20" s="1">
        <v>4</v>
      </c>
      <c r="B20" s="1" t="s">
        <v>4</v>
      </c>
      <c r="C20" s="1" t="s">
        <v>44</v>
      </c>
      <c r="D20" s="1" t="s">
        <v>5</v>
      </c>
      <c r="E20" s="24"/>
    </row>
    <row r="21" spans="1:9" x14ac:dyDescent="0.35">
      <c r="A21" s="1">
        <v>5</v>
      </c>
      <c r="B21" s="1" t="s">
        <v>4</v>
      </c>
      <c r="C21" s="1" t="s">
        <v>44</v>
      </c>
      <c r="D21" s="24"/>
      <c r="E21" s="1"/>
    </row>
    <row r="22" spans="1:9" x14ac:dyDescent="0.35">
      <c r="A22" s="1">
        <v>6</v>
      </c>
      <c r="B22" s="1" t="s">
        <v>4</v>
      </c>
      <c r="C22" s="1" t="s">
        <v>5</v>
      </c>
      <c r="D22" s="24"/>
      <c r="E22" s="1"/>
    </row>
    <row r="23" spans="1:9" x14ac:dyDescent="0.35">
      <c r="A23" s="1">
        <v>7</v>
      </c>
      <c r="B23" s="3" t="s">
        <v>4</v>
      </c>
      <c r="C23" s="1" t="s">
        <v>44</v>
      </c>
      <c r="D23" s="1" t="s">
        <v>5</v>
      </c>
      <c r="E23" s="1" t="s">
        <v>46</v>
      </c>
    </row>
    <row r="24" spans="1:9" x14ac:dyDescent="0.35">
      <c r="A24" s="1">
        <v>8</v>
      </c>
      <c r="B24" s="1" t="s">
        <v>4</v>
      </c>
      <c r="C24" s="1" t="s">
        <v>44</v>
      </c>
      <c r="D24" s="1" t="s">
        <v>46</v>
      </c>
      <c r="E24" s="24"/>
    </row>
    <row r="25" spans="1:9" x14ac:dyDescent="0.35">
      <c r="A25" s="1">
        <v>9</v>
      </c>
      <c r="B25" s="1" t="s">
        <v>4</v>
      </c>
      <c r="C25" s="1" t="s">
        <v>44</v>
      </c>
      <c r="D25" s="24"/>
      <c r="E25" s="1"/>
    </row>
    <row r="26" spans="1:9" x14ac:dyDescent="0.35">
      <c r="A26" s="1">
        <v>10</v>
      </c>
      <c r="B26" s="1" t="s">
        <v>4</v>
      </c>
      <c r="C26" s="1" t="s">
        <v>5</v>
      </c>
      <c r="D26" s="24"/>
      <c r="E26" s="1"/>
    </row>
    <row r="29" spans="1:9" x14ac:dyDescent="0.35">
      <c r="H29" s="32" t="s">
        <v>77</v>
      </c>
      <c r="I29" s="33" t="s">
        <v>78</v>
      </c>
    </row>
    <row r="30" spans="1:9" x14ac:dyDescent="0.35">
      <c r="H30" s="37" t="s">
        <v>79</v>
      </c>
      <c r="I30" s="37"/>
    </row>
    <row r="31" spans="1:9" x14ac:dyDescent="0.35">
      <c r="F31" s="4" t="s">
        <v>1</v>
      </c>
      <c r="G31" s="6" t="s">
        <v>70</v>
      </c>
      <c r="H31" s="1" t="s">
        <v>71</v>
      </c>
      <c r="I31" s="1" t="s">
        <v>74</v>
      </c>
    </row>
    <row r="32" spans="1:9" x14ac:dyDescent="0.35">
      <c r="F32" s="27" t="s">
        <v>46</v>
      </c>
      <c r="G32" s="28" t="s">
        <v>80</v>
      </c>
      <c r="H32" s="5"/>
      <c r="I32" s="34"/>
    </row>
    <row r="33" spans="6:13" x14ac:dyDescent="0.35">
      <c r="F33" s="27" t="s">
        <v>5</v>
      </c>
      <c r="G33" s="28" t="s">
        <v>68</v>
      </c>
      <c r="H33" s="1" t="s">
        <v>73</v>
      </c>
      <c r="I33" s="31" t="s">
        <v>75</v>
      </c>
    </row>
    <row r="34" spans="6:13" x14ac:dyDescent="0.35">
      <c r="F34" s="27" t="s">
        <v>44</v>
      </c>
      <c r="G34" s="28" t="s">
        <v>69</v>
      </c>
      <c r="H34" s="1" t="s">
        <v>72</v>
      </c>
      <c r="I34" s="31" t="s">
        <v>76</v>
      </c>
    </row>
    <row r="35" spans="6:13" x14ac:dyDescent="0.35">
      <c r="F35" s="29" t="s">
        <v>4</v>
      </c>
      <c r="G35" s="30"/>
      <c r="H35" s="1"/>
      <c r="I35" s="31"/>
    </row>
    <row r="39" spans="6:13" x14ac:dyDescent="0.35">
      <c r="F39" s="4" t="s">
        <v>37</v>
      </c>
      <c r="G39" s="17" t="s">
        <v>38</v>
      </c>
      <c r="H39" s="5" t="s">
        <v>39</v>
      </c>
      <c r="I39" s="5" t="s">
        <v>40</v>
      </c>
      <c r="J39" s="5" t="s">
        <v>41</v>
      </c>
      <c r="K39" s="5" t="s">
        <v>42</v>
      </c>
      <c r="L39" s="5" t="s">
        <v>59</v>
      </c>
      <c r="M39" s="6" t="s">
        <v>43</v>
      </c>
    </row>
    <row r="40" spans="6:13" x14ac:dyDescent="0.35">
      <c r="F40" s="2" t="s">
        <v>44</v>
      </c>
      <c r="G40" s="18" t="s">
        <v>38</v>
      </c>
      <c r="H40" s="1" t="s">
        <v>4</v>
      </c>
      <c r="I40" s="1">
        <v>6</v>
      </c>
      <c r="J40" s="1">
        <f>Table712[[#This Row],[Count(I)]]/10</f>
        <v>0.6</v>
      </c>
      <c r="K40" s="1">
        <v>7</v>
      </c>
      <c r="L40" s="1">
        <f>Table712[[#This Row],[Count(L)]]/10</f>
        <v>0.7</v>
      </c>
      <c r="M40" s="7">
        <f>Table712[[#This Row],[Support(I)]]/Table712[[#This Row],[Support(L)]]</f>
        <v>0.85714285714285721</v>
      </c>
    </row>
    <row r="41" spans="6:13" x14ac:dyDescent="0.35">
      <c r="F41" s="2" t="s">
        <v>4</v>
      </c>
      <c r="G41" s="18" t="s">
        <v>38</v>
      </c>
      <c r="H41" s="1" t="s">
        <v>44</v>
      </c>
      <c r="I41" s="1">
        <v>6</v>
      </c>
      <c r="J41" s="1">
        <f>Table712[[#This Row],[Count(I)]]/10</f>
        <v>0.6</v>
      </c>
      <c r="K41" s="1">
        <v>9</v>
      </c>
      <c r="L41" s="1">
        <f>Table712[[#This Row],[Count(L)]]/10</f>
        <v>0.9</v>
      </c>
      <c r="M41" s="7">
        <f>Table712[[#This Row],[Support(I)]]/Table712[[#This Row],[Support(L)]]</f>
        <v>0.66666666666666663</v>
      </c>
    </row>
    <row r="42" spans="6:13" x14ac:dyDescent="0.35">
      <c r="F42" s="2" t="s">
        <v>5</v>
      </c>
      <c r="G42" s="18" t="s">
        <v>38</v>
      </c>
      <c r="H42" s="1" t="s">
        <v>4</v>
      </c>
      <c r="I42" s="1">
        <v>5</v>
      </c>
      <c r="J42" s="1">
        <f>Table712[[#This Row],[Count(I)]]/10</f>
        <v>0.5</v>
      </c>
      <c r="K42" s="1">
        <v>5</v>
      </c>
      <c r="L42" s="1">
        <f>Table712[[#This Row],[Count(L)]]/10</f>
        <v>0.5</v>
      </c>
      <c r="M42" s="7">
        <f>Table712[[#This Row],[Support(I)]]/Table712[[#This Row],[Support(L)]]</f>
        <v>1</v>
      </c>
    </row>
    <row r="43" spans="6:13" x14ac:dyDescent="0.35">
      <c r="F43" s="2" t="s">
        <v>4</v>
      </c>
      <c r="G43" s="18" t="s">
        <v>38</v>
      </c>
      <c r="H43" s="1" t="s">
        <v>5</v>
      </c>
      <c r="I43" s="1">
        <v>5</v>
      </c>
      <c r="J43" s="1">
        <f>Table712[[#This Row],[Count(I)]]/10</f>
        <v>0.5</v>
      </c>
      <c r="K43" s="1">
        <v>9</v>
      </c>
      <c r="L43" s="1">
        <f>Table712[[#This Row],[Count(L)]]/10</f>
        <v>0.9</v>
      </c>
      <c r="M43" s="7">
        <f>Table712[[#This Row],[Support(I)]]/Table712[[#This Row],[Support(L)]]</f>
        <v>0.55555555555555558</v>
      </c>
    </row>
  </sheetData>
  <mergeCells count="5">
    <mergeCell ref="A1:A2"/>
    <mergeCell ref="B1:E1"/>
    <mergeCell ref="A15:A16"/>
    <mergeCell ref="B15:E15"/>
    <mergeCell ref="H30:I30"/>
  </mergeCells>
  <conditionalFormatting sqref="M2:M6">
    <cfRule type="cellIs" dxfId="1" priority="2" operator="lessThan">
      <formula>0.5</formula>
    </cfRule>
  </conditionalFormatting>
  <conditionalFormatting sqref="M40:M43">
    <cfRule type="cellIs" dxfId="0" priority="1" operator="lessThan">
      <formula>0.6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D534-786B-4A40-82CD-793118302117}">
  <dimension ref="A1:D10"/>
  <sheetViews>
    <sheetView topLeftCell="A9" zoomScale="175" workbookViewId="0">
      <selection activeCell="B11" sqref="B11"/>
    </sheetView>
  </sheetViews>
  <sheetFormatPr defaultRowHeight="14.5" x14ac:dyDescent="0.35"/>
  <cols>
    <col min="2" max="4" width="11.26953125" bestFit="1" customWidth="1"/>
  </cols>
  <sheetData>
    <row r="1" spans="1:4" x14ac:dyDescent="0.35">
      <c r="A1" s="35" t="s">
        <v>0</v>
      </c>
      <c r="B1" s="35" t="s">
        <v>1</v>
      </c>
      <c r="C1" s="35"/>
      <c r="D1" s="35"/>
    </row>
    <row r="2" spans="1:4" x14ac:dyDescent="0.35">
      <c r="A2" s="35"/>
      <c r="B2" s="1">
        <v>1</v>
      </c>
      <c r="C2" s="1">
        <v>2</v>
      </c>
      <c r="D2" s="1">
        <v>3</v>
      </c>
    </row>
    <row r="3" spans="1:4" x14ac:dyDescent="0.35">
      <c r="A3" s="1">
        <v>1</v>
      </c>
      <c r="B3" s="3" t="s">
        <v>63</v>
      </c>
      <c r="C3" s="3" t="s">
        <v>66</v>
      </c>
      <c r="D3" s="1" t="s">
        <v>61</v>
      </c>
    </row>
    <row r="4" spans="1:4" x14ac:dyDescent="0.35">
      <c r="A4" s="1">
        <v>2</v>
      </c>
      <c r="B4" s="1" t="s">
        <v>65</v>
      </c>
      <c r="C4" s="1" t="s">
        <v>64</v>
      </c>
      <c r="D4" s="1" t="s">
        <v>62</v>
      </c>
    </row>
    <row r="5" spans="1:4" x14ac:dyDescent="0.35">
      <c r="A5" s="1">
        <v>3</v>
      </c>
      <c r="B5" s="1" t="s">
        <v>66</v>
      </c>
      <c r="C5" s="1" t="s">
        <v>61</v>
      </c>
      <c r="D5" s="1" t="s">
        <v>64</v>
      </c>
    </row>
    <row r="6" spans="1:4" x14ac:dyDescent="0.35">
      <c r="A6" s="1">
        <v>4</v>
      </c>
      <c r="B6" s="1" t="s">
        <v>65</v>
      </c>
      <c r="C6" s="1" t="s">
        <v>61</v>
      </c>
      <c r="D6" s="1" t="s">
        <v>64</v>
      </c>
    </row>
    <row r="7" spans="1:4" x14ac:dyDescent="0.35">
      <c r="A7" s="1">
        <v>5</v>
      </c>
      <c r="B7" s="1" t="s">
        <v>65</v>
      </c>
      <c r="C7" s="1" t="s">
        <v>64</v>
      </c>
      <c r="D7" s="1"/>
    </row>
    <row r="8" spans="1:4" x14ac:dyDescent="0.35">
      <c r="A8" s="1">
        <v>6</v>
      </c>
      <c r="B8" s="1" t="s">
        <v>61</v>
      </c>
      <c r="C8" s="1" t="s">
        <v>62</v>
      </c>
      <c r="D8" s="1"/>
    </row>
    <row r="9" spans="1:4" x14ac:dyDescent="0.35">
      <c r="A9" s="1">
        <v>7</v>
      </c>
      <c r="B9" s="1" t="s">
        <v>63</v>
      </c>
      <c r="C9" s="1" t="s">
        <v>66</v>
      </c>
      <c r="D9" s="1" t="s">
        <v>62</v>
      </c>
    </row>
    <row r="10" spans="1:4" x14ac:dyDescent="0.35">
      <c r="A10" s="1">
        <v>8</v>
      </c>
      <c r="B10" s="1" t="s">
        <v>66</v>
      </c>
      <c r="C10" s="1" t="s">
        <v>61</v>
      </c>
      <c r="D10" s="24"/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Mohaimen-Bin-Noor</dc:creator>
  <cp:keywords/>
  <dc:description/>
  <cp:lastModifiedBy>Mohaimen-Bin-Noor</cp:lastModifiedBy>
  <cp:revision/>
  <dcterms:created xsi:type="dcterms:W3CDTF">2015-06-05T18:17:20Z</dcterms:created>
  <dcterms:modified xsi:type="dcterms:W3CDTF">2025-01-19T15:47:07Z</dcterms:modified>
  <cp:category/>
  <cp:contentStatus/>
</cp:coreProperties>
</file>