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pple\Desktop\바탕화면\채소 실험실\양액\"/>
    </mc:Choice>
  </mc:AlternateContent>
  <xr:revisionPtr revIDLastSave="0" documentId="13_ncr:1_{3B37A911-F4DB-44C8-B1CC-E0C3BA5641B0}" xr6:coauthVersionLast="47" xr6:coauthVersionMax="47" xr10:uidLastSave="{00000000-0000-0000-0000-000000000000}"/>
  <bookViews>
    <workbookView xWindow="-108" yWindow="-108" windowWidth="23256" windowHeight="12456" activeTab="1" xr2:uid="{334406A7-7202-4A29-88CC-18FA442EF99B}"/>
  </bookViews>
  <sheets>
    <sheet name="작목반용 계산" sheetId="3" r:id="rId1"/>
    <sheet name="pre" sheetId="4" r:id="rId2"/>
    <sheet name="패치노트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3" l="1"/>
  <c r="O34" i="3" s="1"/>
  <c r="O36" i="3" s="1"/>
  <c r="O33" i="3"/>
  <c r="I28" i="3"/>
  <c r="M23" i="3" l="1"/>
  <c r="L23" i="3"/>
  <c r="K23" i="3"/>
  <c r="J23" i="3"/>
  <c r="I23" i="3"/>
  <c r="L14" i="3"/>
  <c r="I14" i="3"/>
  <c r="J14" i="3"/>
  <c r="K14" i="3"/>
  <c r="J8" i="3"/>
  <c r="K8" i="3"/>
  <c r="L8" i="3"/>
  <c r="M8" i="3"/>
  <c r="N8" i="3"/>
  <c r="O8" i="3"/>
  <c r="I8" i="3"/>
</calcChain>
</file>

<file path=xl/sharedStrings.xml><?xml version="1.0" encoding="utf-8"?>
<sst xmlns="http://schemas.openxmlformats.org/spreadsheetml/2006/main" count="109" uniqueCount="80">
  <si>
    <t>N</t>
    <phoneticPr fontId="1" type="noConversion"/>
  </si>
  <si>
    <t>P</t>
    <phoneticPr fontId="1" type="noConversion"/>
  </si>
  <si>
    <t>K</t>
    <phoneticPr fontId="1" type="noConversion"/>
  </si>
  <si>
    <t>Ca</t>
    <phoneticPr fontId="1" type="noConversion"/>
  </si>
  <si>
    <t>Mg</t>
    <phoneticPr fontId="1" type="noConversion"/>
  </si>
  <si>
    <t>MgSO₄∙7H₂O</t>
    <phoneticPr fontId="1" type="noConversion"/>
  </si>
  <si>
    <t>NH₄H₂PO₄</t>
    <phoneticPr fontId="1" type="noConversion"/>
  </si>
  <si>
    <t>Ca(NO₃)₂∙4H₂O</t>
    <phoneticPr fontId="1" type="noConversion"/>
  </si>
  <si>
    <t>K₂SO₄</t>
    <phoneticPr fontId="1" type="noConversion"/>
  </si>
  <si>
    <t>NH₄NO₃</t>
    <phoneticPr fontId="1" type="noConversion"/>
  </si>
  <si>
    <t>KH₂PO₄</t>
    <phoneticPr fontId="1" type="noConversion"/>
  </si>
  <si>
    <t>KNO₃</t>
    <phoneticPr fontId="1" type="noConversion"/>
  </si>
  <si>
    <r>
      <rPr>
        <sz val="11"/>
        <color rgb="FFFF0000"/>
        <rFont val="나눔스퀘어라운드 Bold"/>
        <family val="3"/>
        <charset val="129"/>
        <scheme val="minor"/>
      </rPr>
      <t>1L</t>
    </r>
    <r>
      <rPr>
        <sz val="11"/>
        <color theme="1"/>
        <rFont val="나눔스퀘어라운드 Bold"/>
        <family val="2"/>
        <charset val="129"/>
        <scheme val="minor"/>
      </rPr>
      <t xml:space="preserve"> 병에 </t>
    </r>
    <r>
      <rPr>
        <sz val="11"/>
        <color rgb="FFFF0000"/>
        <rFont val="나눔스퀘어라운드 Bold"/>
        <family val="3"/>
        <charset val="129"/>
        <scheme val="minor"/>
      </rPr>
      <t>100배액</t>
    </r>
    <r>
      <rPr>
        <sz val="11"/>
        <color theme="1"/>
        <rFont val="나눔스퀘어라운드 Bold"/>
        <family val="2"/>
        <charset val="129"/>
        <scheme val="minor"/>
      </rPr>
      <t xml:space="preserve"> 양액을 탈때 비료 몇 </t>
    </r>
    <r>
      <rPr>
        <sz val="11"/>
        <color rgb="FFFF0000"/>
        <rFont val="나눔스퀘어라운드 Bold"/>
        <family val="3"/>
        <charset val="129"/>
        <scheme val="minor"/>
      </rPr>
      <t>그램</t>
    </r>
    <r>
      <rPr>
        <sz val="11"/>
        <color theme="1"/>
        <rFont val="나눔스퀘어라운드 Bold"/>
        <family val="2"/>
        <charset val="129"/>
        <scheme val="minor"/>
      </rPr>
      <t>을 넣어야할까?</t>
    </r>
    <phoneticPr fontId="1" type="noConversion"/>
  </si>
  <si>
    <t>옆의 입력 칸에 입력해보세요!</t>
    <phoneticPr fontId="1" type="noConversion"/>
  </si>
  <si>
    <t>입력</t>
    <phoneticPr fontId="1" type="noConversion"/>
  </si>
  <si>
    <t xml:space="preserve"> </t>
    <phoneticPr fontId="1" type="noConversion"/>
  </si>
  <si>
    <t>단위는 1톤 당 그램(g)입니다!</t>
    <phoneticPr fontId="1" type="noConversion"/>
  </si>
  <si>
    <t>산출</t>
    <phoneticPr fontId="1" type="noConversion"/>
  </si>
  <si>
    <t>단위 g/1000L /1배액</t>
    <phoneticPr fontId="1" type="noConversion"/>
  </si>
  <si>
    <t>단위 g/1L /100배액</t>
    <phoneticPr fontId="1" type="noConversion"/>
  </si>
  <si>
    <t>단위 me/1L /1배액</t>
    <phoneticPr fontId="1" type="noConversion"/>
  </si>
  <si>
    <t>표시되어있는데 어떡하죠??</t>
    <phoneticPr fontId="1" type="noConversion"/>
  </si>
  <si>
    <r>
      <t xml:space="preserve">양액표를 찾았더니만 </t>
    </r>
    <r>
      <rPr>
        <sz val="11"/>
        <color rgb="FFFF0000"/>
        <rFont val="나눔스퀘어라운드 Bold"/>
        <family val="3"/>
        <charset val="129"/>
        <scheme val="minor"/>
      </rPr>
      <t>12-2-7-5-2</t>
    </r>
    <r>
      <rPr>
        <sz val="11"/>
        <color theme="1"/>
        <rFont val="나눔스퀘어라운드 Bold"/>
        <family val="2"/>
        <charset val="129"/>
        <scheme val="minor"/>
      </rPr>
      <t>이렇게만</t>
    </r>
    <phoneticPr fontId="1" type="noConversion"/>
  </si>
  <si>
    <t>미량원소를 열심히 만들었어요.</t>
    <phoneticPr fontId="1" type="noConversion"/>
  </si>
  <si>
    <r>
      <rPr>
        <sz val="11"/>
        <color rgb="FFFF0000"/>
        <rFont val="나눔스퀘어라운드 Bold"/>
        <family val="3"/>
        <charset val="129"/>
        <scheme val="minor"/>
      </rPr>
      <t>ml</t>
    </r>
    <r>
      <rPr>
        <sz val="11"/>
        <color theme="1"/>
        <rFont val="나눔스퀘어라운드 Bold"/>
        <family val="2"/>
        <charset val="129"/>
        <scheme val="minor"/>
      </rPr>
      <t>를</t>
    </r>
    <r>
      <rPr>
        <sz val="11"/>
        <color rgb="FFFF0000"/>
        <rFont val="나눔스퀘어라운드 Bold"/>
        <family val="3"/>
        <charset val="129"/>
        <scheme val="minor"/>
      </rPr>
      <t xml:space="preserve"> B양액통</t>
    </r>
    <r>
      <rPr>
        <sz val="11"/>
        <color theme="1"/>
        <rFont val="나눔스퀘어라운드 Bold"/>
        <family val="2"/>
        <charset val="129"/>
        <scheme val="minor"/>
      </rPr>
      <t>에 넣으면됩니다!</t>
    </r>
    <phoneticPr fontId="1" type="noConversion"/>
  </si>
  <si>
    <r>
      <rPr>
        <sz val="11"/>
        <color rgb="FF0070C0"/>
        <rFont val="나눔스퀘어라운드 Bold"/>
        <family val="3"/>
        <charset val="129"/>
        <scheme val="minor"/>
      </rPr>
      <t>미량원소</t>
    </r>
    <r>
      <rPr>
        <sz val="11"/>
        <color rgb="FFFF0000"/>
        <rFont val="나눔스퀘어라운드 Bold"/>
        <family val="3"/>
        <charset val="129"/>
        <scheme val="minor"/>
      </rPr>
      <t xml:space="preserve"> 몇 배액</t>
    </r>
    <r>
      <rPr>
        <sz val="11"/>
        <color theme="1"/>
        <rFont val="나눔스퀘어라운드 Bold"/>
        <family val="2"/>
        <charset val="129"/>
        <scheme val="minor"/>
      </rPr>
      <t>을 만들었나요?</t>
    </r>
    <phoneticPr fontId="1" type="noConversion"/>
  </si>
  <si>
    <r>
      <rPr>
        <sz val="11"/>
        <color rgb="FF0070C0"/>
        <rFont val="나눔스퀘어라운드 Bold"/>
        <family val="3"/>
        <charset val="129"/>
        <scheme val="minor"/>
      </rPr>
      <t>미량원소</t>
    </r>
    <r>
      <rPr>
        <sz val="11"/>
        <color theme="1"/>
        <rFont val="나눔스퀘어라운드 Bold"/>
        <family val="2"/>
        <charset val="129"/>
        <scheme val="minor"/>
      </rPr>
      <t xml:space="preserve"> 몇</t>
    </r>
    <r>
      <rPr>
        <sz val="11"/>
        <color rgb="FFFF0000"/>
        <rFont val="나눔스퀘어라운드 Bold"/>
        <family val="3"/>
        <charset val="129"/>
        <scheme val="minor"/>
      </rPr>
      <t>리터</t>
    </r>
    <r>
      <rPr>
        <sz val="11"/>
        <color theme="1"/>
        <rFont val="나눔스퀘어라운드 Bold"/>
        <family val="2"/>
        <charset val="129"/>
        <scheme val="minor"/>
      </rPr>
      <t>를 만들었죠?</t>
    </r>
    <phoneticPr fontId="1" type="noConversion"/>
  </si>
  <si>
    <r>
      <rPr>
        <sz val="11"/>
        <color rgb="FF7030A0"/>
        <rFont val="나눔스퀘어라운드 Bold"/>
        <family val="3"/>
        <charset val="129"/>
        <scheme val="minor"/>
      </rPr>
      <t>A와B양액</t>
    </r>
    <r>
      <rPr>
        <sz val="11"/>
        <color theme="1"/>
        <rFont val="나눔스퀘어라운드 Bold"/>
        <family val="2"/>
        <charset val="129"/>
        <scheme val="minor"/>
      </rPr>
      <t xml:space="preserve">은 </t>
    </r>
    <r>
      <rPr>
        <sz val="11"/>
        <color rgb="FFFF0000"/>
        <rFont val="나눔스퀘어라운드 Bold"/>
        <family val="3"/>
        <charset val="129"/>
        <scheme val="minor"/>
      </rPr>
      <t>몇 배액</t>
    </r>
    <r>
      <rPr>
        <sz val="11"/>
        <color theme="1"/>
        <rFont val="나눔스퀘어라운드 Bold"/>
        <family val="2"/>
        <charset val="129"/>
        <scheme val="minor"/>
      </rPr>
      <t>인가요?</t>
    </r>
    <phoneticPr fontId="1" type="noConversion"/>
  </si>
  <si>
    <r>
      <t>단위는</t>
    </r>
    <r>
      <rPr>
        <sz val="11"/>
        <color rgb="FFFF0000"/>
        <rFont val="나눔스퀘어라운드 Bold"/>
        <family val="3"/>
        <charset val="129"/>
        <scheme val="minor"/>
      </rPr>
      <t xml:space="preserve"> 1리터 당 me</t>
    </r>
    <r>
      <rPr>
        <sz val="11"/>
        <color theme="1"/>
        <rFont val="나눔스퀘어라운드 Bold"/>
        <family val="2"/>
        <charset val="129"/>
        <scheme val="minor"/>
      </rPr>
      <t>입니다!</t>
    </r>
    <phoneticPr fontId="1" type="noConversion"/>
  </si>
  <si>
    <t>근데</t>
    <phoneticPr fontId="1" type="noConversion"/>
  </si>
  <si>
    <r>
      <rPr>
        <sz val="11"/>
        <color rgb="FFFF0000"/>
        <rFont val="나눔스퀘어라운드 Bold"/>
        <family val="3"/>
        <charset val="129"/>
        <scheme val="minor"/>
      </rPr>
      <t>B양액통</t>
    </r>
    <r>
      <rPr>
        <sz val="11"/>
        <color theme="1"/>
        <rFont val="나눔스퀘어라운드 Bold"/>
        <family val="2"/>
        <charset val="129"/>
        <scheme val="minor"/>
      </rPr>
      <t>에 얼마나</t>
    </r>
    <r>
      <rPr>
        <sz val="11"/>
        <color rgb="FFFF0000"/>
        <rFont val="나눔스퀘어라운드 Bold"/>
        <family val="3"/>
        <charset val="129"/>
        <scheme val="minor"/>
      </rPr>
      <t>(ml)</t>
    </r>
    <r>
      <rPr>
        <sz val="11"/>
        <color theme="1"/>
        <rFont val="나눔스퀘어라운드 Bold"/>
        <family val="2"/>
        <charset val="129"/>
        <scheme val="minor"/>
      </rPr>
      <t xml:space="preserve"> 넣어야하죠?</t>
    </r>
    <phoneticPr fontId="1" type="noConversion"/>
  </si>
  <si>
    <t>A와B양액은 몇 리터를 만들었나요?</t>
    <phoneticPr fontId="1" type="noConversion"/>
  </si>
  <si>
    <t>A,B몇배*A,B/미량 몇배*1000</t>
    <phoneticPr fontId="1" type="noConversion"/>
  </si>
  <si>
    <t>이 4개 쓸때만 맞음.</t>
    <phoneticPr fontId="1" type="noConversion"/>
  </si>
  <si>
    <t>미량원소만 따로 만들고 싶어요!</t>
    <phoneticPr fontId="1" type="noConversion"/>
  </si>
  <si>
    <t>몇 그램을 넣어야되나요???</t>
    <phoneticPr fontId="1" type="noConversion"/>
  </si>
  <si>
    <t>몇 배액을 만들고 싶나요?</t>
    <phoneticPr fontId="1" type="noConversion"/>
  </si>
  <si>
    <t>몇 리터를 만들고 싶나요?</t>
    <phoneticPr fontId="1" type="noConversion"/>
  </si>
  <si>
    <t>단위 g/1000L/ 1배액</t>
    <phoneticPr fontId="1" type="noConversion"/>
  </si>
  <si>
    <t>단위 g</t>
    <phoneticPr fontId="1" type="noConversion"/>
  </si>
  <si>
    <r>
      <t xml:space="preserve">미량원소는 </t>
    </r>
    <r>
      <rPr>
        <sz val="11"/>
        <color rgb="FFFF0000"/>
        <rFont val="나눔스퀘어라운드 Bold"/>
        <family val="3"/>
        <charset val="129"/>
        <scheme val="minor"/>
      </rPr>
      <t>뜨거운 물</t>
    </r>
    <r>
      <rPr>
        <sz val="11"/>
        <color theme="1"/>
        <rFont val="나눔스퀘어라운드 Bold"/>
        <family val="2"/>
        <charset val="129"/>
        <scheme val="minor"/>
      </rPr>
      <t>에 녹일 것.</t>
    </r>
    <phoneticPr fontId="1" type="noConversion"/>
  </si>
  <si>
    <t>순서 틀리면 다시 타야됨. 알아서 조심할 것!</t>
    <phoneticPr fontId="1" type="noConversion"/>
  </si>
  <si>
    <t>nước nóng!</t>
    <phoneticPr fontId="1" type="noConversion"/>
  </si>
  <si>
    <t>식</t>
    <phoneticPr fontId="1" type="noConversion"/>
  </si>
  <si>
    <r>
      <rPr>
        <sz val="11"/>
        <color rgb="FFFF0000"/>
        <rFont val="나눔스퀘어라운드 Bold"/>
        <family val="3"/>
        <charset val="129"/>
        <scheme val="minor"/>
      </rPr>
      <t>단위</t>
    </r>
    <r>
      <rPr>
        <sz val="11"/>
        <color theme="1"/>
        <rFont val="나눔스퀘어라운드 Bold"/>
        <family val="2"/>
        <charset val="129"/>
        <scheme val="minor"/>
      </rPr>
      <t>에 주의하시오!</t>
    </r>
    <phoneticPr fontId="1" type="noConversion"/>
  </si>
  <si>
    <t>Mo</t>
    <phoneticPr fontId="1" type="noConversion"/>
  </si>
  <si>
    <t>Cu</t>
    <phoneticPr fontId="1" type="noConversion"/>
  </si>
  <si>
    <t>Zn</t>
    <phoneticPr fontId="1" type="noConversion"/>
  </si>
  <si>
    <t>Mn</t>
    <phoneticPr fontId="1" type="noConversion"/>
  </si>
  <si>
    <t>B</t>
    <phoneticPr fontId="1" type="noConversion"/>
  </si>
  <si>
    <r>
      <rPr>
        <sz val="11"/>
        <color theme="0"/>
        <rFont val="나눔스퀘어라운드 Bold"/>
        <family val="3"/>
        <charset val="129"/>
        <scheme val="minor"/>
      </rPr>
      <t>순서는</t>
    </r>
    <r>
      <rPr>
        <sz val="11"/>
        <color theme="1"/>
        <rFont val="나눔스퀘어라운드 Bold"/>
        <family val="2"/>
        <charset val="129"/>
        <scheme val="minor"/>
      </rPr>
      <t xml:space="preserve"> </t>
    </r>
    <r>
      <rPr>
        <sz val="11"/>
        <color rgb="FF00B0F0"/>
        <rFont val="나눔스퀘어라운드 Bold"/>
        <family val="3"/>
        <charset val="129"/>
        <scheme val="minor"/>
      </rPr>
      <t>붕소&gt;아연&gt;몰리브덴&gt;망간&gt;구리</t>
    </r>
    <r>
      <rPr>
        <sz val="11"/>
        <color theme="1"/>
        <rFont val="나눔스퀘어라운드 Bold"/>
        <family val="2"/>
        <charset val="129"/>
        <scheme val="minor"/>
      </rPr>
      <t xml:space="preserve"> </t>
    </r>
    <r>
      <rPr>
        <sz val="11"/>
        <color theme="0"/>
        <rFont val="나눔스퀘어라운드 Bold"/>
        <family val="3"/>
        <charset val="129"/>
        <scheme val="minor"/>
      </rPr>
      <t>순서</t>
    </r>
    <phoneticPr fontId="1" type="noConversion"/>
  </si>
  <si>
    <t>ppm &lt;-&gt; mg/L</t>
    <phoneticPr fontId="1" type="noConversion"/>
  </si>
  <si>
    <t>me = meq 밀리당량</t>
    <phoneticPr fontId="1" type="noConversion"/>
  </si>
  <si>
    <t>밀리당량 몰질량, 몰분율, 분자량, 이온가, 노르말 농도, 몰농도</t>
    <phoneticPr fontId="1" type="noConversion"/>
  </si>
  <si>
    <t>비료의 N-P-K 비율</t>
    <phoneticPr fontId="1" type="noConversion"/>
  </si>
  <si>
    <t>(DTPA-Fe(액상철) ml</t>
    <phoneticPr fontId="1" type="noConversion"/>
  </si>
  <si>
    <r>
      <t xml:space="preserve">양액 조성표에서 </t>
    </r>
    <r>
      <rPr>
        <sz val="11"/>
        <color rgb="FFFF0000"/>
        <rFont val="나눔스퀘어라운드 Bold"/>
        <family val="3"/>
        <charset val="129"/>
        <scheme val="minor"/>
      </rPr>
      <t>EDTA-Fe</t>
    </r>
    <r>
      <rPr>
        <sz val="11"/>
        <color theme="1"/>
        <rFont val="나눔스퀘어라운드 Bold"/>
        <family val="2"/>
        <charset val="129"/>
        <scheme val="minor"/>
      </rPr>
      <t>를 몇 그램 넣으라고 하였나요?</t>
    </r>
    <phoneticPr fontId="1" type="noConversion"/>
  </si>
  <si>
    <t>10월 21일</t>
    <phoneticPr fontId="1" type="noConversion"/>
  </si>
  <si>
    <t>DTPA-Fe</t>
    <phoneticPr fontId="1" type="noConversion"/>
  </si>
  <si>
    <t>EDTA-Fe</t>
    <phoneticPr fontId="1" type="noConversion"/>
  </si>
  <si>
    <t>철함량</t>
    <phoneticPr fontId="1" type="noConversion"/>
  </si>
  <si>
    <t>1리터에 철 60g</t>
    <phoneticPr fontId="1" type="noConversion"/>
  </si>
  <si>
    <t>1kg에 철 130g</t>
    <phoneticPr fontId="1" type="noConversion"/>
  </si>
  <si>
    <t>리터</t>
    <phoneticPr fontId="1" type="noConversion"/>
  </si>
  <si>
    <t>g</t>
    <phoneticPr fontId="1" type="noConversion"/>
  </si>
  <si>
    <t>g-L환산</t>
    <phoneticPr fontId="1" type="noConversion"/>
  </si>
  <si>
    <r>
      <rPr>
        <sz val="11"/>
        <color rgb="FFFF66FF"/>
        <rFont val="나눔스퀘어라운드 Bold"/>
        <family val="3"/>
        <charset val="129"/>
        <scheme val="minor"/>
      </rPr>
      <t>우석이형</t>
    </r>
    <r>
      <rPr>
        <sz val="11"/>
        <color theme="1"/>
        <rFont val="나눔스퀘어라운드 Bold"/>
        <family val="3"/>
        <charset val="129"/>
        <scheme val="minor"/>
      </rPr>
      <t xml:space="preserve">이 그거 쓰지말고 </t>
    </r>
    <r>
      <rPr>
        <sz val="11"/>
        <color rgb="FFFF0000"/>
        <rFont val="나눔스퀘어라운드 Bold"/>
        <family val="3"/>
        <charset val="129"/>
        <scheme val="minor"/>
      </rPr>
      <t>액상철</t>
    </r>
    <r>
      <rPr>
        <sz val="11"/>
        <color theme="1"/>
        <rFont val="나눔스퀘어라운드 Bold"/>
        <family val="3"/>
        <charset val="129"/>
        <scheme val="minor"/>
      </rPr>
      <t>을 쓰래요.</t>
    </r>
    <phoneticPr fontId="1" type="noConversion"/>
  </si>
  <si>
    <r>
      <t xml:space="preserve">양액표에는 </t>
    </r>
    <r>
      <rPr>
        <sz val="11"/>
        <color rgb="FFFF0000"/>
        <rFont val="나눔스퀘어라운드 Bold"/>
        <family val="3"/>
        <charset val="129"/>
        <scheme val="minor"/>
      </rPr>
      <t>EDTA-Fe?</t>
    </r>
    <r>
      <rPr>
        <sz val="11"/>
        <color theme="1"/>
        <rFont val="나눔스퀘어라운드 Bold"/>
        <family val="2"/>
        <charset val="129"/>
        <scheme val="minor"/>
      </rPr>
      <t>라고 나와있는데</t>
    </r>
    <phoneticPr fontId="1" type="noConversion"/>
  </si>
  <si>
    <t>필요한 순수 철의 양</t>
    <phoneticPr fontId="1" type="noConversion"/>
  </si>
  <si>
    <t>DPTA-Fe</t>
    <phoneticPr fontId="1" type="noConversion"/>
  </si>
  <si>
    <t>계산 식 : 필요 순수 철/60g</t>
    <phoneticPr fontId="1" type="noConversion"/>
  </si>
  <si>
    <t>60은 1리터 중 DTPA-Fe의 철 비중(g)</t>
    <phoneticPr fontId="1" type="noConversion"/>
  </si>
  <si>
    <t>액상철=DTPA-Fe</t>
    <phoneticPr fontId="1" type="noConversion"/>
  </si>
  <si>
    <t>액상철을 사용하는 이유</t>
    <phoneticPr fontId="1" type="noConversion"/>
  </si>
  <si>
    <t>양액 농도 EC(전기전도도)</t>
    <phoneticPr fontId="1" type="noConversion"/>
  </si>
  <si>
    <t>미량원소</t>
    <phoneticPr fontId="1" type="noConversion"/>
  </si>
  <si>
    <t>오타 수정, 가루철, 액상철 환산 넣음.</t>
    <phoneticPr fontId="1" type="noConversion"/>
  </si>
  <si>
    <r>
      <t xml:space="preserve">DTPA-Fe는 </t>
    </r>
    <r>
      <rPr>
        <sz val="11"/>
        <color rgb="FF7030A0"/>
        <rFont val="나눔스퀘어라운드 Bold"/>
        <family val="3"/>
        <charset val="129"/>
        <scheme val="minor"/>
      </rPr>
      <t>pH</t>
    </r>
    <r>
      <rPr>
        <sz val="11"/>
        <color theme="1"/>
        <rFont val="나눔스퀘어라운드 Bold"/>
        <family val="2"/>
        <charset val="129"/>
        <scheme val="minor"/>
      </rPr>
      <t>6.5넘어서도 작물이 잘 이용</t>
    </r>
    <phoneticPr fontId="1" type="noConversion"/>
  </si>
  <si>
    <r>
      <t xml:space="preserve">EDTA-Fe는 </t>
    </r>
    <r>
      <rPr>
        <sz val="11"/>
        <color rgb="FF7030A0"/>
        <rFont val="나눔스퀘어라운드 Bold"/>
        <family val="3"/>
        <charset val="129"/>
        <scheme val="minor"/>
      </rPr>
      <t>pH</t>
    </r>
    <r>
      <rPr>
        <sz val="11"/>
        <color theme="1"/>
        <rFont val="나눔스퀘어라운드 Bold"/>
        <family val="2"/>
        <charset val="129"/>
        <scheme val="minor"/>
      </rPr>
      <t xml:space="preserve">6.5까지만 </t>
    </r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</si>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</sst>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나눔스퀘어라운드 Bold"/>
      <family val="2"/>
      <charset val="129"/>
      <scheme val="minor"/>
    </font>
    <font>
      <sz val="8"/>
      <name val="나눔스퀘어라운드 Bold"/>
      <family val="2"/>
      <charset val="129"/>
      <scheme val="minor"/>
    </font>
    <font>
      <sz val="11"/>
      <color theme="1"/>
      <name val="나눔스퀘어라운드 Bold"/>
      <family val="3"/>
      <charset val="129"/>
      <scheme val="minor"/>
    </font>
    <font>
      <sz val="11"/>
      <color theme="1"/>
      <name val="나눔스퀘어라운드 Bold"/>
      <family val="3"/>
      <charset val="129"/>
    </font>
    <font>
      <sz val="11"/>
      <color rgb="FFFF0000"/>
      <name val="나눔스퀘어라운드 Bold"/>
      <family val="2"/>
      <charset val="129"/>
      <scheme val="minor"/>
    </font>
    <font>
      <sz val="11"/>
      <color rgb="FFFF0000"/>
      <name val="나눔스퀘어라운드 Bold"/>
      <family val="3"/>
      <charset val="129"/>
      <scheme val="minor"/>
    </font>
    <font>
      <sz val="11"/>
      <color rgb="FF0070C0"/>
      <name val="나눔스퀘어라운드 Bold"/>
      <family val="3"/>
      <charset val="129"/>
      <scheme val="minor"/>
    </font>
    <font>
      <sz val="11"/>
      <color rgb="FF7030A0"/>
      <name val="나눔스퀘어라운드 Bold"/>
      <family val="3"/>
      <charset val="129"/>
      <scheme val="minor"/>
    </font>
    <font>
      <sz val="11"/>
      <color rgb="FFFF0000"/>
      <name val="Arial Unicode MS"/>
      <family val="3"/>
      <charset val="129"/>
    </font>
    <font>
      <sz val="11"/>
      <color rgb="FF00B0F0"/>
      <name val="나눔스퀘어라운드 Bold"/>
      <family val="3"/>
      <charset val="129"/>
      <scheme val="minor"/>
    </font>
    <font>
      <sz val="11"/>
      <color theme="0"/>
      <name val="나눔스퀘어라운드 Bold"/>
      <family val="3"/>
      <charset val="129"/>
    </font>
    <font>
      <sz val="11"/>
      <color theme="0"/>
      <name val="나눔스퀘어라운드 Bold"/>
      <family val="3"/>
      <charset val="129"/>
      <scheme val="minor"/>
    </font>
    <font>
      <sz val="11"/>
      <color rgb="FFFF66FF"/>
      <name val="나눔스퀘어라운드 Bold"/>
      <family val="3"/>
      <charset val="129"/>
      <scheme val="minor"/>
    </font>
    <font>
      <sz val="11"/>
      <color rgb="FF00B0F0"/>
      <name val="나눔스퀘어라운드 Bold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0" fillId="3" borderId="2" xfId="0" applyFill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2" fillId="0" borderId="5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9" xfId="0" applyFont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10" fillId="6" borderId="11" xfId="0" applyFont="1" applyFill="1" applyBorder="1" applyAlignment="1">
      <alignment horizontal="left" vertical="center"/>
    </xf>
    <xf numFmtId="0" fontId="11" fillId="6" borderId="12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10" xfId="0" applyFill="1" applyBorder="1">
      <alignment vertical="center"/>
    </xf>
    <xf numFmtId="0" fontId="2" fillId="7" borderId="8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5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5" xfId="0" applyBorder="1">
      <alignment vertical="center"/>
    </xf>
    <xf numFmtId="9" fontId="0" fillId="0" borderId="6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9" fontId="0" fillId="0" borderId="12" xfId="0" applyNumberFormat="1" applyBorder="1">
      <alignment vertical="center"/>
    </xf>
    <xf numFmtId="0" fontId="0" fillId="0" borderId="1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사용자 지정 1">
      <a:majorFont>
        <a:latin typeface="Calibri Light"/>
        <a:ea typeface="나눔스퀘어라운드 Bold"/>
        <a:cs typeface=""/>
      </a:majorFont>
      <a:minorFont>
        <a:latin typeface="Calibri"/>
        <a:ea typeface="나눔스퀘어라운드 Bold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5E14-CF79-478A-9C33-5979063097D2}">
  <dimension ref="A3:S38"/>
  <sheetViews>
    <sheetView zoomScale="85" zoomScaleNormal="85" workbookViewId="0">
      <selection activeCell="K27" sqref="K27:L27"/>
    </sheetView>
  </sheetViews>
  <sheetFormatPr defaultRowHeight="14.4" x14ac:dyDescent="0.3"/>
  <cols>
    <col min="2" max="2" width="10.54296875" customWidth="1"/>
    <col min="10" max="10" width="15.08984375" customWidth="1"/>
    <col min="11" max="11" width="11.453125" customWidth="1"/>
    <col min="12" max="12" width="11.1796875" customWidth="1"/>
    <col min="14" max="14" width="13.1796875" customWidth="1"/>
    <col min="19" max="19" width="14.90625" customWidth="1"/>
  </cols>
  <sheetData>
    <row r="3" spans="1:16" ht="15" thickBot="1" x14ac:dyDescent="0.35"/>
    <row r="4" spans="1:16" ht="15" thickBot="1" x14ac:dyDescent="0.35">
      <c r="C4" s="7" t="s">
        <v>12</v>
      </c>
      <c r="I4" s="9" t="s">
        <v>11</v>
      </c>
      <c r="J4" s="9" t="s">
        <v>7</v>
      </c>
      <c r="K4" s="9" t="s">
        <v>5</v>
      </c>
      <c r="L4" s="9" t="s">
        <v>6</v>
      </c>
      <c r="M4" s="9" t="s">
        <v>8</v>
      </c>
      <c r="N4" s="9" t="s">
        <v>9</v>
      </c>
      <c r="O4" s="9" t="s">
        <v>10</v>
      </c>
    </row>
    <row r="5" spans="1:16" ht="15" thickBot="1" x14ac:dyDescent="0.35">
      <c r="C5" t="s">
        <v>13</v>
      </c>
      <c r="H5" s="8" t="s">
        <v>14</v>
      </c>
      <c r="I5" s="4">
        <v>44</v>
      </c>
      <c r="J5" s="4">
        <v>44</v>
      </c>
      <c r="K5" s="4">
        <v>44</v>
      </c>
      <c r="L5" s="4">
        <v>44</v>
      </c>
      <c r="M5" s="4">
        <v>44</v>
      </c>
      <c r="N5" s="4">
        <v>44</v>
      </c>
      <c r="O5" s="4">
        <v>44</v>
      </c>
      <c r="P5" s="10" t="s">
        <v>18</v>
      </c>
    </row>
    <row r="6" spans="1:16" ht="15" thickBot="1" x14ac:dyDescent="0.35">
      <c r="A6" t="s">
        <v>15</v>
      </c>
      <c r="C6" t="s">
        <v>16</v>
      </c>
    </row>
    <row r="7" spans="1:16" ht="15" thickBot="1" x14ac:dyDescent="0.35">
      <c r="I7" s="9" t="s">
        <v>11</v>
      </c>
      <c r="J7" s="9" t="s">
        <v>7</v>
      </c>
      <c r="K7" s="9" t="s">
        <v>5</v>
      </c>
      <c r="L7" s="9" t="s">
        <v>6</v>
      </c>
      <c r="M7" s="9" t="s">
        <v>8</v>
      </c>
      <c r="N7" s="9" t="s">
        <v>9</v>
      </c>
      <c r="O7" s="9" t="s">
        <v>10</v>
      </c>
    </row>
    <row r="8" spans="1:16" ht="15" thickBot="1" x14ac:dyDescent="0.35">
      <c r="H8" s="8" t="s">
        <v>17</v>
      </c>
      <c r="I8" s="5">
        <f>I5*100/1000</f>
        <v>4.4000000000000004</v>
      </c>
      <c r="J8" s="5">
        <f t="shared" ref="J8:O8" si="0">J5*100/1000</f>
        <v>4.4000000000000004</v>
      </c>
      <c r="K8" s="5">
        <f t="shared" si="0"/>
        <v>4.4000000000000004</v>
      </c>
      <c r="L8" s="5">
        <f t="shared" si="0"/>
        <v>4.4000000000000004</v>
      </c>
      <c r="M8" s="5">
        <f t="shared" si="0"/>
        <v>4.4000000000000004</v>
      </c>
      <c r="N8" s="5">
        <f t="shared" si="0"/>
        <v>4.4000000000000004</v>
      </c>
      <c r="O8" s="5">
        <f t="shared" si="0"/>
        <v>4.4000000000000004</v>
      </c>
      <c r="P8" s="10" t="s">
        <v>19</v>
      </c>
    </row>
    <row r="9" spans="1:16" ht="15" thickBot="1" x14ac:dyDescent="0.35"/>
    <row r="10" spans="1:16" ht="15" thickBot="1" x14ac:dyDescent="0.35">
      <c r="C10" t="s">
        <v>22</v>
      </c>
      <c r="I10" s="9" t="s">
        <v>0</v>
      </c>
      <c r="J10" s="9" t="s">
        <v>1</v>
      </c>
      <c r="K10" s="9" t="s">
        <v>2</v>
      </c>
      <c r="L10" s="9" t="s">
        <v>3</v>
      </c>
      <c r="M10" s="9" t="s">
        <v>4</v>
      </c>
      <c r="N10" s="3"/>
      <c r="O10" s="3"/>
    </row>
    <row r="11" spans="1:16" ht="15" thickBot="1" x14ac:dyDescent="0.35">
      <c r="C11" t="s">
        <v>21</v>
      </c>
      <c r="H11" s="8" t="s">
        <v>14</v>
      </c>
      <c r="I11" s="4">
        <v>2.33</v>
      </c>
      <c r="J11" s="4">
        <v>1</v>
      </c>
      <c r="K11" s="4">
        <v>1</v>
      </c>
      <c r="L11" s="4">
        <v>1</v>
      </c>
      <c r="M11" s="4">
        <v>1</v>
      </c>
      <c r="N11" s="10" t="s">
        <v>20</v>
      </c>
      <c r="P11" s="10"/>
    </row>
    <row r="12" spans="1:16" ht="15" thickBot="1" x14ac:dyDescent="0.35">
      <c r="C12" t="s">
        <v>13</v>
      </c>
    </row>
    <row r="13" spans="1:16" ht="15" thickBot="1" x14ac:dyDescent="0.35">
      <c r="C13" t="s">
        <v>28</v>
      </c>
      <c r="I13" s="9" t="s">
        <v>11</v>
      </c>
      <c r="J13" s="9" t="s">
        <v>7</v>
      </c>
      <c r="K13" s="9" t="s">
        <v>5</v>
      </c>
      <c r="L13" s="9" t="s">
        <v>6</v>
      </c>
      <c r="M13" s="3" t="s">
        <v>33</v>
      </c>
      <c r="N13" s="3"/>
      <c r="O13" s="3"/>
    </row>
    <row r="14" spans="1:16" ht="15" thickBot="1" x14ac:dyDescent="0.35">
      <c r="H14" s="8" t="s">
        <v>17</v>
      </c>
      <c r="I14" s="4">
        <f>K11*101/10</f>
        <v>10.1</v>
      </c>
      <c r="J14" s="4">
        <f>L11*118/10</f>
        <v>11.8</v>
      </c>
      <c r="K14" s="4">
        <f>M11*123/10</f>
        <v>12.3</v>
      </c>
      <c r="L14" s="4">
        <f>J11*38/10</f>
        <v>3.8</v>
      </c>
      <c r="M14" s="10" t="s">
        <v>19</v>
      </c>
      <c r="N14" s="1"/>
      <c r="O14" s="1"/>
      <c r="P14" s="10"/>
    </row>
    <row r="15" spans="1:16" ht="15" thickBot="1" x14ac:dyDescent="0.35"/>
    <row r="16" spans="1:16" ht="15" thickBot="1" x14ac:dyDescent="0.35">
      <c r="C16" t="s">
        <v>34</v>
      </c>
      <c r="I16" s="9" t="s">
        <v>49</v>
      </c>
      <c r="J16" s="9" t="s">
        <v>48</v>
      </c>
      <c r="K16" s="9" t="s">
        <v>47</v>
      </c>
      <c r="L16" s="9" t="s">
        <v>46</v>
      </c>
      <c r="M16" s="27" t="s">
        <v>45</v>
      </c>
      <c r="N16" s="28"/>
      <c r="O16" s="12"/>
    </row>
    <row r="17" spans="2:19" ht="15" thickBot="1" x14ac:dyDescent="0.35">
      <c r="C17" t="s">
        <v>35</v>
      </c>
      <c r="H17" s="8" t="s">
        <v>14</v>
      </c>
      <c r="I17" s="5">
        <v>10</v>
      </c>
      <c r="J17" s="5">
        <v>10</v>
      </c>
      <c r="K17" s="5">
        <v>10</v>
      </c>
      <c r="L17" s="5">
        <v>10</v>
      </c>
      <c r="M17" s="25">
        <v>10</v>
      </c>
      <c r="N17" s="26"/>
      <c r="O17" s="10" t="s">
        <v>38</v>
      </c>
    </row>
    <row r="18" spans="2:19" ht="15" thickBot="1" x14ac:dyDescent="0.35">
      <c r="H18" s="2"/>
      <c r="M18" s="13"/>
      <c r="N18" s="13"/>
      <c r="O18" s="10"/>
    </row>
    <row r="19" spans="2:19" ht="15" thickBot="1" x14ac:dyDescent="0.35">
      <c r="I19" s="23" t="s">
        <v>36</v>
      </c>
      <c r="J19" s="23"/>
      <c r="K19" s="23" t="s">
        <v>37</v>
      </c>
      <c r="L19" s="23"/>
    </row>
    <row r="20" spans="2:19" ht="16.2" thickBot="1" x14ac:dyDescent="0.35">
      <c r="C20" s="7" t="s">
        <v>44</v>
      </c>
      <c r="H20" s="8" t="s">
        <v>14</v>
      </c>
      <c r="I20" s="24">
        <v>10</v>
      </c>
      <c r="J20" s="24"/>
      <c r="K20" s="24">
        <v>10</v>
      </c>
      <c r="L20" s="24"/>
      <c r="P20" s="15" t="s">
        <v>40</v>
      </c>
      <c r="Q20" s="16"/>
      <c r="R20" s="16"/>
      <c r="S20" s="14" t="s">
        <v>42</v>
      </c>
    </row>
    <row r="21" spans="2:19" ht="15" thickBot="1" x14ac:dyDescent="0.35">
      <c r="P21" s="22" t="s">
        <v>50</v>
      </c>
      <c r="Q21" s="20"/>
      <c r="R21" s="20"/>
      <c r="S21" s="21"/>
    </row>
    <row r="22" spans="2:19" ht="15" thickBot="1" x14ac:dyDescent="0.35">
      <c r="I22" s="9" t="s">
        <v>49</v>
      </c>
      <c r="J22" s="9" t="s">
        <v>48</v>
      </c>
      <c r="K22" s="9" t="s">
        <v>47</v>
      </c>
      <c r="L22" s="9" t="s">
        <v>46</v>
      </c>
      <c r="M22" s="27" t="s">
        <v>45</v>
      </c>
      <c r="N22" s="28"/>
      <c r="O22" s="12"/>
      <c r="P22" s="17" t="s">
        <v>41</v>
      </c>
      <c r="Q22" s="18"/>
      <c r="R22" s="18"/>
      <c r="S22" s="19"/>
    </row>
    <row r="23" spans="2:19" ht="15" thickBot="1" x14ac:dyDescent="0.35">
      <c r="H23" s="8" t="s">
        <v>17</v>
      </c>
      <c r="I23" s="5">
        <f>I17*I20*K20/1000</f>
        <v>1</v>
      </c>
      <c r="J23" s="5">
        <f>J17*I20*K20/1000</f>
        <v>1</v>
      </c>
      <c r="K23" s="5">
        <f>K17*I20*K20/1000</f>
        <v>1</v>
      </c>
      <c r="L23" s="5">
        <f>L17*I20*K20/1000</f>
        <v>1</v>
      </c>
      <c r="M23" s="25">
        <f>M17*I20*K20/1000</f>
        <v>1</v>
      </c>
      <c r="N23" s="26"/>
      <c r="O23" s="10" t="s">
        <v>39</v>
      </c>
    </row>
    <row r="25" spans="2:19" ht="15" thickBot="1" x14ac:dyDescent="0.35"/>
    <row r="26" spans="2:19" ht="15" thickBot="1" x14ac:dyDescent="0.35">
      <c r="I26" s="34" t="s">
        <v>25</v>
      </c>
      <c r="J26" s="34"/>
      <c r="K26" s="34" t="s">
        <v>26</v>
      </c>
      <c r="L26" s="35"/>
      <c r="M26" s="33" t="s">
        <v>27</v>
      </c>
      <c r="N26" s="31"/>
      <c r="O26" s="29" t="s">
        <v>31</v>
      </c>
      <c r="P26" s="30"/>
      <c r="Q26" s="31"/>
    </row>
    <row r="27" spans="2:19" ht="15" thickBot="1" x14ac:dyDescent="0.35">
      <c r="C27" t="s">
        <v>23</v>
      </c>
      <c r="H27" s="8" t="s">
        <v>14</v>
      </c>
      <c r="I27" s="24">
        <v>10</v>
      </c>
      <c r="J27" s="24"/>
      <c r="K27" s="24">
        <v>10</v>
      </c>
      <c r="L27" s="24"/>
      <c r="M27" s="25">
        <v>10</v>
      </c>
      <c r="N27" s="26"/>
      <c r="O27" s="25">
        <v>10</v>
      </c>
      <c r="P27" s="32"/>
      <c r="Q27" s="26"/>
    </row>
    <row r="28" spans="2:19" ht="15" thickBot="1" x14ac:dyDescent="0.35">
      <c r="B28" s="2" t="s">
        <v>29</v>
      </c>
      <c r="C28" s="7" t="s">
        <v>30</v>
      </c>
      <c r="H28" s="8" t="s">
        <v>17</v>
      </c>
      <c r="I28" s="24">
        <f>M27*O27/I27*1000</f>
        <v>10000</v>
      </c>
      <c r="J28" s="24"/>
      <c r="K28" s="11" t="s">
        <v>24</v>
      </c>
      <c r="L28" s="6"/>
    </row>
    <row r="30" spans="2:19" x14ac:dyDescent="0.3">
      <c r="H30" s="2" t="s">
        <v>43</v>
      </c>
      <c r="I30" t="s">
        <v>32</v>
      </c>
    </row>
    <row r="31" spans="2:19" ht="15" thickBot="1" x14ac:dyDescent="0.35"/>
    <row r="32" spans="2:19" ht="15" thickBot="1" x14ac:dyDescent="0.35">
      <c r="C32" t="s">
        <v>67</v>
      </c>
      <c r="I32" s="36" t="s">
        <v>56</v>
      </c>
      <c r="J32" s="37"/>
      <c r="K32" s="37"/>
      <c r="L32" s="38"/>
      <c r="O32" s="36" t="s">
        <v>68</v>
      </c>
      <c r="P32" s="38"/>
    </row>
    <row r="33" spans="3:17" ht="15" thickBot="1" x14ac:dyDescent="0.35">
      <c r="C33" s="7" t="s">
        <v>66</v>
      </c>
      <c r="H33" s="8" t="s">
        <v>14</v>
      </c>
      <c r="I33" s="25">
        <v>99</v>
      </c>
      <c r="J33" s="32"/>
      <c r="K33" s="32"/>
      <c r="L33" s="26"/>
      <c r="O33" s="5">
        <f>I33*13/100</f>
        <v>12.87</v>
      </c>
      <c r="P33" s="10" t="s">
        <v>64</v>
      </c>
      <c r="Q33" t="s">
        <v>59</v>
      </c>
    </row>
    <row r="34" spans="3:17" ht="15" thickBot="1" x14ac:dyDescent="0.35">
      <c r="H34" s="8" t="s">
        <v>17</v>
      </c>
      <c r="I34" s="25">
        <f>13/6*I33</f>
        <v>214.49999999999997</v>
      </c>
      <c r="J34" s="32"/>
      <c r="K34" s="32"/>
      <c r="L34" s="26"/>
      <c r="M34" s="10" t="s">
        <v>55</v>
      </c>
      <c r="O34" s="5">
        <f>I34*6/100</f>
        <v>12.869999999999997</v>
      </c>
      <c r="P34" s="41" t="s">
        <v>64</v>
      </c>
      <c r="Q34" t="s">
        <v>69</v>
      </c>
    </row>
    <row r="35" spans="3:17" ht="15" thickBot="1" x14ac:dyDescent="0.35">
      <c r="C35" s="42" t="s">
        <v>72</v>
      </c>
      <c r="O35" s="36" t="s">
        <v>65</v>
      </c>
      <c r="P35" s="38"/>
    </row>
    <row r="36" spans="3:17" ht="15" thickBot="1" x14ac:dyDescent="0.35">
      <c r="C36" s="43" t="s">
        <v>73</v>
      </c>
      <c r="G36" s="44" t="s">
        <v>60</v>
      </c>
      <c r="H36" s="6" t="s">
        <v>58</v>
      </c>
      <c r="I36" s="45">
        <v>0.06</v>
      </c>
      <c r="J36" s="46" t="s">
        <v>61</v>
      </c>
      <c r="O36" s="5">
        <f>O34/60</f>
        <v>0.21449999999999997</v>
      </c>
      <c r="P36" s="10" t="s">
        <v>63</v>
      </c>
      <c r="Q36" t="s">
        <v>70</v>
      </c>
    </row>
    <row r="37" spans="3:17" ht="15" thickBot="1" x14ac:dyDescent="0.35">
      <c r="C37" s="43" t="s">
        <v>78</v>
      </c>
      <c r="G37" s="47"/>
      <c r="H37" s="48" t="s">
        <v>59</v>
      </c>
      <c r="I37" s="49">
        <v>0.13</v>
      </c>
      <c r="J37" s="50" t="s">
        <v>62</v>
      </c>
      <c r="Q37" t="s">
        <v>71</v>
      </c>
    </row>
    <row r="38" spans="3:17" x14ac:dyDescent="0.3">
      <c r="C38" s="43" t="s">
        <v>77</v>
      </c>
    </row>
  </sheetData>
  <mergeCells count="22">
    <mergeCell ref="O35:P35"/>
    <mergeCell ref="I34:L34"/>
    <mergeCell ref="I32:L32"/>
    <mergeCell ref="I33:L33"/>
    <mergeCell ref="O32:P32"/>
    <mergeCell ref="I27:J27"/>
    <mergeCell ref="I28:J28"/>
    <mergeCell ref="K26:L26"/>
    <mergeCell ref="I26:J26"/>
    <mergeCell ref="K27:L27"/>
    <mergeCell ref="M22:N22"/>
    <mergeCell ref="M23:N23"/>
    <mergeCell ref="K19:L19"/>
    <mergeCell ref="O26:Q26"/>
    <mergeCell ref="O27:Q27"/>
    <mergeCell ref="M26:N26"/>
    <mergeCell ref="M27:N27"/>
    <mergeCell ref="I19:J19"/>
    <mergeCell ref="I20:J20"/>
    <mergeCell ref="K20:L20"/>
    <mergeCell ref="M17:N17"/>
    <mergeCell ref="M16:N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57ED-C363-410F-AD04-2D05DE5A287E}">
  <dimension ref="C3:C16"/>
  <sheetViews>
    <sheetView tabSelected="1" workbookViewId="0">
      <selection activeCell="F25" sqref="F25"/>
    </sheetView>
  </sheetViews>
  <sheetFormatPr defaultRowHeight="14.4" x14ac:dyDescent="0.3"/>
  <sheetData>
    <row r="3" spans="3:3" x14ac:dyDescent="0.3">
      <c r="C3" t="s">
        <v>51</v>
      </c>
    </row>
    <row r="7" spans="3:3" x14ac:dyDescent="0.3">
      <c r="C7" t="s">
        <v>52</v>
      </c>
    </row>
    <row r="10" spans="3:3" x14ac:dyDescent="0.3">
      <c r="C10" t="s">
        <v>53</v>
      </c>
    </row>
    <row r="12" spans="3:3" x14ac:dyDescent="0.3">
      <c r="C12" t="s">
        <v>74</v>
      </c>
    </row>
    <row r="14" spans="3:3" x14ac:dyDescent="0.3">
      <c r="C14" t="s">
        <v>54</v>
      </c>
    </row>
    <row r="16" spans="3:3" x14ac:dyDescent="0.3">
      <c r="C16" t="s">
        <v>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57F1-DA8C-42EA-929E-C7421DD436E3}">
  <dimension ref="A1:C18"/>
  <sheetViews>
    <sheetView workbookViewId="0">
      <selection activeCell="C7" sqref="C7"/>
    </sheetView>
  </sheetViews>
  <sheetFormatPr defaultRowHeight="14.4" x14ac:dyDescent="0.3"/>
  <sheetData>
    <row r="1" spans="1:3" x14ac:dyDescent="0.3">
      <c r="B1" s="40" t="s">
        <v>79</v>
      </c>
    </row>
    <row r="2" spans="1:3" x14ac:dyDescent="0.3">
      <c r="A2" t="s">
        <v>57</v>
      </c>
      <c r="B2" s="40">
        <v>0.2</v>
      </c>
      <c r="C2" t="s">
        <v>76</v>
      </c>
    </row>
    <row r="3" spans="1:3" x14ac:dyDescent="0.3">
      <c r="B3" s="39"/>
    </row>
    <row r="4" spans="1:3" x14ac:dyDescent="0.3">
      <c r="B4" s="39"/>
    </row>
    <row r="5" spans="1:3" x14ac:dyDescent="0.3">
      <c r="B5" s="39"/>
    </row>
    <row r="6" spans="1:3" x14ac:dyDescent="0.3">
      <c r="B6" s="39"/>
    </row>
    <row r="7" spans="1:3" x14ac:dyDescent="0.3">
      <c r="B7" s="39"/>
    </row>
    <row r="8" spans="1:3" x14ac:dyDescent="0.3">
      <c r="B8" s="39"/>
    </row>
    <row r="9" spans="1:3" x14ac:dyDescent="0.3">
      <c r="B9" s="39"/>
    </row>
    <row r="10" spans="1:3" x14ac:dyDescent="0.3">
      <c r="B10" s="39"/>
    </row>
    <row r="11" spans="1:3" x14ac:dyDescent="0.3">
      <c r="B11" s="39"/>
    </row>
    <row r="12" spans="1:3" x14ac:dyDescent="0.3">
      <c r="B12" s="39"/>
    </row>
    <row r="13" spans="1:3" x14ac:dyDescent="0.3">
      <c r="B13" s="39"/>
    </row>
    <row r="14" spans="1:3" x14ac:dyDescent="0.3">
      <c r="B14" s="39"/>
    </row>
    <row r="15" spans="1:3" x14ac:dyDescent="0.3">
      <c r="B15" s="39"/>
    </row>
    <row r="16" spans="1:3" x14ac:dyDescent="0.3">
      <c r="B16" s="39"/>
    </row>
    <row r="17" spans="2:2" x14ac:dyDescent="0.3">
      <c r="B17" s="39"/>
    </row>
    <row r="18" spans="2:2" x14ac:dyDescent="0.3">
      <c r="B18" s="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작목반용 계산</vt:lpstr>
      <vt:lpstr>pre</vt:lpstr>
      <vt:lpstr>패치노트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황민혁</dc:creator>
  <cp:lastModifiedBy>황민혁</cp:lastModifiedBy>
  <cp:lastPrinted>2024-01-07T03:46:37Z</cp:lastPrinted>
  <dcterms:created xsi:type="dcterms:W3CDTF">2024-01-03T05:33:53Z</dcterms:created>
  <dcterms:modified xsi:type="dcterms:W3CDTF">2024-10-21T08:47:03Z</dcterms:modified>
</cp:coreProperties>
</file>