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cvut-my.sharepoint.com/personal/mirzafar_cvut_cz/Documents/"/>
    </mc:Choice>
  </mc:AlternateContent>
  <xr:revisionPtr revIDLastSave="18" documentId="14_{9DE78B95-7792-4B1E-B4AF-11681157F09E}" xr6:coauthVersionLast="47" xr6:coauthVersionMax="47" xr10:uidLastSave="{DE961178-9B59-4F84-9352-22A1B50FBEB1}"/>
  <bookViews>
    <workbookView xWindow="-120" yWindow="-120" windowWidth="24240" windowHeight="13020" tabRatio="248" xr2:uid="{00000000-000D-0000-FFFF-FFFF00000000}"/>
  </bookViews>
  <sheets>
    <sheet name="List1" sheetId="1" r:id="rId1"/>
    <sheet name="Sheet1" sheetId="3" r:id="rId2"/>
    <sheet name="Sheet2" sheetId="4" r:id="rId3"/>
    <sheet name="VAT in Czech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1" i="3"/>
  <c r="F7" i="4" a="1"/>
  <c r="F7" i="4"/>
  <c r="B7" i="4" a="1"/>
  <c r="B7" i="4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F43" i="1"/>
  <c r="F48" i="1"/>
  <c r="F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</author>
  </authors>
  <commentList>
    <comment ref="D2" authorId="0" shapeId="0" xr:uid="{00000000-0006-0000-0000-000001000000}">
      <text>
        <r>
          <rPr>
            <sz val="9"/>
            <color indexed="81"/>
            <rFont val="Tahoma"/>
            <charset val="1"/>
          </rPr>
          <t>randomly generated values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<sst xmlns="http://schemas.openxmlformats.org/spreadsheetml/2006/main" count="108" uniqueCount="52">
  <si>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DAG-IMI-O-4</t>
  </si>
  <si>
    <t>DF24-A-G1/2"-Z-4</t>
  </si>
  <si>
    <t>DPL-060-POR</t>
  </si>
  <si>
    <t>DPL-250-POR</t>
  </si>
  <si>
    <t>KAL-A1308A4</t>
  </si>
  <si>
    <t>KAL-L81G1WK-ST</t>
  </si>
  <si>
    <t>KMI-2,5-E70</t>
  </si>
  <si>
    <t>KSM-0,15-T-1 1/2"</t>
  </si>
  <si>
    <t>MAS 3017, 1/2"</t>
  </si>
  <si>
    <t>OME-20R20</t>
  </si>
  <si>
    <t>PMG-AT08 2 DA 1121</t>
  </si>
  <si>
    <t>RCM 2131 W</t>
  </si>
  <si>
    <t>RCM 2138 W</t>
  </si>
  <si>
    <t>SFL 1320R10</t>
  </si>
  <si>
    <t>SV-10</t>
  </si>
  <si>
    <t>VKP-20, 1"</t>
  </si>
  <si>
    <t>Vortex KUV 1005</t>
  </si>
  <si>
    <t>Praha</t>
  </si>
  <si>
    <t>Brno</t>
  </si>
  <si>
    <t>Ostrava</t>
  </si>
  <si>
    <t>Olomouc</t>
  </si>
  <si>
    <t>Plzeň</t>
  </si>
  <si>
    <t xml:space="preserve">1. 1. 1993 – 31. 12. 1994 </t>
  </si>
  <si>
    <t xml:space="preserve">1. 1. 1995 – 30. 4. 2004 </t>
  </si>
  <si>
    <t xml:space="preserve">1. 5. 2004 – 31. 12. 2007 </t>
  </si>
  <si>
    <t xml:space="preserve">1. 1. 2008 – 31. 12. 2009 </t>
  </si>
  <si>
    <t xml:space="preserve">1. 1. 2010 – 31. 12. 2011 </t>
  </si>
  <si>
    <t xml:space="preserve">1. 1. 2012 – 31. 12. 2012 </t>
  </si>
  <si>
    <t xml:space="preserve">1. 1. 2013 – </t>
  </si>
  <si>
    <t>the discount for this order</t>
  </si>
  <si>
    <t>Required minimal order to get discount</t>
  </si>
  <si>
    <t>Summary the amount of the bill (Kč)</t>
  </si>
  <si>
    <t>sum per category</t>
  </si>
  <si>
    <t>"E" column in the "Kč"</t>
  </si>
  <si>
    <r>
      <t>The 1</t>
    </r>
    <r>
      <rPr>
        <sz val="10"/>
        <rFont val="Calibri"/>
        <family val="2"/>
        <charset val="238"/>
      </rPr>
      <t>€</t>
    </r>
    <r>
      <rPr>
        <sz val="10"/>
        <rFont val="Arial CE"/>
        <family val="2"/>
        <charset val="238"/>
      </rPr>
      <t xml:space="preserve"> costs:</t>
    </r>
  </si>
  <si>
    <t>type</t>
  </si>
  <si>
    <t>department (stock)</t>
  </si>
  <si>
    <t>price (excl. VAT)</t>
  </si>
  <si>
    <t>pcs.</t>
  </si>
  <si>
    <t>Order form (flowmeters)</t>
  </si>
  <si>
    <t>Final amount incl. VAT</t>
  </si>
  <si>
    <t>After discount, still excl. VAT</t>
  </si>
  <si>
    <t>goods</t>
  </si>
  <si>
    <t>food, services</t>
  </si>
  <si>
    <t>Time period</t>
  </si>
  <si>
    <t>VAT history in the Czech republic/Sazby DPH v ČR</t>
  </si>
  <si>
    <t>Task: Draw a graph od the B column, but with respect to the A column (step-type XY grapf should be constructed)</t>
  </si>
  <si>
    <t>SV-18-1/2"-brass</t>
  </si>
  <si>
    <t>VKP-20, 1/2", brass</t>
  </si>
  <si>
    <t>A</t>
  </si>
  <si>
    <t>B</t>
  </si>
  <si>
    <t>A^-1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</si>
</sst>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 #,##0.00&quot; Kč &quot;;\-#,##0.00&quot; Kč &quot;;&quot; -&quot;#&quot; Kč &quot;;@\ "/>
    <numFmt numFmtId="165" formatCode="#,##0.00&quot; € &quot;"/>
    <numFmt numFmtId="166" formatCode="#"/>
    <numFmt numFmtId="167" formatCode="#,##0.00\ &quot;Kč&quot;"/>
    <numFmt numFmtId="168" formatCode="[$$-409]#,##0.00"/>
    <numFmt numFmtId="169" formatCode="#,##0.00\ [$Kč-405]"/>
  </numFmts>
  <fonts count="5" x14ac:knownFonts="1">
    <font>
      <sz val="10"/>
      <name val="Arial CE"/>
      <family val="2"/>
      <charset val="238"/>
    </font>
    <font>
      <sz val="8"/>
      <name val="Arial CE"/>
      <family val="2"/>
      <charset val="238"/>
    </font>
    <font>
      <sz val="9"/>
      <color indexed="81"/>
      <name val="Tahoma"/>
      <charset val="1"/>
    </font>
    <font>
      <b/>
      <sz val="11"/>
      <name val="Arial CE"/>
      <charset val="238"/>
    </font>
    <font>
      <sz val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5"/>
        <bgColor indexed="3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55"/>
      </left>
      <right style="hair">
        <color indexed="55"/>
      </right>
      <top style="thin">
        <color indexed="8"/>
      </top>
      <bottom style="hair">
        <color indexed="55"/>
      </bottom>
      <diagonal/>
    </border>
    <border>
      <left style="hair">
        <color indexed="55"/>
      </left>
      <right/>
      <top style="thin">
        <color indexed="8"/>
      </top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thin">
        <color indexed="8"/>
      </top>
      <bottom/>
      <diagonal/>
    </border>
    <border>
      <left/>
      <right style="hair">
        <color indexed="55"/>
      </right>
      <top/>
      <bottom/>
      <diagonal/>
    </border>
    <border>
      <left/>
      <right style="hair">
        <color indexed="55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2" borderId="2" xfId="0" applyNumberFormat="1" applyFill="1" applyBorder="1"/>
    <xf numFmtId="165" fontId="0" fillId="0" borderId="0" xfId="0" applyNumberFormat="1"/>
    <xf numFmtId="0" fontId="0" fillId="0" borderId="3" xfId="0" applyBorder="1"/>
    <xf numFmtId="9" fontId="0" fillId="2" borderId="2" xfId="0" applyNumberFormat="1" applyFill="1" applyBorder="1"/>
    <xf numFmtId="0" fontId="3" fillId="0" borderId="0" xfId="0" applyFont="1"/>
    <xf numFmtId="167" fontId="0" fillId="3" borderId="3" xfId="0" applyNumberFormat="1" applyFill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9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1" xfId="0" applyFont="1" applyBorder="1"/>
    <xf numFmtId="169" fontId="0" fillId="3" borderId="5" xfId="0" applyNumberFormat="1" applyFill="1" applyBorder="1"/>
    <xf numFmtId="168" fontId="0" fillId="3" borderId="4" xfId="0" applyNumberFormat="1" applyFill="1" applyBorder="1"/>
    <xf numFmtId="169" fontId="0" fillId="3" borderId="6" xfId="0" applyNumberFormat="1" applyFill="1" applyBorder="1"/>
    <xf numFmtId="169" fontId="0" fillId="3" borderId="7" xfId="0" applyNumberFormat="1" applyFill="1" applyBorder="1"/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12" Type="http://schemas.openxmlformats.org/officeDocument/2006/relationships/customXml" Target="../customXml/item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11" Type="http://schemas.openxmlformats.org/officeDocument/2006/relationships/customXml" Target="../customXml/item2.xml" /><Relationship Id="rId5" Type="http://schemas.openxmlformats.org/officeDocument/2006/relationships/theme" Target="theme/theme1.xml" /><Relationship Id="rId10" Type="http://schemas.openxmlformats.org/officeDocument/2006/relationships/customXml" Target="../customXml/item1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455F-487A-8BE8-B3F402E0B8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455F-487A-8BE8-B3F402E0B8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455F-487A-8BE8-B3F402E0B8E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455F-487A-8BE8-B3F402E0B8E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455F-487A-8BE8-B3F402E0B8E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455F-487A-8BE8-B3F402E0B8E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455F-487A-8BE8-B3F402E0B8E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455F-487A-8BE8-B3F402E0B8E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455F-487A-8BE8-B3F402E0B8E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455F-487A-8BE8-B3F402E0B8E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5-455F-487A-8BE8-B3F402E0B8E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7-455F-487A-8BE8-B3F402E0B8E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9-455F-487A-8BE8-B3F402E0B8E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B-455F-487A-8BE8-B3F402E0B8E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D-455F-487A-8BE8-B3F402E0B8E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F-455F-487A-8BE8-B3F402E0B8E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1-455F-487A-8BE8-B3F402E0B8E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3-455F-487A-8BE8-B3F402E0B8E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5-455F-487A-8BE8-B3F402E0B8E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7-455F-487A-8BE8-B3F402E0B8E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9-455F-487A-8BE8-B3F402E0B8E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B-455F-487A-8BE8-B3F402E0B8E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D-455F-487A-8BE8-B3F402E0B8E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F-455F-487A-8BE8-B3F402E0B8E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1-455F-487A-8BE8-B3F402E0B8E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3-455F-487A-8BE8-B3F402E0B8E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5-455F-487A-8BE8-B3F402E0B8E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7-455F-487A-8BE8-B3F402E0B8E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9-455F-487A-8BE8-B3F402E0B8EE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B-455F-487A-8BE8-B3F402E0B8EE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D-455F-487A-8BE8-B3F402E0B8EE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F-455F-487A-8BE8-B3F402E0B8EE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41-455F-487A-8BE8-B3F402E0B8EE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43-455F-487A-8BE8-B3F402E0B8EE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45-455F-487A-8BE8-B3F402E0B8EE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47-455F-487A-8BE8-B3F402E0B8EE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49-455F-487A-8BE8-B3F402E0B8EE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4B-455F-487A-8BE8-B3F402E0B8EE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4D-455F-487A-8BE8-B3F402E0B8EE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4F-455F-487A-8BE8-B3F402E0B8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List1!$A$3:$B$42</c:f>
              <c:multiLvlStrCache>
                <c:ptCount val="40"/>
                <c:lvl>
                  <c:pt idx="0">
                    <c:v>Brno</c:v>
                  </c:pt>
                  <c:pt idx="1">
                    <c:v>Praha</c:v>
                  </c:pt>
                  <c:pt idx="2">
                    <c:v>Plzeň</c:v>
                  </c:pt>
                  <c:pt idx="3">
                    <c:v>Brno</c:v>
                  </c:pt>
                  <c:pt idx="4">
                    <c:v>Plzeň</c:v>
                  </c:pt>
                  <c:pt idx="5">
                    <c:v>Brno</c:v>
                  </c:pt>
                  <c:pt idx="6">
                    <c:v>Praha</c:v>
                  </c:pt>
                  <c:pt idx="7">
                    <c:v>Plzeň</c:v>
                  </c:pt>
                  <c:pt idx="8">
                    <c:v>Olomouc</c:v>
                  </c:pt>
                  <c:pt idx="9">
                    <c:v>Plzeň</c:v>
                  </c:pt>
                  <c:pt idx="10">
                    <c:v>Brno</c:v>
                  </c:pt>
                  <c:pt idx="11">
                    <c:v>Praha</c:v>
                  </c:pt>
                  <c:pt idx="12">
                    <c:v>Ostrava</c:v>
                  </c:pt>
                  <c:pt idx="13">
                    <c:v>Praha</c:v>
                  </c:pt>
                  <c:pt idx="14">
                    <c:v>Plzeň</c:v>
                  </c:pt>
                  <c:pt idx="15">
                    <c:v>Brno</c:v>
                  </c:pt>
                  <c:pt idx="16">
                    <c:v>Plzeň</c:v>
                  </c:pt>
                  <c:pt idx="17">
                    <c:v>Brno</c:v>
                  </c:pt>
                  <c:pt idx="18">
                    <c:v>Brno</c:v>
                  </c:pt>
                  <c:pt idx="19">
                    <c:v>Olomouc</c:v>
                  </c:pt>
                  <c:pt idx="20">
                    <c:v>Praha</c:v>
                  </c:pt>
                  <c:pt idx="21">
                    <c:v>Olomouc</c:v>
                  </c:pt>
                  <c:pt idx="22">
                    <c:v>Praha</c:v>
                  </c:pt>
                  <c:pt idx="23">
                    <c:v>Plzeň</c:v>
                  </c:pt>
                  <c:pt idx="24">
                    <c:v>Praha</c:v>
                  </c:pt>
                  <c:pt idx="25">
                    <c:v>Brno</c:v>
                  </c:pt>
                  <c:pt idx="26">
                    <c:v>Plzeň</c:v>
                  </c:pt>
                  <c:pt idx="27">
                    <c:v>Praha</c:v>
                  </c:pt>
                  <c:pt idx="28">
                    <c:v>Brno</c:v>
                  </c:pt>
                  <c:pt idx="29">
                    <c:v>Brno</c:v>
                  </c:pt>
                  <c:pt idx="30">
                    <c:v>Plzeň</c:v>
                  </c:pt>
                  <c:pt idx="31">
                    <c:v>Praha</c:v>
                  </c:pt>
                  <c:pt idx="32">
                    <c:v>Praha</c:v>
                  </c:pt>
                  <c:pt idx="33">
                    <c:v>Ostrava</c:v>
                  </c:pt>
                  <c:pt idx="34">
                    <c:v>Plzeň</c:v>
                  </c:pt>
                  <c:pt idx="35">
                    <c:v>Praha</c:v>
                  </c:pt>
                  <c:pt idx="36">
                    <c:v>Plzeň</c:v>
                  </c:pt>
                  <c:pt idx="37">
                    <c:v>Olomouc</c:v>
                  </c:pt>
                  <c:pt idx="38">
                    <c:v>Brno</c:v>
                  </c:pt>
                  <c:pt idx="39">
                    <c:v>Olomouc</c:v>
                  </c:pt>
                </c:lvl>
                <c:lvl>
                  <c:pt idx="0">
                    <c:v>DAG-IMI-O-4</c:v>
                  </c:pt>
                  <c:pt idx="1">
                    <c:v>DF24-A-G1/2"-Z-4</c:v>
                  </c:pt>
                  <c:pt idx="2">
                    <c:v>DPL-060-POR</c:v>
                  </c:pt>
                  <c:pt idx="3">
                    <c:v>DPL-250-POR</c:v>
                  </c:pt>
                  <c:pt idx="4">
                    <c:v>KAL-A1308A4</c:v>
                  </c:pt>
                  <c:pt idx="5">
                    <c:v>KAL-L81G1WK-ST</c:v>
                  </c:pt>
                  <c:pt idx="6">
                    <c:v>KMI-2,5-E70</c:v>
                  </c:pt>
                  <c:pt idx="7">
                    <c:v>KSM-0,15-T-1 1/2"</c:v>
                  </c:pt>
                  <c:pt idx="8">
                    <c:v>MAS 3017, 1/2"</c:v>
                  </c:pt>
                  <c:pt idx="9">
                    <c:v>OME-20R20</c:v>
                  </c:pt>
                  <c:pt idx="10">
                    <c:v>PMG-AT08 2 DA 1121</c:v>
                  </c:pt>
                  <c:pt idx="11">
                    <c:v>RCM 2131 W</c:v>
                  </c:pt>
                  <c:pt idx="12">
                    <c:v>RCM 2138 W</c:v>
                  </c:pt>
                  <c:pt idx="13">
                    <c:v>DPL-060-POR</c:v>
                  </c:pt>
                  <c:pt idx="14">
                    <c:v>DPL-060-POR</c:v>
                  </c:pt>
                  <c:pt idx="15">
                    <c:v>DPL-250-POR</c:v>
                  </c:pt>
                  <c:pt idx="16">
                    <c:v>KAL-A1308A4</c:v>
                  </c:pt>
                  <c:pt idx="17">
                    <c:v>KAL-L81G1WK-ST</c:v>
                  </c:pt>
                  <c:pt idx="18">
                    <c:v>SFL 1320R10</c:v>
                  </c:pt>
                  <c:pt idx="19">
                    <c:v>SV-10</c:v>
                  </c:pt>
                  <c:pt idx="20">
                    <c:v>SV-18-1/2"-brass</c:v>
                  </c:pt>
                  <c:pt idx="21">
                    <c:v>VKP-20, 1"</c:v>
                  </c:pt>
                  <c:pt idx="22">
                    <c:v>VKP-20, 1/2", brass</c:v>
                  </c:pt>
                  <c:pt idx="23">
                    <c:v>DPL-060-POR</c:v>
                  </c:pt>
                  <c:pt idx="24">
                    <c:v>DPL-250-POR</c:v>
                  </c:pt>
                  <c:pt idx="25">
                    <c:v>KAL-A1308A4</c:v>
                  </c:pt>
                  <c:pt idx="26">
                    <c:v>KAL-L81G1WK-ST</c:v>
                  </c:pt>
                  <c:pt idx="27">
                    <c:v>KMI-2,5-E70</c:v>
                  </c:pt>
                  <c:pt idx="28">
                    <c:v>KSM-0,15-T-1 1/2"</c:v>
                  </c:pt>
                  <c:pt idx="29">
                    <c:v>MAS 3017, 1/2"</c:v>
                  </c:pt>
                  <c:pt idx="30">
                    <c:v>OME-20R20</c:v>
                  </c:pt>
                  <c:pt idx="31">
                    <c:v>PMG-AT08 2 DA 1121</c:v>
                  </c:pt>
                  <c:pt idx="32">
                    <c:v>RCM 2131 W</c:v>
                  </c:pt>
                  <c:pt idx="33">
                    <c:v>RCM 2138 W</c:v>
                  </c:pt>
                  <c:pt idx="34">
                    <c:v>SFL 1320R10</c:v>
                  </c:pt>
                  <c:pt idx="35">
                    <c:v>SV-10</c:v>
                  </c:pt>
                  <c:pt idx="36">
                    <c:v>SV-18-1/2"-brass</c:v>
                  </c:pt>
                  <c:pt idx="37">
                    <c:v>VKP-20, 1"</c:v>
                  </c:pt>
                  <c:pt idx="38">
                    <c:v>VKP-20, 1/2", brass</c:v>
                  </c:pt>
                  <c:pt idx="39">
                    <c:v>Vortex KUV 1005</c:v>
                  </c:pt>
                </c:lvl>
              </c:multiLvlStrCache>
            </c:multiLvlStrRef>
          </c:cat>
          <c:val>
            <c:numRef>
              <c:f>List1!$C$3:$C$42</c:f>
              <c:numCache>
                <c:formatCode>#,##0.00" € "</c:formatCode>
                <c:ptCount val="40"/>
                <c:pt idx="0">
                  <c:v>574.29999999999995</c:v>
                </c:pt>
                <c:pt idx="1">
                  <c:v>1557.2</c:v>
                </c:pt>
                <c:pt idx="2">
                  <c:v>145.4</c:v>
                </c:pt>
                <c:pt idx="3">
                  <c:v>145.4</c:v>
                </c:pt>
                <c:pt idx="4">
                  <c:v>431.3</c:v>
                </c:pt>
                <c:pt idx="5">
                  <c:v>350.5</c:v>
                </c:pt>
                <c:pt idx="6">
                  <c:v>2497.4</c:v>
                </c:pt>
                <c:pt idx="7">
                  <c:v>138.1</c:v>
                </c:pt>
                <c:pt idx="8">
                  <c:v>4633.7</c:v>
                </c:pt>
                <c:pt idx="9">
                  <c:v>1336.7</c:v>
                </c:pt>
                <c:pt idx="10">
                  <c:v>2376.1999999999998</c:v>
                </c:pt>
                <c:pt idx="11">
                  <c:v>2119.9</c:v>
                </c:pt>
                <c:pt idx="12">
                  <c:v>1877.9</c:v>
                </c:pt>
                <c:pt idx="13">
                  <c:v>145.4</c:v>
                </c:pt>
                <c:pt idx="14">
                  <c:v>145.4</c:v>
                </c:pt>
                <c:pt idx="15">
                  <c:v>145.4</c:v>
                </c:pt>
                <c:pt idx="16">
                  <c:v>431.3</c:v>
                </c:pt>
                <c:pt idx="17">
                  <c:v>350.5</c:v>
                </c:pt>
                <c:pt idx="18">
                  <c:v>183.3</c:v>
                </c:pt>
                <c:pt idx="19">
                  <c:v>240.7</c:v>
                </c:pt>
                <c:pt idx="20">
                  <c:v>240.7</c:v>
                </c:pt>
                <c:pt idx="21">
                  <c:v>96.9</c:v>
                </c:pt>
                <c:pt idx="22">
                  <c:v>133.30000000000001</c:v>
                </c:pt>
                <c:pt idx="23">
                  <c:v>145.4</c:v>
                </c:pt>
                <c:pt idx="24">
                  <c:v>145.4</c:v>
                </c:pt>
                <c:pt idx="25">
                  <c:v>431.3</c:v>
                </c:pt>
                <c:pt idx="26">
                  <c:v>350.5</c:v>
                </c:pt>
                <c:pt idx="27">
                  <c:v>2497.4</c:v>
                </c:pt>
                <c:pt idx="28">
                  <c:v>138.1</c:v>
                </c:pt>
                <c:pt idx="29">
                  <c:v>4633.7</c:v>
                </c:pt>
                <c:pt idx="30">
                  <c:v>1336.7</c:v>
                </c:pt>
                <c:pt idx="31">
                  <c:v>2376.1999999999998</c:v>
                </c:pt>
                <c:pt idx="32">
                  <c:v>2119.9</c:v>
                </c:pt>
                <c:pt idx="33">
                  <c:v>1877.9</c:v>
                </c:pt>
                <c:pt idx="34">
                  <c:v>183.3</c:v>
                </c:pt>
                <c:pt idx="35">
                  <c:v>240.7</c:v>
                </c:pt>
                <c:pt idx="36">
                  <c:v>240.7</c:v>
                </c:pt>
                <c:pt idx="37">
                  <c:v>96.9</c:v>
                </c:pt>
                <c:pt idx="38">
                  <c:v>133.30000000000001</c:v>
                </c:pt>
                <c:pt idx="39">
                  <c:v>2104.8000000000002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D-4A61-8B75-361F9567E962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51-455F-487A-8BE8-B3F402E0B8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53-455F-487A-8BE8-B3F402E0B8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55-455F-487A-8BE8-B3F402E0B8E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57-455F-487A-8BE8-B3F402E0B8E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59-455F-487A-8BE8-B3F402E0B8E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5B-455F-487A-8BE8-B3F402E0B8E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5D-455F-487A-8BE8-B3F402E0B8E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5F-455F-487A-8BE8-B3F402E0B8E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61-455F-487A-8BE8-B3F402E0B8E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63-455F-487A-8BE8-B3F402E0B8E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65-455F-487A-8BE8-B3F402E0B8E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67-455F-487A-8BE8-B3F402E0B8E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69-455F-487A-8BE8-B3F402E0B8E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6B-455F-487A-8BE8-B3F402E0B8E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6D-455F-487A-8BE8-B3F402E0B8E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6F-455F-487A-8BE8-B3F402E0B8E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71-455F-487A-8BE8-B3F402E0B8E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73-455F-487A-8BE8-B3F402E0B8E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75-455F-487A-8BE8-B3F402E0B8E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77-455F-487A-8BE8-B3F402E0B8E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79-455F-487A-8BE8-B3F402E0B8E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7B-455F-487A-8BE8-B3F402E0B8E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7D-455F-487A-8BE8-B3F402E0B8E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7F-455F-487A-8BE8-B3F402E0B8E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81-455F-487A-8BE8-B3F402E0B8E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83-455F-487A-8BE8-B3F402E0B8E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85-455F-487A-8BE8-B3F402E0B8E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87-455F-487A-8BE8-B3F402E0B8E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89-455F-487A-8BE8-B3F402E0B8EE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8B-455F-487A-8BE8-B3F402E0B8EE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8D-455F-487A-8BE8-B3F402E0B8EE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8F-455F-487A-8BE8-B3F402E0B8EE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91-455F-487A-8BE8-B3F402E0B8EE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93-455F-487A-8BE8-B3F402E0B8EE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95-455F-487A-8BE8-B3F402E0B8EE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97-455F-487A-8BE8-B3F402E0B8EE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99-455F-487A-8BE8-B3F402E0B8EE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9B-455F-487A-8BE8-B3F402E0B8EE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9D-455F-487A-8BE8-B3F402E0B8EE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9F-455F-487A-8BE8-B3F402E0B8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List1!$A$3:$B$42</c:f>
              <c:multiLvlStrCache>
                <c:ptCount val="40"/>
                <c:lvl>
                  <c:pt idx="0">
                    <c:v>Brno</c:v>
                  </c:pt>
                  <c:pt idx="1">
                    <c:v>Praha</c:v>
                  </c:pt>
                  <c:pt idx="2">
                    <c:v>Plzeň</c:v>
                  </c:pt>
                  <c:pt idx="3">
                    <c:v>Brno</c:v>
                  </c:pt>
                  <c:pt idx="4">
                    <c:v>Plzeň</c:v>
                  </c:pt>
                  <c:pt idx="5">
                    <c:v>Brno</c:v>
                  </c:pt>
                  <c:pt idx="6">
                    <c:v>Praha</c:v>
                  </c:pt>
                  <c:pt idx="7">
                    <c:v>Plzeň</c:v>
                  </c:pt>
                  <c:pt idx="8">
                    <c:v>Olomouc</c:v>
                  </c:pt>
                  <c:pt idx="9">
                    <c:v>Plzeň</c:v>
                  </c:pt>
                  <c:pt idx="10">
                    <c:v>Brno</c:v>
                  </c:pt>
                  <c:pt idx="11">
                    <c:v>Praha</c:v>
                  </c:pt>
                  <c:pt idx="12">
                    <c:v>Ostrava</c:v>
                  </c:pt>
                  <c:pt idx="13">
                    <c:v>Praha</c:v>
                  </c:pt>
                  <c:pt idx="14">
                    <c:v>Plzeň</c:v>
                  </c:pt>
                  <c:pt idx="15">
                    <c:v>Brno</c:v>
                  </c:pt>
                  <c:pt idx="16">
                    <c:v>Plzeň</c:v>
                  </c:pt>
                  <c:pt idx="17">
                    <c:v>Brno</c:v>
                  </c:pt>
                  <c:pt idx="18">
                    <c:v>Brno</c:v>
                  </c:pt>
                  <c:pt idx="19">
                    <c:v>Olomouc</c:v>
                  </c:pt>
                  <c:pt idx="20">
                    <c:v>Praha</c:v>
                  </c:pt>
                  <c:pt idx="21">
                    <c:v>Olomouc</c:v>
                  </c:pt>
                  <c:pt idx="22">
                    <c:v>Praha</c:v>
                  </c:pt>
                  <c:pt idx="23">
                    <c:v>Plzeň</c:v>
                  </c:pt>
                  <c:pt idx="24">
                    <c:v>Praha</c:v>
                  </c:pt>
                  <c:pt idx="25">
                    <c:v>Brno</c:v>
                  </c:pt>
                  <c:pt idx="26">
                    <c:v>Plzeň</c:v>
                  </c:pt>
                  <c:pt idx="27">
                    <c:v>Praha</c:v>
                  </c:pt>
                  <c:pt idx="28">
                    <c:v>Brno</c:v>
                  </c:pt>
                  <c:pt idx="29">
                    <c:v>Brno</c:v>
                  </c:pt>
                  <c:pt idx="30">
                    <c:v>Plzeň</c:v>
                  </c:pt>
                  <c:pt idx="31">
                    <c:v>Praha</c:v>
                  </c:pt>
                  <c:pt idx="32">
                    <c:v>Praha</c:v>
                  </c:pt>
                  <c:pt idx="33">
                    <c:v>Ostrava</c:v>
                  </c:pt>
                  <c:pt idx="34">
                    <c:v>Plzeň</c:v>
                  </c:pt>
                  <c:pt idx="35">
                    <c:v>Praha</c:v>
                  </c:pt>
                  <c:pt idx="36">
                    <c:v>Plzeň</c:v>
                  </c:pt>
                  <c:pt idx="37">
                    <c:v>Olomouc</c:v>
                  </c:pt>
                  <c:pt idx="38">
                    <c:v>Brno</c:v>
                  </c:pt>
                  <c:pt idx="39">
                    <c:v>Olomouc</c:v>
                  </c:pt>
                </c:lvl>
                <c:lvl>
                  <c:pt idx="0">
                    <c:v>DAG-IMI-O-4</c:v>
                  </c:pt>
                  <c:pt idx="1">
                    <c:v>DF24-A-G1/2"-Z-4</c:v>
                  </c:pt>
                  <c:pt idx="2">
                    <c:v>DPL-060-POR</c:v>
                  </c:pt>
                  <c:pt idx="3">
                    <c:v>DPL-250-POR</c:v>
                  </c:pt>
                  <c:pt idx="4">
                    <c:v>KAL-A1308A4</c:v>
                  </c:pt>
                  <c:pt idx="5">
                    <c:v>KAL-L81G1WK-ST</c:v>
                  </c:pt>
                  <c:pt idx="6">
                    <c:v>KMI-2,5-E70</c:v>
                  </c:pt>
                  <c:pt idx="7">
                    <c:v>KSM-0,15-T-1 1/2"</c:v>
                  </c:pt>
                  <c:pt idx="8">
                    <c:v>MAS 3017, 1/2"</c:v>
                  </c:pt>
                  <c:pt idx="9">
                    <c:v>OME-20R20</c:v>
                  </c:pt>
                  <c:pt idx="10">
                    <c:v>PMG-AT08 2 DA 1121</c:v>
                  </c:pt>
                  <c:pt idx="11">
                    <c:v>RCM 2131 W</c:v>
                  </c:pt>
                  <c:pt idx="12">
                    <c:v>RCM 2138 W</c:v>
                  </c:pt>
                  <c:pt idx="13">
                    <c:v>DPL-060-POR</c:v>
                  </c:pt>
                  <c:pt idx="14">
                    <c:v>DPL-060-POR</c:v>
                  </c:pt>
                  <c:pt idx="15">
                    <c:v>DPL-250-POR</c:v>
                  </c:pt>
                  <c:pt idx="16">
                    <c:v>KAL-A1308A4</c:v>
                  </c:pt>
                  <c:pt idx="17">
                    <c:v>KAL-L81G1WK-ST</c:v>
                  </c:pt>
                  <c:pt idx="18">
                    <c:v>SFL 1320R10</c:v>
                  </c:pt>
                  <c:pt idx="19">
                    <c:v>SV-10</c:v>
                  </c:pt>
                  <c:pt idx="20">
                    <c:v>SV-18-1/2"-brass</c:v>
                  </c:pt>
                  <c:pt idx="21">
                    <c:v>VKP-20, 1"</c:v>
                  </c:pt>
                  <c:pt idx="22">
                    <c:v>VKP-20, 1/2", brass</c:v>
                  </c:pt>
                  <c:pt idx="23">
                    <c:v>DPL-060-POR</c:v>
                  </c:pt>
                  <c:pt idx="24">
                    <c:v>DPL-250-POR</c:v>
                  </c:pt>
                  <c:pt idx="25">
                    <c:v>KAL-A1308A4</c:v>
                  </c:pt>
                  <c:pt idx="26">
                    <c:v>KAL-L81G1WK-ST</c:v>
                  </c:pt>
                  <c:pt idx="27">
                    <c:v>KMI-2,5-E70</c:v>
                  </c:pt>
                  <c:pt idx="28">
                    <c:v>KSM-0,15-T-1 1/2"</c:v>
                  </c:pt>
                  <c:pt idx="29">
                    <c:v>MAS 3017, 1/2"</c:v>
                  </c:pt>
                  <c:pt idx="30">
                    <c:v>OME-20R20</c:v>
                  </c:pt>
                  <c:pt idx="31">
                    <c:v>PMG-AT08 2 DA 1121</c:v>
                  </c:pt>
                  <c:pt idx="32">
                    <c:v>RCM 2131 W</c:v>
                  </c:pt>
                  <c:pt idx="33">
                    <c:v>RCM 2138 W</c:v>
                  </c:pt>
                  <c:pt idx="34">
                    <c:v>SFL 1320R10</c:v>
                  </c:pt>
                  <c:pt idx="35">
                    <c:v>SV-10</c:v>
                  </c:pt>
                  <c:pt idx="36">
                    <c:v>SV-18-1/2"-brass</c:v>
                  </c:pt>
                  <c:pt idx="37">
                    <c:v>VKP-20, 1"</c:v>
                  </c:pt>
                  <c:pt idx="38">
                    <c:v>VKP-20, 1/2", brass</c:v>
                  </c:pt>
                  <c:pt idx="39">
                    <c:v>Vortex KUV 1005</c:v>
                  </c:pt>
                </c:lvl>
              </c:multiLvlStrCache>
            </c:multiLvlStrRef>
          </c:cat>
          <c:val>
            <c:numRef>
              <c:f>List1!$D$3:$D$42</c:f>
              <c:numCache>
                <c:formatCode>#</c:formatCode>
                <c:ptCount val="40"/>
                <c:pt idx="0">
                  <c:v>6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0</c:v>
                </c:pt>
                <c:pt idx="37">
                  <c:v>5</c:v>
                </c:pt>
                <c:pt idx="38">
                  <c:v>18</c:v>
                </c:pt>
                <c:pt idx="3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CD-4A61-8B75-361F9567E962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A1-455F-487A-8BE8-B3F402E0B8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A3-455F-487A-8BE8-B3F402E0B8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A5-455F-487A-8BE8-B3F402E0B8E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A7-455F-487A-8BE8-B3F402E0B8E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A9-455F-487A-8BE8-B3F402E0B8E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AB-455F-487A-8BE8-B3F402E0B8E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AD-455F-487A-8BE8-B3F402E0B8E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AF-455F-487A-8BE8-B3F402E0B8E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B1-455F-487A-8BE8-B3F402E0B8E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B3-455F-487A-8BE8-B3F402E0B8E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B5-455F-487A-8BE8-B3F402E0B8E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B7-455F-487A-8BE8-B3F402E0B8E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B9-455F-487A-8BE8-B3F402E0B8E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BB-455F-487A-8BE8-B3F402E0B8E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BD-455F-487A-8BE8-B3F402E0B8E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BF-455F-487A-8BE8-B3F402E0B8E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C1-455F-487A-8BE8-B3F402E0B8E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C3-455F-487A-8BE8-B3F402E0B8E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C5-455F-487A-8BE8-B3F402E0B8E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C7-455F-487A-8BE8-B3F402E0B8E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C9-455F-487A-8BE8-B3F402E0B8E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CB-455F-487A-8BE8-B3F402E0B8E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CD-455F-487A-8BE8-B3F402E0B8E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CF-455F-487A-8BE8-B3F402E0B8E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D1-455F-487A-8BE8-B3F402E0B8E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D3-455F-487A-8BE8-B3F402E0B8E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D5-455F-487A-8BE8-B3F402E0B8E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D7-455F-487A-8BE8-B3F402E0B8E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D9-455F-487A-8BE8-B3F402E0B8EE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DB-455F-487A-8BE8-B3F402E0B8EE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DD-455F-487A-8BE8-B3F402E0B8EE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DF-455F-487A-8BE8-B3F402E0B8EE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E1-455F-487A-8BE8-B3F402E0B8EE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E3-455F-487A-8BE8-B3F402E0B8EE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E5-455F-487A-8BE8-B3F402E0B8EE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E7-455F-487A-8BE8-B3F402E0B8EE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E9-455F-487A-8BE8-B3F402E0B8EE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EB-455F-487A-8BE8-B3F402E0B8EE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ED-455F-487A-8BE8-B3F402E0B8EE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EF-455F-487A-8BE8-B3F402E0B8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List1!$A$3:$B$42</c:f>
              <c:multiLvlStrCache>
                <c:ptCount val="40"/>
                <c:lvl>
                  <c:pt idx="0">
                    <c:v>Brno</c:v>
                  </c:pt>
                  <c:pt idx="1">
                    <c:v>Praha</c:v>
                  </c:pt>
                  <c:pt idx="2">
                    <c:v>Plzeň</c:v>
                  </c:pt>
                  <c:pt idx="3">
                    <c:v>Brno</c:v>
                  </c:pt>
                  <c:pt idx="4">
                    <c:v>Plzeň</c:v>
                  </c:pt>
                  <c:pt idx="5">
                    <c:v>Brno</c:v>
                  </c:pt>
                  <c:pt idx="6">
                    <c:v>Praha</c:v>
                  </c:pt>
                  <c:pt idx="7">
                    <c:v>Plzeň</c:v>
                  </c:pt>
                  <c:pt idx="8">
                    <c:v>Olomouc</c:v>
                  </c:pt>
                  <c:pt idx="9">
                    <c:v>Plzeň</c:v>
                  </c:pt>
                  <c:pt idx="10">
                    <c:v>Brno</c:v>
                  </c:pt>
                  <c:pt idx="11">
                    <c:v>Praha</c:v>
                  </c:pt>
                  <c:pt idx="12">
                    <c:v>Ostrava</c:v>
                  </c:pt>
                  <c:pt idx="13">
                    <c:v>Praha</c:v>
                  </c:pt>
                  <c:pt idx="14">
                    <c:v>Plzeň</c:v>
                  </c:pt>
                  <c:pt idx="15">
                    <c:v>Brno</c:v>
                  </c:pt>
                  <c:pt idx="16">
                    <c:v>Plzeň</c:v>
                  </c:pt>
                  <c:pt idx="17">
                    <c:v>Brno</c:v>
                  </c:pt>
                  <c:pt idx="18">
                    <c:v>Brno</c:v>
                  </c:pt>
                  <c:pt idx="19">
                    <c:v>Olomouc</c:v>
                  </c:pt>
                  <c:pt idx="20">
                    <c:v>Praha</c:v>
                  </c:pt>
                  <c:pt idx="21">
                    <c:v>Olomouc</c:v>
                  </c:pt>
                  <c:pt idx="22">
                    <c:v>Praha</c:v>
                  </c:pt>
                  <c:pt idx="23">
                    <c:v>Plzeň</c:v>
                  </c:pt>
                  <c:pt idx="24">
                    <c:v>Praha</c:v>
                  </c:pt>
                  <c:pt idx="25">
                    <c:v>Brno</c:v>
                  </c:pt>
                  <c:pt idx="26">
                    <c:v>Plzeň</c:v>
                  </c:pt>
                  <c:pt idx="27">
                    <c:v>Praha</c:v>
                  </c:pt>
                  <c:pt idx="28">
                    <c:v>Brno</c:v>
                  </c:pt>
                  <c:pt idx="29">
                    <c:v>Brno</c:v>
                  </c:pt>
                  <c:pt idx="30">
                    <c:v>Plzeň</c:v>
                  </c:pt>
                  <c:pt idx="31">
                    <c:v>Praha</c:v>
                  </c:pt>
                  <c:pt idx="32">
                    <c:v>Praha</c:v>
                  </c:pt>
                  <c:pt idx="33">
                    <c:v>Ostrava</c:v>
                  </c:pt>
                  <c:pt idx="34">
                    <c:v>Plzeň</c:v>
                  </c:pt>
                  <c:pt idx="35">
                    <c:v>Praha</c:v>
                  </c:pt>
                  <c:pt idx="36">
                    <c:v>Plzeň</c:v>
                  </c:pt>
                  <c:pt idx="37">
                    <c:v>Olomouc</c:v>
                  </c:pt>
                  <c:pt idx="38">
                    <c:v>Brno</c:v>
                  </c:pt>
                  <c:pt idx="39">
                    <c:v>Olomouc</c:v>
                  </c:pt>
                </c:lvl>
                <c:lvl>
                  <c:pt idx="0">
                    <c:v>DAG-IMI-O-4</c:v>
                  </c:pt>
                  <c:pt idx="1">
                    <c:v>DF24-A-G1/2"-Z-4</c:v>
                  </c:pt>
                  <c:pt idx="2">
                    <c:v>DPL-060-POR</c:v>
                  </c:pt>
                  <c:pt idx="3">
                    <c:v>DPL-250-POR</c:v>
                  </c:pt>
                  <c:pt idx="4">
                    <c:v>KAL-A1308A4</c:v>
                  </c:pt>
                  <c:pt idx="5">
                    <c:v>KAL-L81G1WK-ST</c:v>
                  </c:pt>
                  <c:pt idx="6">
                    <c:v>KMI-2,5-E70</c:v>
                  </c:pt>
                  <c:pt idx="7">
                    <c:v>KSM-0,15-T-1 1/2"</c:v>
                  </c:pt>
                  <c:pt idx="8">
                    <c:v>MAS 3017, 1/2"</c:v>
                  </c:pt>
                  <c:pt idx="9">
                    <c:v>OME-20R20</c:v>
                  </c:pt>
                  <c:pt idx="10">
                    <c:v>PMG-AT08 2 DA 1121</c:v>
                  </c:pt>
                  <c:pt idx="11">
                    <c:v>RCM 2131 W</c:v>
                  </c:pt>
                  <c:pt idx="12">
                    <c:v>RCM 2138 W</c:v>
                  </c:pt>
                  <c:pt idx="13">
                    <c:v>DPL-060-POR</c:v>
                  </c:pt>
                  <c:pt idx="14">
                    <c:v>DPL-060-POR</c:v>
                  </c:pt>
                  <c:pt idx="15">
                    <c:v>DPL-250-POR</c:v>
                  </c:pt>
                  <c:pt idx="16">
                    <c:v>KAL-A1308A4</c:v>
                  </c:pt>
                  <c:pt idx="17">
                    <c:v>KAL-L81G1WK-ST</c:v>
                  </c:pt>
                  <c:pt idx="18">
                    <c:v>SFL 1320R10</c:v>
                  </c:pt>
                  <c:pt idx="19">
                    <c:v>SV-10</c:v>
                  </c:pt>
                  <c:pt idx="20">
                    <c:v>SV-18-1/2"-brass</c:v>
                  </c:pt>
                  <c:pt idx="21">
                    <c:v>VKP-20, 1"</c:v>
                  </c:pt>
                  <c:pt idx="22">
                    <c:v>VKP-20, 1/2", brass</c:v>
                  </c:pt>
                  <c:pt idx="23">
                    <c:v>DPL-060-POR</c:v>
                  </c:pt>
                  <c:pt idx="24">
                    <c:v>DPL-250-POR</c:v>
                  </c:pt>
                  <c:pt idx="25">
                    <c:v>KAL-A1308A4</c:v>
                  </c:pt>
                  <c:pt idx="26">
                    <c:v>KAL-L81G1WK-ST</c:v>
                  </c:pt>
                  <c:pt idx="27">
                    <c:v>KMI-2,5-E70</c:v>
                  </c:pt>
                  <c:pt idx="28">
                    <c:v>KSM-0,15-T-1 1/2"</c:v>
                  </c:pt>
                  <c:pt idx="29">
                    <c:v>MAS 3017, 1/2"</c:v>
                  </c:pt>
                  <c:pt idx="30">
                    <c:v>OME-20R20</c:v>
                  </c:pt>
                  <c:pt idx="31">
                    <c:v>PMG-AT08 2 DA 1121</c:v>
                  </c:pt>
                  <c:pt idx="32">
                    <c:v>RCM 2131 W</c:v>
                  </c:pt>
                  <c:pt idx="33">
                    <c:v>RCM 2138 W</c:v>
                  </c:pt>
                  <c:pt idx="34">
                    <c:v>SFL 1320R10</c:v>
                  </c:pt>
                  <c:pt idx="35">
                    <c:v>SV-10</c:v>
                  </c:pt>
                  <c:pt idx="36">
                    <c:v>SV-18-1/2"-brass</c:v>
                  </c:pt>
                  <c:pt idx="37">
                    <c:v>VKP-20, 1"</c:v>
                  </c:pt>
                  <c:pt idx="38">
                    <c:v>VKP-20, 1/2", brass</c:v>
                  </c:pt>
                  <c:pt idx="39">
                    <c:v>Vortex KUV 1005</c:v>
                  </c:pt>
                </c:lvl>
              </c:multiLvlStrCache>
            </c:multiLvlStrRef>
          </c:cat>
          <c:val>
            <c:numRef>
              <c:f>List1!$E$3:$E$42</c:f>
              <c:numCache>
                <c:formatCode>[$$-409]#,##0.00</c:formatCode>
                <c:ptCount val="40"/>
                <c:pt idx="0">
                  <c:v>3445.7999999999997</c:v>
                </c:pt>
                <c:pt idx="1">
                  <c:v>14014.800000000001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1402</c:v>
                </c:pt>
                <c:pt idx="6">
                  <c:v>0</c:v>
                </c:pt>
                <c:pt idx="7">
                  <c:v>1242.8999999999999</c:v>
                </c:pt>
                <c:pt idx="8">
                  <c:v>0</c:v>
                </c:pt>
                <c:pt idx="9">
                  <c:v>1336.7</c:v>
                </c:pt>
                <c:pt idx="10">
                  <c:v>0</c:v>
                </c:pt>
                <c:pt idx="11">
                  <c:v>6359.7000000000007</c:v>
                </c:pt>
                <c:pt idx="12">
                  <c:v>0</c:v>
                </c:pt>
                <c:pt idx="13">
                  <c:v>0</c:v>
                </c:pt>
                <c:pt idx="14">
                  <c:v>436.20000000000005</c:v>
                </c:pt>
                <c:pt idx="15">
                  <c:v>872.40000000000009</c:v>
                </c:pt>
                <c:pt idx="16">
                  <c:v>0</c:v>
                </c:pt>
                <c:pt idx="17">
                  <c:v>0</c:v>
                </c:pt>
                <c:pt idx="18">
                  <c:v>916.5</c:v>
                </c:pt>
                <c:pt idx="19">
                  <c:v>0</c:v>
                </c:pt>
                <c:pt idx="20">
                  <c:v>2888.3999999999996</c:v>
                </c:pt>
                <c:pt idx="21">
                  <c:v>0</c:v>
                </c:pt>
                <c:pt idx="22">
                  <c:v>0</c:v>
                </c:pt>
                <c:pt idx="23">
                  <c:v>145.4</c:v>
                </c:pt>
                <c:pt idx="24">
                  <c:v>145.4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1684.8999999999999</c:v>
                </c:pt>
                <c:pt idx="36">
                  <c:v>0</c:v>
                </c:pt>
                <c:pt idx="37">
                  <c:v>484.5</c:v>
                </c:pt>
                <c:pt idx="38">
                  <c:v>2399.4</c:v>
                </c:pt>
                <c:pt idx="39">
                  <c:v>6314.4000000000005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CD-4A61-8B75-361F9567E962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F1-455F-487A-8BE8-B3F402E0B8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F3-455F-487A-8BE8-B3F402E0B8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F5-455F-487A-8BE8-B3F402E0B8E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F7-455F-487A-8BE8-B3F402E0B8E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F9-455F-487A-8BE8-B3F402E0B8E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FB-455F-487A-8BE8-B3F402E0B8E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FD-455F-487A-8BE8-B3F402E0B8E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FF-455F-487A-8BE8-B3F402E0B8E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01-455F-487A-8BE8-B3F402E0B8E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03-455F-487A-8BE8-B3F402E0B8E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05-455F-487A-8BE8-B3F402E0B8E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07-455F-487A-8BE8-B3F402E0B8E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09-455F-487A-8BE8-B3F402E0B8E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0B-455F-487A-8BE8-B3F402E0B8E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0D-455F-487A-8BE8-B3F402E0B8E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0F-455F-487A-8BE8-B3F402E0B8E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11-455F-487A-8BE8-B3F402E0B8E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13-455F-487A-8BE8-B3F402E0B8E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15-455F-487A-8BE8-B3F402E0B8E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17-455F-487A-8BE8-B3F402E0B8E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19-455F-487A-8BE8-B3F402E0B8E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1B-455F-487A-8BE8-B3F402E0B8E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1D-455F-487A-8BE8-B3F402E0B8E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1F-455F-487A-8BE8-B3F402E0B8E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21-455F-487A-8BE8-B3F402E0B8E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23-455F-487A-8BE8-B3F402E0B8E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25-455F-487A-8BE8-B3F402E0B8E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27-455F-487A-8BE8-B3F402E0B8E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29-455F-487A-8BE8-B3F402E0B8EE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2B-455F-487A-8BE8-B3F402E0B8EE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2D-455F-487A-8BE8-B3F402E0B8EE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2F-455F-487A-8BE8-B3F402E0B8EE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31-455F-487A-8BE8-B3F402E0B8EE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33-455F-487A-8BE8-B3F402E0B8EE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35-455F-487A-8BE8-B3F402E0B8EE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37-455F-487A-8BE8-B3F402E0B8EE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39-455F-487A-8BE8-B3F402E0B8EE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3B-455F-487A-8BE8-B3F402E0B8EE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3D-455F-487A-8BE8-B3F402E0B8EE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13F-455F-487A-8BE8-B3F402E0B8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List1!$A$3:$B$42</c:f>
              <c:multiLvlStrCache>
                <c:ptCount val="40"/>
                <c:lvl>
                  <c:pt idx="0">
                    <c:v>Brno</c:v>
                  </c:pt>
                  <c:pt idx="1">
                    <c:v>Praha</c:v>
                  </c:pt>
                  <c:pt idx="2">
                    <c:v>Plzeň</c:v>
                  </c:pt>
                  <c:pt idx="3">
                    <c:v>Brno</c:v>
                  </c:pt>
                  <c:pt idx="4">
                    <c:v>Plzeň</c:v>
                  </c:pt>
                  <c:pt idx="5">
                    <c:v>Brno</c:v>
                  </c:pt>
                  <c:pt idx="6">
                    <c:v>Praha</c:v>
                  </c:pt>
                  <c:pt idx="7">
                    <c:v>Plzeň</c:v>
                  </c:pt>
                  <c:pt idx="8">
                    <c:v>Olomouc</c:v>
                  </c:pt>
                  <c:pt idx="9">
                    <c:v>Plzeň</c:v>
                  </c:pt>
                  <c:pt idx="10">
                    <c:v>Brno</c:v>
                  </c:pt>
                  <c:pt idx="11">
                    <c:v>Praha</c:v>
                  </c:pt>
                  <c:pt idx="12">
                    <c:v>Ostrava</c:v>
                  </c:pt>
                  <c:pt idx="13">
                    <c:v>Praha</c:v>
                  </c:pt>
                  <c:pt idx="14">
                    <c:v>Plzeň</c:v>
                  </c:pt>
                  <c:pt idx="15">
                    <c:v>Brno</c:v>
                  </c:pt>
                  <c:pt idx="16">
                    <c:v>Plzeň</c:v>
                  </c:pt>
                  <c:pt idx="17">
                    <c:v>Brno</c:v>
                  </c:pt>
                  <c:pt idx="18">
                    <c:v>Brno</c:v>
                  </c:pt>
                  <c:pt idx="19">
                    <c:v>Olomouc</c:v>
                  </c:pt>
                  <c:pt idx="20">
                    <c:v>Praha</c:v>
                  </c:pt>
                  <c:pt idx="21">
                    <c:v>Olomouc</c:v>
                  </c:pt>
                  <c:pt idx="22">
                    <c:v>Praha</c:v>
                  </c:pt>
                  <c:pt idx="23">
                    <c:v>Plzeň</c:v>
                  </c:pt>
                  <c:pt idx="24">
                    <c:v>Praha</c:v>
                  </c:pt>
                  <c:pt idx="25">
                    <c:v>Brno</c:v>
                  </c:pt>
                  <c:pt idx="26">
                    <c:v>Plzeň</c:v>
                  </c:pt>
                  <c:pt idx="27">
                    <c:v>Praha</c:v>
                  </c:pt>
                  <c:pt idx="28">
                    <c:v>Brno</c:v>
                  </c:pt>
                  <c:pt idx="29">
                    <c:v>Brno</c:v>
                  </c:pt>
                  <c:pt idx="30">
                    <c:v>Plzeň</c:v>
                  </c:pt>
                  <c:pt idx="31">
                    <c:v>Praha</c:v>
                  </c:pt>
                  <c:pt idx="32">
                    <c:v>Praha</c:v>
                  </c:pt>
                  <c:pt idx="33">
                    <c:v>Ostrava</c:v>
                  </c:pt>
                  <c:pt idx="34">
                    <c:v>Plzeň</c:v>
                  </c:pt>
                  <c:pt idx="35">
                    <c:v>Praha</c:v>
                  </c:pt>
                  <c:pt idx="36">
                    <c:v>Plzeň</c:v>
                  </c:pt>
                  <c:pt idx="37">
                    <c:v>Olomouc</c:v>
                  </c:pt>
                  <c:pt idx="38">
                    <c:v>Brno</c:v>
                  </c:pt>
                  <c:pt idx="39">
                    <c:v>Olomouc</c:v>
                  </c:pt>
                </c:lvl>
                <c:lvl>
                  <c:pt idx="0">
                    <c:v>DAG-IMI-O-4</c:v>
                  </c:pt>
                  <c:pt idx="1">
                    <c:v>DF24-A-G1/2"-Z-4</c:v>
                  </c:pt>
                  <c:pt idx="2">
                    <c:v>DPL-060-POR</c:v>
                  </c:pt>
                  <c:pt idx="3">
                    <c:v>DPL-250-POR</c:v>
                  </c:pt>
                  <c:pt idx="4">
                    <c:v>KAL-A1308A4</c:v>
                  </c:pt>
                  <c:pt idx="5">
                    <c:v>KAL-L81G1WK-ST</c:v>
                  </c:pt>
                  <c:pt idx="6">
                    <c:v>KMI-2,5-E70</c:v>
                  </c:pt>
                  <c:pt idx="7">
                    <c:v>KSM-0,15-T-1 1/2"</c:v>
                  </c:pt>
                  <c:pt idx="8">
                    <c:v>MAS 3017, 1/2"</c:v>
                  </c:pt>
                  <c:pt idx="9">
                    <c:v>OME-20R20</c:v>
                  </c:pt>
                  <c:pt idx="10">
                    <c:v>PMG-AT08 2 DA 1121</c:v>
                  </c:pt>
                  <c:pt idx="11">
                    <c:v>RCM 2131 W</c:v>
                  </c:pt>
                  <c:pt idx="12">
                    <c:v>RCM 2138 W</c:v>
                  </c:pt>
                  <c:pt idx="13">
                    <c:v>DPL-060-POR</c:v>
                  </c:pt>
                  <c:pt idx="14">
                    <c:v>DPL-060-POR</c:v>
                  </c:pt>
                  <c:pt idx="15">
                    <c:v>DPL-250-POR</c:v>
                  </c:pt>
                  <c:pt idx="16">
                    <c:v>KAL-A1308A4</c:v>
                  </c:pt>
                  <c:pt idx="17">
                    <c:v>KAL-L81G1WK-ST</c:v>
                  </c:pt>
                  <c:pt idx="18">
                    <c:v>SFL 1320R10</c:v>
                  </c:pt>
                  <c:pt idx="19">
                    <c:v>SV-10</c:v>
                  </c:pt>
                  <c:pt idx="20">
                    <c:v>SV-18-1/2"-brass</c:v>
                  </c:pt>
                  <c:pt idx="21">
                    <c:v>VKP-20, 1"</c:v>
                  </c:pt>
                  <c:pt idx="22">
                    <c:v>VKP-20, 1/2", brass</c:v>
                  </c:pt>
                  <c:pt idx="23">
                    <c:v>DPL-060-POR</c:v>
                  </c:pt>
                  <c:pt idx="24">
                    <c:v>DPL-250-POR</c:v>
                  </c:pt>
                  <c:pt idx="25">
                    <c:v>KAL-A1308A4</c:v>
                  </c:pt>
                  <c:pt idx="26">
                    <c:v>KAL-L81G1WK-ST</c:v>
                  </c:pt>
                  <c:pt idx="27">
                    <c:v>KMI-2,5-E70</c:v>
                  </c:pt>
                  <c:pt idx="28">
                    <c:v>KSM-0,15-T-1 1/2"</c:v>
                  </c:pt>
                  <c:pt idx="29">
                    <c:v>MAS 3017, 1/2"</c:v>
                  </c:pt>
                  <c:pt idx="30">
                    <c:v>OME-20R20</c:v>
                  </c:pt>
                  <c:pt idx="31">
                    <c:v>PMG-AT08 2 DA 1121</c:v>
                  </c:pt>
                  <c:pt idx="32">
                    <c:v>RCM 2131 W</c:v>
                  </c:pt>
                  <c:pt idx="33">
                    <c:v>RCM 2138 W</c:v>
                  </c:pt>
                  <c:pt idx="34">
                    <c:v>SFL 1320R10</c:v>
                  </c:pt>
                  <c:pt idx="35">
                    <c:v>SV-10</c:v>
                  </c:pt>
                  <c:pt idx="36">
                    <c:v>SV-18-1/2"-brass</c:v>
                  </c:pt>
                  <c:pt idx="37">
                    <c:v>VKP-20, 1"</c:v>
                  </c:pt>
                  <c:pt idx="38">
                    <c:v>VKP-20, 1/2", brass</c:v>
                  </c:pt>
                  <c:pt idx="39">
                    <c:v>Vortex KUV 1005</c:v>
                  </c:pt>
                </c:lvl>
              </c:multiLvlStrCache>
            </c:multiLvlStrRef>
          </c:cat>
          <c:val>
            <c:numRef>
              <c:f>List1!$F$3:$F$42</c:f>
              <c:numCache>
                <c:formatCode>#,##0.00\ [$Kč-405]</c:formatCode>
                <c:ptCount val="40"/>
                <c:pt idx="0">
                  <c:v>98205.299999999988</c:v>
                </c:pt>
                <c:pt idx="1">
                  <c:v>399421.80000000005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39957</c:v>
                </c:pt>
                <c:pt idx="6">
                  <c:v>0</c:v>
                </c:pt>
                <c:pt idx="7">
                  <c:v>35422.649999999994</c:v>
                </c:pt>
                <c:pt idx="8">
                  <c:v>0</c:v>
                </c:pt>
                <c:pt idx="9">
                  <c:v>38095.950000000004</c:v>
                </c:pt>
                <c:pt idx="10">
                  <c:v>0</c:v>
                </c:pt>
                <c:pt idx="11">
                  <c:v>181251.45</c:v>
                </c:pt>
                <c:pt idx="12">
                  <c:v>0</c:v>
                </c:pt>
                <c:pt idx="13">
                  <c:v>0</c:v>
                </c:pt>
                <c:pt idx="14">
                  <c:v>12431.7</c:v>
                </c:pt>
                <c:pt idx="15">
                  <c:v>24863.4</c:v>
                </c:pt>
                <c:pt idx="16">
                  <c:v>0</c:v>
                </c:pt>
                <c:pt idx="17">
                  <c:v>0</c:v>
                </c:pt>
                <c:pt idx="18">
                  <c:v>26120.25</c:v>
                </c:pt>
                <c:pt idx="19">
                  <c:v>0</c:v>
                </c:pt>
                <c:pt idx="20">
                  <c:v>82319.399999999994</c:v>
                </c:pt>
                <c:pt idx="21">
                  <c:v>0</c:v>
                </c:pt>
                <c:pt idx="22">
                  <c:v>0</c:v>
                </c:pt>
                <c:pt idx="23">
                  <c:v>4143.9000000000005</c:v>
                </c:pt>
                <c:pt idx="24">
                  <c:v>4143.9000000000005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48019.649999999994</c:v>
                </c:pt>
                <c:pt idx="36">
                  <c:v>0</c:v>
                </c:pt>
                <c:pt idx="37">
                  <c:v>13808.25</c:v>
                </c:pt>
                <c:pt idx="38">
                  <c:v>68382.900000000009</c:v>
                </c:pt>
                <c:pt idx="39">
                  <c:v>179960.40000000002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CD-4A61-8B75-361F9567E96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Sheet1!$A$1:$A$37</c:f>
              <c:numCache>
                <c:formatCode>General</c:formatCode>
                <c:ptCount val="37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  <c:pt idx="13">
                  <c:v>105</c:v>
                </c:pt>
                <c:pt idx="14">
                  <c:v>120</c:v>
                </c:pt>
                <c:pt idx="15">
                  <c:v>135</c:v>
                </c:pt>
                <c:pt idx="16">
                  <c:v>150</c:v>
                </c:pt>
                <c:pt idx="17">
                  <c:v>165</c:v>
                </c:pt>
                <c:pt idx="18">
                  <c:v>180</c:v>
                </c:pt>
                <c:pt idx="19">
                  <c:v>195</c:v>
                </c:pt>
                <c:pt idx="20">
                  <c:v>210</c:v>
                </c:pt>
                <c:pt idx="21">
                  <c:v>225</c:v>
                </c:pt>
                <c:pt idx="22">
                  <c:v>240</c:v>
                </c:pt>
                <c:pt idx="23">
                  <c:v>255</c:v>
                </c:pt>
                <c:pt idx="24">
                  <c:v>270</c:v>
                </c:pt>
                <c:pt idx="25">
                  <c:v>285</c:v>
                </c:pt>
                <c:pt idx="26">
                  <c:v>300</c:v>
                </c:pt>
                <c:pt idx="27">
                  <c:v>315</c:v>
                </c:pt>
                <c:pt idx="28">
                  <c:v>330</c:v>
                </c:pt>
                <c:pt idx="29">
                  <c:v>345</c:v>
                </c:pt>
                <c:pt idx="30">
                  <c:v>360</c:v>
                </c:pt>
                <c:pt idx="31">
                  <c:v>375</c:v>
                </c:pt>
                <c:pt idx="32">
                  <c:v>390</c:v>
                </c:pt>
                <c:pt idx="33">
                  <c:v>405</c:v>
                </c:pt>
                <c:pt idx="34">
                  <c:v>420</c:v>
                </c:pt>
                <c:pt idx="35">
                  <c:v>435</c:v>
                </c:pt>
                <c:pt idx="36">
                  <c:v>450</c:v>
                </c:pt>
              </c:numCache>
            </c:numRef>
          </c:xVal>
          <c:yVal>
            <c:numRef>
              <c:f>Sheet1!$B$1:$B$37</c:f>
              <c:numCache>
                <c:formatCode>General</c:formatCode>
                <c:ptCount val="37"/>
                <c:pt idx="0">
                  <c:v>-3.0538767018105339</c:v>
                </c:pt>
                <c:pt idx="1">
                  <c:v>-1.3008870222368043</c:v>
                </c:pt>
                <c:pt idx="2">
                  <c:v>-2.2940465765210001</c:v>
                </c:pt>
                <c:pt idx="3">
                  <c:v>-5.4689965734408954</c:v>
                </c:pt>
                <c:pt idx="4">
                  <c:v>-7.5078070173626372</c:v>
                </c:pt>
                <c:pt idx="5">
                  <c:v>-5.536413092888341</c:v>
                </c:pt>
                <c:pt idx="6">
                  <c:v>0</c:v>
                </c:pt>
                <c:pt idx="7">
                  <c:v>5.536413092888341</c:v>
                </c:pt>
                <c:pt idx="8">
                  <c:v>7.5078070173626372</c:v>
                </c:pt>
                <c:pt idx="9">
                  <c:v>5.4689965734408954</c:v>
                </c:pt>
                <c:pt idx="10">
                  <c:v>2.2940465765210001</c:v>
                </c:pt>
                <c:pt idx="11">
                  <c:v>1.3008870222368043</c:v>
                </c:pt>
                <c:pt idx="12">
                  <c:v>3.0538767018105339</c:v>
                </c:pt>
                <c:pt idx="13">
                  <c:v>4.887260576445998</c:v>
                </c:pt>
                <c:pt idx="14">
                  <c:v>3.5926594278319235</c:v>
                </c:pt>
                <c:pt idx="15">
                  <c:v>-1.3053219633292088</c:v>
                </c:pt>
                <c:pt idx="16">
                  <c:v>-6.8310361267482396</c:v>
                </c:pt>
                <c:pt idx="17">
                  <c:v>-9.1207210772320195</c:v>
                </c:pt>
                <c:pt idx="18">
                  <c:v>-6.8742896268270508</c:v>
                </c:pt>
                <c:pt idx="19">
                  <c:v>-2.4528526999392142</c:v>
                </c:pt>
                <c:pt idx="20">
                  <c:v>0.39856702684836165</c:v>
                </c:pt>
                <c:pt idx="21">
                  <c:v>3.5580623016790769E-2</c:v>
                </c:pt>
                <c:pt idx="22">
                  <c:v>-1.6907544501574867</c:v>
                </c:pt>
                <c:pt idx="23">
                  <c:v>-1.4270031344214447</c:v>
                </c:pt>
                <c:pt idx="24">
                  <c:v>2.2307241072752326</c:v>
                </c:pt>
                <c:pt idx="25">
                  <c:v>7.1450891471176483</c:v>
                </c:pt>
                <c:pt idx="26">
                  <c:v>9.4576738606744755</c:v>
                </c:pt>
                <c:pt idx="27">
                  <c:v>7.1256891557947206</c:v>
                </c:pt>
                <c:pt idx="28">
                  <c:v>1.8374155160800747</c:v>
                </c:pt>
                <c:pt idx="29">
                  <c:v>-2.5083206713398263</c:v>
                </c:pt>
                <c:pt idx="30">
                  <c:v>-3.3279894865395065</c:v>
                </c:pt>
                <c:pt idx="31">
                  <c:v>-1.5647091603368037</c:v>
                </c:pt>
                <c:pt idx="32">
                  <c:v>-0.52351581720654528</c:v>
                </c:pt>
                <c:pt idx="33">
                  <c:v>-2.4784515095791311</c:v>
                </c:pt>
                <c:pt idx="34">
                  <c:v>-6.3124988699346432</c:v>
                </c:pt>
                <c:pt idx="35">
                  <c:v>-8.4623903294346015</c:v>
                </c:pt>
                <c:pt idx="36">
                  <c:v>-6.2894286263384149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2F-4D5B-836F-7B405E4A9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110480"/>
        <c:axId val="715102160"/>
      </c:scatterChart>
      <c:valAx>
        <c:axId val="715110480"/>
        <c:scaling>
          <c:orientation val="minMax"/>
          <c:max val="45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02160"/>
        <c:crosses val="autoZero"/>
        <c:crossBetween val="midCat"/>
        <c:majorUnit val="90"/>
      </c:valAx>
      <c:valAx>
        <c:axId val="7151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1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276223</xdr:colOff>
      <xdr:row>2</xdr:row>
      <xdr:rowOff>108858</xdr:rowOff>
    </xdr:from>
    <xdr:to>
      <xdr:col>13</xdr:col>
      <xdr:colOff>666750</xdr:colOff>
      <xdr:row>50</xdr:row>
      <xdr:rowOff>27214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4439673-1229-B637-C825-D3869C94A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310243</xdr:colOff>
      <xdr:row>6</xdr:row>
      <xdr:rowOff>27215</xdr:rowOff>
    </xdr:from>
    <xdr:to>
      <xdr:col>13</xdr:col>
      <xdr:colOff>185057</xdr:colOff>
      <xdr:row>22</xdr:row>
      <xdr:rowOff>157843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2804DED-893F-393F-41B7-2E66AD969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Relationship Id="rId4" Type="http://schemas.openxmlformats.org/officeDocument/2006/relationships/comments" Target="../comments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70" zoomScaleNormal="70" workbookViewId="0">
      <selection activeCell="N4" sqref="N4:V46"/>
    </sheetView>
  </sheetViews>
  <sheetFormatPr defaultColWidth="11.59375" defaultRowHeight="12.75" x14ac:dyDescent="0.15"/>
  <cols>
    <col min="1" max="1" width="22.3828125" customWidth="1"/>
    <col min="2" max="2" width="17.39453125" customWidth="1"/>
    <col min="3" max="3" width="14.29296875" bestFit="1" customWidth="1"/>
    <col min="4" max="4" width="7.55078125" customWidth="1"/>
    <col min="5" max="5" width="14.96875" customWidth="1"/>
    <col min="6" max="6" width="17.93359375" customWidth="1"/>
    <col min="7" max="7" width="8.76171875" customWidth="1"/>
  </cols>
  <sheetData>
    <row r="1" spans="1:8" ht="14.25" x14ac:dyDescent="0.2">
      <c r="A1" t="s">
        <v>39</v>
      </c>
      <c r="H1" t="s">
        <v>34</v>
      </c>
    </row>
    <row r="2" spans="1:8" x14ac:dyDescent="0.15">
      <c r="A2" s="1" t="s">
        <v>35</v>
      </c>
      <c r="B2" s="14" t="s">
        <v>36</v>
      </c>
      <c r="C2" s="14" t="s">
        <v>37</v>
      </c>
      <c r="D2" s="14" t="s">
        <v>38</v>
      </c>
      <c r="E2" s="14" t="s">
        <v>32</v>
      </c>
      <c r="F2" s="14" t="s">
        <v>33</v>
      </c>
      <c r="H2" s="2">
        <v>28.5</v>
      </c>
    </row>
    <row r="3" spans="1:8" x14ac:dyDescent="0.15">
      <c r="A3" t="s">
        <v>0</v>
      </c>
      <c r="B3" t="s">
        <v>18</v>
      </c>
      <c r="C3" s="3">
        <v>574.29999999999995</v>
      </c>
      <c r="D3" s="8">
        <f ca="1">IF(RAND()*RAND()*5000&gt;C3,FLOOR(RAND()*RAND()*RAND()*33.33,1),0)</f>
        <v>6</v>
      </c>
      <c r="E3" s="16">
        <f ca="1">C3*D3</f>
        <v>3445.7999999999997</v>
      </c>
      <c r="F3" s="15">
        <f ca="1">E3*28.5</f>
        <v>98205.299999999988</v>
      </c>
    </row>
    <row r="4" spans="1:8" x14ac:dyDescent="0.15">
      <c r="A4" t="s">
        <v>1</v>
      </c>
      <c r="B4" t="s">
        <v>17</v>
      </c>
      <c r="C4" s="3">
        <v>1557.2</v>
      </c>
      <c r="D4" s="9">
        <f t="shared" ref="D4:D42" ca="1" si="0">IF(RAND()*RAND()*5000&gt;C4,FLOOR(RAND()*RAND()*RAND()*33.33,1),0)</f>
        <v>9</v>
      </c>
      <c r="E4" s="16">
        <f t="shared" ref="E4:E42" ca="1" si="1">C4*D4</f>
        <v>14014.800000000001</v>
      </c>
      <c r="F4" s="15">
        <f t="shared" ref="F4:F42" ca="1" si="2">E4*28.5</f>
        <v>399421.80000000005</v>
      </c>
    </row>
    <row r="5" spans="1:8" ht="14.25" customHeight="1" x14ac:dyDescent="0.15">
      <c r="A5" t="s">
        <v>2</v>
      </c>
      <c r="B5" t="s">
        <v>21</v>
      </c>
      <c r="C5" s="3">
        <v>145.4</v>
      </c>
      <c r="D5" s="9">
        <f t="shared" ca="1" si="0"/>
        <v>0</v>
      </c>
      <c r="E5" s="16">
        <f t="shared" ca="1" si="1"/>
        <v>0</v>
      </c>
      <c r="F5" s="15">
        <f t="shared" ca="1" si="2"/>
        <v>0</v>
      </c>
    </row>
    <row r="6" spans="1:8" x14ac:dyDescent="0.15">
      <c r="A6" t="s">
        <v>3</v>
      </c>
      <c r="B6" t="s">
        <v>18</v>
      </c>
      <c r="C6" s="3">
        <v>145.4</v>
      </c>
      <c r="D6" s="9">
        <f t="shared" ca="1" si="0"/>
        <v>0</v>
      </c>
      <c r="E6" s="16">
        <f t="shared" ca="1" si="1"/>
        <v>0</v>
      </c>
      <c r="F6" s="15">
        <f t="shared" ca="1" si="2"/>
        <v>0</v>
      </c>
    </row>
    <row r="7" spans="1:8" x14ac:dyDescent="0.15">
      <c r="A7" t="s">
        <v>4</v>
      </c>
      <c r="B7" t="s">
        <v>21</v>
      </c>
      <c r="C7" s="3">
        <v>431.3</v>
      </c>
      <c r="D7" s="9">
        <f t="shared" ca="1" si="0"/>
        <v>0</v>
      </c>
      <c r="E7" s="16">
        <f t="shared" ca="1" si="1"/>
        <v>0</v>
      </c>
      <c r="F7" s="15">
        <f t="shared" ca="1" si="2"/>
        <v>0</v>
      </c>
    </row>
    <row r="8" spans="1:8" x14ac:dyDescent="0.15">
      <c r="A8" t="s">
        <v>5</v>
      </c>
      <c r="B8" t="s">
        <v>18</v>
      </c>
      <c r="C8" s="3">
        <v>350.5</v>
      </c>
      <c r="D8" s="9">
        <f t="shared" ca="1" si="0"/>
        <v>4</v>
      </c>
      <c r="E8" s="16">
        <f t="shared" ca="1" si="1"/>
        <v>1402</v>
      </c>
      <c r="F8" s="15">
        <f t="shared" ca="1" si="2"/>
        <v>39957</v>
      </c>
    </row>
    <row r="9" spans="1:8" x14ac:dyDescent="0.15">
      <c r="A9" t="s">
        <v>6</v>
      </c>
      <c r="B9" t="s">
        <v>17</v>
      </c>
      <c r="C9" s="3">
        <v>2497.4</v>
      </c>
      <c r="D9" s="9">
        <f t="shared" ca="1" si="0"/>
        <v>0</v>
      </c>
      <c r="E9" s="16">
        <f t="shared" ca="1" si="1"/>
        <v>0</v>
      </c>
      <c r="F9" s="15">
        <f t="shared" ca="1" si="2"/>
        <v>0</v>
      </c>
    </row>
    <row r="10" spans="1:8" x14ac:dyDescent="0.15">
      <c r="A10" t="s">
        <v>7</v>
      </c>
      <c r="B10" t="s">
        <v>21</v>
      </c>
      <c r="C10" s="3">
        <v>138.1</v>
      </c>
      <c r="D10" s="9">
        <f t="shared" ca="1" si="0"/>
        <v>9</v>
      </c>
      <c r="E10" s="16">
        <f t="shared" ca="1" si="1"/>
        <v>1242.8999999999999</v>
      </c>
      <c r="F10" s="15">
        <f t="shared" ca="1" si="2"/>
        <v>35422.649999999994</v>
      </c>
    </row>
    <row r="11" spans="1:8" x14ac:dyDescent="0.15">
      <c r="A11" t="s">
        <v>8</v>
      </c>
      <c r="B11" t="s">
        <v>20</v>
      </c>
      <c r="C11" s="3">
        <v>4633.7</v>
      </c>
      <c r="D11" s="9">
        <f t="shared" ca="1" si="0"/>
        <v>0</v>
      </c>
      <c r="E11" s="16">
        <f t="shared" ca="1" si="1"/>
        <v>0</v>
      </c>
      <c r="F11" s="15">
        <f t="shared" ca="1" si="2"/>
        <v>0</v>
      </c>
    </row>
    <row r="12" spans="1:8" x14ac:dyDescent="0.15">
      <c r="A12" t="s">
        <v>9</v>
      </c>
      <c r="B12" t="s">
        <v>21</v>
      </c>
      <c r="C12" s="3">
        <v>1336.7</v>
      </c>
      <c r="D12" s="9">
        <f t="shared" ca="1" si="0"/>
        <v>1</v>
      </c>
      <c r="E12" s="16">
        <f t="shared" ca="1" si="1"/>
        <v>1336.7</v>
      </c>
      <c r="F12" s="15">
        <f t="shared" ca="1" si="2"/>
        <v>38095.950000000004</v>
      </c>
    </row>
    <row r="13" spans="1:8" x14ac:dyDescent="0.15">
      <c r="A13" t="s">
        <v>10</v>
      </c>
      <c r="B13" t="s">
        <v>18</v>
      </c>
      <c r="C13" s="3">
        <v>2376.1999999999998</v>
      </c>
      <c r="D13" s="9">
        <f t="shared" ca="1" si="0"/>
        <v>0</v>
      </c>
      <c r="E13" s="16">
        <f t="shared" ca="1" si="1"/>
        <v>0</v>
      </c>
      <c r="F13" s="15">
        <f t="shared" ca="1" si="2"/>
        <v>0</v>
      </c>
    </row>
    <row r="14" spans="1:8" x14ac:dyDescent="0.15">
      <c r="A14" t="s">
        <v>11</v>
      </c>
      <c r="B14" t="s">
        <v>17</v>
      </c>
      <c r="C14" s="3">
        <v>2119.9</v>
      </c>
      <c r="D14" s="9">
        <f t="shared" ca="1" si="0"/>
        <v>3</v>
      </c>
      <c r="E14" s="16">
        <f t="shared" ca="1" si="1"/>
        <v>6359.7000000000007</v>
      </c>
      <c r="F14" s="15">
        <f t="shared" ca="1" si="2"/>
        <v>181251.45</v>
      </c>
    </row>
    <row r="15" spans="1:8" x14ac:dyDescent="0.15">
      <c r="A15" t="s">
        <v>12</v>
      </c>
      <c r="B15" t="s">
        <v>19</v>
      </c>
      <c r="C15" s="3">
        <v>1877.9</v>
      </c>
      <c r="D15" s="9">
        <f t="shared" ca="1" si="0"/>
        <v>0</v>
      </c>
      <c r="E15" s="16">
        <f t="shared" ca="1" si="1"/>
        <v>0</v>
      </c>
      <c r="F15" s="15">
        <f t="shared" ca="1" si="2"/>
        <v>0</v>
      </c>
    </row>
    <row r="16" spans="1:8" ht="14.25" customHeight="1" x14ac:dyDescent="0.15">
      <c r="A16" t="s">
        <v>2</v>
      </c>
      <c r="B16" t="s">
        <v>17</v>
      </c>
      <c r="C16" s="3">
        <v>145.4</v>
      </c>
      <c r="D16" s="9">
        <f t="shared" ca="1" si="0"/>
        <v>0</v>
      </c>
      <c r="E16" s="16">
        <f t="shared" ca="1" si="1"/>
        <v>0</v>
      </c>
      <c r="F16" s="15">
        <f t="shared" ca="1" si="2"/>
        <v>0</v>
      </c>
    </row>
    <row r="17" spans="1:6" ht="14.25" customHeight="1" x14ac:dyDescent="0.15">
      <c r="A17" t="s">
        <v>2</v>
      </c>
      <c r="B17" t="s">
        <v>21</v>
      </c>
      <c r="C17" s="3">
        <v>145.4</v>
      </c>
      <c r="D17" s="9">
        <f t="shared" ca="1" si="0"/>
        <v>3</v>
      </c>
      <c r="E17" s="16">
        <f t="shared" ca="1" si="1"/>
        <v>436.20000000000005</v>
      </c>
      <c r="F17" s="15">
        <f t="shared" ca="1" si="2"/>
        <v>12431.7</v>
      </c>
    </row>
    <row r="18" spans="1:6" x14ac:dyDescent="0.15">
      <c r="A18" t="s">
        <v>3</v>
      </c>
      <c r="B18" t="s">
        <v>18</v>
      </c>
      <c r="C18" s="3">
        <v>145.4</v>
      </c>
      <c r="D18" s="9">
        <f t="shared" ca="1" si="0"/>
        <v>6</v>
      </c>
      <c r="E18" s="16">
        <f t="shared" ca="1" si="1"/>
        <v>872.40000000000009</v>
      </c>
      <c r="F18" s="15">
        <f t="shared" ca="1" si="2"/>
        <v>24863.4</v>
      </c>
    </row>
    <row r="19" spans="1:6" x14ac:dyDescent="0.15">
      <c r="A19" t="s">
        <v>4</v>
      </c>
      <c r="B19" t="s">
        <v>21</v>
      </c>
      <c r="C19" s="3">
        <v>431.3</v>
      </c>
      <c r="D19" s="9">
        <f t="shared" ca="1" si="0"/>
        <v>0</v>
      </c>
      <c r="E19" s="16">
        <f t="shared" ca="1" si="1"/>
        <v>0</v>
      </c>
      <c r="F19" s="15">
        <f t="shared" ca="1" si="2"/>
        <v>0</v>
      </c>
    </row>
    <row r="20" spans="1:6" x14ac:dyDescent="0.15">
      <c r="A20" t="s">
        <v>5</v>
      </c>
      <c r="B20" t="s">
        <v>18</v>
      </c>
      <c r="C20" s="3">
        <v>350.5</v>
      </c>
      <c r="D20" s="9">
        <f t="shared" ca="1" si="0"/>
        <v>0</v>
      </c>
      <c r="E20" s="16">
        <f t="shared" ca="1" si="1"/>
        <v>0</v>
      </c>
      <c r="F20" s="15">
        <f t="shared" ca="1" si="2"/>
        <v>0</v>
      </c>
    </row>
    <row r="21" spans="1:6" x14ac:dyDescent="0.15">
      <c r="A21" t="s">
        <v>13</v>
      </c>
      <c r="B21" t="s">
        <v>18</v>
      </c>
      <c r="C21" s="3">
        <v>183.3</v>
      </c>
      <c r="D21" s="9">
        <f t="shared" ca="1" si="0"/>
        <v>5</v>
      </c>
      <c r="E21" s="16">
        <f t="shared" ca="1" si="1"/>
        <v>916.5</v>
      </c>
      <c r="F21" s="15">
        <f t="shared" ca="1" si="2"/>
        <v>26120.25</v>
      </c>
    </row>
    <row r="22" spans="1:6" x14ac:dyDescent="0.15">
      <c r="A22" t="s">
        <v>14</v>
      </c>
      <c r="B22" t="s">
        <v>20</v>
      </c>
      <c r="C22" s="3">
        <v>240.7</v>
      </c>
      <c r="D22" s="9">
        <f t="shared" ca="1" si="0"/>
        <v>0</v>
      </c>
      <c r="E22" s="16">
        <f t="shared" ca="1" si="1"/>
        <v>0</v>
      </c>
      <c r="F22" s="15">
        <f t="shared" ca="1" si="2"/>
        <v>0</v>
      </c>
    </row>
    <row r="23" spans="1:6" x14ac:dyDescent="0.15">
      <c r="A23" t="s">
        <v>47</v>
      </c>
      <c r="B23" t="s">
        <v>17</v>
      </c>
      <c r="C23" s="3">
        <v>240.7</v>
      </c>
      <c r="D23" s="9">
        <f t="shared" ca="1" si="0"/>
        <v>12</v>
      </c>
      <c r="E23" s="16">
        <f t="shared" ca="1" si="1"/>
        <v>2888.3999999999996</v>
      </c>
      <c r="F23" s="15">
        <f t="shared" ca="1" si="2"/>
        <v>82319.399999999994</v>
      </c>
    </row>
    <row r="24" spans="1:6" x14ac:dyDescent="0.15">
      <c r="A24" t="s">
        <v>15</v>
      </c>
      <c r="B24" t="s">
        <v>20</v>
      </c>
      <c r="C24" s="3">
        <v>96.9</v>
      </c>
      <c r="D24" s="9">
        <f t="shared" ca="1" si="0"/>
        <v>0</v>
      </c>
      <c r="E24" s="16">
        <f t="shared" ca="1" si="1"/>
        <v>0</v>
      </c>
      <c r="F24" s="15">
        <f t="shared" ca="1" si="2"/>
        <v>0</v>
      </c>
    </row>
    <row r="25" spans="1:6" x14ac:dyDescent="0.15">
      <c r="A25" t="s">
        <v>48</v>
      </c>
      <c r="B25" t="s">
        <v>17</v>
      </c>
      <c r="C25" s="3">
        <v>133.30000000000001</v>
      </c>
      <c r="D25" s="9">
        <f t="shared" ca="1" si="0"/>
        <v>0</v>
      </c>
      <c r="E25" s="16">
        <f t="shared" ca="1" si="1"/>
        <v>0</v>
      </c>
      <c r="F25" s="15">
        <f t="shared" ca="1" si="2"/>
        <v>0</v>
      </c>
    </row>
    <row r="26" spans="1:6" x14ac:dyDescent="0.15">
      <c r="A26" t="s">
        <v>2</v>
      </c>
      <c r="B26" t="s">
        <v>21</v>
      </c>
      <c r="C26" s="3">
        <v>145.4</v>
      </c>
      <c r="D26" s="9">
        <f t="shared" ca="1" si="0"/>
        <v>1</v>
      </c>
      <c r="E26" s="16">
        <f t="shared" ca="1" si="1"/>
        <v>145.4</v>
      </c>
      <c r="F26" s="15">
        <f t="shared" ca="1" si="2"/>
        <v>4143.9000000000005</v>
      </c>
    </row>
    <row r="27" spans="1:6" x14ac:dyDescent="0.15">
      <c r="A27" t="s">
        <v>3</v>
      </c>
      <c r="B27" t="s">
        <v>17</v>
      </c>
      <c r="C27" s="3">
        <v>145.4</v>
      </c>
      <c r="D27" s="9">
        <f t="shared" ca="1" si="0"/>
        <v>1</v>
      </c>
      <c r="E27" s="16">
        <f t="shared" ca="1" si="1"/>
        <v>145.4</v>
      </c>
      <c r="F27" s="15">
        <f t="shared" ca="1" si="2"/>
        <v>4143.9000000000005</v>
      </c>
    </row>
    <row r="28" spans="1:6" x14ac:dyDescent="0.15">
      <c r="A28" t="s">
        <v>4</v>
      </c>
      <c r="B28" t="s">
        <v>18</v>
      </c>
      <c r="C28" s="3">
        <v>431.3</v>
      </c>
      <c r="D28" s="9">
        <f t="shared" ca="1" si="0"/>
        <v>0</v>
      </c>
      <c r="E28" s="16">
        <f t="shared" ca="1" si="1"/>
        <v>0</v>
      </c>
      <c r="F28" s="15">
        <f t="shared" ca="1" si="2"/>
        <v>0</v>
      </c>
    </row>
    <row r="29" spans="1:6" x14ac:dyDescent="0.15">
      <c r="A29" t="s">
        <v>5</v>
      </c>
      <c r="B29" t="s">
        <v>21</v>
      </c>
      <c r="C29" s="3">
        <v>350.5</v>
      </c>
      <c r="D29" s="9">
        <f t="shared" ca="1" si="0"/>
        <v>0</v>
      </c>
      <c r="E29" s="16">
        <f t="shared" ca="1" si="1"/>
        <v>0</v>
      </c>
      <c r="F29" s="15">
        <f t="shared" ca="1" si="2"/>
        <v>0</v>
      </c>
    </row>
    <row r="30" spans="1:6" x14ac:dyDescent="0.15">
      <c r="A30" t="s">
        <v>6</v>
      </c>
      <c r="B30" t="s">
        <v>17</v>
      </c>
      <c r="C30" s="3">
        <v>2497.4</v>
      </c>
      <c r="D30" s="9">
        <f t="shared" ca="1" si="0"/>
        <v>0</v>
      </c>
      <c r="E30" s="16">
        <f t="shared" ca="1" si="1"/>
        <v>0</v>
      </c>
      <c r="F30" s="15">
        <f t="shared" ca="1" si="2"/>
        <v>0</v>
      </c>
    </row>
    <row r="31" spans="1:6" x14ac:dyDescent="0.15">
      <c r="A31" t="s">
        <v>7</v>
      </c>
      <c r="B31" t="s">
        <v>18</v>
      </c>
      <c r="C31" s="3">
        <v>138.1</v>
      </c>
      <c r="D31" s="9">
        <f t="shared" ca="1" si="0"/>
        <v>0</v>
      </c>
      <c r="E31" s="16">
        <f t="shared" ca="1" si="1"/>
        <v>0</v>
      </c>
      <c r="F31" s="15">
        <f t="shared" ca="1" si="2"/>
        <v>0</v>
      </c>
    </row>
    <row r="32" spans="1:6" x14ac:dyDescent="0.15">
      <c r="A32" t="s">
        <v>8</v>
      </c>
      <c r="B32" t="s">
        <v>18</v>
      </c>
      <c r="C32" s="3">
        <v>4633.7</v>
      </c>
      <c r="D32" s="9">
        <f t="shared" ca="1" si="0"/>
        <v>0</v>
      </c>
      <c r="E32" s="16">
        <f t="shared" ca="1" si="1"/>
        <v>0</v>
      </c>
      <c r="F32" s="15">
        <f t="shared" ca="1" si="2"/>
        <v>0</v>
      </c>
    </row>
    <row r="33" spans="1:6" x14ac:dyDescent="0.15">
      <c r="A33" t="s">
        <v>9</v>
      </c>
      <c r="B33" t="s">
        <v>21</v>
      </c>
      <c r="C33" s="3">
        <v>1336.7</v>
      </c>
      <c r="D33" s="9">
        <f t="shared" ca="1" si="0"/>
        <v>0</v>
      </c>
      <c r="E33" s="16">
        <f t="shared" ca="1" si="1"/>
        <v>0</v>
      </c>
      <c r="F33" s="15">
        <f t="shared" ca="1" si="2"/>
        <v>0</v>
      </c>
    </row>
    <row r="34" spans="1:6" x14ac:dyDescent="0.15">
      <c r="A34" t="s">
        <v>10</v>
      </c>
      <c r="B34" t="s">
        <v>17</v>
      </c>
      <c r="C34" s="3">
        <v>2376.1999999999998</v>
      </c>
      <c r="D34" s="9">
        <f t="shared" ca="1" si="0"/>
        <v>0</v>
      </c>
      <c r="E34" s="16">
        <f t="shared" ca="1" si="1"/>
        <v>0</v>
      </c>
      <c r="F34" s="15">
        <f t="shared" ca="1" si="2"/>
        <v>0</v>
      </c>
    </row>
    <row r="35" spans="1:6" x14ac:dyDescent="0.15">
      <c r="A35" t="s">
        <v>11</v>
      </c>
      <c r="B35" t="s">
        <v>17</v>
      </c>
      <c r="C35" s="3">
        <v>2119.9</v>
      </c>
      <c r="D35" s="9">
        <f t="shared" ca="1" si="0"/>
        <v>0</v>
      </c>
      <c r="E35" s="16">
        <f t="shared" ca="1" si="1"/>
        <v>0</v>
      </c>
      <c r="F35" s="15">
        <f t="shared" ca="1" si="2"/>
        <v>0</v>
      </c>
    </row>
    <row r="36" spans="1:6" x14ac:dyDescent="0.15">
      <c r="A36" t="s">
        <v>12</v>
      </c>
      <c r="B36" t="s">
        <v>19</v>
      </c>
      <c r="C36" s="3">
        <v>1877.9</v>
      </c>
      <c r="D36" s="9">
        <f t="shared" ca="1" si="0"/>
        <v>0</v>
      </c>
      <c r="E36" s="16">
        <f t="shared" ca="1" si="1"/>
        <v>0</v>
      </c>
      <c r="F36" s="15">
        <f t="shared" ca="1" si="2"/>
        <v>0</v>
      </c>
    </row>
    <row r="37" spans="1:6" x14ac:dyDescent="0.15">
      <c r="A37" t="s">
        <v>13</v>
      </c>
      <c r="B37" t="s">
        <v>21</v>
      </c>
      <c r="C37" s="3">
        <v>183.3</v>
      </c>
      <c r="D37" s="9">
        <f t="shared" ca="1" si="0"/>
        <v>0</v>
      </c>
      <c r="E37" s="16">
        <f t="shared" ca="1" si="1"/>
        <v>0</v>
      </c>
      <c r="F37" s="15">
        <f t="shared" ca="1" si="2"/>
        <v>0</v>
      </c>
    </row>
    <row r="38" spans="1:6" x14ac:dyDescent="0.15">
      <c r="A38" t="s">
        <v>14</v>
      </c>
      <c r="B38" t="s">
        <v>17</v>
      </c>
      <c r="C38" s="3">
        <v>240.7</v>
      </c>
      <c r="D38" s="9">
        <f t="shared" ca="1" si="0"/>
        <v>7</v>
      </c>
      <c r="E38" s="16">
        <f t="shared" ca="1" si="1"/>
        <v>1684.8999999999999</v>
      </c>
      <c r="F38" s="15">
        <f t="shared" ca="1" si="2"/>
        <v>48019.649999999994</v>
      </c>
    </row>
    <row r="39" spans="1:6" x14ac:dyDescent="0.15">
      <c r="A39" t="s">
        <v>47</v>
      </c>
      <c r="B39" t="s">
        <v>21</v>
      </c>
      <c r="C39" s="3">
        <v>240.7</v>
      </c>
      <c r="D39" s="9">
        <f t="shared" ca="1" si="0"/>
        <v>0</v>
      </c>
      <c r="E39" s="16">
        <f t="shared" ca="1" si="1"/>
        <v>0</v>
      </c>
      <c r="F39" s="15">
        <f t="shared" ca="1" si="2"/>
        <v>0</v>
      </c>
    </row>
    <row r="40" spans="1:6" x14ac:dyDescent="0.15">
      <c r="A40" t="s">
        <v>15</v>
      </c>
      <c r="B40" t="s">
        <v>20</v>
      </c>
      <c r="C40" s="3">
        <v>96.9</v>
      </c>
      <c r="D40" s="9">
        <f t="shared" ca="1" si="0"/>
        <v>5</v>
      </c>
      <c r="E40" s="16">
        <f t="shared" ca="1" si="1"/>
        <v>484.5</v>
      </c>
      <c r="F40" s="15">
        <f t="shared" ca="1" si="2"/>
        <v>13808.25</v>
      </c>
    </row>
    <row r="41" spans="1:6" x14ac:dyDescent="0.15">
      <c r="A41" t="s">
        <v>48</v>
      </c>
      <c r="B41" t="s">
        <v>18</v>
      </c>
      <c r="C41" s="3">
        <v>133.30000000000001</v>
      </c>
      <c r="D41" s="9">
        <f t="shared" ca="1" si="0"/>
        <v>18</v>
      </c>
      <c r="E41" s="16">
        <f t="shared" ca="1" si="1"/>
        <v>2399.4</v>
      </c>
      <c r="F41" s="15">
        <f t="shared" ca="1" si="2"/>
        <v>68382.900000000009</v>
      </c>
    </row>
    <row r="42" spans="1:6" x14ac:dyDescent="0.15">
      <c r="A42" t="s">
        <v>16</v>
      </c>
      <c r="B42" t="s">
        <v>20</v>
      </c>
      <c r="C42" s="3">
        <v>2104.8000000000002</v>
      </c>
      <c r="D42" s="10">
        <f t="shared" ca="1" si="0"/>
        <v>3</v>
      </c>
      <c r="E42" s="16">
        <f t="shared" ca="1" si="1"/>
        <v>6314.4000000000005</v>
      </c>
      <c r="F42" s="15">
        <f t="shared" ca="1" si="2"/>
        <v>179960.40000000002</v>
      </c>
    </row>
    <row r="43" spans="1:6" x14ac:dyDescent="0.15">
      <c r="A43" s="19" t="s">
        <v>31</v>
      </c>
      <c r="B43" s="19"/>
      <c r="C43" s="19"/>
      <c r="D43" s="19"/>
      <c r="E43" s="4"/>
      <c r="F43" s="7">
        <f ca="1">SUM(F3:F42)</f>
        <v>1256547.9000000004</v>
      </c>
    </row>
    <row r="45" spans="1:6" x14ac:dyDescent="0.15">
      <c r="A45" s="20" t="s">
        <v>30</v>
      </c>
      <c r="B45" s="20"/>
      <c r="C45" s="20"/>
      <c r="D45" s="20"/>
      <c r="E45" s="2">
        <v>800000</v>
      </c>
      <c r="F45" s="2">
        <v>1600000</v>
      </c>
    </row>
    <row r="46" spans="1:6" x14ac:dyDescent="0.15">
      <c r="A46" s="20" t="s">
        <v>29</v>
      </c>
      <c r="B46" s="20"/>
      <c r="C46" s="20"/>
      <c r="D46" s="20"/>
      <c r="E46" s="5">
        <v>0.02</v>
      </c>
      <c r="F46" s="5">
        <v>0.05</v>
      </c>
    </row>
    <row r="48" spans="1:6" x14ac:dyDescent="0.15">
      <c r="A48" s="21" t="s">
        <v>41</v>
      </c>
      <c r="B48" s="21"/>
      <c r="C48" s="21"/>
      <c r="D48" s="21"/>
      <c r="E48" s="21"/>
      <c r="F48" s="17">
        <f ca="1">IF(E45&gt;F43,F43*1,IF(F45&lt;F43,F43*(1-F46),F43*(1-E46)))</f>
        <v>1231416.9420000003</v>
      </c>
    </row>
    <row r="49" spans="1:6" x14ac:dyDescent="0.15">
      <c r="A49" t="s">
        <v>40</v>
      </c>
      <c r="F49" s="18">
        <f ca="1">F48*21%</f>
        <v>258597.55782000005</v>
      </c>
    </row>
    <row r="51" spans="1:6" ht="13.5" x14ac:dyDescent="0.15">
      <c r="A51" s="6"/>
    </row>
  </sheetData>
  <sheetProtection selectLockedCells="1" selectUnlockedCells="1"/>
  <mergeCells count="4">
    <mergeCell ref="A43:D43"/>
    <mergeCell ref="A45:D45"/>
    <mergeCell ref="A46:D46"/>
    <mergeCell ref="A48:E48"/>
  </mergeCells>
  <phoneticPr fontId="1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&amp;C&amp;"Arial,obyčejné"&amp;A</oddHeader>
    <oddFooter>&amp;C&amp;"Arial,obyčejné"Stránka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8DD9-A8FA-40DB-89AA-1F38E3612500}">
  <dimension ref="A1:B37"/>
  <sheetViews>
    <sheetView zoomScale="175" zoomScaleNormal="175" workbookViewId="0">
      <selection activeCell="E9" sqref="E9"/>
    </sheetView>
  </sheetViews>
  <sheetFormatPr defaultRowHeight="12.75" x14ac:dyDescent="0.15"/>
  <sheetData>
    <row r="1" spans="1:2" x14ac:dyDescent="0.15">
      <c r="A1">
        <v>-90</v>
      </c>
      <c r="B1">
        <f>4*SIN(3*A1)-5.5*SIN(5*A1)</f>
        <v>-3.0538767018105339</v>
      </c>
    </row>
    <row r="2" spans="1:2" x14ac:dyDescent="0.15">
      <c r="A2">
        <v>-75</v>
      </c>
      <c r="B2">
        <f>4*SIN(3*A2)-5.5*SIN(5*A2)</f>
        <v>-1.3008870222368043</v>
      </c>
    </row>
    <row r="3" spans="1:2" x14ac:dyDescent="0.15">
      <c r="A3">
        <v>-60</v>
      </c>
      <c r="B3">
        <f>4*SIN(3*A3)-5.5*SIN(5*A3)</f>
        <v>-2.2940465765210001</v>
      </c>
    </row>
    <row r="4" spans="1:2" x14ac:dyDescent="0.15">
      <c r="A4">
        <v>-45</v>
      </c>
      <c r="B4">
        <f>4*SIN(3*A4)-5.5*SIN(5*A4)</f>
        <v>-5.4689965734408954</v>
      </c>
    </row>
    <row r="5" spans="1:2" x14ac:dyDescent="0.15">
      <c r="A5">
        <v>-30</v>
      </c>
      <c r="B5">
        <f>4*SIN(3*A5)-5.5*SIN(5*A5)</f>
        <v>-7.5078070173626372</v>
      </c>
    </row>
    <row r="6" spans="1:2" x14ac:dyDescent="0.15">
      <c r="A6">
        <v>-15</v>
      </c>
      <c r="B6">
        <f>4*SIN(3*A6)-5.5*SIN(5*A6)</f>
        <v>-5.536413092888341</v>
      </c>
    </row>
    <row r="7" spans="1:2" x14ac:dyDescent="0.15">
      <c r="A7">
        <v>0</v>
      </c>
      <c r="B7">
        <f>4*SIN(3*A7)-5.5*SIN(5*A7)</f>
        <v>0</v>
      </c>
    </row>
    <row r="8" spans="1:2" x14ac:dyDescent="0.15">
      <c r="A8">
        <v>15</v>
      </c>
      <c r="B8">
        <f>4*SIN(3*A8)-5.5*SIN(5*A8)</f>
        <v>5.536413092888341</v>
      </c>
    </row>
    <row r="9" spans="1:2" x14ac:dyDescent="0.15">
      <c r="A9">
        <v>30</v>
      </c>
      <c r="B9">
        <f>4*SIN(3*A9)-5.5*SIN(5*A9)</f>
        <v>7.5078070173626372</v>
      </c>
    </row>
    <row r="10" spans="1:2" x14ac:dyDescent="0.15">
      <c r="A10">
        <v>45</v>
      </c>
      <c r="B10">
        <f>4*SIN(3*A10)-5.5*SIN(5*A10)</f>
        <v>5.4689965734408954</v>
      </c>
    </row>
    <row r="11" spans="1:2" x14ac:dyDescent="0.15">
      <c r="A11">
        <v>60</v>
      </c>
      <c r="B11">
        <f>4*SIN(3*A11)-5.5*SIN(5*A11)</f>
        <v>2.2940465765210001</v>
      </c>
    </row>
    <row r="12" spans="1:2" x14ac:dyDescent="0.15">
      <c r="A12">
        <v>75</v>
      </c>
      <c r="B12">
        <f>4*SIN(3*A12)-5.5*SIN(5*A12)</f>
        <v>1.3008870222368043</v>
      </c>
    </row>
    <row r="13" spans="1:2" x14ac:dyDescent="0.15">
      <c r="A13">
        <v>90</v>
      </c>
      <c r="B13">
        <f>4*SIN(3*A13)-5.5*SIN(5*A13)</f>
        <v>3.0538767018105339</v>
      </c>
    </row>
    <row r="14" spans="1:2" x14ac:dyDescent="0.15">
      <c r="A14">
        <v>105</v>
      </c>
      <c r="B14">
        <f>4*SIN(3*A14)-5.5*SIN(5*A14)</f>
        <v>4.887260576445998</v>
      </c>
    </row>
    <row r="15" spans="1:2" x14ac:dyDescent="0.15">
      <c r="A15">
        <v>120</v>
      </c>
      <c r="B15">
        <f>4*SIN(3*A15)-5.5*SIN(5*A15)</f>
        <v>3.5926594278319235</v>
      </c>
    </row>
    <row r="16" spans="1:2" x14ac:dyDescent="0.15">
      <c r="A16">
        <v>135</v>
      </c>
      <c r="B16">
        <f>4*SIN(3*A16)-5.5*SIN(5*A16)</f>
        <v>-1.3053219633292088</v>
      </c>
    </row>
    <row r="17" spans="1:2" x14ac:dyDescent="0.15">
      <c r="A17">
        <v>150</v>
      </c>
      <c r="B17">
        <f>4*SIN(3*A17)-5.5*SIN(5*A17)</f>
        <v>-6.8310361267482396</v>
      </c>
    </row>
    <row r="18" spans="1:2" x14ac:dyDescent="0.15">
      <c r="A18">
        <v>165</v>
      </c>
      <c r="B18">
        <f>4*SIN(3*A18)-5.5*SIN(5*A18)</f>
        <v>-9.1207210772320195</v>
      </c>
    </row>
    <row r="19" spans="1:2" x14ac:dyDescent="0.15">
      <c r="A19">
        <v>180</v>
      </c>
      <c r="B19">
        <f>4*SIN(3*A19)-5.5*SIN(5*A19)</f>
        <v>-6.8742896268270508</v>
      </c>
    </row>
    <row r="20" spans="1:2" x14ac:dyDescent="0.15">
      <c r="A20">
        <v>195</v>
      </c>
      <c r="B20">
        <f>4*SIN(3*A20)-5.5*SIN(5*A20)</f>
        <v>-2.4528526999392142</v>
      </c>
    </row>
    <row r="21" spans="1:2" x14ac:dyDescent="0.15">
      <c r="A21">
        <v>210</v>
      </c>
      <c r="B21">
        <f>4*SIN(3*A21)-5.5*SIN(5*A21)</f>
        <v>0.39856702684836165</v>
      </c>
    </row>
    <row r="22" spans="1:2" x14ac:dyDescent="0.15">
      <c r="A22">
        <v>225</v>
      </c>
      <c r="B22">
        <f>4*SIN(3*A22)-5.5*SIN(5*A22)</f>
        <v>3.5580623016790769E-2</v>
      </c>
    </row>
    <row r="23" spans="1:2" x14ac:dyDescent="0.15">
      <c r="A23">
        <v>240</v>
      </c>
      <c r="B23">
        <f>4*SIN(3*A23)-5.5*SIN(5*A23)</f>
        <v>-1.6907544501574867</v>
      </c>
    </row>
    <row r="24" spans="1:2" x14ac:dyDescent="0.15">
      <c r="A24">
        <v>255</v>
      </c>
      <c r="B24">
        <f>4*SIN(3*A24)-5.5*SIN(5*A24)</f>
        <v>-1.4270031344214447</v>
      </c>
    </row>
    <row r="25" spans="1:2" x14ac:dyDescent="0.15">
      <c r="A25">
        <v>270</v>
      </c>
      <c r="B25">
        <f>4*SIN(3*A25)-5.5*SIN(5*A25)</f>
        <v>2.2307241072752326</v>
      </c>
    </row>
    <row r="26" spans="1:2" x14ac:dyDescent="0.15">
      <c r="A26">
        <v>285</v>
      </c>
      <c r="B26">
        <f>4*SIN(3*A26)-5.5*SIN(5*A26)</f>
        <v>7.1450891471176483</v>
      </c>
    </row>
    <row r="27" spans="1:2" x14ac:dyDescent="0.15">
      <c r="A27">
        <v>300</v>
      </c>
      <c r="B27">
        <f>4*SIN(3*A27)-5.5*SIN(5*A27)</f>
        <v>9.4576738606744755</v>
      </c>
    </row>
    <row r="28" spans="1:2" x14ac:dyDescent="0.15">
      <c r="A28">
        <v>315</v>
      </c>
      <c r="B28">
        <f>4*SIN(3*A28)-5.5*SIN(5*A28)</f>
        <v>7.1256891557947206</v>
      </c>
    </row>
    <row r="29" spans="1:2" x14ac:dyDescent="0.15">
      <c r="A29">
        <v>330</v>
      </c>
      <c r="B29">
        <f>4*SIN(3*A29)-5.5*SIN(5*A29)</f>
        <v>1.8374155160800747</v>
      </c>
    </row>
    <row r="30" spans="1:2" x14ac:dyDescent="0.15">
      <c r="A30">
        <v>345</v>
      </c>
      <c r="B30">
        <f>4*SIN(3*A30)-5.5*SIN(5*A30)</f>
        <v>-2.5083206713398263</v>
      </c>
    </row>
    <row r="31" spans="1:2" x14ac:dyDescent="0.15">
      <c r="A31">
        <v>360</v>
      </c>
      <c r="B31">
        <f>4*SIN(3*A31)-5.5*SIN(5*A31)</f>
        <v>-3.3279894865395065</v>
      </c>
    </row>
    <row r="32" spans="1:2" x14ac:dyDescent="0.15">
      <c r="A32">
        <v>375</v>
      </c>
      <c r="B32">
        <f>4*SIN(3*A32)-5.5*SIN(5*A32)</f>
        <v>-1.5647091603368037</v>
      </c>
    </row>
    <row r="33" spans="1:2" x14ac:dyDescent="0.15">
      <c r="A33">
        <v>390</v>
      </c>
      <c r="B33">
        <f>4*SIN(3*A33)-5.5*SIN(5*A33)</f>
        <v>-0.52351581720654528</v>
      </c>
    </row>
    <row r="34" spans="1:2" x14ac:dyDescent="0.15">
      <c r="A34">
        <v>405</v>
      </c>
      <c r="B34">
        <f>4*SIN(3*A34)-5.5*SIN(5*A34)</f>
        <v>-2.4784515095791311</v>
      </c>
    </row>
    <row r="35" spans="1:2" x14ac:dyDescent="0.15">
      <c r="A35">
        <v>420</v>
      </c>
      <c r="B35">
        <f>4*SIN(3*A35)-5.5*SIN(5*A35)</f>
        <v>-6.3124988699346432</v>
      </c>
    </row>
    <row r="36" spans="1:2" x14ac:dyDescent="0.15">
      <c r="A36">
        <v>435</v>
      </c>
      <c r="B36">
        <f>4*SIN(3*A36)-5.5*SIN(5*A36)</f>
        <v>-8.4623903294346015</v>
      </c>
    </row>
    <row r="37" spans="1:2" x14ac:dyDescent="0.15">
      <c r="A37">
        <v>450</v>
      </c>
      <c r="B37">
        <f>4*SIN(3*A37)-5.5*SIN(5*A37)</f>
        <v>-6.2894286263384149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76BC-B001-411B-8935-23B86D653A1B}">
  <dimension ref="B1:F9"/>
  <sheetViews>
    <sheetView zoomScale="280" zoomScaleNormal="280" workbookViewId="0">
      <selection activeCell="F8" sqref="F7:F9"/>
    </sheetView>
  </sheetViews>
  <sheetFormatPr defaultRowHeight="12.75" x14ac:dyDescent="0.15"/>
  <sheetData>
    <row r="1" spans="2:6" x14ac:dyDescent="0.15">
      <c r="B1" t="s">
        <v>49</v>
      </c>
      <c r="F1" t="s">
        <v>50</v>
      </c>
    </row>
    <row r="2" spans="2:6" x14ac:dyDescent="0.15">
      <c r="B2">
        <v>3</v>
      </c>
      <c r="C2">
        <v>4</v>
      </c>
      <c r="D2">
        <v>-5</v>
      </c>
      <c r="F2">
        <v>0</v>
      </c>
    </row>
    <row r="3" spans="2:6" x14ac:dyDescent="0.15">
      <c r="B3">
        <v>-6</v>
      </c>
      <c r="C3">
        <v>2</v>
      </c>
      <c r="D3">
        <v>7</v>
      </c>
      <c r="F3">
        <v>0</v>
      </c>
    </row>
    <row r="4" spans="2:6" x14ac:dyDescent="0.15">
      <c r="B4">
        <v>1</v>
      </c>
      <c r="C4">
        <v>-7</v>
      </c>
      <c r="D4">
        <v>1</v>
      </c>
      <c r="F4">
        <v>0</v>
      </c>
    </row>
    <row r="6" spans="2:6" x14ac:dyDescent="0.15">
      <c r="B6" t="s">
        <v>51</v>
      </c>
    </row>
    <row r="7" spans="2:6" x14ac:dyDescent="0.15">
      <c r="B7" cm="1">
        <f t="array" ref="B7:D9">MINVERSE(B2:D4)</f>
        <v>10.200000000000001</v>
      </c>
      <c r="C7">
        <v>6.2</v>
      </c>
      <c r="D7">
        <v>7.6000000000000005</v>
      </c>
      <c r="F7" cm="1">
        <f t="array" ref="F7:F9">MMULT(B7:D9,F2:F4)</f>
        <v>0</v>
      </c>
    </row>
    <row r="8" spans="2:6" x14ac:dyDescent="0.15">
      <c r="B8">
        <v>2.5999999999999996</v>
      </c>
      <c r="C8">
        <v>1.5999999999999999</v>
      </c>
      <c r="D8">
        <v>1.7999999999999998</v>
      </c>
      <c r="F8">
        <v>0</v>
      </c>
    </row>
    <row r="9" spans="2:6" x14ac:dyDescent="0.15">
      <c r="B9">
        <v>8</v>
      </c>
      <c r="C9">
        <v>5</v>
      </c>
      <c r="D9">
        <v>6</v>
      </c>
      <c r="F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175" zoomScaleNormal="175" workbookViewId="0">
      <selection activeCell="B14" sqref="B14"/>
    </sheetView>
  </sheetViews>
  <sheetFormatPr defaultRowHeight="12.75" x14ac:dyDescent="0.15"/>
  <cols>
    <col min="1" max="1" width="24.54296875" customWidth="1"/>
    <col min="2" max="2" width="16.046875" customWidth="1"/>
    <col min="3" max="3" width="16.5859375" customWidth="1"/>
  </cols>
  <sheetData>
    <row r="1" spans="1:3" x14ac:dyDescent="0.15">
      <c r="A1" t="s">
        <v>45</v>
      </c>
    </row>
    <row r="3" spans="1:3" x14ac:dyDescent="0.15">
      <c r="A3" s="12" t="s">
        <v>44</v>
      </c>
      <c r="B3" s="13" t="s">
        <v>42</v>
      </c>
      <c r="C3" s="13" t="s">
        <v>43</v>
      </c>
    </row>
    <row r="4" spans="1:3" x14ac:dyDescent="0.15">
      <c r="A4" t="s">
        <v>22</v>
      </c>
      <c r="B4" s="11">
        <v>0.23</v>
      </c>
      <c r="C4" s="11">
        <v>0.05</v>
      </c>
    </row>
    <row r="5" spans="1:3" x14ac:dyDescent="0.15">
      <c r="A5" t="s">
        <v>23</v>
      </c>
      <c r="B5" s="11">
        <v>0.22</v>
      </c>
      <c r="C5" s="11">
        <v>0.05</v>
      </c>
    </row>
    <row r="6" spans="1:3" x14ac:dyDescent="0.15">
      <c r="A6" t="s">
        <v>24</v>
      </c>
      <c r="B6" s="11">
        <v>0.19</v>
      </c>
      <c r="C6" s="11">
        <v>0.05</v>
      </c>
    </row>
    <row r="7" spans="1:3" x14ac:dyDescent="0.15">
      <c r="A7" t="s">
        <v>25</v>
      </c>
      <c r="B7" s="11">
        <v>0.19</v>
      </c>
      <c r="C7" s="11">
        <v>0.09</v>
      </c>
    </row>
    <row r="8" spans="1:3" x14ac:dyDescent="0.15">
      <c r="A8" t="s">
        <v>26</v>
      </c>
      <c r="B8" s="11">
        <v>0.2</v>
      </c>
      <c r="C8" s="11">
        <v>0.1</v>
      </c>
    </row>
    <row r="9" spans="1:3" x14ac:dyDescent="0.15">
      <c r="A9" t="s">
        <v>27</v>
      </c>
      <c r="B9" s="11">
        <v>0.2</v>
      </c>
      <c r="C9" s="11">
        <v>0.14000000000000001</v>
      </c>
    </row>
    <row r="10" spans="1:3" x14ac:dyDescent="0.15">
      <c r="A10" t="s">
        <v>28</v>
      </c>
      <c r="B10" s="11">
        <v>0.21</v>
      </c>
      <c r="C10" s="11">
        <v>0.15</v>
      </c>
    </row>
    <row r="12" spans="1:3" x14ac:dyDescent="0.15">
      <c r="A12" t="s">
        <v>46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841D9A8DFFA24195D65AB85F1E954F" ma:contentTypeVersion="2" ma:contentTypeDescription="Vytvoří nový dokument" ma:contentTypeScope="" ma:versionID="a488ccfb9001930add4b82cf47c1b167">
  <xsd:schema xmlns:xsd="http://www.w3.org/2001/XMLSchema" xmlns:xs="http://www.w3.org/2001/XMLSchema" xmlns:p="http://schemas.microsoft.com/office/2006/metadata/properties" xmlns:ns3="be66877d-224b-48c4-9703-979ab8e0e4d4" targetNamespace="http://schemas.microsoft.com/office/2006/metadata/properties" ma:root="true" ma:fieldsID="7dc3bb41d0b0b86bda0b2bb87571acac" ns3:_="">
    <xsd:import namespace="be66877d-224b-48c4-9703-979ab8e0e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6877d-224b-48c4-9703-979ab8e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B444F0-F86E-477F-9BB6-276B7AEA104F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2E02249A-79AB-4F77-A2F2-87AAAB745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B1B7DD-4D3B-4D00-BEFB-36338588E59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e66877d-224b-48c4-9703-979ab8e0e4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Sheet1</vt:lpstr>
      <vt:lpstr>Sheet2</vt:lpstr>
      <vt:lpstr>VAT in Czech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Vladimír Hlaváč</dc:creator>
  <cp:lastModifiedBy>Mirzafarov, Farhad</cp:lastModifiedBy>
  <dcterms:created xsi:type="dcterms:W3CDTF">2014-10-23T14:55:44Z</dcterms:created>
  <dcterms:modified xsi:type="dcterms:W3CDTF">2022-11-02T23:34:06Z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0x010100DF841D9A8DFFA24195D65AB85F1E954F</vt:lpwstr>
  </property>
</Properties>
</file>