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lmaqoodi/Downloads/"/>
    </mc:Choice>
  </mc:AlternateContent>
  <xr:revisionPtr revIDLastSave="0" documentId="13_ncr:1_{03F8ECBE-A956-E94E-BF4F-78D0CDEEF990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6" i="1"/>
  <c r="H15" i="1"/>
  <c r="H14" i="1"/>
  <c r="H12" i="1"/>
  <c r="H11" i="1"/>
  <c r="F25" i="1"/>
  <c r="F24" i="1"/>
  <c r="F23" i="1"/>
  <c r="F22" i="1"/>
  <c r="F21" i="1"/>
  <c r="F20" i="1"/>
  <c r="F19" i="1"/>
  <c r="F18" i="1"/>
  <c r="F16" i="1"/>
  <c r="F15" i="1"/>
  <c r="F14" i="1"/>
  <c r="F11" i="1"/>
  <c r="H9" i="1"/>
  <c r="H8" i="1"/>
  <c r="H7" i="1"/>
  <c r="H6" i="1"/>
  <c r="F9" i="1"/>
  <c r="F8" i="1"/>
  <c r="F7" i="1"/>
  <c r="F6" i="1"/>
  <c r="F5" i="1"/>
  <c r="H5" i="1"/>
  <c r="H4" i="1"/>
  <c r="F4" i="1"/>
</calcChain>
</file>

<file path=xl/sharedStrings.xml><?xml version="1.0" encoding="utf-8"?>
<sst xmlns="http://schemas.openxmlformats.org/spreadsheetml/2006/main" count="77" uniqueCount="68">
  <si>
    <t>Classifier</t>
  </si>
  <si>
    <t>parameters</t>
  </si>
  <si>
    <t>LinearSVC</t>
  </si>
  <si>
    <t>SVC</t>
  </si>
  <si>
    <t>Kernel</t>
  </si>
  <si>
    <t>-</t>
  </si>
  <si>
    <t>Linear</t>
  </si>
  <si>
    <t>RBF</t>
  </si>
  <si>
    <t>Sigmoid</t>
  </si>
  <si>
    <t>Polynomial</t>
  </si>
  <si>
    <t>tweak gamma</t>
  </si>
  <si>
    <t>tweak C</t>
  </si>
  <si>
    <t>avg training acc</t>
  </si>
  <si>
    <t>avg testing acc</t>
  </si>
  <si>
    <t>Discuss your results</t>
  </si>
  <si>
    <t>training accuracy each fold</t>
  </si>
  <si>
    <t>testing accuracy each fold</t>
  </si>
  <si>
    <t>5-fold</t>
  </si>
  <si>
    <t>0.93859649, 0.92982456, 0.97368421, 0.94736842, 0.96460177</t>
  </si>
  <si>
    <t>0.96703297, 0.96483516, 0.96043956, 0.96923077, 0.9627193</t>
  </si>
  <si>
    <t>10-fold</t>
  </si>
  <si>
    <t>0.96491228, 0.89473684, 0.92982456, 0.96491228, 0.96491228,  0.98245614, 0.92982456, 0.94736842, 0.96491228, 0.96428571</t>
  </si>
  <si>
    <t>0.9609375 , 0.97070312, 0.97070312, 0.96289062, 0.96484375, 0.9609375 , 0.97070312, 0.96875   , 0.96679688, 0.96296296</t>
  </si>
  <si>
    <t>0.94736842, 0.92982456, 0.97368421, 0.92105263, 0.95575221</t>
  </si>
  <si>
    <t>0.97142857, 0.97582418, 0.95604396, 0.97582418, 0.97149123</t>
  </si>
  <si>
    <t>0.98245614, 0.92982456, 0.92982456, 0.94736842, 0.96491228, 0.98245614, 0.92982456, 0.94736842, 0.96491228, 0.96428571</t>
  </si>
  <si>
    <t>0.95703125, 0.97070312, 0.97070312, 0.96679688, 0.96289062, 0.96484375, 0.97265625, 0.96679688, 0.9609375 , 0.96881092</t>
  </si>
  <si>
    <t>gamma=auto, C=default (5-fold)</t>
  </si>
  <si>
    <t>gamma=auto, C=default (10-fold)</t>
  </si>
  <si>
    <t>0.93186813, 0.91428571, 0.91428571, 0.91648352, 0.91666667</t>
  </si>
  <si>
    <t>0.85087719, 0.89473684, 0.92982456, 0.94736842, 0.9380531</t>
  </si>
  <si>
    <t>0.89473684, 0.84210526, 0.89473684, 0.92982456, 0.92982456, 0.92982456, 0.94736842, 0.92982456, 0.92982456, 0.91071429</t>
  </si>
  <si>
    <t>0.921875  , 0.92773438, 0.91992188, 0.91796875, 0.91796875, 0.91992188, 0.91601562, 0.91796875, 0.91992188, 0.91812865</t>
  </si>
  <si>
    <t>0.92982456, 0.92105263, 0.92105263, 0.94736842, 0.89380531</t>
  </si>
  <si>
    <t>0.97362637, 0.97802198, 0.97362637, 0.97802198, 0.97149123</t>
  </si>
  <si>
    <t>0.62280702, 0.62280702, 0.63157895, 0.63157895, 0.62831858</t>
  </si>
  <si>
    <t>1., 1., 1., 1., 1.</t>
  </si>
  <si>
    <t>gamma=auto, C=10</t>
  </si>
  <si>
    <t>gamma=auto, C=1</t>
  </si>
  <si>
    <t>gamma=0.1, C=1</t>
  </si>
  <si>
    <t>gamma=0.001, C=1</t>
  </si>
  <si>
    <t>gamma=auto, C=99</t>
  </si>
  <si>
    <t>0.93846154, 0.92307692, 0.92527473, 0.92087912, 0.91885965</t>
  </si>
  <si>
    <t>0.94065934, 0.94505495, 0.94065934, 0.93846154, 0.94078947</t>
  </si>
  <si>
    <t>0.87719298, 0.92105263, 0.9122807 , 0.95614035, 0.94690265</t>
  </si>
  <si>
    <t>0.89473684, 0.93859649, 0.92982456, 0.94736842, 0.94690265</t>
  </si>
  <si>
    <t>0.54385965, 0.45614035, 0.46491228, 0.38596491, 0.45132743</t>
  </si>
  <si>
    <t>0.41758242, 0.43296703, 0.45934066, 0.46813187, 0.4627193</t>
  </si>
  <si>
    <t>degree=0</t>
  </si>
  <si>
    <t>degree=1</t>
  </si>
  <si>
    <t>degree =2</t>
  </si>
  <si>
    <t>degree =3</t>
  </si>
  <si>
    <t>degree =5</t>
  </si>
  <si>
    <t>degree =7</t>
  </si>
  <si>
    <t>0.62857143, 0.62857143, 0.62637363, 0.62637363, 0.62719298</t>
  </si>
  <si>
    <t>0.92087912, 0.90989011, 0.9032967 , 0.9010989 , 0.90570175</t>
  </si>
  <si>
    <t>0.92967033, 0.91428571, 0.90549451, 0.9032967 , 0.9122807</t>
  </si>
  <si>
    <t>0.92967033, 0.91208791, 0.90549451, 0.90769231, 0.9122807</t>
  </si>
  <si>
    <t>0.91868132, 0.90769231, 0.8989011 , 0.89230769, 0.90570175</t>
  </si>
  <si>
    <t>0.90769231, 0.9010989 , 0.89010989, 0.88791209, 0.90350877</t>
  </si>
  <si>
    <t>degree =9</t>
  </si>
  <si>
    <t>0.85087719, 0.89473684, 0.92982456, 0.94736842, 0.92920354</t>
  </si>
  <si>
    <t>0.84210526, 0.89473684, 0.92982456, 0.95614035, 0.9380531</t>
  </si>
  <si>
    <t>0.84210526, 0.88596491, 0.92982456, 0.94736842, 0.9380531</t>
  </si>
  <si>
    <t>0.84210526, 0.88596491, 0.92982456, 0.94736842, 0.92920354</t>
  </si>
  <si>
    <t>0.84210526, 0.86842105, 0.90350877, 0.92982456, 0.92035398</t>
  </si>
  <si>
    <t xml:space="preserve">The results show that the SVC with the Linear kernel and RBF with a low gamma value (0.001) have  the highest training accuracy and highest testing accuracy from all the classifiers.  </t>
  </si>
  <si>
    <t>Furthermore, the sigmoid kernel has the lowest training accuracy as well as the lowest testing accuracy.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</si>
</sst>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1"/>
  <sheetViews>
    <sheetView tabSelected="1" zoomScale="135" zoomScaleNormal="100" workbookViewId="0">
      <selection activeCell="B34" sqref="B34"/>
    </sheetView>
  </sheetViews>
  <sheetFormatPr baseColWidth="10" defaultColWidth="8.83203125" defaultRowHeight="15" x14ac:dyDescent="0.2"/>
  <cols>
    <col min="2" max="3" width="11.83203125" customWidth="1"/>
    <col min="4" max="4" width="27.6640625" customWidth="1"/>
    <col min="5" max="5" width="103.6640625" customWidth="1"/>
    <col min="6" max="6" width="16" customWidth="1"/>
    <col min="7" max="7" width="106.1640625" customWidth="1"/>
    <col min="8" max="8" width="13.83203125" bestFit="1" customWidth="1"/>
  </cols>
  <sheetData>
    <row r="3" spans="2:8" x14ac:dyDescent="0.2">
      <c r="B3" s="1" t="s">
        <v>0</v>
      </c>
      <c r="C3" s="1" t="s">
        <v>4</v>
      </c>
      <c r="D3" s="1" t="s">
        <v>1</v>
      </c>
      <c r="E3" s="1" t="s">
        <v>15</v>
      </c>
      <c r="F3" s="1" t="s">
        <v>12</v>
      </c>
      <c r="G3" s="1" t="s">
        <v>16</v>
      </c>
      <c r="H3" s="1" t="s">
        <v>13</v>
      </c>
    </row>
    <row r="4" spans="2:8" x14ac:dyDescent="0.2">
      <c r="B4" s="2" t="s">
        <v>2</v>
      </c>
      <c r="C4" s="2" t="s">
        <v>5</v>
      </c>
      <c r="D4" s="2" t="s">
        <v>17</v>
      </c>
      <c r="E4" t="s">
        <v>19</v>
      </c>
      <c r="F4" s="2">
        <f>AVERAGE(0.96703297, 0.96483516, 0.96043956, 0.96923077, 0.9627193)</f>
        <v>0.96485155200000006</v>
      </c>
      <c r="G4" s="2" t="s">
        <v>18</v>
      </c>
      <c r="H4" s="2">
        <f>AVERAGE(0.93859649, 0.92982456, 0.97368421, 0.94736842, 0.96460177)</f>
        <v>0.95081509000000008</v>
      </c>
    </row>
    <row r="5" spans="2:8" x14ac:dyDescent="0.2">
      <c r="B5" s="2"/>
      <c r="C5" s="2" t="s">
        <v>5</v>
      </c>
      <c r="D5" t="s">
        <v>20</v>
      </c>
      <c r="E5" s="2" t="s">
        <v>22</v>
      </c>
      <c r="F5" s="2">
        <f>AVERAGE(0.9609375, 0.97070312, 0.97070312, 0.96289062, 0.96484375, 0.9609375, 0.97070312, 0.96875, 0.96679688, 0.96296296)</f>
        <v>0.96602285700000012</v>
      </c>
      <c r="G5" s="2" t="s">
        <v>21</v>
      </c>
      <c r="H5" s="2">
        <f>AVERAGE(0.96491228, 0.89473684, 0.92982456, 0.96491228, 0.96491228,  0.98245614, 0.92982456, 0.94736842, 0.96491228, 0.96428571)</f>
        <v>0.95081453499999991</v>
      </c>
    </row>
    <row r="6" spans="2:8" x14ac:dyDescent="0.2">
      <c r="B6" s="2" t="s">
        <v>3</v>
      </c>
      <c r="C6" s="2" t="s">
        <v>6</v>
      </c>
      <c r="D6" s="2" t="s">
        <v>17</v>
      </c>
      <c r="E6" s="2" t="s">
        <v>24</v>
      </c>
      <c r="F6" s="2">
        <f>AVERAGE(0.97142857, 0.97582418, 0.95604396, 0.97582418, 0.97149123)</f>
        <v>0.97012242400000004</v>
      </c>
      <c r="G6" s="2" t="s">
        <v>23</v>
      </c>
      <c r="H6" s="2">
        <f>AVERAGE(0.94736842, 0.92982456, 0.97368421, 0.92105263, 0.95575221)</f>
        <v>0.94553640600000011</v>
      </c>
    </row>
    <row r="7" spans="2:8" x14ac:dyDescent="0.2">
      <c r="B7" s="2"/>
      <c r="C7" s="2"/>
      <c r="D7" s="2" t="s">
        <v>20</v>
      </c>
      <c r="E7" s="2" t="s">
        <v>26</v>
      </c>
      <c r="F7" s="2">
        <f>AVERAGE(0.95703125, 0.97070312, 0.97070312, 0.96679688, 0.96289062, 0.96484375, 0.97265625, 0.96679688, 0.9609375, 0.96881092)</f>
        <v>0.96621702899999984</v>
      </c>
      <c r="G7" s="2" t="s">
        <v>25</v>
      </c>
      <c r="H7" s="2">
        <f>AVERAGE(0.98245614, 0.92982456, 0.92982456, 0.94736842, 0.96491228, 0.98245614, 0.92982456, 0.94736842, 0.96491228, 0.96428571)</f>
        <v>0.95432330700000012</v>
      </c>
    </row>
    <row r="8" spans="2:8" x14ac:dyDescent="0.2">
      <c r="B8" s="2"/>
      <c r="C8" s="2" t="s">
        <v>7</v>
      </c>
      <c r="D8" s="2" t="s">
        <v>27</v>
      </c>
      <c r="E8" s="2" t="s">
        <v>29</v>
      </c>
      <c r="F8" s="2">
        <f>AVERAGE(0.93186813, 0.91428571, 0.91428571, 0.91648352, 0.91666667)</f>
        <v>0.91871794799999995</v>
      </c>
      <c r="G8" s="2" t="s">
        <v>30</v>
      </c>
      <c r="H8" s="2">
        <f>AVERAGE(0.85087719, 0.89473684, 0.92982456, 0.94736842, 0.9380531)</f>
        <v>0.91217202200000003</v>
      </c>
    </row>
    <row r="9" spans="2:8" x14ac:dyDescent="0.2">
      <c r="B9" s="2"/>
      <c r="C9" s="2" t="s">
        <v>7</v>
      </c>
      <c r="D9" s="2" t="s">
        <v>28</v>
      </c>
      <c r="E9" s="2" t="s">
        <v>32</v>
      </c>
      <c r="F9" s="2">
        <f>AVERAGE(0.921875, 0.92773438, 0.91992188, 0.91796875, 0.91796875, 0.91992188, 0.91601562, 0.91796875, 0.91992188, 0.91812865)</f>
        <v>0.91974255399999993</v>
      </c>
      <c r="G9" s="2" t="s">
        <v>31</v>
      </c>
      <c r="H9" s="2">
        <f>AVERAGE(0.89473684, 0.84210526, 0.89473684, 0.92982456, 0.92982456, 0.92982456, 0.94736842, 0.92982456, 0.92982456, 0.91071429)</f>
        <v>0.91387844499999993</v>
      </c>
    </row>
    <row r="10" spans="2:8" x14ac:dyDescent="0.2">
      <c r="B10" s="2"/>
      <c r="C10" s="2"/>
      <c r="D10" s="3" t="s">
        <v>10</v>
      </c>
      <c r="E10" s="2"/>
      <c r="F10" s="2"/>
      <c r="G10" s="2"/>
      <c r="H10" s="2"/>
    </row>
    <row r="11" spans="2:8" x14ac:dyDescent="0.2">
      <c r="B11" s="2"/>
      <c r="C11" s="2"/>
      <c r="D11" s="2" t="s">
        <v>40</v>
      </c>
      <c r="E11" s="2" t="s">
        <v>34</v>
      </c>
      <c r="F11" s="2">
        <f>AVERAGE(0.97362637, 0.97802198, 0.97362637, 0.97802198, 0.97149123)</f>
        <v>0.97495758600000004</v>
      </c>
      <c r="G11" s="2" t="s">
        <v>33</v>
      </c>
      <c r="H11" s="2">
        <f>AVERAGE(0.92982456, 0.92105263, 0.92105263, 0.94736842, 0.89380531)</f>
        <v>0.92262071000000001</v>
      </c>
    </row>
    <row r="12" spans="2:8" x14ac:dyDescent="0.2">
      <c r="B12" s="2"/>
      <c r="C12" s="2"/>
      <c r="D12" s="2" t="s">
        <v>39</v>
      </c>
      <c r="E12" s="2" t="s">
        <v>36</v>
      </c>
      <c r="F12" s="2">
        <v>1</v>
      </c>
      <c r="G12" s="2" t="s">
        <v>35</v>
      </c>
      <c r="H12" s="2">
        <f>AVERAGE(0.62280702, 0.62280702, 0.63157895, 0.63157895, 0.62831858)</f>
        <v>0.62741810399999998</v>
      </c>
    </row>
    <row r="13" spans="2:8" x14ac:dyDescent="0.2">
      <c r="B13" s="2"/>
      <c r="C13" s="2"/>
      <c r="D13" s="2" t="s">
        <v>11</v>
      </c>
      <c r="E13" s="2"/>
      <c r="F13" s="2"/>
      <c r="G13" s="2"/>
      <c r="H13" s="2"/>
    </row>
    <row r="14" spans="2:8" x14ac:dyDescent="0.2">
      <c r="B14" s="2"/>
      <c r="C14" s="2"/>
      <c r="D14" s="2" t="s">
        <v>38</v>
      </c>
      <c r="E14" s="2" t="s">
        <v>29</v>
      </c>
      <c r="F14" s="2">
        <f>AVERAGE(0.93186813, 0.91428571, 0.91428571, 0.91648352, 0.91666667)</f>
        <v>0.91871794799999995</v>
      </c>
      <c r="G14" s="2" t="s">
        <v>30</v>
      </c>
      <c r="H14" s="2">
        <f>AVERAGE(0.85087719, 0.89473684, 0.92982456, 0.94736842, 0.9380531)</f>
        <v>0.91217202200000003</v>
      </c>
    </row>
    <row r="15" spans="2:8" x14ac:dyDescent="0.2">
      <c r="B15" s="2"/>
      <c r="C15" s="2"/>
      <c r="D15" s="2" t="s">
        <v>37</v>
      </c>
      <c r="E15" s="2" t="s">
        <v>42</v>
      </c>
      <c r="F15" s="2">
        <f>AVERAGE(0.93846154, 0.92307692, 0.92527473, 0.92087912, 0.91885965)</f>
        <v>0.92531039200000009</v>
      </c>
      <c r="G15" s="2" t="s">
        <v>44</v>
      </c>
      <c r="H15" s="2">
        <f>AVERAGE(0.87719298, 0.92105263, 0.9122807, 0.95614035, 0.94690265)</f>
        <v>0.92271386199999994</v>
      </c>
    </row>
    <row r="16" spans="2:8" x14ac:dyDescent="0.2">
      <c r="B16" s="2"/>
      <c r="C16" s="2"/>
      <c r="D16" s="2" t="s">
        <v>41</v>
      </c>
      <c r="E16" s="2" t="s">
        <v>43</v>
      </c>
      <c r="F16" s="2">
        <f>AVERAGE(0.94065934, 0.94505495, 0.94065934, 0.93846154, 0.94078947)</f>
        <v>0.94112492800000003</v>
      </c>
      <c r="G16" s="2" t="s">
        <v>45</v>
      </c>
      <c r="H16" s="2">
        <f>AVERAGE(0.89473684, 0.93859649, 0.92982456, 0.94736842, 0.94690265)</f>
        <v>0.93148579199999992</v>
      </c>
    </row>
    <row r="17" spans="2:8" x14ac:dyDescent="0.2">
      <c r="B17" s="2"/>
      <c r="C17" s="2"/>
      <c r="E17" s="2"/>
      <c r="F17" s="2"/>
      <c r="G17" s="2"/>
      <c r="H17" s="2"/>
    </row>
    <row r="18" spans="2:8" x14ac:dyDescent="0.2">
      <c r="B18" s="2"/>
      <c r="C18" s="2" t="s">
        <v>8</v>
      </c>
      <c r="D18" s="2"/>
      <c r="E18" s="2" t="s">
        <v>47</v>
      </c>
      <c r="F18" s="2">
        <f>AVERAGE(0.41758242, 0.43296703, 0.45934066, 0.46813187, 0.4627193)</f>
        <v>0.44814825599999997</v>
      </c>
      <c r="G18" s="2" t="s">
        <v>46</v>
      </c>
      <c r="H18" s="2">
        <f>AVERAGE(0.54385965, 0.45614035, 0.46491228, 0.38596491, 0.45132743)</f>
        <v>0.46044092399999997</v>
      </c>
    </row>
    <row r="19" spans="2:8" x14ac:dyDescent="0.2">
      <c r="B19" s="2"/>
      <c r="C19" s="2" t="s">
        <v>9</v>
      </c>
      <c r="D19" s="2" t="s">
        <v>48</v>
      </c>
      <c r="E19" s="2" t="s">
        <v>54</v>
      </c>
      <c r="F19" s="2">
        <f>AVERAGE(0.62857143, 0.62857143, 0.62637363, 0.62637363, 0.62719298)</f>
        <v>0.62741661999999998</v>
      </c>
      <c r="G19" s="2" t="s">
        <v>35</v>
      </c>
      <c r="H19" s="2">
        <f>AVERAGE(0.62280702, 0.62280702, 0.63157895, 0.63157895, 0.62831858)</f>
        <v>0.62741810399999998</v>
      </c>
    </row>
    <row r="20" spans="2:8" x14ac:dyDescent="0.2">
      <c r="B20" s="2"/>
      <c r="C20" s="2"/>
      <c r="D20" s="2" t="s">
        <v>49</v>
      </c>
      <c r="E20" s="2" t="s">
        <v>55</v>
      </c>
      <c r="F20" s="2">
        <f>AVERAGE(0.92087912, 0.90989011, 0.9032967, 0.9010989, 0.90570175)</f>
        <v>0.90817331599999984</v>
      </c>
      <c r="G20" s="2" t="s">
        <v>61</v>
      </c>
      <c r="H20" s="2">
        <f>AVERAGE(0.85087719, 0.89473684, 0.92982456, 0.94736842, 0.92920354)</f>
        <v>0.91040211000000004</v>
      </c>
    </row>
    <row r="21" spans="2:8" x14ac:dyDescent="0.2">
      <c r="B21" s="2"/>
      <c r="C21" s="2"/>
      <c r="D21" s="2" t="s">
        <v>50</v>
      </c>
      <c r="E21" s="2" t="s">
        <v>56</v>
      </c>
      <c r="F21" s="2">
        <f>AVERAGE(0.92967033, 0.91428571, 0.90549451, 0.9032967, 0.9122807)</f>
        <v>0.91300559000000003</v>
      </c>
      <c r="G21" s="2" t="s">
        <v>62</v>
      </c>
      <c r="H21" s="2">
        <f>AVERAGE(0.84210526, 0.89473684, 0.92982456, 0.95614035, 0.9380531)</f>
        <v>0.91217202200000003</v>
      </c>
    </row>
    <row r="22" spans="2:8" x14ac:dyDescent="0.2">
      <c r="B22" s="2"/>
      <c r="C22" s="2"/>
      <c r="D22" s="2" t="s">
        <v>51</v>
      </c>
      <c r="E22" s="2" t="s">
        <v>57</v>
      </c>
      <c r="F22" s="2">
        <f>AVERAGE(0.92967033, 0.91208791, 0.90549451, 0.90769231, 0.9122807)</f>
        <v>0.91344515199999987</v>
      </c>
      <c r="G22" s="2" t="s">
        <v>63</v>
      </c>
      <c r="H22" s="2">
        <f>AVERAGE(0.84210526, 0.88596491, 0.92982456, 0.94736842, 0.9380531)</f>
        <v>0.90866325000000003</v>
      </c>
    </row>
    <row r="23" spans="2:8" x14ac:dyDescent="0.2">
      <c r="B23" s="2"/>
      <c r="C23" s="2"/>
      <c r="D23" s="2" t="s">
        <v>52</v>
      </c>
      <c r="E23" s="2" t="s">
        <v>55</v>
      </c>
      <c r="F23" s="2">
        <f>AVERAGE(0.92087912, 0.90989011, 0.9032967, 0.9010989, 0.90570175)</f>
        <v>0.90817331599999984</v>
      </c>
      <c r="G23" s="2" t="s">
        <v>61</v>
      </c>
      <c r="H23" s="2">
        <f>AVERAGE(0.85087719, 0.89473684, 0.92982456, 0.94736842, 0.92920354)</f>
        <v>0.91040211000000004</v>
      </c>
    </row>
    <row r="24" spans="2:8" x14ac:dyDescent="0.2">
      <c r="B24" s="2"/>
      <c r="C24" s="2"/>
      <c r="D24" s="2" t="s">
        <v>53</v>
      </c>
      <c r="E24" s="2" t="s">
        <v>58</v>
      </c>
      <c r="F24" s="2">
        <f>AVERAGE(0.91868132, 0.90769231, 0.8989011, 0.89230769, 0.90570175)</f>
        <v>0.90465683400000008</v>
      </c>
      <c r="G24" s="2" t="s">
        <v>64</v>
      </c>
      <c r="H24" s="2">
        <f>AVERAGE(0.84210526, 0.88596491, 0.92982456, 0.94736842, 0.92920354)</f>
        <v>0.90689333800000005</v>
      </c>
    </row>
    <row r="25" spans="2:8" x14ac:dyDescent="0.2">
      <c r="B25" s="2"/>
      <c r="C25" s="2"/>
      <c r="D25" s="2" t="s">
        <v>60</v>
      </c>
      <c r="E25" s="2" t="s">
        <v>59</v>
      </c>
      <c r="F25" s="2">
        <f>AVERAGE(0.90769231, 0.9010989, 0.89010989, 0.88791209, 0.90350877)</f>
        <v>0.89806439199999988</v>
      </c>
      <c r="G25" s="2" t="s">
        <v>65</v>
      </c>
      <c r="H25" s="2">
        <f>AVERAGE(0.84210526, 0.86842105, 0.90350877, 0.92982456, 0.92035398)</f>
        <v>0.89284272399999998</v>
      </c>
    </row>
    <row r="28" spans="2:8" x14ac:dyDescent="0.2">
      <c r="B28" s="4" t="s">
        <v>14</v>
      </c>
    </row>
    <row r="30" spans="2:8" x14ac:dyDescent="0.2">
      <c r="B30" t="s">
        <v>66</v>
      </c>
    </row>
    <row r="31" spans="2:8" x14ac:dyDescent="0.2">
      <c r="B31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 Ahmad Dhou</dc:creator>
  <cp:lastModifiedBy>Microsoft Office User</cp:lastModifiedBy>
  <dcterms:created xsi:type="dcterms:W3CDTF">2021-03-23T06:04:20Z</dcterms:created>
  <dcterms:modified xsi:type="dcterms:W3CDTF">2021-04-06T21:33:16Z</dcterms:modified>
</cp:coreProperties>
</file>