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330" windowHeight="3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" l="1"/>
  <c r="F27" i="1"/>
  <c r="F37" i="1" s="1"/>
  <c r="F18" i="1"/>
  <c r="G9" i="1"/>
  <c r="I9" i="1" s="1"/>
  <c r="G8" i="1"/>
  <c r="I8" i="1" s="1"/>
  <c r="G7" i="1"/>
  <c r="I7" i="1" s="1"/>
  <c r="G6" i="1"/>
  <c r="I6" i="1" s="1"/>
  <c r="G5" i="1"/>
  <c r="I5" i="1" s="1"/>
  <c r="F12" i="1" s="1"/>
  <c r="F14" i="1" s="1"/>
  <c r="F16" i="1" s="1"/>
  <c r="F20" i="1" s="1"/>
  <c r="F26" i="1" s="1"/>
  <c r="F29" i="1" l="1"/>
  <c r="F35" i="1" s="1"/>
  <c r="F33" i="1" l="1"/>
</calcChain>
</file>

<file path=xl/sharedStrings.xml><?xml version="1.0" encoding="utf-8"?>
<sst xmlns="http://schemas.openxmlformats.org/spreadsheetml/2006/main" count="30" uniqueCount="29">
  <si>
    <t>Les éléments chimiques de fuel</t>
  </si>
  <si>
    <t>Carbone</t>
  </si>
  <si>
    <t>Hydrogéne</t>
  </si>
  <si>
    <t>Soufre</t>
  </si>
  <si>
    <t>Oxygéne</t>
  </si>
  <si>
    <t>Azote</t>
  </si>
  <si>
    <t>Pourcentage %</t>
  </si>
  <si>
    <t>Fuel</t>
  </si>
  <si>
    <t>Excés d'air</t>
  </si>
  <si>
    <t>Eau</t>
  </si>
  <si>
    <t>Vapeur haute pression</t>
  </si>
  <si>
    <t>vapeur d'atomisation</t>
  </si>
  <si>
    <t xml:space="preserve">Air </t>
  </si>
  <si>
    <t xml:space="preserve">Rendement </t>
  </si>
  <si>
    <t>Masse Molaire (kg/mol)</t>
  </si>
  <si>
    <t xml:space="preserve">Débit Massique (kg/h) </t>
  </si>
  <si>
    <t>Débit Molaire (Mol/h)</t>
  </si>
  <si>
    <t>Débit mollaire O² theorique (Mol/h)</t>
  </si>
  <si>
    <t>Débit mollaire d'air théorique (mol/h)</t>
  </si>
  <si>
    <t>Débit massique d'air theorique (Kg/h)</t>
  </si>
  <si>
    <t>Débit d'air réel (Kg/h)</t>
  </si>
  <si>
    <t>Débit massique (Kg/h)</t>
  </si>
  <si>
    <t>Enthalpie (Kcal/Kg)</t>
  </si>
  <si>
    <t>Pouvoir calorifique inferieur (Kcal/Kg)</t>
  </si>
  <si>
    <t>Energie introduite Qe (Kcal/h)</t>
  </si>
  <si>
    <t>Energie Utile Qs (Kcal/h)</t>
  </si>
  <si>
    <t>Energie Perdue Qs (Kcal/h)</t>
  </si>
  <si>
    <t>Consomation specifique ( Kg Fuel /Kg Vap)</t>
  </si>
  <si>
    <t>Bilan énergitique de la chaudiére CH202 (08/03/2022)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</si>
</sst>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9" fontId="3" fillId="4" borderId="1" xfId="1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49"/>
  <sheetViews>
    <sheetView tabSelected="1" topLeftCell="A7" zoomScale="70" zoomScaleNormal="70" workbookViewId="0">
      <selection activeCell="P22" sqref="P22"/>
    </sheetView>
  </sheetViews>
  <sheetFormatPr baseColWidth="10" defaultColWidth="9.140625" defaultRowHeight="15" x14ac:dyDescent="0.25"/>
  <cols>
    <col min="1" max="4" width="9.140625" style="24"/>
    <col min="5" max="5" width="32.42578125" style="24" customWidth="1"/>
    <col min="6" max="6" width="17.5703125" style="24" customWidth="1"/>
    <col min="7" max="7" width="15.85546875" style="24" customWidth="1"/>
    <col min="8" max="8" width="18.42578125" style="24" customWidth="1"/>
    <col min="9" max="9" width="17.7109375" style="24" customWidth="1"/>
    <col min="10" max="16384" width="9.140625" style="24"/>
  </cols>
  <sheetData>
    <row r="1" spans="5:9" x14ac:dyDescent="0.25">
      <c r="E1" s="9" t="s">
        <v>28</v>
      </c>
      <c r="F1" s="9"/>
      <c r="G1" s="9"/>
      <c r="H1" s="9"/>
      <c r="I1" s="9"/>
    </row>
    <row r="2" spans="5:9" x14ac:dyDescent="0.25">
      <c r="E2" s="9"/>
      <c r="F2" s="9"/>
      <c r="G2" s="9"/>
      <c r="H2" s="9"/>
      <c r="I2" s="9"/>
    </row>
    <row r="4" spans="5:9" ht="36" customHeight="1" x14ac:dyDescent="0.25">
      <c r="E4" s="2" t="s">
        <v>0</v>
      </c>
      <c r="F4" s="1" t="s">
        <v>6</v>
      </c>
      <c r="G4" s="2" t="s">
        <v>15</v>
      </c>
      <c r="H4" s="2" t="s">
        <v>14</v>
      </c>
      <c r="I4" s="1" t="s">
        <v>16</v>
      </c>
    </row>
    <row r="5" spans="5:9" x14ac:dyDescent="0.25">
      <c r="E5" s="5" t="s">
        <v>1</v>
      </c>
      <c r="F5" s="25">
        <v>0.87</v>
      </c>
      <c r="G5" s="18">
        <f>G10*F5</f>
        <v>631.62</v>
      </c>
      <c r="H5" s="6">
        <v>1.2E-2</v>
      </c>
      <c r="I5" s="18">
        <f>G5/H5</f>
        <v>52635</v>
      </c>
    </row>
    <row r="6" spans="5:9" x14ac:dyDescent="0.25">
      <c r="E6" s="5" t="s">
        <v>2</v>
      </c>
      <c r="F6" s="25">
        <v>0.12</v>
      </c>
      <c r="G6" s="18">
        <f>G10*F6</f>
        <v>87.11999999999999</v>
      </c>
      <c r="H6" s="6">
        <v>1E-3</v>
      </c>
      <c r="I6" s="18">
        <f t="shared" ref="I6:I9" si="0">G6/H6</f>
        <v>87119.999999999985</v>
      </c>
    </row>
    <row r="7" spans="5:9" x14ac:dyDescent="0.25">
      <c r="E7" s="5" t="s">
        <v>3</v>
      </c>
      <c r="F7" s="25">
        <v>6.0000000000000001E-3</v>
      </c>
      <c r="G7" s="18">
        <f>G10*F7</f>
        <v>4.3559999999999999</v>
      </c>
      <c r="H7" s="6">
        <v>3.2000000000000001E-2</v>
      </c>
      <c r="I7" s="18">
        <f t="shared" si="0"/>
        <v>136.125</v>
      </c>
    </row>
    <row r="8" spans="5:9" x14ac:dyDescent="0.25">
      <c r="E8" s="5" t="s">
        <v>4</v>
      </c>
      <c r="F8" s="25">
        <v>3.5000000000000001E-3</v>
      </c>
      <c r="G8" s="18">
        <f>G10*F8</f>
        <v>2.5409999999999999</v>
      </c>
      <c r="H8" s="6">
        <v>1.6E-2</v>
      </c>
      <c r="I8" s="18">
        <f t="shared" si="0"/>
        <v>158.8125</v>
      </c>
    </row>
    <row r="9" spans="5:9" x14ac:dyDescent="0.25">
      <c r="E9" s="5" t="s">
        <v>5</v>
      </c>
      <c r="F9" s="25">
        <v>2.3999999999999998E-3</v>
      </c>
      <c r="G9" s="18">
        <f>G10*F9</f>
        <v>1.7423999999999999</v>
      </c>
      <c r="H9" s="6">
        <v>1.4E-2</v>
      </c>
      <c r="I9" s="18">
        <f t="shared" si="0"/>
        <v>124.45714285714286</v>
      </c>
    </row>
    <row r="10" spans="5:9" x14ac:dyDescent="0.25">
      <c r="E10" s="5" t="s">
        <v>7</v>
      </c>
      <c r="F10" s="26">
        <v>1</v>
      </c>
      <c r="G10" s="18">
        <v>726</v>
      </c>
      <c r="I10" s="27"/>
    </row>
    <row r="11" spans="5:9" x14ac:dyDescent="0.25">
      <c r="E11" s="28"/>
      <c r="G11" s="27"/>
      <c r="I11" s="27"/>
    </row>
    <row r="12" spans="5:9" ht="30.4" customHeight="1" x14ac:dyDescent="0.25">
      <c r="E12" s="7" t="s">
        <v>17</v>
      </c>
      <c r="F12" s="11">
        <f>I5+(I6/2)+I7</f>
        <v>96331.125</v>
      </c>
      <c r="G12" s="11"/>
      <c r="H12" s="11"/>
      <c r="I12" s="27"/>
    </row>
    <row r="13" spans="5:9" x14ac:dyDescent="0.25">
      <c r="E13" s="8"/>
      <c r="F13" s="27"/>
      <c r="G13" s="27"/>
      <c r="H13" s="27"/>
    </row>
    <row r="14" spans="5:9" ht="28.35" customHeight="1" x14ac:dyDescent="0.25">
      <c r="E14" s="7" t="s">
        <v>18</v>
      </c>
      <c r="F14" s="12">
        <f>F12/21%</f>
        <v>458719.6428571429</v>
      </c>
      <c r="G14" s="13"/>
      <c r="H14" s="14"/>
    </row>
    <row r="15" spans="5:9" x14ac:dyDescent="0.25">
      <c r="E15" s="8"/>
      <c r="F15" s="27"/>
      <c r="G15" s="27"/>
      <c r="H15" s="27"/>
    </row>
    <row r="16" spans="5:9" ht="28.35" customHeight="1" x14ac:dyDescent="0.25">
      <c r="E16" s="7" t="s">
        <v>19</v>
      </c>
      <c r="F16" s="11">
        <f>(F14/1000)*28.84</f>
        <v>13229.474500000002</v>
      </c>
      <c r="G16" s="11"/>
      <c r="H16" s="11"/>
    </row>
    <row r="17" spans="5:13" x14ac:dyDescent="0.25">
      <c r="E17" s="8"/>
      <c r="F17" s="27"/>
      <c r="G17" s="27"/>
      <c r="H17" s="27"/>
    </row>
    <row r="18" spans="5:13" x14ac:dyDescent="0.25">
      <c r="E18" s="3" t="s">
        <v>8</v>
      </c>
      <c r="F18" s="10">
        <f>23%</f>
        <v>0.23</v>
      </c>
      <c r="G18" s="10"/>
      <c r="H18" s="10"/>
    </row>
    <row r="19" spans="5:13" x14ac:dyDescent="0.25">
      <c r="E19" s="8"/>
      <c r="F19" s="27"/>
      <c r="G19" s="27"/>
      <c r="H19" s="27"/>
    </row>
    <row r="20" spans="5:13" x14ac:dyDescent="0.25">
      <c r="E20" s="3" t="s">
        <v>20</v>
      </c>
      <c r="F20" s="15">
        <f>F16*(1+F18)</f>
        <v>16272.253635000003</v>
      </c>
      <c r="G20" s="15"/>
      <c r="H20" s="15"/>
    </row>
    <row r="21" spans="5:13" x14ac:dyDescent="0.25">
      <c r="E21" s="28"/>
      <c r="F21" s="27"/>
      <c r="G21" s="27"/>
      <c r="H21" s="27"/>
    </row>
    <row r="22" spans="5:13" ht="44.65" customHeight="1" x14ac:dyDescent="0.25">
      <c r="E22" s="29"/>
      <c r="F22" s="16" t="s">
        <v>21</v>
      </c>
      <c r="G22" s="16" t="s">
        <v>22</v>
      </c>
      <c r="H22" s="17" t="s">
        <v>23</v>
      </c>
    </row>
    <row r="23" spans="5:13" ht="24.95" customHeight="1" x14ac:dyDescent="0.25">
      <c r="E23" s="4" t="s">
        <v>9</v>
      </c>
      <c r="F23" s="18">
        <v>12051</v>
      </c>
      <c r="G23" s="18">
        <v>116.23</v>
      </c>
      <c r="H23" s="19"/>
    </row>
    <row r="24" spans="5:13" ht="32.65" customHeight="1" x14ac:dyDescent="0.25">
      <c r="E24" s="4" t="s">
        <v>11</v>
      </c>
      <c r="F24" s="18">
        <v>102</v>
      </c>
      <c r="G24" s="18">
        <v>721.4</v>
      </c>
      <c r="H24" s="19"/>
    </row>
    <row r="25" spans="5:13" ht="32.65" customHeight="1" x14ac:dyDescent="0.25">
      <c r="E25" s="4" t="s">
        <v>10</v>
      </c>
      <c r="F25" s="18">
        <v>10934</v>
      </c>
      <c r="G25" s="18">
        <v>777</v>
      </c>
      <c r="H25" s="19"/>
    </row>
    <row r="26" spans="5:13" ht="24.95" customHeight="1" x14ac:dyDescent="0.25">
      <c r="E26" s="4" t="s">
        <v>12</v>
      </c>
      <c r="F26" s="18">
        <f>F20</f>
        <v>16272.253635000003</v>
      </c>
      <c r="G26" s="18">
        <v>12.02</v>
      </c>
      <c r="H26" s="19"/>
    </row>
    <row r="27" spans="5:13" ht="24.95" customHeight="1" x14ac:dyDescent="0.25">
      <c r="E27" s="4" t="s">
        <v>7</v>
      </c>
      <c r="F27" s="18">
        <f>G10</f>
        <v>726</v>
      </c>
      <c r="G27" s="19"/>
      <c r="H27" s="18">
        <v>9800</v>
      </c>
    </row>
    <row r="28" spans="5:13" x14ac:dyDescent="0.25">
      <c r="E28" s="28"/>
      <c r="F28" s="27"/>
      <c r="G28" s="27"/>
      <c r="H28" s="27"/>
    </row>
    <row r="29" spans="5:13" x14ac:dyDescent="0.25">
      <c r="E29" s="30" t="s">
        <v>24</v>
      </c>
      <c r="F29" s="15">
        <f>(F23*G23)+(F24*G24)+(F26*G26)+(F27*H27)</f>
        <v>8784663.0186927002</v>
      </c>
      <c r="G29" s="15"/>
      <c r="H29" s="15"/>
    </row>
    <row r="30" spans="5:13" x14ac:dyDescent="0.25">
      <c r="E30" s="28"/>
      <c r="F30" s="27"/>
      <c r="G30" s="27"/>
      <c r="H30" s="27"/>
      <c r="M30" s="27"/>
    </row>
    <row r="31" spans="5:13" x14ac:dyDescent="0.25">
      <c r="E31" s="30" t="s">
        <v>25</v>
      </c>
      <c r="F31" s="15">
        <f>F25*(G25-G23)</f>
        <v>7224859.1799999997</v>
      </c>
      <c r="G31" s="15"/>
      <c r="H31" s="15"/>
    </row>
    <row r="32" spans="5:13" x14ac:dyDescent="0.25">
      <c r="E32" s="28"/>
      <c r="F32" s="27"/>
      <c r="G32" s="27"/>
      <c r="H32" s="27"/>
    </row>
    <row r="33" spans="5:8" x14ac:dyDescent="0.25">
      <c r="E33" s="30" t="s">
        <v>26</v>
      </c>
      <c r="F33" s="15">
        <f>F29-F31</f>
        <v>1559803.8386927005</v>
      </c>
      <c r="G33" s="15"/>
      <c r="H33" s="15"/>
    </row>
    <row r="34" spans="5:8" x14ac:dyDescent="0.25">
      <c r="E34" s="28"/>
      <c r="F34" s="27"/>
      <c r="G34" s="27"/>
      <c r="H34" s="27"/>
    </row>
    <row r="35" spans="5:8" x14ac:dyDescent="0.25">
      <c r="E35" s="30" t="s">
        <v>13</v>
      </c>
      <c r="F35" s="23">
        <f>F31/F29</f>
        <v>0.82244010551416413</v>
      </c>
      <c r="G35" s="23"/>
      <c r="H35" s="23"/>
    </row>
    <row r="36" spans="5:8" x14ac:dyDescent="0.25">
      <c r="E36" s="28"/>
      <c r="F36" s="27"/>
      <c r="G36" s="27"/>
      <c r="H36" s="27"/>
    </row>
    <row r="37" spans="5:8" x14ac:dyDescent="0.25">
      <c r="E37" s="30" t="s">
        <v>27</v>
      </c>
      <c r="F37" s="20">
        <f>F27/F25</f>
        <v>6.6398390342052319E-2</v>
      </c>
      <c r="G37" s="21"/>
      <c r="H37" s="22"/>
    </row>
    <row r="38" spans="5:8" x14ac:dyDescent="0.25">
      <c r="E38" s="28"/>
    </row>
    <row r="39" spans="5:8" x14ac:dyDescent="0.25">
      <c r="E39" s="28"/>
    </row>
    <row r="40" spans="5:8" x14ac:dyDescent="0.25">
      <c r="E40" s="28"/>
    </row>
    <row r="41" spans="5:8" x14ac:dyDescent="0.25">
      <c r="E41" s="28"/>
    </row>
    <row r="42" spans="5:8" x14ac:dyDescent="0.25">
      <c r="E42" s="28"/>
    </row>
    <row r="43" spans="5:8" x14ac:dyDescent="0.25">
      <c r="E43" s="28"/>
    </row>
    <row r="44" spans="5:8" x14ac:dyDescent="0.25">
      <c r="E44" s="31"/>
    </row>
    <row r="45" spans="5:8" x14ac:dyDescent="0.25">
      <c r="E45" s="32"/>
    </row>
    <row r="46" spans="5:8" x14ac:dyDescent="0.25">
      <c r="E46" s="32"/>
    </row>
    <row r="47" spans="5:8" x14ac:dyDescent="0.25">
      <c r="E47" s="32"/>
    </row>
    <row r="48" spans="5:8" x14ac:dyDescent="0.25">
      <c r="E48" s="32"/>
    </row>
    <row r="49" spans="5:5" x14ac:dyDescent="0.25">
      <c r="E49" s="32"/>
    </row>
  </sheetData>
  <mergeCells count="11">
    <mergeCell ref="F37:H37"/>
    <mergeCell ref="E1:I2"/>
    <mergeCell ref="F12:H12"/>
    <mergeCell ref="F14:H14"/>
    <mergeCell ref="F16:H16"/>
    <mergeCell ref="F18:H18"/>
    <mergeCell ref="F20:H20"/>
    <mergeCell ref="F29:H29"/>
    <mergeCell ref="F31:H31"/>
    <mergeCell ref="F33:H33"/>
    <mergeCell ref="F35:H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tahhd</dc:creator>
  <cp:lastModifiedBy>Tmimi'S</cp:lastModifiedBy>
  <dcterms:created xsi:type="dcterms:W3CDTF">2022-03-26T13:55:49Z</dcterms:created>
  <dcterms:modified xsi:type="dcterms:W3CDTF">2022-04-05T12:23:51Z</dcterms:modified>
</cp:coreProperties>
</file>