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4f78791bd2de569/CAREeEEeeRrrR/TUNTUN SEKURITAS/ICBP/"/>
    </mc:Choice>
  </mc:AlternateContent>
  <xr:revisionPtr revIDLastSave="1187" documentId="8_{DAC7D4CB-7234-4A13-B7AD-F70F83B06013}" xr6:coauthVersionLast="47" xr6:coauthVersionMax="47" xr10:uidLastSave="{517F6CEE-337F-4D26-AF28-473DCF356006}"/>
  <bookViews>
    <workbookView xWindow="-108" yWindow="-108" windowWidth="23256" windowHeight="13896" activeTab="2" xr2:uid="{00000000-000D-0000-FFFF-FFFF00000000}"/>
  </bookViews>
  <sheets>
    <sheet name="Sheet13" sheetId="16" r:id="rId1"/>
    <sheet name="DCF Model" sheetId="11" r:id="rId2"/>
    <sheet name="DCF Moderate" sheetId="12" r:id="rId3"/>
    <sheet name="DCF Optimistic" sheetId="13" r:id="rId4"/>
    <sheet name="DCF Pessimistic" sheetId="14" r:id="rId5"/>
    <sheet name="DCF Linear Regression" sheetId="15" r:id="rId6"/>
    <sheet name="ASSUMPTIONS" sheetId="8" r:id="rId7"/>
    <sheet name="WACC" sheetId="7" r:id="rId8"/>
    <sheet name="CapEx &amp; NWC" sheetId="9" r:id="rId9"/>
    <sheet name="REV PROJECT" sheetId="6" r:id="rId10"/>
    <sheet name="PROJECTION" sheetId="5" r:id="rId11"/>
    <sheet name="DATA" sheetId="4" r:id="rId12"/>
    <sheet name="Balance Sheet" sheetId="1" r:id="rId13"/>
    <sheet name="Income Statement" sheetId="2" r:id="rId14"/>
    <sheet name="Cash Flow" sheetId="3" r:id="rId15"/>
    <sheet name="Stock Market" sheetId="10" r:id="rId16"/>
  </sheets>
  <definedNames>
    <definedName name="_xlnm._FilterDatabase" localSheetId="15" hidden="1">'Stock Market'!$L$3:$M$3562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2" l="1"/>
  <c r="S6" i="12" s="1"/>
  <c r="T6" i="12" s="1"/>
  <c r="O9" i="12"/>
  <c r="O8" i="12" s="1"/>
  <c r="O7" i="12" s="1"/>
  <c r="L13" i="15"/>
  <c r="K13" i="15"/>
  <c r="J13" i="15"/>
  <c r="I13" i="15"/>
  <c r="I14" i="15" s="1"/>
  <c r="H13" i="15"/>
  <c r="L33" i="15"/>
  <c r="L31" i="15"/>
  <c r="L30" i="15"/>
  <c r="L23" i="15"/>
  <c r="K23" i="15"/>
  <c r="J23" i="15"/>
  <c r="I23" i="15"/>
  <c r="H23" i="15"/>
  <c r="G23" i="15"/>
  <c r="F23" i="15"/>
  <c r="E23" i="15"/>
  <c r="D23" i="15"/>
  <c r="C23" i="15"/>
  <c r="L22" i="15"/>
  <c r="K22" i="15"/>
  <c r="J22" i="15"/>
  <c r="I22" i="15"/>
  <c r="H22" i="15"/>
  <c r="G22" i="15"/>
  <c r="F22" i="15"/>
  <c r="E22" i="15"/>
  <c r="D22" i="15"/>
  <c r="C22" i="15"/>
  <c r="G20" i="15"/>
  <c r="G21" i="15" s="1"/>
  <c r="F20" i="15"/>
  <c r="F21" i="15" s="1"/>
  <c r="E20" i="15"/>
  <c r="E21" i="15" s="1"/>
  <c r="D20" i="15"/>
  <c r="D21" i="15" s="1"/>
  <c r="C20" i="15"/>
  <c r="C21" i="15" s="1"/>
  <c r="H21" i="15" s="1"/>
  <c r="G18" i="15"/>
  <c r="F18" i="15"/>
  <c r="G17" i="15"/>
  <c r="F17" i="15"/>
  <c r="E17" i="15"/>
  <c r="E18" i="15" s="1"/>
  <c r="D17" i="15"/>
  <c r="D18" i="15" s="1"/>
  <c r="C17" i="15"/>
  <c r="C18" i="15" s="1"/>
  <c r="C16" i="15"/>
  <c r="G15" i="15"/>
  <c r="G16" i="15" s="1"/>
  <c r="F15" i="15"/>
  <c r="F19" i="15" s="1"/>
  <c r="F24" i="15" s="1"/>
  <c r="E15" i="15"/>
  <c r="E16" i="15" s="1"/>
  <c r="D15" i="15"/>
  <c r="D16" i="15" s="1"/>
  <c r="C15" i="15"/>
  <c r="E14" i="15"/>
  <c r="D14" i="15"/>
  <c r="L14" i="15"/>
  <c r="K14" i="15"/>
  <c r="H14" i="15"/>
  <c r="G13" i="15"/>
  <c r="G14" i="15" s="1"/>
  <c r="F13" i="15"/>
  <c r="F14" i="15" s="1"/>
  <c r="E13" i="15"/>
  <c r="D13" i="15"/>
  <c r="C13" i="15"/>
  <c r="C9" i="15"/>
  <c r="C8" i="15"/>
  <c r="C4" i="15"/>
  <c r="L13" i="14"/>
  <c r="K13" i="14"/>
  <c r="J13" i="14"/>
  <c r="I13" i="14"/>
  <c r="H13" i="14"/>
  <c r="L33" i="14"/>
  <c r="L31" i="14"/>
  <c r="L30" i="14"/>
  <c r="L23" i="14"/>
  <c r="K23" i="14"/>
  <c r="J23" i="14"/>
  <c r="I23" i="14"/>
  <c r="H23" i="14"/>
  <c r="G23" i="14"/>
  <c r="F23" i="14"/>
  <c r="E23" i="14"/>
  <c r="D23" i="14"/>
  <c r="C23" i="14"/>
  <c r="L22" i="14"/>
  <c r="K22" i="14"/>
  <c r="J22" i="14"/>
  <c r="I22" i="14"/>
  <c r="H22" i="14"/>
  <c r="G22" i="14"/>
  <c r="F22" i="14"/>
  <c r="E22" i="14"/>
  <c r="D22" i="14"/>
  <c r="C22" i="14"/>
  <c r="G20" i="14"/>
  <c r="G21" i="14" s="1"/>
  <c r="F20" i="14"/>
  <c r="F21" i="14" s="1"/>
  <c r="E20" i="14"/>
  <c r="E21" i="14" s="1"/>
  <c r="D20" i="14"/>
  <c r="D21" i="14" s="1"/>
  <c r="C20" i="14"/>
  <c r="C21" i="14" s="1"/>
  <c r="H21" i="14" s="1"/>
  <c r="G18" i="14"/>
  <c r="F18" i="14"/>
  <c r="G17" i="14"/>
  <c r="F17" i="14"/>
  <c r="E17" i="14"/>
  <c r="E18" i="14" s="1"/>
  <c r="D17" i="14"/>
  <c r="D18" i="14" s="1"/>
  <c r="C17" i="14"/>
  <c r="C18" i="14" s="1"/>
  <c r="G15" i="14"/>
  <c r="G16" i="14" s="1"/>
  <c r="F15" i="14"/>
  <c r="F16" i="14" s="1"/>
  <c r="E15" i="14"/>
  <c r="E16" i="14" s="1"/>
  <c r="D15" i="14"/>
  <c r="D16" i="14" s="1"/>
  <c r="C15" i="14"/>
  <c r="L14" i="14"/>
  <c r="K14" i="14"/>
  <c r="J14" i="14"/>
  <c r="I14" i="14"/>
  <c r="H14" i="14"/>
  <c r="G13" i="14"/>
  <c r="G14" i="14" s="1"/>
  <c r="F13" i="14"/>
  <c r="E13" i="14"/>
  <c r="F14" i="14" s="1"/>
  <c r="D13" i="14"/>
  <c r="E14" i="14" s="1"/>
  <c r="C13" i="14"/>
  <c r="C16" i="14" s="1"/>
  <c r="C9" i="14"/>
  <c r="C8" i="14"/>
  <c r="C4" i="14"/>
  <c r="L13" i="13"/>
  <c r="L14" i="13" s="1"/>
  <c r="K13" i="13"/>
  <c r="J13" i="13"/>
  <c r="K14" i="13" s="1"/>
  <c r="I13" i="13"/>
  <c r="H13" i="13"/>
  <c r="H14" i="13" s="1"/>
  <c r="L33" i="13"/>
  <c r="L31" i="13"/>
  <c r="L30" i="13"/>
  <c r="L23" i="13"/>
  <c r="K23" i="13"/>
  <c r="J23" i="13"/>
  <c r="I23" i="13"/>
  <c r="H23" i="13"/>
  <c r="G23" i="13"/>
  <c r="F23" i="13"/>
  <c r="E23" i="13"/>
  <c r="D23" i="13"/>
  <c r="C23" i="13"/>
  <c r="L22" i="13"/>
  <c r="K22" i="13"/>
  <c r="J22" i="13"/>
  <c r="I22" i="13"/>
  <c r="H22" i="13"/>
  <c r="G22" i="13"/>
  <c r="F22" i="13"/>
  <c r="E22" i="13"/>
  <c r="D22" i="13"/>
  <c r="C22" i="13"/>
  <c r="G20" i="13"/>
  <c r="G21" i="13" s="1"/>
  <c r="F20" i="13"/>
  <c r="F21" i="13" s="1"/>
  <c r="E20" i="13"/>
  <c r="E21" i="13" s="1"/>
  <c r="D20" i="13"/>
  <c r="D21" i="13" s="1"/>
  <c r="C20" i="13"/>
  <c r="C21" i="13" s="1"/>
  <c r="H21" i="13" s="1"/>
  <c r="G18" i="13"/>
  <c r="F18" i="13"/>
  <c r="G17" i="13"/>
  <c r="F17" i="13"/>
  <c r="E17" i="13"/>
  <c r="E18" i="13" s="1"/>
  <c r="D17" i="13"/>
  <c r="D18" i="13" s="1"/>
  <c r="C17" i="13"/>
  <c r="C19" i="13" s="1"/>
  <c r="C24" i="13" s="1"/>
  <c r="C16" i="13"/>
  <c r="G15" i="13"/>
  <c r="G16" i="13" s="1"/>
  <c r="F15" i="13"/>
  <c r="F19" i="13" s="1"/>
  <c r="F24" i="13" s="1"/>
  <c r="E15" i="13"/>
  <c r="E19" i="13" s="1"/>
  <c r="E24" i="13" s="1"/>
  <c r="D15" i="13"/>
  <c r="D16" i="13" s="1"/>
  <c r="C15" i="13"/>
  <c r="F14" i="13"/>
  <c r="E14" i="13"/>
  <c r="D14" i="13"/>
  <c r="I14" i="13"/>
  <c r="G13" i="13"/>
  <c r="G14" i="13" s="1"/>
  <c r="F13" i="13"/>
  <c r="E13" i="13"/>
  <c r="D13" i="13"/>
  <c r="C13" i="13"/>
  <c r="C9" i="13"/>
  <c r="C8" i="13"/>
  <c r="C4" i="13"/>
  <c r="C4" i="12"/>
  <c r="L33" i="12"/>
  <c r="L31" i="12"/>
  <c r="L30" i="12"/>
  <c r="L27" i="12"/>
  <c r="L28" i="12" s="1"/>
  <c r="C9" i="12"/>
  <c r="L25" i="12"/>
  <c r="K25" i="12"/>
  <c r="J25" i="12"/>
  <c r="I25" i="12"/>
  <c r="H25" i="12"/>
  <c r="D24" i="12"/>
  <c r="E24" i="12"/>
  <c r="F24" i="12"/>
  <c r="G24" i="12"/>
  <c r="H24" i="12"/>
  <c r="I24" i="12"/>
  <c r="J24" i="12"/>
  <c r="K24" i="12"/>
  <c r="L24" i="12"/>
  <c r="C24" i="12"/>
  <c r="L19" i="12"/>
  <c r="K19" i="12"/>
  <c r="J19" i="12"/>
  <c r="I19" i="12"/>
  <c r="H19" i="12"/>
  <c r="G19" i="12"/>
  <c r="F19" i="12"/>
  <c r="E19" i="12"/>
  <c r="D19" i="12"/>
  <c r="C19" i="12"/>
  <c r="D20" i="12"/>
  <c r="E20" i="12"/>
  <c r="F20" i="12"/>
  <c r="G20" i="12"/>
  <c r="D22" i="12"/>
  <c r="E22" i="12"/>
  <c r="F22" i="12"/>
  <c r="G22" i="12"/>
  <c r="H22" i="12"/>
  <c r="I22" i="12"/>
  <c r="J22" i="12"/>
  <c r="K22" i="12"/>
  <c r="L22" i="12"/>
  <c r="D23" i="12"/>
  <c r="E23" i="12"/>
  <c r="F23" i="12"/>
  <c r="G23" i="12"/>
  <c r="H23" i="12"/>
  <c r="I23" i="12"/>
  <c r="J23" i="12"/>
  <c r="K23" i="12"/>
  <c r="L23" i="12"/>
  <c r="C23" i="12"/>
  <c r="C22" i="12"/>
  <c r="C20" i="12"/>
  <c r="C21" i="12" s="1"/>
  <c r="G17" i="12"/>
  <c r="F17" i="12"/>
  <c r="E17" i="12"/>
  <c r="D17" i="12"/>
  <c r="C17" i="12"/>
  <c r="G15" i="12"/>
  <c r="F15" i="12"/>
  <c r="E15" i="12"/>
  <c r="D15" i="12"/>
  <c r="C15" i="12"/>
  <c r="L13" i="12"/>
  <c r="K13" i="12"/>
  <c r="J13" i="12"/>
  <c r="I13" i="12"/>
  <c r="H13" i="12"/>
  <c r="G13" i="12"/>
  <c r="F13" i="12"/>
  <c r="E13" i="12"/>
  <c r="D13" i="12"/>
  <c r="E14" i="12" s="1"/>
  <c r="C13" i="12"/>
  <c r="C8" i="12"/>
  <c r="C13" i="7"/>
  <c r="C20" i="7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5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4" i="10"/>
  <c r="L29" i="12" l="1"/>
  <c r="L32" i="12" s="1"/>
  <c r="L34" i="12" s="1"/>
  <c r="O6" i="12" s="1"/>
  <c r="O10" i="12"/>
  <c r="O11" i="12" s="1"/>
  <c r="Q6" i="12"/>
  <c r="P6" i="12" s="1"/>
  <c r="J14" i="15"/>
  <c r="H18" i="15"/>
  <c r="I18" i="15" s="1"/>
  <c r="J18" i="15" s="1"/>
  <c r="K18" i="15" s="1"/>
  <c r="L18" i="15" s="1"/>
  <c r="H20" i="15"/>
  <c r="I21" i="15"/>
  <c r="C19" i="15"/>
  <c r="C24" i="15" s="1"/>
  <c r="D19" i="15"/>
  <c r="D24" i="15" s="1"/>
  <c r="E19" i="15"/>
  <c r="E24" i="15" s="1"/>
  <c r="G19" i="15"/>
  <c r="G24" i="15" s="1"/>
  <c r="F16" i="15"/>
  <c r="H16" i="15" s="1"/>
  <c r="H18" i="14"/>
  <c r="I18" i="14" s="1"/>
  <c r="J18" i="14" s="1"/>
  <c r="K18" i="14" s="1"/>
  <c r="L18" i="14" s="1"/>
  <c r="H20" i="14"/>
  <c r="I21" i="14"/>
  <c r="H16" i="14"/>
  <c r="I16" i="14" s="1"/>
  <c r="J16" i="14" s="1"/>
  <c r="K16" i="14" s="1"/>
  <c r="L16" i="14" s="1"/>
  <c r="H15" i="14"/>
  <c r="L15" i="14"/>
  <c r="D19" i="14"/>
  <c r="D24" i="14" s="1"/>
  <c r="D14" i="14"/>
  <c r="J15" i="14"/>
  <c r="C19" i="14"/>
  <c r="C24" i="14" s="1"/>
  <c r="E19" i="14"/>
  <c r="E24" i="14" s="1"/>
  <c r="F19" i="14"/>
  <c r="F24" i="14" s="1"/>
  <c r="G19" i="14"/>
  <c r="G24" i="14" s="1"/>
  <c r="J14" i="13"/>
  <c r="I21" i="13"/>
  <c r="H20" i="13"/>
  <c r="E16" i="13"/>
  <c r="H16" i="13" s="1"/>
  <c r="G19" i="13"/>
  <c r="G24" i="13" s="1"/>
  <c r="D19" i="13"/>
  <c r="D24" i="13" s="1"/>
  <c r="F16" i="13"/>
  <c r="C18" i="13"/>
  <c r="H18" i="13" s="1"/>
  <c r="I18" i="13" s="1"/>
  <c r="J18" i="13" s="1"/>
  <c r="K18" i="13" s="1"/>
  <c r="L18" i="13" s="1"/>
  <c r="G21" i="12"/>
  <c r="F21" i="12"/>
  <c r="E21" i="12"/>
  <c r="D21" i="12"/>
  <c r="H21" i="12" s="1"/>
  <c r="G18" i="12"/>
  <c r="C16" i="12"/>
  <c r="D16" i="12"/>
  <c r="E16" i="12"/>
  <c r="D14" i="12"/>
  <c r="C18" i="12"/>
  <c r="F16" i="12"/>
  <c r="D18" i="12"/>
  <c r="L14" i="12"/>
  <c r="E18" i="12"/>
  <c r="K14" i="12"/>
  <c r="F18" i="12"/>
  <c r="F14" i="12"/>
  <c r="G14" i="12"/>
  <c r="J14" i="12"/>
  <c r="G16" i="12"/>
  <c r="I14" i="12"/>
  <c r="H14" i="12"/>
  <c r="F4" i="12" l="1"/>
  <c r="I16" i="15"/>
  <c r="H15" i="15"/>
  <c r="J21" i="15"/>
  <c r="I20" i="15"/>
  <c r="L17" i="14"/>
  <c r="L19" i="14"/>
  <c r="K15" i="14"/>
  <c r="I15" i="14"/>
  <c r="J17" i="14"/>
  <c r="J19" i="14" s="1"/>
  <c r="J21" i="14"/>
  <c r="I20" i="14"/>
  <c r="H17" i="14"/>
  <c r="H19" i="14" s="1"/>
  <c r="H24" i="14" s="1"/>
  <c r="H25" i="14" s="1"/>
  <c r="I16" i="13"/>
  <c r="H15" i="13"/>
  <c r="I20" i="13"/>
  <c r="J21" i="13"/>
  <c r="H20" i="12"/>
  <c r="I21" i="12"/>
  <c r="H16" i="12"/>
  <c r="I16" i="12" s="1"/>
  <c r="J16" i="12" s="1"/>
  <c r="K16" i="12" s="1"/>
  <c r="L16" i="12" s="1"/>
  <c r="L15" i="12" s="1"/>
  <c r="J21" i="12"/>
  <c r="I20" i="12"/>
  <c r="H18" i="12"/>
  <c r="I18" i="12" s="1"/>
  <c r="J18" i="12" s="1"/>
  <c r="K18" i="12" s="1"/>
  <c r="L18" i="12" s="1"/>
  <c r="J15" i="12"/>
  <c r="J20" i="15" l="1"/>
  <c r="K21" i="15"/>
  <c r="H17" i="15"/>
  <c r="H19" i="15" s="1"/>
  <c r="H24" i="15" s="1"/>
  <c r="H25" i="15" s="1"/>
  <c r="J16" i="15"/>
  <c r="I15" i="15"/>
  <c r="J20" i="14"/>
  <c r="J24" i="14" s="1"/>
  <c r="J25" i="14" s="1"/>
  <c r="K21" i="14"/>
  <c r="I17" i="14"/>
  <c r="I19" i="14" s="1"/>
  <c r="I24" i="14" s="1"/>
  <c r="I25" i="14" s="1"/>
  <c r="K17" i="14"/>
  <c r="K19" i="14" s="1"/>
  <c r="J20" i="13"/>
  <c r="K21" i="13"/>
  <c r="H17" i="13"/>
  <c r="H19" i="13"/>
  <c r="H24" i="13" s="1"/>
  <c r="H25" i="13" s="1"/>
  <c r="J16" i="13"/>
  <c r="I15" i="13"/>
  <c r="L17" i="12"/>
  <c r="H15" i="12"/>
  <c r="K15" i="12"/>
  <c r="I15" i="12"/>
  <c r="K21" i="12"/>
  <c r="J20" i="12"/>
  <c r="K17" i="12"/>
  <c r="H17" i="12"/>
  <c r="J17" i="12"/>
  <c r="I17" i="12"/>
  <c r="I17" i="15" l="1"/>
  <c r="I19" i="15" s="1"/>
  <c r="I24" i="15" s="1"/>
  <c r="I25" i="15" s="1"/>
  <c r="K16" i="15"/>
  <c r="J15" i="15"/>
  <c r="K20" i="15"/>
  <c r="L21" i="15"/>
  <c r="L20" i="15" s="1"/>
  <c r="K20" i="14"/>
  <c r="K24" i="14" s="1"/>
  <c r="K25" i="14" s="1"/>
  <c r="L21" i="14"/>
  <c r="L20" i="14" s="1"/>
  <c r="L24" i="14" s="1"/>
  <c r="K16" i="13"/>
  <c r="J15" i="13"/>
  <c r="K20" i="13"/>
  <c r="L21" i="13"/>
  <c r="L20" i="13" s="1"/>
  <c r="I17" i="13"/>
  <c r="I19" i="13"/>
  <c r="I24" i="13" s="1"/>
  <c r="I25" i="13" s="1"/>
  <c r="L21" i="12"/>
  <c r="L20" i="12" s="1"/>
  <c r="K20" i="12"/>
  <c r="J17" i="15" l="1"/>
  <c r="J19" i="15"/>
  <c r="J24" i="15" s="1"/>
  <c r="J25" i="15" s="1"/>
  <c r="L16" i="15"/>
  <c r="L15" i="15" s="1"/>
  <c r="K15" i="15"/>
  <c r="L25" i="14"/>
  <c r="L29" i="14" s="1"/>
  <c r="L32" i="14" s="1"/>
  <c r="L34" i="14" s="1"/>
  <c r="F4" i="14" s="1"/>
  <c r="L27" i="14"/>
  <c r="L28" i="14" s="1"/>
  <c r="L16" i="13"/>
  <c r="L15" i="13" s="1"/>
  <c r="K15" i="13"/>
  <c r="J17" i="13"/>
  <c r="J19" i="13" s="1"/>
  <c r="J24" i="13" s="1"/>
  <c r="J25" i="13" s="1"/>
  <c r="K17" i="15" l="1"/>
  <c r="K19" i="15" s="1"/>
  <c r="K24" i="15" s="1"/>
  <c r="K25" i="15" s="1"/>
  <c r="L17" i="15"/>
  <c r="L19" i="15"/>
  <c r="L24" i="15" s="1"/>
  <c r="L17" i="13"/>
  <c r="L19" i="13" s="1"/>
  <c r="L24" i="13" s="1"/>
  <c r="K17" i="13"/>
  <c r="K19" i="13" s="1"/>
  <c r="K24" i="13" s="1"/>
  <c r="K25" i="13" s="1"/>
  <c r="I13" i="10"/>
  <c r="I16" i="10" s="1"/>
  <c r="I19" i="10" s="1"/>
  <c r="I22" i="10" s="1"/>
  <c r="I25" i="10" s="1"/>
  <c r="I28" i="10" s="1"/>
  <c r="I31" i="10" s="1"/>
  <c r="I34" i="10" s="1"/>
  <c r="I37" i="10" s="1"/>
  <c r="I40" i="10" s="1"/>
  <c r="I43" i="10" s="1"/>
  <c r="I46" i="10" s="1"/>
  <c r="I49" i="10" s="1"/>
  <c r="I52" i="10" s="1"/>
  <c r="I55" i="10" s="1"/>
  <c r="I58" i="10" s="1"/>
  <c r="I61" i="10" s="1"/>
  <c r="I10" i="10"/>
  <c r="I9" i="10"/>
  <c r="I12" i="10" s="1"/>
  <c r="I15" i="10" s="1"/>
  <c r="I18" i="10" s="1"/>
  <c r="I21" i="10" s="1"/>
  <c r="I24" i="10" s="1"/>
  <c r="I27" i="10" s="1"/>
  <c r="I30" i="10" s="1"/>
  <c r="I33" i="10" s="1"/>
  <c r="I36" i="10" s="1"/>
  <c r="I39" i="10" s="1"/>
  <c r="I42" i="10" s="1"/>
  <c r="I45" i="10" s="1"/>
  <c r="I48" i="10" s="1"/>
  <c r="I51" i="10" s="1"/>
  <c r="I54" i="10" s="1"/>
  <c r="I57" i="10" s="1"/>
  <c r="I60" i="10" s="1"/>
  <c r="I63" i="10" s="1"/>
  <c r="I66" i="10" s="1"/>
  <c r="I69" i="10" s="1"/>
  <c r="I72" i="10" s="1"/>
  <c r="I75" i="10" s="1"/>
  <c r="I78" i="10" s="1"/>
  <c r="I81" i="10" s="1"/>
  <c r="I84" i="10" s="1"/>
  <c r="I87" i="10" s="1"/>
  <c r="I90" i="10" s="1"/>
  <c r="I93" i="10" s="1"/>
  <c r="I96" i="10" s="1"/>
  <c r="I99" i="10" s="1"/>
  <c r="I102" i="10" s="1"/>
  <c r="I105" i="10" s="1"/>
  <c r="I108" i="10" s="1"/>
  <c r="I111" i="10" s="1"/>
  <c r="I114" i="10" s="1"/>
  <c r="I117" i="10" s="1"/>
  <c r="I120" i="10" s="1"/>
  <c r="I123" i="10" s="1"/>
  <c r="I126" i="10" s="1"/>
  <c r="I129" i="10" s="1"/>
  <c r="I132" i="10" s="1"/>
  <c r="I135" i="10" s="1"/>
  <c r="I138" i="10" s="1"/>
  <c r="I141" i="10" s="1"/>
  <c r="I144" i="10" s="1"/>
  <c r="I147" i="10" s="1"/>
  <c r="I150" i="10" s="1"/>
  <c r="I153" i="10" s="1"/>
  <c r="I156" i="10" s="1"/>
  <c r="I159" i="10" s="1"/>
  <c r="I162" i="10" s="1"/>
  <c r="I165" i="10" s="1"/>
  <c r="I168" i="10" s="1"/>
  <c r="I171" i="10" s="1"/>
  <c r="I174" i="10" s="1"/>
  <c r="I177" i="10" s="1"/>
  <c r="I180" i="10" s="1"/>
  <c r="I183" i="10" s="1"/>
  <c r="I186" i="10" s="1"/>
  <c r="I189" i="10" s="1"/>
  <c r="I192" i="10" s="1"/>
  <c r="I195" i="10" s="1"/>
  <c r="I198" i="10" s="1"/>
  <c r="I201" i="10" s="1"/>
  <c r="I7" i="10"/>
  <c r="I4" i="10"/>
  <c r="I6" i="10" s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J898" i="10"/>
  <c r="J899" i="10"/>
  <c r="J900" i="10"/>
  <c r="J901" i="10"/>
  <c r="J902" i="10"/>
  <c r="J903" i="10"/>
  <c r="J904" i="10"/>
  <c r="J905" i="10"/>
  <c r="J906" i="10"/>
  <c r="J907" i="10"/>
  <c r="J908" i="10"/>
  <c r="J909" i="10"/>
  <c r="J910" i="10"/>
  <c r="J911" i="10"/>
  <c r="J912" i="10"/>
  <c r="J913" i="10"/>
  <c r="J914" i="10"/>
  <c r="J915" i="10"/>
  <c r="J916" i="10"/>
  <c r="J917" i="10"/>
  <c r="J918" i="10"/>
  <c r="J919" i="10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941" i="10"/>
  <c r="J942" i="10"/>
  <c r="J943" i="10"/>
  <c r="J944" i="10"/>
  <c r="J945" i="10"/>
  <c r="J946" i="10"/>
  <c r="J947" i="10"/>
  <c r="J948" i="10"/>
  <c r="J949" i="10"/>
  <c r="J950" i="10"/>
  <c r="J951" i="10"/>
  <c r="J952" i="10"/>
  <c r="J953" i="10"/>
  <c r="J954" i="10"/>
  <c r="J955" i="10"/>
  <c r="J956" i="10"/>
  <c r="J957" i="10"/>
  <c r="J958" i="10"/>
  <c r="J959" i="10"/>
  <c r="J960" i="10"/>
  <c r="J961" i="10"/>
  <c r="J962" i="10"/>
  <c r="J963" i="10"/>
  <c r="J964" i="10"/>
  <c r="J965" i="10"/>
  <c r="J966" i="10"/>
  <c r="J967" i="10"/>
  <c r="J968" i="10"/>
  <c r="J969" i="10"/>
  <c r="J970" i="10"/>
  <c r="J971" i="10"/>
  <c r="J972" i="10"/>
  <c r="J973" i="10"/>
  <c r="J974" i="10"/>
  <c r="J975" i="10"/>
  <c r="J976" i="10"/>
  <c r="J977" i="10"/>
  <c r="J978" i="10"/>
  <c r="J979" i="10"/>
  <c r="J980" i="10"/>
  <c r="J981" i="10"/>
  <c r="J982" i="10"/>
  <c r="J983" i="10"/>
  <c r="J984" i="10"/>
  <c r="J985" i="10"/>
  <c r="J986" i="10"/>
  <c r="J987" i="10"/>
  <c r="J988" i="10"/>
  <c r="J989" i="10"/>
  <c r="J990" i="10"/>
  <c r="J991" i="10"/>
  <c r="J992" i="10"/>
  <c r="J993" i="10"/>
  <c r="J994" i="10"/>
  <c r="J995" i="10"/>
  <c r="J996" i="10"/>
  <c r="J997" i="10"/>
  <c r="J998" i="10"/>
  <c r="J999" i="10"/>
  <c r="J1000" i="10"/>
  <c r="J1001" i="10"/>
  <c r="J1002" i="10"/>
  <c r="J1003" i="10"/>
  <c r="J1004" i="10"/>
  <c r="J1005" i="10"/>
  <c r="J1006" i="10"/>
  <c r="J1007" i="10"/>
  <c r="J1008" i="10"/>
  <c r="J1009" i="10"/>
  <c r="J1010" i="10"/>
  <c r="J1011" i="10"/>
  <c r="J1012" i="10"/>
  <c r="J1013" i="10"/>
  <c r="J1014" i="10"/>
  <c r="J1015" i="10"/>
  <c r="J1016" i="10"/>
  <c r="J1017" i="10"/>
  <c r="J1018" i="10"/>
  <c r="J1019" i="10"/>
  <c r="J1020" i="10"/>
  <c r="J1021" i="10"/>
  <c r="J1022" i="10"/>
  <c r="J1023" i="10"/>
  <c r="J1024" i="10"/>
  <c r="J1025" i="10"/>
  <c r="J1026" i="10"/>
  <c r="J1027" i="10"/>
  <c r="J1028" i="10"/>
  <c r="J1029" i="10"/>
  <c r="J1030" i="10"/>
  <c r="J1031" i="10"/>
  <c r="J1032" i="10"/>
  <c r="J1033" i="10"/>
  <c r="J1034" i="10"/>
  <c r="J1035" i="10"/>
  <c r="J1036" i="10"/>
  <c r="J1037" i="10"/>
  <c r="J1038" i="10"/>
  <c r="J1039" i="10"/>
  <c r="J1040" i="10"/>
  <c r="J1041" i="10"/>
  <c r="J1042" i="10"/>
  <c r="J1043" i="10"/>
  <c r="J1044" i="10"/>
  <c r="J1045" i="10"/>
  <c r="J1046" i="10"/>
  <c r="J1047" i="10"/>
  <c r="J1048" i="10"/>
  <c r="J1049" i="10"/>
  <c r="J1050" i="10"/>
  <c r="J1051" i="10"/>
  <c r="J1052" i="10"/>
  <c r="J1053" i="10"/>
  <c r="J1054" i="10"/>
  <c r="J1055" i="10"/>
  <c r="J1056" i="10"/>
  <c r="J1057" i="10"/>
  <c r="J1058" i="10"/>
  <c r="J1059" i="10"/>
  <c r="J1060" i="10"/>
  <c r="J1061" i="10"/>
  <c r="J1062" i="10"/>
  <c r="J1063" i="10"/>
  <c r="J1064" i="10"/>
  <c r="J1065" i="10"/>
  <c r="J1066" i="10"/>
  <c r="J1067" i="10"/>
  <c r="J1068" i="10"/>
  <c r="J1069" i="10"/>
  <c r="J1070" i="10"/>
  <c r="J1071" i="10"/>
  <c r="J1072" i="10"/>
  <c r="J1073" i="10"/>
  <c r="J1074" i="10"/>
  <c r="J1075" i="10"/>
  <c r="J1076" i="10"/>
  <c r="J1077" i="10"/>
  <c r="J1078" i="10"/>
  <c r="J1079" i="10"/>
  <c r="J1080" i="10"/>
  <c r="J1081" i="10"/>
  <c r="J1082" i="10"/>
  <c r="J1083" i="10"/>
  <c r="J1084" i="10"/>
  <c r="J1085" i="10"/>
  <c r="J1086" i="10"/>
  <c r="J1087" i="10"/>
  <c r="J1088" i="10"/>
  <c r="J1089" i="10"/>
  <c r="J1090" i="10"/>
  <c r="J1091" i="10"/>
  <c r="J1092" i="10"/>
  <c r="J1093" i="10"/>
  <c r="J1094" i="10"/>
  <c r="J1095" i="10"/>
  <c r="J1096" i="10"/>
  <c r="J1097" i="10"/>
  <c r="J1098" i="10"/>
  <c r="J1099" i="10"/>
  <c r="J1100" i="10"/>
  <c r="J1101" i="10"/>
  <c r="J1102" i="10"/>
  <c r="J1103" i="10"/>
  <c r="J1104" i="10"/>
  <c r="J1105" i="10"/>
  <c r="J1106" i="10"/>
  <c r="J1107" i="10"/>
  <c r="J1108" i="10"/>
  <c r="J1109" i="10"/>
  <c r="J1110" i="10"/>
  <c r="J1111" i="10"/>
  <c r="J1112" i="10"/>
  <c r="J1113" i="10"/>
  <c r="J1114" i="10"/>
  <c r="J1115" i="10"/>
  <c r="J1116" i="10"/>
  <c r="J1117" i="10"/>
  <c r="J1118" i="10"/>
  <c r="J1119" i="10"/>
  <c r="J1120" i="10"/>
  <c r="J1121" i="10"/>
  <c r="J1122" i="10"/>
  <c r="J1123" i="10"/>
  <c r="J1124" i="10"/>
  <c r="J1125" i="10"/>
  <c r="J1126" i="10"/>
  <c r="J1127" i="10"/>
  <c r="J1128" i="10"/>
  <c r="J1129" i="10"/>
  <c r="J1130" i="10"/>
  <c r="J1131" i="10"/>
  <c r="J1132" i="10"/>
  <c r="J1133" i="10"/>
  <c r="J1134" i="10"/>
  <c r="J1135" i="10"/>
  <c r="J1136" i="10"/>
  <c r="J1137" i="10"/>
  <c r="J1138" i="10"/>
  <c r="J1139" i="10"/>
  <c r="J1140" i="10"/>
  <c r="J1141" i="10"/>
  <c r="J1142" i="10"/>
  <c r="J1143" i="10"/>
  <c r="J1144" i="10"/>
  <c r="J1145" i="10"/>
  <c r="J1146" i="10"/>
  <c r="J1147" i="10"/>
  <c r="J1148" i="10"/>
  <c r="J1149" i="10"/>
  <c r="J1150" i="10"/>
  <c r="J1151" i="10"/>
  <c r="J1152" i="10"/>
  <c r="J1153" i="10"/>
  <c r="J1154" i="10"/>
  <c r="J1155" i="10"/>
  <c r="J1156" i="10"/>
  <c r="J1157" i="10"/>
  <c r="J1158" i="10"/>
  <c r="J1159" i="10"/>
  <c r="J1160" i="10"/>
  <c r="J1161" i="10"/>
  <c r="J1162" i="10"/>
  <c r="J1163" i="10"/>
  <c r="J1164" i="10"/>
  <c r="J1165" i="10"/>
  <c r="J1166" i="10"/>
  <c r="J1167" i="10"/>
  <c r="J1168" i="10"/>
  <c r="J1169" i="10"/>
  <c r="J1170" i="10"/>
  <c r="J1171" i="10"/>
  <c r="J1172" i="10"/>
  <c r="J1173" i="10"/>
  <c r="J1174" i="10"/>
  <c r="J1175" i="10"/>
  <c r="J1176" i="10"/>
  <c r="J1177" i="10"/>
  <c r="J1178" i="10"/>
  <c r="J1179" i="10"/>
  <c r="J1180" i="10"/>
  <c r="J1181" i="10"/>
  <c r="J1182" i="10"/>
  <c r="J1183" i="10"/>
  <c r="J1184" i="10"/>
  <c r="J1185" i="10"/>
  <c r="J1186" i="10"/>
  <c r="J1187" i="10"/>
  <c r="J1188" i="10"/>
  <c r="J1189" i="10"/>
  <c r="J1190" i="10"/>
  <c r="J1191" i="10"/>
  <c r="J1192" i="10"/>
  <c r="J1193" i="10"/>
  <c r="J1194" i="10"/>
  <c r="J1195" i="10"/>
  <c r="J1196" i="10"/>
  <c r="J1197" i="10"/>
  <c r="J1198" i="10"/>
  <c r="J1199" i="10"/>
  <c r="J1200" i="10"/>
  <c r="J1201" i="10"/>
  <c r="J1202" i="10"/>
  <c r="J1203" i="10"/>
  <c r="J1204" i="10"/>
  <c r="J1205" i="10"/>
  <c r="J1206" i="10"/>
  <c r="J1207" i="10"/>
  <c r="J1208" i="10"/>
  <c r="J1209" i="10"/>
  <c r="J1210" i="10"/>
  <c r="J1211" i="10"/>
  <c r="J1212" i="10"/>
  <c r="J1213" i="10"/>
  <c r="J1214" i="10"/>
  <c r="J1215" i="10"/>
  <c r="J1216" i="10"/>
  <c r="J1217" i="10"/>
  <c r="J1218" i="10"/>
  <c r="J1219" i="10"/>
  <c r="J1220" i="10"/>
  <c r="J1221" i="10"/>
  <c r="J1222" i="10"/>
  <c r="J1223" i="10"/>
  <c r="J1224" i="10"/>
  <c r="J1225" i="10"/>
  <c r="J1226" i="10"/>
  <c r="J1227" i="10"/>
  <c r="J1228" i="10"/>
  <c r="J1229" i="10"/>
  <c r="J1230" i="10"/>
  <c r="J1231" i="10"/>
  <c r="J1232" i="10"/>
  <c r="J1233" i="10"/>
  <c r="J1234" i="10"/>
  <c r="J1235" i="10"/>
  <c r="J1236" i="10"/>
  <c r="J1237" i="10"/>
  <c r="J1238" i="10"/>
  <c r="J1239" i="10"/>
  <c r="J1240" i="10"/>
  <c r="J1241" i="10"/>
  <c r="J1242" i="10"/>
  <c r="J1243" i="10"/>
  <c r="J1244" i="10"/>
  <c r="J1245" i="10"/>
  <c r="J1246" i="10"/>
  <c r="J1247" i="10"/>
  <c r="J1248" i="10"/>
  <c r="J1249" i="10"/>
  <c r="J1250" i="10"/>
  <c r="J1251" i="10"/>
  <c r="J1252" i="10"/>
  <c r="J1253" i="10"/>
  <c r="J1254" i="10"/>
  <c r="J1255" i="10"/>
  <c r="J1256" i="10"/>
  <c r="J1257" i="10"/>
  <c r="J1258" i="10"/>
  <c r="J1259" i="10"/>
  <c r="J1260" i="10"/>
  <c r="J1261" i="10"/>
  <c r="J1262" i="10"/>
  <c r="J1263" i="10"/>
  <c r="J1264" i="10"/>
  <c r="J1265" i="10"/>
  <c r="J1266" i="10"/>
  <c r="J1267" i="10"/>
  <c r="J1268" i="10"/>
  <c r="J1269" i="10"/>
  <c r="J1270" i="10"/>
  <c r="J1271" i="10"/>
  <c r="J1272" i="10"/>
  <c r="J1273" i="10"/>
  <c r="J1274" i="10"/>
  <c r="J1275" i="10"/>
  <c r="J1276" i="10"/>
  <c r="J1277" i="10"/>
  <c r="J1278" i="10"/>
  <c r="J1279" i="10"/>
  <c r="J1280" i="10"/>
  <c r="J1281" i="10"/>
  <c r="J1282" i="10"/>
  <c r="J1283" i="10"/>
  <c r="J1284" i="10"/>
  <c r="J1285" i="10"/>
  <c r="J1286" i="10"/>
  <c r="J1287" i="10"/>
  <c r="J1288" i="10"/>
  <c r="J1289" i="10"/>
  <c r="J1290" i="10"/>
  <c r="J1291" i="10"/>
  <c r="J1292" i="10"/>
  <c r="J1293" i="10"/>
  <c r="J1294" i="10"/>
  <c r="J1295" i="10"/>
  <c r="J1296" i="10"/>
  <c r="J1297" i="10"/>
  <c r="J1298" i="10"/>
  <c r="J1299" i="10"/>
  <c r="J1300" i="10"/>
  <c r="J1301" i="10"/>
  <c r="J1302" i="10"/>
  <c r="J1303" i="10"/>
  <c r="J1304" i="10"/>
  <c r="J1305" i="10"/>
  <c r="J1306" i="10"/>
  <c r="J1307" i="10"/>
  <c r="J1308" i="10"/>
  <c r="J1309" i="10"/>
  <c r="J1310" i="10"/>
  <c r="J1311" i="10"/>
  <c r="J1312" i="10"/>
  <c r="J1313" i="10"/>
  <c r="J1314" i="10"/>
  <c r="J1315" i="10"/>
  <c r="J1316" i="10"/>
  <c r="J1317" i="10"/>
  <c r="J1318" i="10"/>
  <c r="J1319" i="10"/>
  <c r="J1320" i="10"/>
  <c r="J1321" i="10"/>
  <c r="J1322" i="10"/>
  <c r="J1323" i="10"/>
  <c r="J1324" i="10"/>
  <c r="J1325" i="10"/>
  <c r="J1326" i="10"/>
  <c r="J1327" i="10"/>
  <c r="J1328" i="10"/>
  <c r="J1329" i="10"/>
  <c r="J1330" i="10"/>
  <c r="J1331" i="10"/>
  <c r="J1332" i="10"/>
  <c r="J1333" i="10"/>
  <c r="J1334" i="10"/>
  <c r="J1335" i="10"/>
  <c r="J1336" i="10"/>
  <c r="J1337" i="10"/>
  <c r="J1338" i="10"/>
  <c r="J1339" i="10"/>
  <c r="J1340" i="10"/>
  <c r="J1341" i="10"/>
  <c r="J1342" i="10"/>
  <c r="J1343" i="10"/>
  <c r="J1344" i="10"/>
  <c r="J1345" i="10"/>
  <c r="J1346" i="10"/>
  <c r="J1347" i="10"/>
  <c r="J1348" i="10"/>
  <c r="J1349" i="10"/>
  <c r="J1350" i="10"/>
  <c r="J1351" i="10"/>
  <c r="J1352" i="10"/>
  <c r="J1353" i="10"/>
  <c r="J1354" i="10"/>
  <c r="J1355" i="10"/>
  <c r="J1356" i="10"/>
  <c r="J1357" i="10"/>
  <c r="J1358" i="10"/>
  <c r="J1359" i="10"/>
  <c r="J1360" i="10"/>
  <c r="J1361" i="10"/>
  <c r="J1362" i="10"/>
  <c r="J1363" i="10"/>
  <c r="J1364" i="10"/>
  <c r="J1365" i="10"/>
  <c r="J1366" i="10"/>
  <c r="J1367" i="10"/>
  <c r="J1368" i="10"/>
  <c r="J1369" i="10"/>
  <c r="J1370" i="10"/>
  <c r="J1371" i="10"/>
  <c r="J1372" i="10"/>
  <c r="J1373" i="10"/>
  <c r="J1374" i="10"/>
  <c r="J1375" i="10"/>
  <c r="J1376" i="10"/>
  <c r="J1377" i="10"/>
  <c r="J1378" i="10"/>
  <c r="J1379" i="10"/>
  <c r="J1380" i="10"/>
  <c r="J1381" i="10"/>
  <c r="J1382" i="10"/>
  <c r="J1383" i="10"/>
  <c r="J1384" i="10"/>
  <c r="J1385" i="10"/>
  <c r="J1386" i="10"/>
  <c r="J1387" i="10"/>
  <c r="J1388" i="10"/>
  <c r="J1389" i="10"/>
  <c r="J1390" i="10"/>
  <c r="J1391" i="10"/>
  <c r="J1392" i="10"/>
  <c r="J1393" i="10"/>
  <c r="J1394" i="10"/>
  <c r="J1395" i="10"/>
  <c r="J1396" i="10"/>
  <c r="J1397" i="10"/>
  <c r="J1398" i="10"/>
  <c r="J1399" i="10"/>
  <c r="J1400" i="10"/>
  <c r="J1401" i="10"/>
  <c r="J1402" i="10"/>
  <c r="J1403" i="10"/>
  <c r="J1404" i="10"/>
  <c r="J1405" i="10"/>
  <c r="J1406" i="10"/>
  <c r="J1407" i="10"/>
  <c r="J1408" i="10"/>
  <c r="J1409" i="10"/>
  <c r="J1410" i="10"/>
  <c r="J1411" i="10"/>
  <c r="J1412" i="10"/>
  <c r="J1413" i="10"/>
  <c r="J1414" i="10"/>
  <c r="J1415" i="10"/>
  <c r="J1416" i="10"/>
  <c r="J1417" i="10"/>
  <c r="J1418" i="10"/>
  <c r="J1419" i="10"/>
  <c r="J1420" i="10"/>
  <c r="J1421" i="10"/>
  <c r="J1422" i="10"/>
  <c r="J1423" i="10"/>
  <c r="J1424" i="10"/>
  <c r="J1425" i="10"/>
  <c r="J1426" i="10"/>
  <c r="J1427" i="10"/>
  <c r="J1428" i="10"/>
  <c r="J1429" i="10"/>
  <c r="J1430" i="10"/>
  <c r="J1431" i="10"/>
  <c r="J1432" i="10"/>
  <c r="J1433" i="10"/>
  <c r="J1434" i="10"/>
  <c r="J1435" i="10"/>
  <c r="J1436" i="10"/>
  <c r="J1437" i="10"/>
  <c r="J1438" i="10"/>
  <c r="J1439" i="10"/>
  <c r="J1440" i="10"/>
  <c r="J1441" i="10"/>
  <c r="J1442" i="10"/>
  <c r="J1443" i="10"/>
  <c r="J1444" i="10"/>
  <c r="J1445" i="10"/>
  <c r="J1446" i="10"/>
  <c r="J1447" i="10"/>
  <c r="J1448" i="10"/>
  <c r="J1449" i="10"/>
  <c r="J1450" i="10"/>
  <c r="J1451" i="10"/>
  <c r="J1452" i="10"/>
  <c r="J1453" i="10"/>
  <c r="J1454" i="10"/>
  <c r="J1455" i="10"/>
  <c r="J1456" i="10"/>
  <c r="J1457" i="10"/>
  <c r="J1458" i="10"/>
  <c r="J1459" i="10"/>
  <c r="J1460" i="10"/>
  <c r="J1461" i="10"/>
  <c r="J1462" i="10"/>
  <c r="J1463" i="10"/>
  <c r="J1464" i="10"/>
  <c r="J1465" i="10"/>
  <c r="J1466" i="10"/>
  <c r="J1467" i="10"/>
  <c r="J1468" i="10"/>
  <c r="J1469" i="10"/>
  <c r="J1470" i="10"/>
  <c r="J1471" i="10"/>
  <c r="J1472" i="10"/>
  <c r="J1473" i="10"/>
  <c r="J1474" i="10"/>
  <c r="J1475" i="10"/>
  <c r="J1476" i="10"/>
  <c r="J1477" i="10"/>
  <c r="J1478" i="10"/>
  <c r="J1479" i="10"/>
  <c r="J1480" i="10"/>
  <c r="J1481" i="10"/>
  <c r="J1482" i="10"/>
  <c r="J1483" i="10"/>
  <c r="J1484" i="10"/>
  <c r="J1485" i="10"/>
  <c r="J1486" i="10"/>
  <c r="J1487" i="10"/>
  <c r="J1488" i="10"/>
  <c r="J1489" i="10"/>
  <c r="J1490" i="10"/>
  <c r="J1491" i="10"/>
  <c r="J1492" i="10"/>
  <c r="J1493" i="10"/>
  <c r="J1494" i="10"/>
  <c r="J1495" i="10"/>
  <c r="J1496" i="10"/>
  <c r="J1497" i="10"/>
  <c r="J1498" i="10"/>
  <c r="J1499" i="10"/>
  <c r="J1500" i="10"/>
  <c r="J1501" i="10"/>
  <c r="J1502" i="10"/>
  <c r="J1503" i="10"/>
  <c r="J1504" i="10"/>
  <c r="J1505" i="10"/>
  <c r="J1506" i="10"/>
  <c r="J1507" i="10"/>
  <c r="J1508" i="10"/>
  <c r="J1509" i="10"/>
  <c r="J1510" i="10"/>
  <c r="J1511" i="10"/>
  <c r="J1512" i="10"/>
  <c r="J1513" i="10"/>
  <c r="J1514" i="10"/>
  <c r="J1515" i="10"/>
  <c r="J1516" i="10"/>
  <c r="J1517" i="10"/>
  <c r="J1518" i="10"/>
  <c r="J1519" i="10"/>
  <c r="J1520" i="10"/>
  <c r="J1521" i="10"/>
  <c r="J1522" i="10"/>
  <c r="J1523" i="10"/>
  <c r="J1524" i="10"/>
  <c r="J1525" i="10"/>
  <c r="J1526" i="10"/>
  <c r="J1527" i="10"/>
  <c r="J1528" i="10"/>
  <c r="J1529" i="10"/>
  <c r="J1530" i="10"/>
  <c r="J1531" i="10"/>
  <c r="J1532" i="10"/>
  <c r="J1533" i="10"/>
  <c r="J1534" i="10"/>
  <c r="J1535" i="10"/>
  <c r="J1536" i="10"/>
  <c r="J1537" i="10"/>
  <c r="J1538" i="10"/>
  <c r="J1539" i="10"/>
  <c r="J1540" i="10"/>
  <c r="J1541" i="10"/>
  <c r="J1542" i="10"/>
  <c r="J1543" i="10"/>
  <c r="J1544" i="10"/>
  <c r="J1545" i="10"/>
  <c r="J1546" i="10"/>
  <c r="J1547" i="10"/>
  <c r="J1548" i="10"/>
  <c r="J1549" i="10"/>
  <c r="J1550" i="10"/>
  <c r="J1551" i="10"/>
  <c r="J1552" i="10"/>
  <c r="J1553" i="10"/>
  <c r="J1554" i="10"/>
  <c r="J1555" i="10"/>
  <c r="J1556" i="10"/>
  <c r="J1557" i="10"/>
  <c r="J1558" i="10"/>
  <c r="J1559" i="10"/>
  <c r="J1560" i="10"/>
  <c r="J1561" i="10"/>
  <c r="J1562" i="10"/>
  <c r="J1563" i="10"/>
  <c r="J1564" i="10"/>
  <c r="J1565" i="10"/>
  <c r="J1566" i="10"/>
  <c r="J1567" i="10"/>
  <c r="J1568" i="10"/>
  <c r="J1569" i="10"/>
  <c r="J1570" i="10"/>
  <c r="J1571" i="10"/>
  <c r="J1572" i="10"/>
  <c r="J1573" i="10"/>
  <c r="J1574" i="10"/>
  <c r="J1575" i="10"/>
  <c r="J1576" i="10"/>
  <c r="J1577" i="10"/>
  <c r="J1578" i="10"/>
  <c r="J1579" i="10"/>
  <c r="J1580" i="10"/>
  <c r="J1581" i="10"/>
  <c r="J1582" i="10"/>
  <c r="J1583" i="10"/>
  <c r="J1584" i="10"/>
  <c r="J1585" i="10"/>
  <c r="J1586" i="10"/>
  <c r="J1587" i="10"/>
  <c r="J1588" i="10"/>
  <c r="J1589" i="10"/>
  <c r="J1590" i="10"/>
  <c r="J1591" i="10"/>
  <c r="J1592" i="10"/>
  <c r="J1593" i="10"/>
  <c r="J1594" i="10"/>
  <c r="J1595" i="10"/>
  <c r="J1596" i="10"/>
  <c r="J1597" i="10"/>
  <c r="J1598" i="10"/>
  <c r="J1599" i="10"/>
  <c r="J1600" i="10"/>
  <c r="J1601" i="10"/>
  <c r="J1602" i="10"/>
  <c r="J1603" i="10"/>
  <c r="J1604" i="10"/>
  <c r="J1605" i="10"/>
  <c r="J1606" i="10"/>
  <c r="J1607" i="10"/>
  <c r="J1608" i="10"/>
  <c r="J1609" i="10"/>
  <c r="J1610" i="10"/>
  <c r="J1611" i="10"/>
  <c r="J1612" i="10"/>
  <c r="J1613" i="10"/>
  <c r="J1614" i="10"/>
  <c r="J1615" i="10"/>
  <c r="J1616" i="10"/>
  <c r="J1617" i="10"/>
  <c r="J1618" i="10"/>
  <c r="J1619" i="10"/>
  <c r="J1620" i="10"/>
  <c r="J1621" i="10"/>
  <c r="J1622" i="10"/>
  <c r="J1623" i="10"/>
  <c r="J1624" i="10"/>
  <c r="J1625" i="10"/>
  <c r="J1626" i="10"/>
  <c r="J1627" i="10"/>
  <c r="J1628" i="10"/>
  <c r="J1629" i="10"/>
  <c r="J1630" i="10"/>
  <c r="J1631" i="10"/>
  <c r="J1632" i="10"/>
  <c r="J1633" i="10"/>
  <c r="J1634" i="10"/>
  <c r="J1635" i="10"/>
  <c r="J1636" i="10"/>
  <c r="J1637" i="10"/>
  <c r="J1638" i="10"/>
  <c r="J1639" i="10"/>
  <c r="J1640" i="10"/>
  <c r="J1641" i="10"/>
  <c r="J1642" i="10"/>
  <c r="J1643" i="10"/>
  <c r="J1644" i="10"/>
  <c r="J1645" i="10"/>
  <c r="J1646" i="10"/>
  <c r="J1647" i="10"/>
  <c r="J1648" i="10"/>
  <c r="J1649" i="10"/>
  <c r="J1650" i="10"/>
  <c r="J1651" i="10"/>
  <c r="J1652" i="10"/>
  <c r="J1653" i="10"/>
  <c r="J1654" i="10"/>
  <c r="J1655" i="10"/>
  <c r="J1656" i="10"/>
  <c r="J1657" i="10"/>
  <c r="J1658" i="10"/>
  <c r="J1659" i="10"/>
  <c r="J1660" i="10"/>
  <c r="J1661" i="10"/>
  <c r="J1662" i="10"/>
  <c r="J1663" i="10"/>
  <c r="J1664" i="10"/>
  <c r="J1665" i="10"/>
  <c r="J1666" i="10"/>
  <c r="J1667" i="10"/>
  <c r="J1668" i="10"/>
  <c r="J1669" i="10"/>
  <c r="J1670" i="10"/>
  <c r="J1671" i="10"/>
  <c r="J1672" i="10"/>
  <c r="J1673" i="10"/>
  <c r="J1674" i="10"/>
  <c r="J1675" i="10"/>
  <c r="J1676" i="10"/>
  <c r="J1677" i="10"/>
  <c r="J1678" i="10"/>
  <c r="J1679" i="10"/>
  <c r="J1680" i="10"/>
  <c r="J1681" i="10"/>
  <c r="J1682" i="10"/>
  <c r="J1683" i="10"/>
  <c r="J1684" i="10"/>
  <c r="J1685" i="10"/>
  <c r="J1686" i="10"/>
  <c r="J1687" i="10"/>
  <c r="J1688" i="10"/>
  <c r="J1689" i="10"/>
  <c r="J1690" i="10"/>
  <c r="J1691" i="10"/>
  <c r="J1692" i="10"/>
  <c r="J1693" i="10"/>
  <c r="J1694" i="10"/>
  <c r="J1695" i="10"/>
  <c r="J1696" i="10"/>
  <c r="J1697" i="10"/>
  <c r="J1698" i="10"/>
  <c r="J1699" i="10"/>
  <c r="J1700" i="10"/>
  <c r="J1701" i="10"/>
  <c r="J1702" i="10"/>
  <c r="J1703" i="10"/>
  <c r="J1704" i="10"/>
  <c r="J1705" i="10"/>
  <c r="J1706" i="10"/>
  <c r="J1707" i="10"/>
  <c r="J1708" i="10"/>
  <c r="J1709" i="10"/>
  <c r="J1710" i="10"/>
  <c r="J1711" i="10"/>
  <c r="J1712" i="10"/>
  <c r="J1713" i="10"/>
  <c r="J1714" i="10"/>
  <c r="J1715" i="10"/>
  <c r="J1716" i="10"/>
  <c r="J1717" i="10"/>
  <c r="J1718" i="10"/>
  <c r="J1719" i="10"/>
  <c r="J1720" i="10"/>
  <c r="J1721" i="10"/>
  <c r="J1722" i="10"/>
  <c r="J1723" i="10"/>
  <c r="J1724" i="10"/>
  <c r="J1725" i="10"/>
  <c r="J1726" i="10"/>
  <c r="J1727" i="10"/>
  <c r="J1728" i="10"/>
  <c r="J1729" i="10"/>
  <c r="J1730" i="10"/>
  <c r="J1731" i="10"/>
  <c r="J1732" i="10"/>
  <c r="J1733" i="10"/>
  <c r="J1734" i="10"/>
  <c r="J1735" i="10"/>
  <c r="J1736" i="10"/>
  <c r="J1737" i="10"/>
  <c r="J1738" i="10"/>
  <c r="J1739" i="10"/>
  <c r="J1740" i="10"/>
  <c r="J1741" i="10"/>
  <c r="J1742" i="10"/>
  <c r="J1743" i="10"/>
  <c r="J1744" i="10"/>
  <c r="J1745" i="10"/>
  <c r="J1746" i="10"/>
  <c r="J1747" i="10"/>
  <c r="J1748" i="10"/>
  <c r="J1749" i="10"/>
  <c r="J1750" i="10"/>
  <c r="J1751" i="10"/>
  <c r="J1752" i="10"/>
  <c r="J1753" i="10"/>
  <c r="J1754" i="10"/>
  <c r="J1755" i="10"/>
  <c r="J1756" i="10"/>
  <c r="J1757" i="10"/>
  <c r="J1758" i="10"/>
  <c r="J1759" i="10"/>
  <c r="J1760" i="10"/>
  <c r="J1761" i="10"/>
  <c r="J1762" i="10"/>
  <c r="J1763" i="10"/>
  <c r="J1764" i="10"/>
  <c r="J1765" i="10"/>
  <c r="J1766" i="10"/>
  <c r="J1767" i="10"/>
  <c r="J1768" i="10"/>
  <c r="J1769" i="10"/>
  <c r="J1770" i="10"/>
  <c r="J1771" i="10"/>
  <c r="J1772" i="10"/>
  <c r="J1773" i="10"/>
  <c r="J1774" i="10"/>
  <c r="J1775" i="10"/>
  <c r="J1776" i="10"/>
  <c r="J1777" i="10"/>
  <c r="J1778" i="10"/>
  <c r="J1779" i="10"/>
  <c r="J1780" i="10"/>
  <c r="J1781" i="10"/>
  <c r="J1782" i="10"/>
  <c r="J1783" i="10"/>
  <c r="J1784" i="10"/>
  <c r="J1785" i="10"/>
  <c r="J1786" i="10"/>
  <c r="J1787" i="10"/>
  <c r="J1788" i="10"/>
  <c r="J1789" i="10"/>
  <c r="J1790" i="10"/>
  <c r="J1791" i="10"/>
  <c r="J1792" i="10"/>
  <c r="J1793" i="10"/>
  <c r="J1794" i="10"/>
  <c r="J1795" i="10"/>
  <c r="J1796" i="10"/>
  <c r="J1797" i="10"/>
  <c r="J1798" i="10"/>
  <c r="J1799" i="10"/>
  <c r="J1800" i="10"/>
  <c r="J1801" i="10"/>
  <c r="J1802" i="10"/>
  <c r="J1803" i="10"/>
  <c r="J1804" i="10"/>
  <c r="J1805" i="10"/>
  <c r="J1806" i="10"/>
  <c r="J1807" i="10"/>
  <c r="J1808" i="10"/>
  <c r="J1809" i="10"/>
  <c r="J1810" i="10"/>
  <c r="J1811" i="10"/>
  <c r="J1812" i="10"/>
  <c r="J1813" i="10"/>
  <c r="J1814" i="10"/>
  <c r="J1815" i="10"/>
  <c r="J1816" i="10"/>
  <c r="J1817" i="10"/>
  <c r="J1818" i="10"/>
  <c r="J1819" i="10"/>
  <c r="J1820" i="10"/>
  <c r="J1821" i="10"/>
  <c r="J1822" i="10"/>
  <c r="J1823" i="10"/>
  <c r="J1824" i="10"/>
  <c r="J1825" i="10"/>
  <c r="J1826" i="10"/>
  <c r="J1827" i="10"/>
  <c r="J1828" i="10"/>
  <c r="J1829" i="10"/>
  <c r="J1830" i="10"/>
  <c r="J1831" i="10"/>
  <c r="J1832" i="10"/>
  <c r="J1833" i="10"/>
  <c r="J1834" i="10"/>
  <c r="J1835" i="10"/>
  <c r="J1836" i="10"/>
  <c r="J1837" i="10"/>
  <c r="J1838" i="10"/>
  <c r="J1839" i="10"/>
  <c r="J1840" i="10"/>
  <c r="J1841" i="10"/>
  <c r="J1842" i="10"/>
  <c r="J1843" i="10"/>
  <c r="J1844" i="10"/>
  <c r="J1845" i="10"/>
  <c r="J1846" i="10"/>
  <c r="J1847" i="10"/>
  <c r="J1848" i="10"/>
  <c r="J1849" i="10"/>
  <c r="J1850" i="10"/>
  <c r="J1851" i="10"/>
  <c r="J1852" i="10"/>
  <c r="J1853" i="10"/>
  <c r="J1854" i="10"/>
  <c r="J1855" i="10"/>
  <c r="J1856" i="10"/>
  <c r="J1857" i="10"/>
  <c r="J1858" i="10"/>
  <c r="J1859" i="10"/>
  <c r="J1860" i="10"/>
  <c r="J1861" i="10"/>
  <c r="J1862" i="10"/>
  <c r="J1863" i="10"/>
  <c r="J1864" i="10"/>
  <c r="J1865" i="10"/>
  <c r="J1866" i="10"/>
  <c r="J1867" i="10"/>
  <c r="J1868" i="10"/>
  <c r="J1869" i="10"/>
  <c r="J1870" i="10"/>
  <c r="J1871" i="10"/>
  <c r="J1872" i="10"/>
  <c r="J1873" i="10"/>
  <c r="J1874" i="10"/>
  <c r="J1875" i="10"/>
  <c r="J1876" i="10"/>
  <c r="J1877" i="10"/>
  <c r="J1878" i="10"/>
  <c r="J1879" i="10"/>
  <c r="J1880" i="10"/>
  <c r="J1881" i="10"/>
  <c r="J1882" i="10"/>
  <c r="J1883" i="10"/>
  <c r="J1884" i="10"/>
  <c r="J1885" i="10"/>
  <c r="J1886" i="10"/>
  <c r="J1887" i="10"/>
  <c r="J1888" i="10"/>
  <c r="J1889" i="10"/>
  <c r="J1890" i="10"/>
  <c r="J1891" i="10"/>
  <c r="J1892" i="10"/>
  <c r="J1893" i="10"/>
  <c r="J1894" i="10"/>
  <c r="J1895" i="10"/>
  <c r="J1896" i="10"/>
  <c r="J1897" i="10"/>
  <c r="J1898" i="10"/>
  <c r="J1899" i="10"/>
  <c r="J1900" i="10"/>
  <c r="J1901" i="10"/>
  <c r="J1902" i="10"/>
  <c r="J1903" i="10"/>
  <c r="J1904" i="10"/>
  <c r="J1905" i="10"/>
  <c r="J1906" i="10"/>
  <c r="J1907" i="10"/>
  <c r="J1908" i="10"/>
  <c r="J1909" i="10"/>
  <c r="J1910" i="10"/>
  <c r="J1911" i="10"/>
  <c r="J1912" i="10"/>
  <c r="J1913" i="10"/>
  <c r="J1914" i="10"/>
  <c r="J1915" i="10"/>
  <c r="J1916" i="10"/>
  <c r="J1917" i="10"/>
  <c r="J1918" i="10"/>
  <c r="J1919" i="10"/>
  <c r="J1920" i="10"/>
  <c r="J1921" i="10"/>
  <c r="J1922" i="10"/>
  <c r="J1923" i="10"/>
  <c r="J1924" i="10"/>
  <c r="J1925" i="10"/>
  <c r="J1926" i="10"/>
  <c r="J1927" i="10"/>
  <c r="J1928" i="10"/>
  <c r="J1929" i="10"/>
  <c r="J1930" i="10"/>
  <c r="J1931" i="10"/>
  <c r="J1932" i="10"/>
  <c r="J1933" i="10"/>
  <c r="J1934" i="10"/>
  <c r="J1935" i="10"/>
  <c r="J1936" i="10"/>
  <c r="J1937" i="10"/>
  <c r="J1938" i="10"/>
  <c r="J1939" i="10"/>
  <c r="J1940" i="10"/>
  <c r="J1941" i="10"/>
  <c r="J1942" i="10"/>
  <c r="J1943" i="10"/>
  <c r="J1944" i="10"/>
  <c r="J1945" i="10"/>
  <c r="J1946" i="10"/>
  <c r="J1947" i="10"/>
  <c r="J1948" i="10"/>
  <c r="J1949" i="10"/>
  <c r="J1950" i="10"/>
  <c r="J1951" i="10"/>
  <c r="J1952" i="10"/>
  <c r="J1953" i="10"/>
  <c r="J1954" i="10"/>
  <c r="J1955" i="10"/>
  <c r="J1956" i="10"/>
  <c r="J1957" i="10"/>
  <c r="J1958" i="10"/>
  <c r="J1959" i="10"/>
  <c r="J1960" i="10"/>
  <c r="J1961" i="10"/>
  <c r="J1962" i="10"/>
  <c r="J1963" i="10"/>
  <c r="J1964" i="10"/>
  <c r="J1965" i="10"/>
  <c r="J1966" i="10"/>
  <c r="J1967" i="10"/>
  <c r="J1968" i="10"/>
  <c r="J1969" i="10"/>
  <c r="J1970" i="10"/>
  <c r="J1971" i="10"/>
  <c r="J1972" i="10"/>
  <c r="J1973" i="10"/>
  <c r="J1974" i="10"/>
  <c r="J1975" i="10"/>
  <c r="J1976" i="10"/>
  <c r="J1977" i="10"/>
  <c r="J1978" i="10"/>
  <c r="J1979" i="10"/>
  <c r="J1980" i="10"/>
  <c r="J1981" i="10"/>
  <c r="J1982" i="10"/>
  <c r="J1983" i="10"/>
  <c r="J1984" i="10"/>
  <c r="J1985" i="10"/>
  <c r="J1986" i="10"/>
  <c r="J1987" i="10"/>
  <c r="J1988" i="10"/>
  <c r="J1989" i="10"/>
  <c r="J1990" i="10"/>
  <c r="J1991" i="10"/>
  <c r="J1992" i="10"/>
  <c r="J1993" i="10"/>
  <c r="J1994" i="10"/>
  <c r="J1995" i="10"/>
  <c r="J1996" i="10"/>
  <c r="J1997" i="10"/>
  <c r="J1998" i="10"/>
  <c r="J1999" i="10"/>
  <c r="J2000" i="10"/>
  <c r="J2001" i="10"/>
  <c r="J2002" i="10"/>
  <c r="J2003" i="10"/>
  <c r="J2004" i="10"/>
  <c r="J2005" i="10"/>
  <c r="J2006" i="10"/>
  <c r="J2007" i="10"/>
  <c r="J2008" i="10"/>
  <c r="J2009" i="10"/>
  <c r="J2010" i="10"/>
  <c r="J2011" i="10"/>
  <c r="J2012" i="10"/>
  <c r="J2013" i="10"/>
  <c r="J2014" i="10"/>
  <c r="J2015" i="10"/>
  <c r="J2016" i="10"/>
  <c r="J2017" i="10"/>
  <c r="J2018" i="10"/>
  <c r="J2019" i="10"/>
  <c r="J2020" i="10"/>
  <c r="J2021" i="10"/>
  <c r="J2022" i="10"/>
  <c r="J2023" i="10"/>
  <c r="J2024" i="10"/>
  <c r="J2025" i="10"/>
  <c r="J2026" i="10"/>
  <c r="J2027" i="10"/>
  <c r="J2028" i="10"/>
  <c r="J2029" i="10"/>
  <c r="J2030" i="10"/>
  <c r="J2031" i="10"/>
  <c r="J2032" i="10"/>
  <c r="J2033" i="10"/>
  <c r="J2034" i="10"/>
  <c r="J2035" i="10"/>
  <c r="J2036" i="10"/>
  <c r="J2037" i="10"/>
  <c r="J2038" i="10"/>
  <c r="J2039" i="10"/>
  <c r="J2040" i="10"/>
  <c r="J2041" i="10"/>
  <c r="J2042" i="10"/>
  <c r="J2043" i="10"/>
  <c r="J2044" i="10"/>
  <c r="J2045" i="10"/>
  <c r="J2046" i="10"/>
  <c r="J2047" i="10"/>
  <c r="J2048" i="10"/>
  <c r="J2049" i="10"/>
  <c r="J2050" i="10"/>
  <c r="J2051" i="10"/>
  <c r="J2052" i="10"/>
  <c r="J2053" i="10"/>
  <c r="J2054" i="10"/>
  <c r="J2055" i="10"/>
  <c r="J2056" i="10"/>
  <c r="J2057" i="10"/>
  <c r="J2058" i="10"/>
  <c r="J2059" i="10"/>
  <c r="J2060" i="10"/>
  <c r="J2061" i="10"/>
  <c r="J2062" i="10"/>
  <c r="J2063" i="10"/>
  <c r="J2064" i="10"/>
  <c r="J2065" i="10"/>
  <c r="J2066" i="10"/>
  <c r="J2067" i="10"/>
  <c r="J2068" i="10"/>
  <c r="J2069" i="10"/>
  <c r="J2070" i="10"/>
  <c r="J2071" i="10"/>
  <c r="J2072" i="10"/>
  <c r="J2073" i="10"/>
  <c r="J2074" i="10"/>
  <c r="J2075" i="10"/>
  <c r="J2076" i="10"/>
  <c r="J2077" i="10"/>
  <c r="J2078" i="10"/>
  <c r="J2079" i="10"/>
  <c r="J2080" i="10"/>
  <c r="J2081" i="10"/>
  <c r="J2082" i="10"/>
  <c r="J2083" i="10"/>
  <c r="J2084" i="10"/>
  <c r="J2085" i="10"/>
  <c r="J2086" i="10"/>
  <c r="J2087" i="10"/>
  <c r="J2088" i="10"/>
  <c r="J2089" i="10"/>
  <c r="J2090" i="10"/>
  <c r="J2091" i="10"/>
  <c r="J2092" i="10"/>
  <c r="J2093" i="10"/>
  <c r="J2094" i="10"/>
  <c r="J2095" i="10"/>
  <c r="J2096" i="10"/>
  <c r="J2097" i="10"/>
  <c r="J2098" i="10"/>
  <c r="J2099" i="10"/>
  <c r="J2100" i="10"/>
  <c r="J2101" i="10"/>
  <c r="J2102" i="10"/>
  <c r="J2103" i="10"/>
  <c r="J2104" i="10"/>
  <c r="J2105" i="10"/>
  <c r="J2106" i="10"/>
  <c r="J2107" i="10"/>
  <c r="J2108" i="10"/>
  <c r="J2109" i="10"/>
  <c r="J2110" i="10"/>
  <c r="J2111" i="10"/>
  <c r="J2112" i="10"/>
  <c r="J2113" i="10"/>
  <c r="J2114" i="10"/>
  <c r="J2115" i="10"/>
  <c r="J2116" i="10"/>
  <c r="J2117" i="10"/>
  <c r="J2118" i="10"/>
  <c r="J2119" i="10"/>
  <c r="J2120" i="10"/>
  <c r="J2121" i="10"/>
  <c r="J2122" i="10"/>
  <c r="J2123" i="10"/>
  <c r="J2124" i="10"/>
  <c r="J2125" i="10"/>
  <c r="J2126" i="10"/>
  <c r="J2127" i="10"/>
  <c r="J2128" i="10"/>
  <c r="J2129" i="10"/>
  <c r="J2130" i="10"/>
  <c r="J2131" i="10"/>
  <c r="J2132" i="10"/>
  <c r="J2133" i="10"/>
  <c r="J2134" i="10"/>
  <c r="J2135" i="10"/>
  <c r="J2136" i="10"/>
  <c r="J2137" i="10"/>
  <c r="J2138" i="10"/>
  <c r="J2139" i="10"/>
  <c r="J2140" i="10"/>
  <c r="J2141" i="10"/>
  <c r="J2142" i="10"/>
  <c r="J2143" i="10"/>
  <c r="J2144" i="10"/>
  <c r="J2145" i="10"/>
  <c r="J2146" i="10"/>
  <c r="J2147" i="10"/>
  <c r="J2148" i="10"/>
  <c r="J2149" i="10"/>
  <c r="J2150" i="10"/>
  <c r="J2151" i="10"/>
  <c r="J2152" i="10"/>
  <c r="J2153" i="10"/>
  <c r="J2154" i="10"/>
  <c r="J2155" i="10"/>
  <c r="J2156" i="10"/>
  <c r="J2157" i="10"/>
  <c r="J2158" i="10"/>
  <c r="J2159" i="10"/>
  <c r="J2160" i="10"/>
  <c r="J2161" i="10"/>
  <c r="J2162" i="10"/>
  <c r="J2163" i="10"/>
  <c r="J2164" i="10"/>
  <c r="J2165" i="10"/>
  <c r="J2166" i="10"/>
  <c r="J2167" i="10"/>
  <c r="J2168" i="10"/>
  <c r="J2169" i="10"/>
  <c r="J2170" i="10"/>
  <c r="J2171" i="10"/>
  <c r="J2172" i="10"/>
  <c r="J2173" i="10"/>
  <c r="J2174" i="10"/>
  <c r="J2175" i="10"/>
  <c r="J2176" i="10"/>
  <c r="J2177" i="10"/>
  <c r="J2178" i="10"/>
  <c r="J2179" i="10"/>
  <c r="J2180" i="10"/>
  <c r="J2181" i="10"/>
  <c r="J2182" i="10"/>
  <c r="J2183" i="10"/>
  <c r="J2184" i="10"/>
  <c r="J2185" i="10"/>
  <c r="J2186" i="10"/>
  <c r="J2187" i="10"/>
  <c r="J2188" i="10"/>
  <c r="J2189" i="10"/>
  <c r="J2190" i="10"/>
  <c r="J2191" i="10"/>
  <c r="J2192" i="10"/>
  <c r="J2193" i="10"/>
  <c r="J2194" i="10"/>
  <c r="J2195" i="10"/>
  <c r="J2196" i="10"/>
  <c r="J2197" i="10"/>
  <c r="J2198" i="10"/>
  <c r="J2199" i="10"/>
  <c r="J2200" i="10"/>
  <c r="J2201" i="10"/>
  <c r="J2202" i="10"/>
  <c r="J2203" i="10"/>
  <c r="J2204" i="10"/>
  <c r="J2205" i="10"/>
  <c r="J2206" i="10"/>
  <c r="J2207" i="10"/>
  <c r="J2208" i="10"/>
  <c r="J2209" i="10"/>
  <c r="J2210" i="10"/>
  <c r="J2211" i="10"/>
  <c r="J2212" i="10"/>
  <c r="J2213" i="10"/>
  <c r="J2214" i="10"/>
  <c r="J2215" i="10"/>
  <c r="J2216" i="10"/>
  <c r="J2217" i="10"/>
  <c r="J2218" i="10"/>
  <c r="J2219" i="10"/>
  <c r="J2220" i="10"/>
  <c r="J2221" i="10"/>
  <c r="J2222" i="10"/>
  <c r="J2223" i="10"/>
  <c r="J2224" i="10"/>
  <c r="J2225" i="10"/>
  <c r="J2226" i="10"/>
  <c r="J2227" i="10"/>
  <c r="J2228" i="10"/>
  <c r="J2229" i="10"/>
  <c r="J2230" i="10"/>
  <c r="J2231" i="10"/>
  <c r="J2232" i="10"/>
  <c r="J2233" i="10"/>
  <c r="J2234" i="10"/>
  <c r="J2235" i="10"/>
  <c r="J2236" i="10"/>
  <c r="J2237" i="10"/>
  <c r="J2238" i="10"/>
  <c r="J2239" i="10"/>
  <c r="J2240" i="10"/>
  <c r="J2241" i="10"/>
  <c r="J2242" i="10"/>
  <c r="J2243" i="10"/>
  <c r="J2244" i="10"/>
  <c r="J2245" i="10"/>
  <c r="J2246" i="10"/>
  <c r="J2247" i="10"/>
  <c r="J2248" i="10"/>
  <c r="J2249" i="10"/>
  <c r="J2250" i="10"/>
  <c r="J2251" i="10"/>
  <c r="J2252" i="10"/>
  <c r="J2253" i="10"/>
  <c r="J2254" i="10"/>
  <c r="J2255" i="10"/>
  <c r="J2256" i="10"/>
  <c r="J2257" i="10"/>
  <c r="J2258" i="10"/>
  <c r="J2259" i="10"/>
  <c r="J2260" i="10"/>
  <c r="J2261" i="10"/>
  <c r="J2262" i="10"/>
  <c r="J2263" i="10"/>
  <c r="J2264" i="10"/>
  <c r="J2265" i="10"/>
  <c r="J2266" i="10"/>
  <c r="J2267" i="10"/>
  <c r="J2268" i="10"/>
  <c r="J2269" i="10"/>
  <c r="J2270" i="10"/>
  <c r="J2271" i="10"/>
  <c r="J2272" i="10"/>
  <c r="J2273" i="10"/>
  <c r="J2274" i="10"/>
  <c r="J2275" i="10"/>
  <c r="J2276" i="10"/>
  <c r="J2277" i="10"/>
  <c r="J2278" i="10"/>
  <c r="J2279" i="10"/>
  <c r="J2280" i="10"/>
  <c r="J2281" i="10"/>
  <c r="J2282" i="10"/>
  <c r="J2283" i="10"/>
  <c r="J2284" i="10"/>
  <c r="J2285" i="10"/>
  <c r="J2286" i="10"/>
  <c r="J2287" i="10"/>
  <c r="J2288" i="10"/>
  <c r="J2289" i="10"/>
  <c r="J2290" i="10"/>
  <c r="J2291" i="10"/>
  <c r="J2292" i="10"/>
  <c r="J2293" i="10"/>
  <c r="J2294" i="10"/>
  <c r="J2295" i="10"/>
  <c r="J2296" i="10"/>
  <c r="J2297" i="10"/>
  <c r="J2298" i="10"/>
  <c r="J2299" i="10"/>
  <c r="J2300" i="10"/>
  <c r="J2301" i="10"/>
  <c r="J2302" i="10"/>
  <c r="J2303" i="10"/>
  <c r="J2304" i="10"/>
  <c r="J2305" i="10"/>
  <c r="J2306" i="10"/>
  <c r="J2307" i="10"/>
  <c r="J2308" i="10"/>
  <c r="J2309" i="10"/>
  <c r="J2310" i="10"/>
  <c r="J2311" i="10"/>
  <c r="J2312" i="10"/>
  <c r="J2313" i="10"/>
  <c r="J2314" i="10"/>
  <c r="J2315" i="10"/>
  <c r="J2316" i="10"/>
  <c r="J2317" i="10"/>
  <c r="J2318" i="10"/>
  <c r="J2319" i="10"/>
  <c r="J2320" i="10"/>
  <c r="J2321" i="10"/>
  <c r="J2322" i="10"/>
  <c r="J2323" i="10"/>
  <c r="J2324" i="10"/>
  <c r="J2325" i="10"/>
  <c r="J2326" i="10"/>
  <c r="J2327" i="10"/>
  <c r="J2328" i="10"/>
  <c r="J2329" i="10"/>
  <c r="J2330" i="10"/>
  <c r="J2331" i="10"/>
  <c r="J2332" i="10"/>
  <c r="J2333" i="10"/>
  <c r="J2334" i="10"/>
  <c r="J2335" i="10"/>
  <c r="J2336" i="10"/>
  <c r="J2337" i="10"/>
  <c r="J2338" i="10"/>
  <c r="J2339" i="10"/>
  <c r="J2340" i="10"/>
  <c r="J2341" i="10"/>
  <c r="J2342" i="10"/>
  <c r="J2343" i="10"/>
  <c r="J2344" i="10"/>
  <c r="J2345" i="10"/>
  <c r="J2346" i="10"/>
  <c r="J2347" i="10"/>
  <c r="J2348" i="10"/>
  <c r="J2349" i="10"/>
  <c r="J2350" i="10"/>
  <c r="J2351" i="10"/>
  <c r="J2352" i="10"/>
  <c r="J2353" i="10"/>
  <c r="J2354" i="10"/>
  <c r="J2355" i="10"/>
  <c r="J2356" i="10"/>
  <c r="J2357" i="10"/>
  <c r="J2358" i="10"/>
  <c r="J2359" i="10"/>
  <c r="J2360" i="10"/>
  <c r="J2361" i="10"/>
  <c r="J2362" i="10"/>
  <c r="J2363" i="10"/>
  <c r="J2364" i="10"/>
  <c r="J2365" i="10"/>
  <c r="J2366" i="10"/>
  <c r="J2367" i="10"/>
  <c r="J2368" i="10"/>
  <c r="J2369" i="10"/>
  <c r="J2370" i="10"/>
  <c r="J2371" i="10"/>
  <c r="J2372" i="10"/>
  <c r="J2373" i="10"/>
  <c r="J2374" i="10"/>
  <c r="J2375" i="10"/>
  <c r="J2376" i="10"/>
  <c r="J2377" i="10"/>
  <c r="J2378" i="10"/>
  <c r="J2379" i="10"/>
  <c r="J2380" i="10"/>
  <c r="J2381" i="10"/>
  <c r="J2382" i="10"/>
  <c r="J2383" i="10"/>
  <c r="J2384" i="10"/>
  <c r="J2385" i="10"/>
  <c r="J2386" i="10"/>
  <c r="J2387" i="10"/>
  <c r="J2388" i="10"/>
  <c r="J2389" i="10"/>
  <c r="J2390" i="10"/>
  <c r="J2391" i="10"/>
  <c r="J2392" i="10"/>
  <c r="J2393" i="10"/>
  <c r="J2394" i="10"/>
  <c r="J2395" i="10"/>
  <c r="J2396" i="10"/>
  <c r="J2397" i="10"/>
  <c r="J2398" i="10"/>
  <c r="J2399" i="10"/>
  <c r="J2400" i="10"/>
  <c r="J2401" i="10"/>
  <c r="J2402" i="10"/>
  <c r="J2403" i="10"/>
  <c r="J2404" i="10"/>
  <c r="J2405" i="10"/>
  <c r="J2406" i="10"/>
  <c r="J2407" i="10"/>
  <c r="J2408" i="10"/>
  <c r="J2409" i="10"/>
  <c r="J2410" i="10"/>
  <c r="J2411" i="10"/>
  <c r="J2412" i="10"/>
  <c r="J2413" i="10"/>
  <c r="J2414" i="10"/>
  <c r="J2415" i="10"/>
  <c r="J2416" i="10"/>
  <c r="J2417" i="10"/>
  <c r="J2418" i="10"/>
  <c r="J2419" i="10"/>
  <c r="J2420" i="10"/>
  <c r="J2421" i="10"/>
  <c r="J2422" i="10"/>
  <c r="J2423" i="10"/>
  <c r="J2424" i="10"/>
  <c r="J2425" i="10"/>
  <c r="J2426" i="10"/>
  <c r="J2427" i="10"/>
  <c r="J2428" i="10"/>
  <c r="J2429" i="10"/>
  <c r="J2430" i="10"/>
  <c r="J2431" i="10"/>
  <c r="J2432" i="10"/>
  <c r="J2433" i="10"/>
  <c r="J2434" i="10"/>
  <c r="J2435" i="10"/>
  <c r="J2436" i="10"/>
  <c r="J2437" i="10"/>
  <c r="J2438" i="10"/>
  <c r="J2439" i="10"/>
  <c r="J2440" i="10"/>
  <c r="J2441" i="10"/>
  <c r="J2442" i="10"/>
  <c r="J2443" i="10"/>
  <c r="J2444" i="10"/>
  <c r="J2445" i="10"/>
  <c r="J2446" i="10"/>
  <c r="J2447" i="10"/>
  <c r="J2448" i="10"/>
  <c r="J2449" i="10"/>
  <c r="J2450" i="10"/>
  <c r="J2451" i="10"/>
  <c r="J2452" i="10"/>
  <c r="J2453" i="10"/>
  <c r="J2454" i="10"/>
  <c r="J2455" i="10"/>
  <c r="J2456" i="10"/>
  <c r="J2457" i="10"/>
  <c r="J2458" i="10"/>
  <c r="J2459" i="10"/>
  <c r="J2460" i="10"/>
  <c r="J2461" i="10"/>
  <c r="J2462" i="10"/>
  <c r="J2463" i="10"/>
  <c r="J2464" i="10"/>
  <c r="J2465" i="10"/>
  <c r="J2466" i="10"/>
  <c r="J2467" i="10"/>
  <c r="J2468" i="10"/>
  <c r="J2469" i="10"/>
  <c r="J2470" i="10"/>
  <c r="J2471" i="10"/>
  <c r="J2472" i="10"/>
  <c r="J2473" i="10"/>
  <c r="J2474" i="10"/>
  <c r="J2475" i="10"/>
  <c r="J2476" i="10"/>
  <c r="J2477" i="10"/>
  <c r="J2478" i="10"/>
  <c r="J2479" i="10"/>
  <c r="J2480" i="10"/>
  <c r="J2481" i="10"/>
  <c r="J2482" i="10"/>
  <c r="J2483" i="10"/>
  <c r="J2484" i="10"/>
  <c r="J2485" i="10"/>
  <c r="J2486" i="10"/>
  <c r="J2487" i="10"/>
  <c r="J2488" i="10"/>
  <c r="J2489" i="10"/>
  <c r="J2490" i="10"/>
  <c r="J2491" i="10"/>
  <c r="J2492" i="10"/>
  <c r="J2493" i="10"/>
  <c r="J2494" i="10"/>
  <c r="J2495" i="10"/>
  <c r="J2496" i="10"/>
  <c r="J2497" i="10"/>
  <c r="J2498" i="10"/>
  <c r="J2499" i="10"/>
  <c r="J2500" i="10"/>
  <c r="J2501" i="10"/>
  <c r="J2502" i="10"/>
  <c r="J2503" i="10"/>
  <c r="J2504" i="10"/>
  <c r="J2505" i="10"/>
  <c r="J2506" i="10"/>
  <c r="J2507" i="10"/>
  <c r="J2508" i="10"/>
  <c r="J2509" i="10"/>
  <c r="J2510" i="10"/>
  <c r="J2511" i="10"/>
  <c r="J2512" i="10"/>
  <c r="J2513" i="10"/>
  <c r="J2514" i="10"/>
  <c r="J2515" i="10"/>
  <c r="J2516" i="10"/>
  <c r="J2517" i="10"/>
  <c r="J2518" i="10"/>
  <c r="J2519" i="10"/>
  <c r="J2520" i="10"/>
  <c r="J2521" i="10"/>
  <c r="J2522" i="10"/>
  <c r="J2523" i="10"/>
  <c r="J2524" i="10"/>
  <c r="J2525" i="10"/>
  <c r="J2526" i="10"/>
  <c r="J2527" i="10"/>
  <c r="J2528" i="10"/>
  <c r="J2529" i="10"/>
  <c r="J2530" i="10"/>
  <c r="J2531" i="10"/>
  <c r="J2532" i="10"/>
  <c r="J2533" i="10"/>
  <c r="J2534" i="10"/>
  <c r="J2535" i="10"/>
  <c r="J2536" i="10"/>
  <c r="J2537" i="10"/>
  <c r="J2538" i="10"/>
  <c r="J2539" i="10"/>
  <c r="J2540" i="10"/>
  <c r="J2541" i="10"/>
  <c r="J2542" i="10"/>
  <c r="J2543" i="10"/>
  <c r="J2544" i="10"/>
  <c r="J2545" i="10"/>
  <c r="J2546" i="10"/>
  <c r="J2547" i="10"/>
  <c r="J2548" i="10"/>
  <c r="J2549" i="10"/>
  <c r="J2550" i="10"/>
  <c r="J2551" i="10"/>
  <c r="J2552" i="10"/>
  <c r="J2553" i="10"/>
  <c r="J2554" i="10"/>
  <c r="J2555" i="10"/>
  <c r="J2556" i="10"/>
  <c r="J2557" i="10"/>
  <c r="J2558" i="10"/>
  <c r="J2559" i="10"/>
  <c r="J2560" i="10"/>
  <c r="J2561" i="10"/>
  <c r="J2562" i="10"/>
  <c r="J2563" i="10"/>
  <c r="J2564" i="10"/>
  <c r="J2565" i="10"/>
  <c r="J2566" i="10"/>
  <c r="J2567" i="10"/>
  <c r="J2568" i="10"/>
  <c r="J2569" i="10"/>
  <c r="J2570" i="10"/>
  <c r="J2571" i="10"/>
  <c r="J2572" i="10"/>
  <c r="J2573" i="10"/>
  <c r="J2574" i="10"/>
  <c r="J2575" i="10"/>
  <c r="J2576" i="10"/>
  <c r="J2577" i="10"/>
  <c r="J2578" i="10"/>
  <c r="J2579" i="10"/>
  <c r="J2580" i="10"/>
  <c r="J2581" i="10"/>
  <c r="J2582" i="10"/>
  <c r="J2583" i="10"/>
  <c r="J2584" i="10"/>
  <c r="J2585" i="10"/>
  <c r="J2586" i="10"/>
  <c r="J2587" i="10"/>
  <c r="J2588" i="10"/>
  <c r="J2589" i="10"/>
  <c r="J2590" i="10"/>
  <c r="J2591" i="10"/>
  <c r="J2592" i="10"/>
  <c r="J2593" i="10"/>
  <c r="J2594" i="10"/>
  <c r="J2595" i="10"/>
  <c r="J2596" i="10"/>
  <c r="J2597" i="10"/>
  <c r="J2598" i="10"/>
  <c r="J2599" i="10"/>
  <c r="J2600" i="10"/>
  <c r="J2601" i="10"/>
  <c r="J2602" i="10"/>
  <c r="J2603" i="10"/>
  <c r="J2604" i="10"/>
  <c r="J2605" i="10"/>
  <c r="J2606" i="10"/>
  <c r="J2607" i="10"/>
  <c r="J2608" i="10"/>
  <c r="J2609" i="10"/>
  <c r="J2610" i="10"/>
  <c r="J2611" i="10"/>
  <c r="J2612" i="10"/>
  <c r="J2613" i="10"/>
  <c r="J2614" i="10"/>
  <c r="J2615" i="10"/>
  <c r="J2616" i="10"/>
  <c r="J2617" i="10"/>
  <c r="J2618" i="10"/>
  <c r="J2619" i="10"/>
  <c r="J2620" i="10"/>
  <c r="J2621" i="10"/>
  <c r="J2622" i="10"/>
  <c r="J2623" i="10"/>
  <c r="J2624" i="10"/>
  <c r="J2625" i="10"/>
  <c r="J2626" i="10"/>
  <c r="J2627" i="10"/>
  <c r="J2628" i="10"/>
  <c r="J2629" i="10"/>
  <c r="J2630" i="10"/>
  <c r="J2631" i="10"/>
  <c r="J2632" i="10"/>
  <c r="J2633" i="10"/>
  <c r="J2634" i="10"/>
  <c r="J2635" i="10"/>
  <c r="J2636" i="10"/>
  <c r="J2637" i="10"/>
  <c r="J2638" i="10"/>
  <c r="J2639" i="10"/>
  <c r="J2640" i="10"/>
  <c r="J2641" i="10"/>
  <c r="J2642" i="10"/>
  <c r="J2643" i="10"/>
  <c r="J2644" i="10"/>
  <c r="J2645" i="10"/>
  <c r="J2646" i="10"/>
  <c r="J2647" i="10"/>
  <c r="J2648" i="10"/>
  <c r="J2649" i="10"/>
  <c r="J2650" i="10"/>
  <c r="J2651" i="10"/>
  <c r="J2652" i="10"/>
  <c r="J2653" i="10"/>
  <c r="J2654" i="10"/>
  <c r="J2655" i="10"/>
  <c r="J2656" i="10"/>
  <c r="J2657" i="10"/>
  <c r="J2658" i="10"/>
  <c r="J2659" i="10"/>
  <c r="J2660" i="10"/>
  <c r="J2661" i="10"/>
  <c r="J2662" i="10"/>
  <c r="J2663" i="10"/>
  <c r="J2664" i="10"/>
  <c r="J2665" i="10"/>
  <c r="J2666" i="10"/>
  <c r="J2667" i="10"/>
  <c r="J2668" i="10"/>
  <c r="J2669" i="10"/>
  <c r="J2670" i="10"/>
  <c r="J2671" i="10"/>
  <c r="J2672" i="10"/>
  <c r="J2673" i="10"/>
  <c r="J2674" i="10"/>
  <c r="J2675" i="10"/>
  <c r="J2676" i="10"/>
  <c r="J2677" i="10"/>
  <c r="J2678" i="10"/>
  <c r="J2679" i="10"/>
  <c r="J2680" i="10"/>
  <c r="J2681" i="10"/>
  <c r="J2682" i="10"/>
  <c r="J2683" i="10"/>
  <c r="J2684" i="10"/>
  <c r="J2685" i="10"/>
  <c r="J2686" i="10"/>
  <c r="J2687" i="10"/>
  <c r="J2688" i="10"/>
  <c r="J2689" i="10"/>
  <c r="J2690" i="10"/>
  <c r="J2691" i="10"/>
  <c r="J2692" i="10"/>
  <c r="J2693" i="10"/>
  <c r="J2694" i="10"/>
  <c r="J2695" i="10"/>
  <c r="J2696" i="10"/>
  <c r="J2697" i="10"/>
  <c r="J2698" i="10"/>
  <c r="J2699" i="10"/>
  <c r="J2700" i="10"/>
  <c r="J2701" i="10"/>
  <c r="J2702" i="10"/>
  <c r="J2703" i="10"/>
  <c r="J2704" i="10"/>
  <c r="J2705" i="10"/>
  <c r="J2706" i="10"/>
  <c r="J2707" i="10"/>
  <c r="J2708" i="10"/>
  <c r="J2709" i="10"/>
  <c r="J2710" i="10"/>
  <c r="J2711" i="10"/>
  <c r="J2712" i="10"/>
  <c r="J2713" i="10"/>
  <c r="J2714" i="10"/>
  <c r="J2715" i="10"/>
  <c r="J2716" i="10"/>
  <c r="J2717" i="10"/>
  <c r="J2718" i="10"/>
  <c r="J2719" i="10"/>
  <c r="J2720" i="10"/>
  <c r="J2721" i="10"/>
  <c r="J2722" i="10"/>
  <c r="J2723" i="10"/>
  <c r="J2724" i="10"/>
  <c r="J2725" i="10"/>
  <c r="J2726" i="10"/>
  <c r="J2727" i="10"/>
  <c r="J2728" i="10"/>
  <c r="J2729" i="10"/>
  <c r="J2730" i="10"/>
  <c r="J2731" i="10"/>
  <c r="J2732" i="10"/>
  <c r="J2733" i="10"/>
  <c r="J2734" i="10"/>
  <c r="J2735" i="10"/>
  <c r="J2736" i="10"/>
  <c r="J2737" i="10"/>
  <c r="J2738" i="10"/>
  <c r="J2739" i="10"/>
  <c r="J2740" i="10"/>
  <c r="J2741" i="10"/>
  <c r="J2742" i="10"/>
  <c r="J2743" i="10"/>
  <c r="J2744" i="10"/>
  <c r="J2745" i="10"/>
  <c r="J2746" i="10"/>
  <c r="J2747" i="10"/>
  <c r="J2748" i="10"/>
  <c r="J2749" i="10"/>
  <c r="J2750" i="10"/>
  <c r="J2751" i="10"/>
  <c r="J2752" i="10"/>
  <c r="J2753" i="10"/>
  <c r="J2754" i="10"/>
  <c r="J2755" i="10"/>
  <c r="J2756" i="10"/>
  <c r="J2757" i="10"/>
  <c r="J2758" i="10"/>
  <c r="J2759" i="10"/>
  <c r="J2760" i="10"/>
  <c r="J2761" i="10"/>
  <c r="J2762" i="10"/>
  <c r="J2763" i="10"/>
  <c r="J2764" i="10"/>
  <c r="J2765" i="10"/>
  <c r="J2766" i="10"/>
  <c r="J2767" i="10"/>
  <c r="J2768" i="10"/>
  <c r="J2769" i="10"/>
  <c r="J2770" i="10"/>
  <c r="J2771" i="10"/>
  <c r="J2772" i="10"/>
  <c r="J2773" i="10"/>
  <c r="J2774" i="10"/>
  <c r="J2775" i="10"/>
  <c r="J2776" i="10"/>
  <c r="J2777" i="10"/>
  <c r="J2778" i="10"/>
  <c r="J2779" i="10"/>
  <c r="J2780" i="10"/>
  <c r="J2781" i="10"/>
  <c r="J2782" i="10"/>
  <c r="J2783" i="10"/>
  <c r="J2784" i="10"/>
  <c r="J2785" i="10"/>
  <c r="J2786" i="10"/>
  <c r="J2787" i="10"/>
  <c r="J2788" i="10"/>
  <c r="J2789" i="10"/>
  <c r="J2790" i="10"/>
  <c r="J2791" i="10"/>
  <c r="J2792" i="10"/>
  <c r="J2793" i="10"/>
  <c r="J2794" i="10"/>
  <c r="J2795" i="10"/>
  <c r="J2796" i="10"/>
  <c r="J2797" i="10"/>
  <c r="J2798" i="10"/>
  <c r="J2799" i="10"/>
  <c r="J2800" i="10"/>
  <c r="J2801" i="10"/>
  <c r="J2802" i="10"/>
  <c r="J2803" i="10"/>
  <c r="J2804" i="10"/>
  <c r="J2805" i="10"/>
  <c r="J2806" i="10"/>
  <c r="J2807" i="10"/>
  <c r="J2808" i="10"/>
  <c r="J2809" i="10"/>
  <c r="J2810" i="10"/>
  <c r="J2811" i="10"/>
  <c r="J2812" i="10"/>
  <c r="J2813" i="10"/>
  <c r="J2814" i="10"/>
  <c r="J2815" i="10"/>
  <c r="J2816" i="10"/>
  <c r="J2817" i="10"/>
  <c r="J2818" i="10"/>
  <c r="J2819" i="10"/>
  <c r="J2820" i="10"/>
  <c r="J2821" i="10"/>
  <c r="J2822" i="10"/>
  <c r="J2823" i="10"/>
  <c r="J2824" i="10"/>
  <c r="J2825" i="10"/>
  <c r="J2826" i="10"/>
  <c r="J2827" i="10"/>
  <c r="J2828" i="10"/>
  <c r="J2829" i="10"/>
  <c r="J2830" i="10"/>
  <c r="J2831" i="10"/>
  <c r="J2832" i="10"/>
  <c r="J2833" i="10"/>
  <c r="J2834" i="10"/>
  <c r="J2835" i="10"/>
  <c r="J2836" i="10"/>
  <c r="J2837" i="10"/>
  <c r="J2838" i="10"/>
  <c r="J2839" i="10"/>
  <c r="J2840" i="10"/>
  <c r="J2841" i="10"/>
  <c r="J2842" i="10"/>
  <c r="J2843" i="10"/>
  <c r="J2844" i="10"/>
  <c r="J2845" i="10"/>
  <c r="J2846" i="10"/>
  <c r="J2847" i="10"/>
  <c r="J2848" i="10"/>
  <c r="J2849" i="10"/>
  <c r="J2850" i="10"/>
  <c r="J2851" i="10"/>
  <c r="J2852" i="10"/>
  <c r="J2853" i="10"/>
  <c r="J2854" i="10"/>
  <c r="J2855" i="10"/>
  <c r="J2856" i="10"/>
  <c r="J2857" i="10"/>
  <c r="J2858" i="10"/>
  <c r="J2859" i="10"/>
  <c r="J2860" i="10"/>
  <c r="J2861" i="10"/>
  <c r="J2862" i="10"/>
  <c r="J2863" i="10"/>
  <c r="J2864" i="10"/>
  <c r="J2865" i="10"/>
  <c r="J2866" i="10"/>
  <c r="J2867" i="10"/>
  <c r="J2868" i="10"/>
  <c r="J2869" i="10"/>
  <c r="J2870" i="10"/>
  <c r="J2871" i="10"/>
  <c r="J2872" i="10"/>
  <c r="J2873" i="10"/>
  <c r="J2874" i="10"/>
  <c r="J2875" i="10"/>
  <c r="J2876" i="10"/>
  <c r="J2877" i="10"/>
  <c r="J2878" i="10"/>
  <c r="J2879" i="10"/>
  <c r="J2880" i="10"/>
  <c r="J2881" i="10"/>
  <c r="J2882" i="10"/>
  <c r="J2883" i="10"/>
  <c r="J2884" i="10"/>
  <c r="J2885" i="10"/>
  <c r="J2886" i="10"/>
  <c r="J2887" i="10"/>
  <c r="J2888" i="10"/>
  <c r="J2889" i="10"/>
  <c r="J2890" i="10"/>
  <c r="J2891" i="10"/>
  <c r="J2892" i="10"/>
  <c r="J2893" i="10"/>
  <c r="J2894" i="10"/>
  <c r="J2895" i="10"/>
  <c r="J2896" i="10"/>
  <c r="J2897" i="10"/>
  <c r="J2898" i="10"/>
  <c r="J2899" i="10"/>
  <c r="J2900" i="10"/>
  <c r="J2901" i="10"/>
  <c r="J2902" i="10"/>
  <c r="J2903" i="10"/>
  <c r="J2904" i="10"/>
  <c r="J2905" i="10"/>
  <c r="J2906" i="10"/>
  <c r="J2907" i="10"/>
  <c r="J2908" i="10"/>
  <c r="J2909" i="10"/>
  <c r="J2910" i="10"/>
  <c r="J2911" i="10"/>
  <c r="J2912" i="10"/>
  <c r="J2913" i="10"/>
  <c r="J2914" i="10"/>
  <c r="J2915" i="10"/>
  <c r="J2916" i="10"/>
  <c r="J2917" i="10"/>
  <c r="J2918" i="10"/>
  <c r="J2919" i="10"/>
  <c r="J2920" i="10"/>
  <c r="J2921" i="10"/>
  <c r="J2922" i="10"/>
  <c r="J2923" i="10"/>
  <c r="J2924" i="10"/>
  <c r="J2925" i="10"/>
  <c r="J2926" i="10"/>
  <c r="J2927" i="10"/>
  <c r="J2928" i="10"/>
  <c r="J2929" i="10"/>
  <c r="J2930" i="10"/>
  <c r="J2931" i="10"/>
  <c r="J2932" i="10"/>
  <c r="J2933" i="10"/>
  <c r="J2934" i="10"/>
  <c r="J2935" i="10"/>
  <c r="J2936" i="10"/>
  <c r="J2937" i="10"/>
  <c r="J2938" i="10"/>
  <c r="J2939" i="10"/>
  <c r="J2940" i="10"/>
  <c r="J2941" i="10"/>
  <c r="J2942" i="10"/>
  <c r="J2943" i="10"/>
  <c r="J2944" i="10"/>
  <c r="J2945" i="10"/>
  <c r="J2946" i="10"/>
  <c r="J2947" i="10"/>
  <c r="J2948" i="10"/>
  <c r="J2949" i="10"/>
  <c r="J2950" i="10"/>
  <c r="J2951" i="10"/>
  <c r="J2952" i="10"/>
  <c r="J2953" i="10"/>
  <c r="J2954" i="10"/>
  <c r="J2955" i="10"/>
  <c r="J2956" i="10"/>
  <c r="J2957" i="10"/>
  <c r="J2958" i="10"/>
  <c r="J2959" i="10"/>
  <c r="J2960" i="10"/>
  <c r="J2961" i="10"/>
  <c r="J2962" i="10"/>
  <c r="J2963" i="10"/>
  <c r="J2964" i="10"/>
  <c r="J2965" i="10"/>
  <c r="J2966" i="10"/>
  <c r="J2967" i="10"/>
  <c r="J2968" i="10"/>
  <c r="J2969" i="10"/>
  <c r="J2970" i="10"/>
  <c r="J2971" i="10"/>
  <c r="J2972" i="10"/>
  <c r="J2973" i="10"/>
  <c r="J2974" i="10"/>
  <c r="J2975" i="10"/>
  <c r="J2976" i="10"/>
  <c r="J2977" i="10"/>
  <c r="J2978" i="10"/>
  <c r="J2979" i="10"/>
  <c r="J2980" i="10"/>
  <c r="J2981" i="10"/>
  <c r="J2982" i="10"/>
  <c r="J2983" i="10"/>
  <c r="J2984" i="10"/>
  <c r="J2985" i="10"/>
  <c r="J2986" i="10"/>
  <c r="J2987" i="10"/>
  <c r="J2988" i="10"/>
  <c r="J2989" i="10"/>
  <c r="J2990" i="10"/>
  <c r="J2991" i="10"/>
  <c r="J2992" i="10"/>
  <c r="J2993" i="10"/>
  <c r="J2994" i="10"/>
  <c r="J2995" i="10"/>
  <c r="J2996" i="10"/>
  <c r="J2997" i="10"/>
  <c r="J2998" i="10"/>
  <c r="J2999" i="10"/>
  <c r="J3000" i="10"/>
  <c r="J3001" i="10"/>
  <c r="J3002" i="10"/>
  <c r="J3003" i="10"/>
  <c r="J3004" i="10"/>
  <c r="J3005" i="10"/>
  <c r="J3006" i="10"/>
  <c r="J3007" i="10"/>
  <c r="J3008" i="10"/>
  <c r="J3009" i="10"/>
  <c r="J3010" i="10"/>
  <c r="J3011" i="10"/>
  <c r="J3012" i="10"/>
  <c r="J3013" i="10"/>
  <c r="J3014" i="10"/>
  <c r="J3015" i="10"/>
  <c r="J3016" i="10"/>
  <c r="J3017" i="10"/>
  <c r="J3018" i="10"/>
  <c r="J3019" i="10"/>
  <c r="J3020" i="10"/>
  <c r="J3021" i="10"/>
  <c r="J3022" i="10"/>
  <c r="J3023" i="10"/>
  <c r="J3024" i="10"/>
  <c r="J3025" i="10"/>
  <c r="J3026" i="10"/>
  <c r="J3027" i="10"/>
  <c r="J3028" i="10"/>
  <c r="J3029" i="10"/>
  <c r="J3030" i="10"/>
  <c r="J3031" i="10"/>
  <c r="J3032" i="10"/>
  <c r="J3033" i="10"/>
  <c r="J3034" i="10"/>
  <c r="J3035" i="10"/>
  <c r="J3036" i="10"/>
  <c r="J3037" i="10"/>
  <c r="J3038" i="10"/>
  <c r="J3039" i="10"/>
  <c r="J3040" i="10"/>
  <c r="J3041" i="10"/>
  <c r="J3042" i="10"/>
  <c r="J3043" i="10"/>
  <c r="J3044" i="10"/>
  <c r="J3045" i="10"/>
  <c r="J3046" i="10"/>
  <c r="J3047" i="10"/>
  <c r="J3048" i="10"/>
  <c r="J3049" i="10"/>
  <c r="J3050" i="10"/>
  <c r="J3051" i="10"/>
  <c r="J3052" i="10"/>
  <c r="J3053" i="10"/>
  <c r="J3054" i="10"/>
  <c r="J3055" i="10"/>
  <c r="J3056" i="10"/>
  <c r="J3057" i="10"/>
  <c r="J3058" i="10"/>
  <c r="J3059" i="10"/>
  <c r="J3060" i="10"/>
  <c r="J3061" i="10"/>
  <c r="J3062" i="10"/>
  <c r="J3063" i="10"/>
  <c r="J3064" i="10"/>
  <c r="J3065" i="10"/>
  <c r="J3066" i="10"/>
  <c r="J3067" i="10"/>
  <c r="J3068" i="10"/>
  <c r="J3069" i="10"/>
  <c r="J3070" i="10"/>
  <c r="J3071" i="10"/>
  <c r="J3072" i="10"/>
  <c r="J3073" i="10"/>
  <c r="J3074" i="10"/>
  <c r="J3075" i="10"/>
  <c r="J3076" i="10"/>
  <c r="J3077" i="10"/>
  <c r="J3078" i="10"/>
  <c r="J3079" i="10"/>
  <c r="J3080" i="10"/>
  <c r="J3081" i="10"/>
  <c r="J3082" i="10"/>
  <c r="J3083" i="10"/>
  <c r="J3084" i="10"/>
  <c r="J3085" i="10"/>
  <c r="J3086" i="10"/>
  <c r="J3087" i="10"/>
  <c r="J3088" i="10"/>
  <c r="J3089" i="10"/>
  <c r="J3090" i="10"/>
  <c r="J3091" i="10"/>
  <c r="J3092" i="10"/>
  <c r="J3093" i="10"/>
  <c r="J3094" i="10"/>
  <c r="J3095" i="10"/>
  <c r="J3096" i="10"/>
  <c r="J3097" i="10"/>
  <c r="J3098" i="10"/>
  <c r="J3099" i="10"/>
  <c r="J3100" i="10"/>
  <c r="J3101" i="10"/>
  <c r="J3102" i="10"/>
  <c r="J3103" i="10"/>
  <c r="J3104" i="10"/>
  <c r="J3105" i="10"/>
  <c r="J3106" i="10"/>
  <c r="J3107" i="10"/>
  <c r="J3108" i="10"/>
  <c r="J3109" i="10"/>
  <c r="J3110" i="10"/>
  <c r="J3111" i="10"/>
  <c r="J3112" i="10"/>
  <c r="J3113" i="10"/>
  <c r="J3114" i="10"/>
  <c r="J3115" i="10"/>
  <c r="J3116" i="10"/>
  <c r="J3117" i="10"/>
  <c r="J3118" i="10"/>
  <c r="J3119" i="10"/>
  <c r="J3120" i="10"/>
  <c r="J3121" i="10"/>
  <c r="J3122" i="10"/>
  <c r="J3123" i="10"/>
  <c r="J3124" i="10"/>
  <c r="J3125" i="10"/>
  <c r="J3126" i="10"/>
  <c r="J3127" i="10"/>
  <c r="J3128" i="10"/>
  <c r="J3129" i="10"/>
  <c r="J3130" i="10"/>
  <c r="J3131" i="10"/>
  <c r="J3132" i="10"/>
  <c r="J3133" i="10"/>
  <c r="J3134" i="10"/>
  <c r="J3135" i="10"/>
  <c r="J3136" i="10"/>
  <c r="J3137" i="10"/>
  <c r="J3138" i="10"/>
  <c r="J3139" i="10"/>
  <c r="J3140" i="10"/>
  <c r="J3141" i="10"/>
  <c r="J3142" i="10"/>
  <c r="J3143" i="10"/>
  <c r="J3144" i="10"/>
  <c r="J3145" i="10"/>
  <c r="J3146" i="10"/>
  <c r="J3147" i="10"/>
  <c r="J3148" i="10"/>
  <c r="J3149" i="10"/>
  <c r="J3150" i="10"/>
  <c r="J3151" i="10"/>
  <c r="J3152" i="10"/>
  <c r="J3153" i="10"/>
  <c r="J3154" i="10"/>
  <c r="J3155" i="10"/>
  <c r="J3156" i="10"/>
  <c r="J3157" i="10"/>
  <c r="J3158" i="10"/>
  <c r="J3159" i="10"/>
  <c r="J3160" i="10"/>
  <c r="J3161" i="10"/>
  <c r="J3162" i="10"/>
  <c r="J3163" i="10"/>
  <c r="J3164" i="10"/>
  <c r="J3165" i="10"/>
  <c r="J3166" i="10"/>
  <c r="J3167" i="10"/>
  <c r="J3168" i="10"/>
  <c r="J3169" i="10"/>
  <c r="J3170" i="10"/>
  <c r="J3171" i="10"/>
  <c r="J3172" i="10"/>
  <c r="J3173" i="10"/>
  <c r="J3174" i="10"/>
  <c r="J3175" i="10"/>
  <c r="J3176" i="10"/>
  <c r="J3177" i="10"/>
  <c r="J3178" i="10"/>
  <c r="J3179" i="10"/>
  <c r="J3180" i="10"/>
  <c r="J3181" i="10"/>
  <c r="J3182" i="10"/>
  <c r="J3183" i="10"/>
  <c r="J3184" i="10"/>
  <c r="J3185" i="10"/>
  <c r="J3186" i="10"/>
  <c r="J3187" i="10"/>
  <c r="J3188" i="10"/>
  <c r="J3189" i="10"/>
  <c r="J3190" i="10"/>
  <c r="J3191" i="10"/>
  <c r="J3192" i="10"/>
  <c r="J3193" i="10"/>
  <c r="J3194" i="10"/>
  <c r="J3195" i="10"/>
  <c r="J3196" i="10"/>
  <c r="J3197" i="10"/>
  <c r="J3198" i="10"/>
  <c r="J3199" i="10"/>
  <c r="J3200" i="10"/>
  <c r="J3201" i="10"/>
  <c r="J3202" i="10"/>
  <c r="J3203" i="10"/>
  <c r="J3204" i="10"/>
  <c r="J3205" i="10"/>
  <c r="J3206" i="10"/>
  <c r="J3207" i="10"/>
  <c r="J3208" i="10"/>
  <c r="J3209" i="10"/>
  <c r="J3210" i="10"/>
  <c r="J3211" i="10"/>
  <c r="J3212" i="10"/>
  <c r="J3213" i="10"/>
  <c r="J3214" i="10"/>
  <c r="J3215" i="10"/>
  <c r="J3216" i="10"/>
  <c r="J3217" i="10"/>
  <c r="J3218" i="10"/>
  <c r="J3219" i="10"/>
  <c r="J3220" i="10"/>
  <c r="J3221" i="10"/>
  <c r="J3222" i="10"/>
  <c r="J3223" i="10"/>
  <c r="J3224" i="10"/>
  <c r="J3225" i="10"/>
  <c r="J3226" i="10"/>
  <c r="J3227" i="10"/>
  <c r="J3228" i="10"/>
  <c r="J3229" i="10"/>
  <c r="J3230" i="10"/>
  <c r="J3231" i="10"/>
  <c r="J3232" i="10"/>
  <c r="J3233" i="10"/>
  <c r="J3234" i="10"/>
  <c r="J3235" i="10"/>
  <c r="J3236" i="10"/>
  <c r="J3237" i="10"/>
  <c r="J3238" i="10"/>
  <c r="J3239" i="10"/>
  <c r="J3240" i="10"/>
  <c r="J3241" i="10"/>
  <c r="J3242" i="10"/>
  <c r="J3243" i="10"/>
  <c r="J3244" i="10"/>
  <c r="J3245" i="10"/>
  <c r="J3246" i="10"/>
  <c r="J3247" i="10"/>
  <c r="J3248" i="10"/>
  <c r="J3249" i="10"/>
  <c r="J3250" i="10"/>
  <c r="J3251" i="10"/>
  <c r="J3252" i="10"/>
  <c r="J3253" i="10"/>
  <c r="J3254" i="10"/>
  <c r="J3255" i="10"/>
  <c r="J3256" i="10"/>
  <c r="J3257" i="10"/>
  <c r="J3258" i="10"/>
  <c r="J3259" i="10"/>
  <c r="J3260" i="10"/>
  <c r="J3261" i="10"/>
  <c r="J3262" i="10"/>
  <c r="J3263" i="10"/>
  <c r="J3264" i="10"/>
  <c r="J3265" i="10"/>
  <c r="J3266" i="10"/>
  <c r="J3267" i="10"/>
  <c r="J3268" i="10"/>
  <c r="J3269" i="10"/>
  <c r="J3270" i="10"/>
  <c r="J3271" i="10"/>
  <c r="J3272" i="10"/>
  <c r="J3273" i="10"/>
  <c r="J3274" i="10"/>
  <c r="J3275" i="10"/>
  <c r="J3276" i="10"/>
  <c r="J3277" i="10"/>
  <c r="J3278" i="10"/>
  <c r="J3279" i="10"/>
  <c r="J3280" i="10"/>
  <c r="J3281" i="10"/>
  <c r="J3282" i="10"/>
  <c r="J3283" i="10"/>
  <c r="J3284" i="10"/>
  <c r="J3285" i="10"/>
  <c r="J3286" i="10"/>
  <c r="J3287" i="10"/>
  <c r="J3288" i="10"/>
  <c r="J3289" i="10"/>
  <c r="J3290" i="10"/>
  <c r="J3291" i="10"/>
  <c r="J3292" i="10"/>
  <c r="J3293" i="10"/>
  <c r="J3294" i="10"/>
  <c r="J3295" i="10"/>
  <c r="J3296" i="10"/>
  <c r="J3297" i="10"/>
  <c r="J3298" i="10"/>
  <c r="J3299" i="10"/>
  <c r="J3300" i="10"/>
  <c r="J3301" i="10"/>
  <c r="J3302" i="10"/>
  <c r="J3303" i="10"/>
  <c r="J3304" i="10"/>
  <c r="J3305" i="10"/>
  <c r="J3306" i="10"/>
  <c r="J3307" i="10"/>
  <c r="J3308" i="10"/>
  <c r="J3309" i="10"/>
  <c r="J3310" i="10"/>
  <c r="J3311" i="10"/>
  <c r="J3312" i="10"/>
  <c r="J3313" i="10"/>
  <c r="J3314" i="10"/>
  <c r="J3315" i="10"/>
  <c r="J3316" i="10"/>
  <c r="J3317" i="10"/>
  <c r="J3318" i="10"/>
  <c r="J3319" i="10"/>
  <c r="J3320" i="10"/>
  <c r="J3321" i="10"/>
  <c r="J3322" i="10"/>
  <c r="J3323" i="10"/>
  <c r="J3324" i="10"/>
  <c r="J3325" i="10"/>
  <c r="J3326" i="10"/>
  <c r="J3327" i="10"/>
  <c r="J3328" i="10"/>
  <c r="J3329" i="10"/>
  <c r="J3330" i="10"/>
  <c r="J3331" i="10"/>
  <c r="J3332" i="10"/>
  <c r="J3333" i="10"/>
  <c r="J3334" i="10"/>
  <c r="J3335" i="10"/>
  <c r="J3336" i="10"/>
  <c r="J3337" i="10"/>
  <c r="J3338" i="10"/>
  <c r="J3339" i="10"/>
  <c r="J3340" i="10"/>
  <c r="J3341" i="10"/>
  <c r="J3342" i="10"/>
  <c r="J3343" i="10"/>
  <c r="J3344" i="10"/>
  <c r="J3345" i="10"/>
  <c r="J3346" i="10"/>
  <c r="J3347" i="10"/>
  <c r="J3348" i="10"/>
  <c r="J3349" i="10"/>
  <c r="J3350" i="10"/>
  <c r="J3351" i="10"/>
  <c r="J3352" i="10"/>
  <c r="J3353" i="10"/>
  <c r="J3354" i="10"/>
  <c r="J3355" i="10"/>
  <c r="J3356" i="10"/>
  <c r="J3357" i="10"/>
  <c r="J3358" i="10"/>
  <c r="J3359" i="10"/>
  <c r="J3360" i="10"/>
  <c r="J3361" i="10"/>
  <c r="J3362" i="10"/>
  <c r="J3363" i="10"/>
  <c r="J3364" i="10"/>
  <c r="J3365" i="10"/>
  <c r="J3366" i="10"/>
  <c r="J3367" i="10"/>
  <c r="J3368" i="10"/>
  <c r="J3369" i="10"/>
  <c r="J3370" i="10"/>
  <c r="J3371" i="10"/>
  <c r="J3372" i="10"/>
  <c r="J3373" i="10"/>
  <c r="J3374" i="10"/>
  <c r="J3375" i="10"/>
  <c r="J3376" i="10"/>
  <c r="J3377" i="10"/>
  <c r="J3378" i="10"/>
  <c r="J3379" i="10"/>
  <c r="J3380" i="10"/>
  <c r="J3381" i="10"/>
  <c r="J3382" i="10"/>
  <c r="J3383" i="10"/>
  <c r="J3384" i="10"/>
  <c r="J3385" i="10"/>
  <c r="J3386" i="10"/>
  <c r="J3387" i="10"/>
  <c r="J3388" i="10"/>
  <c r="J3389" i="10"/>
  <c r="J3390" i="10"/>
  <c r="J3391" i="10"/>
  <c r="J3392" i="10"/>
  <c r="J3393" i="10"/>
  <c r="J3394" i="10"/>
  <c r="J3395" i="10"/>
  <c r="J3396" i="10"/>
  <c r="J3397" i="10"/>
  <c r="J3398" i="10"/>
  <c r="J3399" i="10"/>
  <c r="J3400" i="10"/>
  <c r="J3401" i="10"/>
  <c r="J3402" i="10"/>
  <c r="J3403" i="10"/>
  <c r="J3404" i="10"/>
  <c r="J3405" i="10"/>
  <c r="J3406" i="10"/>
  <c r="J3407" i="10"/>
  <c r="J3408" i="10"/>
  <c r="J3409" i="10"/>
  <c r="J3410" i="10"/>
  <c r="J3411" i="10"/>
  <c r="J3412" i="10"/>
  <c r="J3413" i="10"/>
  <c r="J3414" i="10"/>
  <c r="J3415" i="10"/>
  <c r="J3416" i="10"/>
  <c r="J3417" i="10"/>
  <c r="J3418" i="10"/>
  <c r="J3419" i="10"/>
  <c r="J3420" i="10"/>
  <c r="J3421" i="10"/>
  <c r="J3422" i="10"/>
  <c r="J3423" i="10"/>
  <c r="J3424" i="10"/>
  <c r="J3425" i="10"/>
  <c r="J3426" i="10"/>
  <c r="J3427" i="10"/>
  <c r="J3428" i="10"/>
  <c r="J3429" i="10"/>
  <c r="J3430" i="10"/>
  <c r="J3431" i="10"/>
  <c r="J3432" i="10"/>
  <c r="J3433" i="10"/>
  <c r="J3434" i="10"/>
  <c r="J3435" i="10"/>
  <c r="J3436" i="10"/>
  <c r="J3437" i="10"/>
  <c r="J3438" i="10"/>
  <c r="J3439" i="10"/>
  <c r="J3440" i="10"/>
  <c r="J3441" i="10"/>
  <c r="J3442" i="10"/>
  <c r="J3443" i="10"/>
  <c r="J3444" i="10"/>
  <c r="J3445" i="10"/>
  <c r="J3446" i="10"/>
  <c r="J3447" i="10"/>
  <c r="J3448" i="10"/>
  <c r="J3449" i="10"/>
  <c r="J3450" i="10"/>
  <c r="J3451" i="10"/>
  <c r="J3452" i="10"/>
  <c r="J3453" i="10"/>
  <c r="J3454" i="10"/>
  <c r="J3455" i="10"/>
  <c r="J3456" i="10"/>
  <c r="J3457" i="10"/>
  <c r="J3458" i="10"/>
  <c r="J3459" i="10"/>
  <c r="J3460" i="10"/>
  <c r="J3461" i="10"/>
  <c r="J3462" i="10"/>
  <c r="J3463" i="10"/>
  <c r="J3464" i="10"/>
  <c r="J3465" i="10"/>
  <c r="J3466" i="10"/>
  <c r="J3467" i="10"/>
  <c r="J3468" i="10"/>
  <c r="J3469" i="10"/>
  <c r="J3470" i="10"/>
  <c r="J3471" i="10"/>
  <c r="J3472" i="10"/>
  <c r="J3473" i="10"/>
  <c r="J3474" i="10"/>
  <c r="J3475" i="10"/>
  <c r="J3476" i="10"/>
  <c r="J3477" i="10"/>
  <c r="J3478" i="10"/>
  <c r="J3479" i="10"/>
  <c r="J3480" i="10"/>
  <c r="J3481" i="10"/>
  <c r="J3482" i="10"/>
  <c r="J3483" i="10"/>
  <c r="J3484" i="10"/>
  <c r="J3485" i="10"/>
  <c r="J3486" i="10"/>
  <c r="J3487" i="10"/>
  <c r="J3488" i="10"/>
  <c r="J3489" i="10"/>
  <c r="J3490" i="10"/>
  <c r="J3491" i="10"/>
  <c r="J3492" i="10"/>
  <c r="J3493" i="10"/>
  <c r="J3494" i="10"/>
  <c r="J3495" i="10"/>
  <c r="J3496" i="10"/>
  <c r="J3497" i="10"/>
  <c r="J3498" i="10"/>
  <c r="J3499" i="10"/>
  <c r="J3500" i="10"/>
  <c r="J3501" i="10"/>
  <c r="J3502" i="10"/>
  <c r="J3503" i="10"/>
  <c r="J3504" i="10"/>
  <c r="J3505" i="10"/>
  <c r="J3506" i="10"/>
  <c r="J3507" i="10"/>
  <c r="J3508" i="10"/>
  <c r="J3509" i="10"/>
  <c r="J3510" i="10"/>
  <c r="J3511" i="10"/>
  <c r="J3512" i="10"/>
  <c r="J3513" i="10"/>
  <c r="J3514" i="10"/>
  <c r="J3515" i="10"/>
  <c r="J3516" i="10"/>
  <c r="J3517" i="10"/>
  <c r="J3518" i="10"/>
  <c r="J3519" i="10"/>
  <c r="J3520" i="10"/>
  <c r="J3521" i="10"/>
  <c r="J3522" i="10"/>
  <c r="J3523" i="10"/>
  <c r="J3524" i="10"/>
  <c r="J3525" i="10"/>
  <c r="J3526" i="10"/>
  <c r="J3527" i="10"/>
  <c r="J3528" i="10"/>
  <c r="J3529" i="10"/>
  <c r="J3530" i="10"/>
  <c r="J3531" i="10"/>
  <c r="J3532" i="10"/>
  <c r="J3533" i="10"/>
  <c r="J3534" i="10"/>
  <c r="J3535" i="10"/>
  <c r="J3536" i="10"/>
  <c r="J3537" i="10"/>
  <c r="J3538" i="10"/>
  <c r="J3539" i="10"/>
  <c r="J3540" i="10"/>
  <c r="J3541" i="10"/>
  <c r="J3542" i="10"/>
  <c r="J3543" i="10"/>
  <c r="J3544" i="10"/>
  <c r="J3545" i="10"/>
  <c r="J3546" i="10"/>
  <c r="J3547" i="10"/>
  <c r="J3548" i="10"/>
  <c r="J3549" i="10"/>
  <c r="J3550" i="10"/>
  <c r="J3551" i="10"/>
  <c r="J3552" i="10"/>
  <c r="J3553" i="10"/>
  <c r="J3554" i="10"/>
  <c r="J3555" i="10"/>
  <c r="J3556" i="10"/>
  <c r="J3557" i="10"/>
  <c r="J3558" i="10"/>
  <c r="J3559" i="10"/>
  <c r="J3560" i="10"/>
  <c r="J3561" i="10"/>
  <c r="J3562" i="10"/>
  <c r="J4" i="10"/>
  <c r="C16" i="7"/>
  <c r="C9" i="7"/>
  <c r="C10" i="7" s="1"/>
  <c r="C11" i="7"/>
  <c r="C7" i="7"/>
  <c r="C6" i="7" s="1"/>
  <c r="C12" i="7" s="1"/>
  <c r="C8" i="7"/>
  <c r="I20" i="9"/>
  <c r="J20" i="9"/>
  <c r="K20" i="9"/>
  <c r="L20" i="9"/>
  <c r="M20" i="9"/>
  <c r="I21" i="9"/>
  <c r="J21" i="9"/>
  <c r="K21" i="9"/>
  <c r="L21" i="9"/>
  <c r="M21" i="9"/>
  <c r="J17" i="9"/>
  <c r="K17" i="9"/>
  <c r="L17" i="9"/>
  <c r="M17" i="9"/>
  <c r="J13" i="9"/>
  <c r="K13" i="9"/>
  <c r="L13" i="9"/>
  <c r="M13" i="9"/>
  <c r="I17" i="9"/>
  <c r="I13" i="9"/>
  <c r="C23" i="9"/>
  <c r="C22" i="9"/>
  <c r="C24" i="9"/>
  <c r="M7" i="9"/>
  <c r="L7" i="9"/>
  <c r="K7" i="9"/>
  <c r="J7" i="9"/>
  <c r="I7" i="9"/>
  <c r="I5" i="9"/>
  <c r="J5" i="9"/>
  <c r="K5" i="9"/>
  <c r="L5" i="9"/>
  <c r="M5" i="9"/>
  <c r="J6" i="9"/>
  <c r="K6" i="9"/>
  <c r="L6" i="9"/>
  <c r="M6" i="9"/>
  <c r="I6" i="9"/>
  <c r="M4" i="9"/>
  <c r="L4" i="9"/>
  <c r="K4" i="9"/>
  <c r="J4" i="9"/>
  <c r="I4" i="9"/>
  <c r="C6" i="9"/>
  <c r="C8" i="9"/>
  <c r="H21" i="9"/>
  <c r="G21" i="9"/>
  <c r="F21" i="9"/>
  <c r="E21" i="9"/>
  <c r="D21" i="9"/>
  <c r="H20" i="9"/>
  <c r="G20" i="9"/>
  <c r="F20" i="9"/>
  <c r="E20" i="9"/>
  <c r="D20" i="9"/>
  <c r="C20" i="9"/>
  <c r="H19" i="9"/>
  <c r="G19" i="9"/>
  <c r="F19" i="9"/>
  <c r="E19" i="9"/>
  <c r="D19" i="9"/>
  <c r="H18" i="9"/>
  <c r="H17" i="9" s="1"/>
  <c r="G18" i="9"/>
  <c r="G17" i="9" s="1"/>
  <c r="F18" i="9"/>
  <c r="F17" i="9" s="1"/>
  <c r="E18" i="9"/>
  <c r="E17" i="9" s="1"/>
  <c r="D18" i="9"/>
  <c r="D17" i="9" s="1"/>
  <c r="C19" i="9"/>
  <c r="C18" i="9"/>
  <c r="C17" i="9" s="1"/>
  <c r="D14" i="9"/>
  <c r="D13" i="9" s="1"/>
  <c r="E14" i="9"/>
  <c r="E13" i="9" s="1"/>
  <c r="F14" i="9"/>
  <c r="F13" i="9" s="1"/>
  <c r="G14" i="9"/>
  <c r="H14" i="9"/>
  <c r="H13" i="9" s="1"/>
  <c r="D15" i="9"/>
  <c r="E15" i="9"/>
  <c r="F15" i="9"/>
  <c r="G15" i="9"/>
  <c r="H15" i="9"/>
  <c r="D16" i="9"/>
  <c r="E16" i="9"/>
  <c r="F16" i="9"/>
  <c r="G16" i="9"/>
  <c r="H16" i="9"/>
  <c r="C16" i="9"/>
  <c r="C15" i="9"/>
  <c r="C14" i="9"/>
  <c r="C13" i="9" s="1"/>
  <c r="H6" i="9"/>
  <c r="C9" i="9" s="1"/>
  <c r="G6" i="9"/>
  <c r="F6" i="9"/>
  <c r="E6" i="9"/>
  <c r="D6" i="9"/>
  <c r="H4" i="9"/>
  <c r="H5" i="9" s="1"/>
  <c r="G4" i="9"/>
  <c r="G5" i="9" s="1"/>
  <c r="F4" i="9"/>
  <c r="F5" i="9" s="1"/>
  <c r="E4" i="9"/>
  <c r="E5" i="9" s="1"/>
  <c r="D4" i="9"/>
  <c r="D5" i="9" s="1"/>
  <c r="C4" i="9"/>
  <c r="B62" i="1"/>
  <c r="B41" i="1"/>
  <c r="B29" i="1"/>
  <c r="B2" i="1"/>
  <c r="B14" i="1"/>
  <c r="B27" i="1" s="1"/>
  <c r="G5" i="5"/>
  <c r="F5" i="5"/>
  <c r="E5" i="5"/>
  <c r="D5" i="5"/>
  <c r="C5" i="5"/>
  <c r="K15" i="5" s="1"/>
  <c r="E8" i="3"/>
  <c r="E13" i="3" s="1"/>
  <c r="E22" i="3"/>
  <c r="E37" i="3"/>
  <c r="C37" i="3"/>
  <c r="D37" i="3"/>
  <c r="D39" i="3" s="1"/>
  <c r="G37" i="3"/>
  <c r="F37" i="3"/>
  <c r="F8" i="3"/>
  <c r="G8" i="3"/>
  <c r="G13" i="3" s="1"/>
  <c r="F22" i="3"/>
  <c r="G22" i="3"/>
  <c r="F13" i="3"/>
  <c r="F4" i="2"/>
  <c r="G4" i="2"/>
  <c r="F10" i="2"/>
  <c r="G10" i="2"/>
  <c r="F15" i="2"/>
  <c r="G15" i="2"/>
  <c r="F17" i="2"/>
  <c r="G17" i="2"/>
  <c r="G2" i="1"/>
  <c r="F2" i="1"/>
  <c r="G14" i="1"/>
  <c r="F14" i="1"/>
  <c r="G29" i="1"/>
  <c r="F29" i="1"/>
  <c r="G41" i="1"/>
  <c r="F41" i="1"/>
  <c r="F52" i="1" s="1"/>
  <c r="G52" i="1"/>
  <c r="G62" i="1"/>
  <c r="F62" i="1"/>
  <c r="D44" i="3"/>
  <c r="C44" i="3"/>
  <c r="D22" i="3"/>
  <c r="C22" i="3"/>
  <c r="D8" i="3"/>
  <c r="D13" i="3" s="1"/>
  <c r="C8" i="3"/>
  <c r="C13" i="3" s="1"/>
  <c r="D4" i="2"/>
  <c r="D10" i="2" s="1"/>
  <c r="D15" i="2" s="1"/>
  <c r="D17" i="2" s="1"/>
  <c r="E4" i="2"/>
  <c r="E10" i="2" s="1"/>
  <c r="E15" i="2" s="1"/>
  <c r="E17" i="2" s="1"/>
  <c r="C4" i="2"/>
  <c r="C10" i="2" s="1"/>
  <c r="C15" i="2" s="1"/>
  <c r="C17" i="2" s="1"/>
  <c r="E41" i="1"/>
  <c r="E62" i="1"/>
  <c r="D62" i="1"/>
  <c r="C62" i="1"/>
  <c r="D41" i="1"/>
  <c r="C41" i="1"/>
  <c r="E29" i="1"/>
  <c r="D29" i="1"/>
  <c r="C29" i="1"/>
  <c r="E14" i="1"/>
  <c r="D14" i="1"/>
  <c r="C14" i="1"/>
  <c r="E2" i="1"/>
  <c r="E27" i="1" s="1"/>
  <c r="D2" i="1"/>
  <c r="C2" i="1"/>
  <c r="L27" i="15" l="1"/>
  <c r="L28" i="15" s="1"/>
  <c r="L25" i="15"/>
  <c r="L29" i="15" s="1"/>
  <c r="L32" i="15" s="1"/>
  <c r="L34" i="15" s="1"/>
  <c r="F4" i="15" s="1"/>
  <c r="L27" i="13"/>
  <c r="L28" i="13" s="1"/>
  <c r="L25" i="13"/>
  <c r="L29" i="13" s="1"/>
  <c r="L32" i="13" s="1"/>
  <c r="L34" i="13" s="1"/>
  <c r="F4" i="13" s="1"/>
  <c r="M13" i="10"/>
  <c r="I204" i="10"/>
  <c r="I207" i="10" s="1"/>
  <c r="I210" i="10" s="1"/>
  <c r="I213" i="10" s="1"/>
  <c r="I216" i="10" s="1"/>
  <c r="I219" i="10" s="1"/>
  <c r="I222" i="10" s="1"/>
  <c r="I225" i="10" s="1"/>
  <c r="I228" i="10" s="1"/>
  <c r="I231" i="10" s="1"/>
  <c r="I234" i="10" s="1"/>
  <c r="I237" i="10" s="1"/>
  <c r="M6" i="10"/>
  <c r="I64" i="10"/>
  <c r="I67" i="10" s="1"/>
  <c r="I70" i="10" s="1"/>
  <c r="I73" i="10" s="1"/>
  <c r="I76" i="10" s="1"/>
  <c r="I79" i="10" s="1"/>
  <c r="I82" i="10" s="1"/>
  <c r="I5" i="10"/>
  <c r="I8" i="10" s="1"/>
  <c r="I11" i="10" s="1"/>
  <c r="I14" i="10" s="1"/>
  <c r="I17" i="10" s="1"/>
  <c r="I20" i="10" s="1"/>
  <c r="C22" i="7"/>
  <c r="C39" i="3"/>
  <c r="F39" i="3"/>
  <c r="G39" i="3"/>
  <c r="E39" i="3"/>
  <c r="G7" i="9"/>
  <c r="D7" i="9"/>
  <c r="E7" i="9"/>
  <c r="F7" i="9"/>
  <c r="H7" i="9"/>
  <c r="G13" i="9"/>
  <c r="J15" i="5"/>
  <c r="B52" i="1"/>
  <c r="D6" i="5"/>
  <c r="E6" i="5"/>
  <c r="G6" i="5"/>
  <c r="F6" i="5"/>
  <c r="B9" i="5"/>
  <c r="C14" i="5" s="1"/>
  <c r="D27" i="1"/>
  <c r="C27" i="1"/>
  <c r="E52" i="1"/>
  <c r="D52" i="1"/>
  <c r="C52" i="1"/>
  <c r="M4" i="10" l="1"/>
  <c r="I23" i="10"/>
  <c r="I26" i="10" s="1"/>
  <c r="I29" i="10" s="1"/>
  <c r="I32" i="10" s="1"/>
  <c r="I35" i="10" s="1"/>
  <c r="I38" i="10" s="1"/>
  <c r="I41" i="10" s="1"/>
  <c r="M7" i="10"/>
  <c r="Q7" i="10" s="1"/>
  <c r="I85" i="10"/>
  <c r="I88" i="10" s="1"/>
  <c r="I91" i="10" s="1"/>
  <c r="I94" i="10" s="1"/>
  <c r="I97" i="10" s="1"/>
  <c r="I100" i="10" s="1"/>
  <c r="M15" i="10"/>
  <c r="I240" i="10"/>
  <c r="I243" i="10" s="1"/>
  <c r="I246" i="10" s="1"/>
  <c r="I249" i="10" s="1"/>
  <c r="I252" i="10" s="1"/>
  <c r="I255" i="10" s="1"/>
  <c r="I258" i="10" s="1"/>
  <c r="N18" i="5"/>
  <c r="L18" i="5"/>
  <c r="K18" i="5"/>
  <c r="J18" i="5"/>
  <c r="M18" i="5"/>
  <c r="G16" i="5"/>
  <c r="C18" i="5"/>
  <c r="C22" i="5"/>
  <c r="D16" i="5"/>
  <c r="C16" i="5"/>
  <c r="E16" i="5"/>
  <c r="D9" i="5"/>
  <c r="C9" i="5"/>
  <c r="F16" i="5"/>
  <c r="M8" i="10" l="1"/>
  <c r="Q8" i="10" s="1"/>
  <c r="I103" i="10"/>
  <c r="I106" i="10" s="1"/>
  <c r="I109" i="10" s="1"/>
  <c r="I112" i="10" s="1"/>
  <c r="I115" i="10" s="1"/>
  <c r="I118" i="10" s="1"/>
  <c r="I121" i="10" s="1"/>
  <c r="M16" i="10"/>
  <c r="Q16" i="10" s="1"/>
  <c r="I261" i="10"/>
  <c r="I264" i="10" s="1"/>
  <c r="I267" i="10" s="1"/>
  <c r="I270" i="10" s="1"/>
  <c r="I273" i="10" s="1"/>
  <c r="I276" i="10" s="1"/>
  <c r="I279" i="10" s="1"/>
  <c r="M5" i="10"/>
  <c r="I44" i="10"/>
  <c r="I47" i="10" s="1"/>
  <c r="I50" i="10" s="1"/>
  <c r="I53" i="10" s="1"/>
  <c r="I56" i="10" s="1"/>
  <c r="I59" i="10" s="1"/>
  <c r="I62" i="10" s="1"/>
  <c r="I65" i="10" s="1"/>
  <c r="I68" i="10" s="1"/>
  <c r="I71" i="10" s="1"/>
  <c r="I74" i="10" s="1"/>
  <c r="I77" i="10" s="1"/>
  <c r="I80" i="10" s="1"/>
  <c r="I83" i="10" s="1"/>
  <c r="I86" i="10" s="1"/>
  <c r="I89" i="10" s="1"/>
  <c r="I92" i="10" s="1"/>
  <c r="I95" i="10" s="1"/>
  <c r="I98" i="10" s="1"/>
  <c r="I101" i="10" s="1"/>
  <c r="I104" i="10" s="1"/>
  <c r="I107" i="10" s="1"/>
  <c r="I110" i="10" s="1"/>
  <c r="I113" i="10" s="1"/>
  <c r="I116" i="10" s="1"/>
  <c r="I119" i="10" s="1"/>
  <c r="I122" i="10" s="1"/>
  <c r="I125" i="10" s="1"/>
  <c r="I128" i="10" s="1"/>
  <c r="I131" i="10" s="1"/>
  <c r="I134" i="10" s="1"/>
  <c r="I137" i="10" s="1"/>
  <c r="I140" i="10" s="1"/>
  <c r="L15" i="5"/>
  <c r="C24" i="5"/>
  <c r="F24" i="5"/>
  <c r="G24" i="5"/>
  <c r="D24" i="5"/>
  <c r="E24" i="5"/>
  <c r="G20" i="5"/>
  <c r="C20" i="5"/>
  <c r="E20" i="5"/>
  <c r="F20" i="5"/>
  <c r="D20" i="5"/>
  <c r="M10" i="10" l="1"/>
  <c r="I143" i="10"/>
  <c r="I146" i="10" s="1"/>
  <c r="I149" i="10" s="1"/>
  <c r="I152" i="10" s="1"/>
  <c r="I155" i="10" s="1"/>
  <c r="I158" i="10" s="1"/>
  <c r="I161" i="10" s="1"/>
  <c r="Q5" i="10"/>
  <c r="Q6" i="10"/>
  <c r="M17" i="10"/>
  <c r="Q17" i="10" s="1"/>
  <c r="I282" i="10"/>
  <c r="I285" i="10" s="1"/>
  <c r="I288" i="10" s="1"/>
  <c r="I291" i="10" s="1"/>
  <c r="I294" i="10" s="1"/>
  <c r="I297" i="10" s="1"/>
  <c r="I300" i="10" s="1"/>
  <c r="M9" i="10"/>
  <c r="Q9" i="10" s="1"/>
  <c r="I124" i="10"/>
  <c r="I127" i="10" s="1"/>
  <c r="I130" i="10" s="1"/>
  <c r="I133" i="10" s="1"/>
  <c r="I136" i="10" s="1"/>
  <c r="I139" i="10" s="1"/>
  <c r="I142" i="10" s="1"/>
  <c r="I145" i="10" s="1"/>
  <c r="I148" i="10" s="1"/>
  <c r="I151" i="10" s="1"/>
  <c r="I154" i="10" s="1"/>
  <c r="I157" i="10" s="1"/>
  <c r="I160" i="10" s="1"/>
  <c r="I163" i="10" s="1"/>
  <c r="I166" i="10" s="1"/>
  <c r="I169" i="10" s="1"/>
  <c r="I172" i="10" s="1"/>
  <c r="I175" i="10" s="1"/>
  <c r="I178" i="10" s="1"/>
  <c r="I181" i="10" s="1"/>
  <c r="Q10" i="10" l="1"/>
  <c r="M12" i="10"/>
  <c r="I184" i="10"/>
  <c r="I187" i="10" s="1"/>
  <c r="I190" i="10" s="1"/>
  <c r="I193" i="10" s="1"/>
  <c r="I196" i="10" s="1"/>
  <c r="I199" i="10" s="1"/>
  <c r="I202" i="10" s="1"/>
  <c r="I205" i="10" s="1"/>
  <c r="I208" i="10" s="1"/>
  <c r="I211" i="10" s="1"/>
  <c r="I214" i="10" s="1"/>
  <c r="I217" i="10" s="1"/>
  <c r="I220" i="10" s="1"/>
  <c r="I223" i="10" s="1"/>
  <c r="I226" i="10" s="1"/>
  <c r="I229" i="10" s="1"/>
  <c r="I232" i="10" s="1"/>
  <c r="I235" i="10" s="1"/>
  <c r="I238" i="10" s="1"/>
  <c r="I241" i="10" s="1"/>
  <c r="I244" i="10" s="1"/>
  <c r="I247" i="10" s="1"/>
  <c r="I250" i="10" s="1"/>
  <c r="I253" i="10" s="1"/>
  <c r="I256" i="10" s="1"/>
  <c r="I259" i="10" s="1"/>
  <c r="I262" i="10" s="1"/>
  <c r="I265" i="10" s="1"/>
  <c r="I268" i="10" s="1"/>
  <c r="I271" i="10" s="1"/>
  <c r="I274" i="10" s="1"/>
  <c r="I277" i="10" s="1"/>
  <c r="M18" i="10"/>
  <c r="Q18" i="10" s="1"/>
  <c r="I303" i="10"/>
  <c r="I306" i="10" s="1"/>
  <c r="I309" i="10" s="1"/>
  <c r="I312" i="10" s="1"/>
  <c r="I315" i="10" s="1"/>
  <c r="I318" i="10" s="1"/>
  <c r="I321" i="10" s="1"/>
  <c r="I324" i="10" s="1"/>
  <c r="I327" i="10" s="1"/>
  <c r="I330" i="10" s="1"/>
  <c r="I333" i="10" s="1"/>
  <c r="I336" i="10" s="1"/>
  <c r="I339" i="10" s="1"/>
  <c r="I342" i="10" s="1"/>
  <c r="I345" i="10" s="1"/>
  <c r="I348" i="10" s="1"/>
  <c r="I351" i="10" s="1"/>
  <c r="I354" i="10" s="1"/>
  <c r="I357" i="10" s="1"/>
  <c r="I360" i="10" s="1"/>
  <c r="M11" i="10"/>
  <c r="Q11" i="10" s="1"/>
  <c r="I164" i="10"/>
  <c r="I167" i="10" s="1"/>
  <c r="I170" i="10" s="1"/>
  <c r="I173" i="10" s="1"/>
  <c r="I176" i="10" s="1"/>
  <c r="I179" i="10" s="1"/>
  <c r="I182" i="10" s="1"/>
  <c r="I185" i="10" s="1"/>
  <c r="I188" i="10" s="1"/>
  <c r="I191" i="10" s="1"/>
  <c r="I194" i="10" s="1"/>
  <c r="I197" i="10" s="1"/>
  <c r="I200" i="10" s="1"/>
  <c r="I203" i="10" s="1"/>
  <c r="I206" i="10" s="1"/>
  <c r="I209" i="10" s="1"/>
  <c r="I212" i="10" s="1"/>
  <c r="I215" i="10" s="1"/>
  <c r="I218" i="10" s="1"/>
  <c r="I280" i="10" l="1"/>
  <c r="I283" i="10" s="1"/>
  <c r="I286" i="10" s="1"/>
  <c r="I289" i="10" s="1"/>
  <c r="I292" i="10" s="1"/>
  <c r="I295" i="10" s="1"/>
  <c r="I298" i="10" s="1"/>
  <c r="I301" i="10" s="1"/>
  <c r="I304" i="10" s="1"/>
  <c r="I307" i="10" s="1"/>
  <c r="I310" i="10" s="1"/>
  <c r="I313" i="10" s="1"/>
  <c r="I316" i="10" s="1"/>
  <c r="I319" i="10" s="1"/>
  <c r="M19" i="10" s="1"/>
  <c r="Q19" i="10" s="1"/>
  <c r="M14" i="10"/>
  <c r="I221" i="10"/>
  <c r="I224" i="10" s="1"/>
  <c r="I227" i="10" s="1"/>
  <c r="I230" i="10" s="1"/>
  <c r="I233" i="10" s="1"/>
  <c r="I236" i="10" s="1"/>
  <c r="I239" i="10" s="1"/>
  <c r="I242" i="10" s="1"/>
  <c r="I245" i="10" s="1"/>
  <c r="I248" i="10" s="1"/>
  <c r="I251" i="10" s="1"/>
  <c r="I254" i="10" s="1"/>
  <c r="I257" i="10" s="1"/>
  <c r="I260" i="10" s="1"/>
  <c r="I263" i="10" s="1"/>
  <c r="I266" i="10" s="1"/>
  <c r="I269" i="10" s="1"/>
  <c r="I272" i="10" s="1"/>
  <c r="I275" i="10" s="1"/>
  <c r="I278" i="10" s="1"/>
  <c r="I281" i="10" s="1"/>
  <c r="I284" i="10" s="1"/>
  <c r="I287" i="10" s="1"/>
  <c r="I290" i="10" s="1"/>
  <c r="I293" i="10" s="1"/>
  <c r="I296" i="10" s="1"/>
  <c r="I299" i="10" s="1"/>
  <c r="I302" i="10" s="1"/>
  <c r="I305" i="10" s="1"/>
  <c r="I308" i="10" s="1"/>
  <c r="I311" i="10" s="1"/>
  <c r="I314" i="10" s="1"/>
  <c r="I317" i="10" s="1"/>
  <c r="I320" i="10" s="1"/>
  <c r="I323" i="10" s="1"/>
  <c r="I326" i="10" s="1"/>
  <c r="I329" i="10" s="1"/>
  <c r="I332" i="10" s="1"/>
  <c r="I335" i="10" s="1"/>
  <c r="I338" i="10" s="1"/>
  <c r="I341" i="10" s="1"/>
  <c r="M21" i="10"/>
  <c r="I363" i="10"/>
  <c r="I366" i="10" s="1"/>
  <c r="I369" i="10" s="1"/>
  <c r="I372" i="10" s="1"/>
  <c r="I375" i="10" s="1"/>
  <c r="I378" i="10" s="1"/>
  <c r="I381" i="10" s="1"/>
  <c r="I384" i="10" s="1"/>
  <c r="I387" i="10" s="1"/>
  <c r="I390" i="10" s="1"/>
  <c r="I393" i="10" s="1"/>
  <c r="I396" i="10" s="1"/>
  <c r="I399" i="10" s="1"/>
  <c r="I402" i="10" s="1"/>
  <c r="I405" i="10" s="1"/>
  <c r="I408" i="10" s="1"/>
  <c r="I411" i="10" s="1"/>
  <c r="I414" i="10" s="1"/>
  <c r="I417" i="10" s="1"/>
  <c r="I420" i="10" s="1"/>
  <c r="M24" i="10" s="1"/>
  <c r="I322" i="10"/>
  <c r="I325" i="10" s="1"/>
  <c r="I328" i="10" s="1"/>
  <c r="I331" i="10" s="1"/>
  <c r="I334" i="10" s="1"/>
  <c r="I337" i="10" s="1"/>
  <c r="I340" i="10" s="1"/>
  <c r="Q12" i="10"/>
  <c r="Q13" i="10"/>
  <c r="I344" i="10" l="1"/>
  <c r="I347" i="10" s="1"/>
  <c r="I350" i="10" s="1"/>
  <c r="I353" i="10" s="1"/>
  <c r="I356" i="10" s="1"/>
  <c r="I359" i="10" s="1"/>
  <c r="I362" i="10" s="1"/>
  <c r="I365" i="10" s="1"/>
  <c r="I368" i="10" s="1"/>
  <c r="I371" i="10" s="1"/>
  <c r="I374" i="10" s="1"/>
  <c r="I377" i="10" s="1"/>
  <c r="I380" i="10" s="1"/>
  <c r="M22" i="10" s="1"/>
  <c r="Q22" i="10" s="1"/>
  <c r="M20" i="10"/>
  <c r="Q20" i="10" s="1"/>
  <c r="I343" i="10"/>
  <c r="I346" i="10" s="1"/>
  <c r="I349" i="10" s="1"/>
  <c r="I352" i="10" s="1"/>
  <c r="I355" i="10" s="1"/>
  <c r="I358" i="10" s="1"/>
  <c r="I361" i="10" s="1"/>
  <c r="I364" i="10" s="1"/>
  <c r="I367" i="10" s="1"/>
  <c r="I370" i="10" s="1"/>
  <c r="I373" i="10" s="1"/>
  <c r="I376" i="10" s="1"/>
  <c r="I379" i="10" s="1"/>
  <c r="I382" i="10" s="1"/>
  <c r="I385" i="10" s="1"/>
  <c r="I388" i="10" s="1"/>
  <c r="I391" i="10" s="1"/>
  <c r="I394" i="10" s="1"/>
  <c r="I397" i="10" s="1"/>
  <c r="I400" i="10" s="1"/>
  <c r="I383" i="10"/>
  <c r="I386" i="10" s="1"/>
  <c r="I389" i="10" s="1"/>
  <c r="I392" i="10" s="1"/>
  <c r="I395" i="10" s="1"/>
  <c r="I398" i="10" s="1"/>
  <c r="I401" i="10" s="1"/>
  <c r="I404" i="10" s="1"/>
  <c r="I407" i="10" s="1"/>
  <c r="I410" i="10" s="1"/>
  <c r="I413" i="10" s="1"/>
  <c r="Q14" i="10"/>
  <c r="Q15" i="10"/>
  <c r="I416" i="10" l="1"/>
  <c r="I419" i="10" s="1"/>
  <c r="I422" i="10" s="1"/>
  <c r="I423" i="10" s="1"/>
  <c r="Q21" i="10"/>
  <c r="I425" i="10"/>
  <c r="I426" i="10" s="1"/>
  <c r="M23" i="10"/>
  <c r="I403" i="10"/>
  <c r="I406" i="10" s="1"/>
  <c r="I409" i="10" s="1"/>
  <c r="I412" i="10" s="1"/>
  <c r="I415" i="10" s="1"/>
  <c r="I418" i="10" s="1"/>
  <c r="I421" i="10" s="1"/>
  <c r="I424" i="10" s="1"/>
  <c r="I427" i="10" s="1"/>
  <c r="Q23" i="10" l="1"/>
  <c r="Q24" i="10"/>
  <c r="I428" i="10"/>
  <c r="I429" i="10"/>
  <c r="I430" i="10" l="1"/>
  <c r="I431" i="10" l="1"/>
  <c r="I432" i="10" s="1"/>
  <c r="I433" i="10" l="1"/>
  <c r="I434" i="10" l="1"/>
  <c r="I435" i="10"/>
  <c r="I436" i="10" l="1"/>
  <c r="I437" i="10" l="1"/>
  <c r="I438" i="10"/>
  <c r="I439" i="10" l="1"/>
  <c r="I440" i="10" l="1"/>
  <c r="I441" i="10" l="1"/>
  <c r="I442" i="10"/>
  <c r="M25" i="10" s="1"/>
  <c r="Q25" i="10" s="1"/>
  <c r="I443" i="10" l="1"/>
  <c r="I444" i="10"/>
  <c r="I445" i="10" l="1"/>
  <c r="I446" i="10" s="1"/>
  <c r="I447" i="10" l="1"/>
  <c r="I448" i="10" l="1"/>
  <c r="I449" i="10" s="1"/>
  <c r="I450" i="10" l="1"/>
  <c r="I451" i="10" l="1"/>
  <c r="I452" i="10"/>
  <c r="I453" i="10" l="1"/>
  <c r="I454" i="10" l="1"/>
  <c r="I455" i="10"/>
  <c r="I457" i="10" l="1"/>
  <c r="I458" i="10" s="1"/>
  <c r="I456" i="10"/>
  <c r="I459" i="10" l="1"/>
  <c r="I460" i="10"/>
  <c r="I461" i="10" l="1"/>
  <c r="M26" i="10" l="1"/>
  <c r="Q26" i="10" s="1"/>
  <c r="I462" i="10"/>
  <c r="I463" i="10"/>
  <c r="I464" i="10" l="1"/>
  <c r="I465" i="10" l="1"/>
  <c r="I466" i="10"/>
  <c r="I467" i="10" l="1"/>
  <c r="I468" i="10" l="1"/>
  <c r="I469" i="10" s="1"/>
  <c r="I470" i="10" l="1"/>
  <c r="I471" i="10" l="1"/>
  <c r="I472" i="10" s="1"/>
  <c r="I473" i="10" l="1"/>
  <c r="I474" i="10" l="1"/>
  <c r="I475" i="10"/>
  <c r="I476" i="10" l="1"/>
  <c r="I479" i="10" l="1"/>
  <c r="I477" i="10"/>
  <c r="I480" i="10" s="1"/>
  <c r="I478" i="10"/>
  <c r="I481" i="10" s="1"/>
  <c r="M27" i="10" s="1"/>
  <c r="Q27" i="10" s="1"/>
  <c r="I482" i="10" l="1"/>
  <c r="I483" i="10" l="1"/>
  <c r="I484" i="10" l="1"/>
  <c r="I485" i="10" l="1"/>
  <c r="I487" i="10" l="1"/>
  <c r="I486" i="10"/>
  <c r="I489" i="10" l="1"/>
  <c r="I490" i="10" s="1"/>
  <c r="I488" i="10"/>
  <c r="I491" i="10" l="1"/>
  <c r="I493" i="10" s="1"/>
  <c r="I492" i="10"/>
  <c r="I495" i="10" l="1"/>
  <c r="I496" i="10" s="1"/>
  <c r="I494" i="10"/>
  <c r="I497" i="10" l="1"/>
  <c r="I498" i="10" l="1"/>
  <c r="I499" i="10" l="1"/>
  <c r="I501" i="10" l="1"/>
  <c r="I500" i="10"/>
  <c r="I503" i="10" l="1"/>
  <c r="I502" i="10"/>
  <c r="I504" i="10" l="1"/>
  <c r="M28" i="10"/>
  <c r="Q28" i="10" s="1"/>
  <c r="I505" i="10" l="1"/>
  <c r="I506" i="10" l="1"/>
  <c r="I507" i="10" l="1"/>
  <c r="I508" i="10" s="1"/>
  <c r="I510" i="10" l="1"/>
  <c r="I509" i="10"/>
  <c r="I512" i="10" l="1"/>
  <c r="I515" i="10" s="1"/>
  <c r="I513" i="10"/>
  <c r="I511" i="10"/>
  <c r="I514" i="10" s="1"/>
  <c r="I516" i="10" l="1"/>
  <c r="I517" i="10" l="1"/>
  <c r="I518" i="10" l="1"/>
  <c r="I519" i="10" l="1"/>
  <c r="I520" i="10" l="1"/>
  <c r="I521" i="10" s="1"/>
  <c r="I522" i="10" l="1"/>
  <c r="I523" i="10" s="1"/>
  <c r="M29" i="10" l="1"/>
  <c r="Q29" i="10" s="1"/>
  <c r="I524" i="10"/>
  <c r="I525" i="10"/>
  <c r="I527" i="10" l="1"/>
  <c r="I528" i="10" s="1"/>
  <c r="I526" i="10"/>
  <c r="I529" i="10" l="1"/>
  <c r="I530" i="10" l="1"/>
  <c r="I531" i="10"/>
  <c r="I534" i="10" l="1"/>
  <c r="I532" i="10"/>
  <c r="I535" i="10" s="1"/>
  <c r="I533" i="10"/>
  <c r="I536" i="10" l="1"/>
  <c r="I537" i="10"/>
  <c r="I538" i="10" l="1"/>
  <c r="I539" i="10" s="1"/>
  <c r="I540" i="10" l="1"/>
  <c r="I541" i="10"/>
  <c r="I544" i="10" l="1"/>
  <c r="I547" i="10" s="1"/>
  <c r="M30" i="10"/>
  <c r="I543" i="10"/>
  <c r="I546" i="10" s="1"/>
  <c r="I542" i="10"/>
  <c r="I545" i="10" s="1"/>
  <c r="I548" i="10" l="1"/>
  <c r="I551" i="10" s="1"/>
  <c r="I554" i="10" s="1"/>
  <c r="I557" i="10" s="1"/>
  <c r="I560" i="10" s="1"/>
  <c r="I550" i="10"/>
  <c r="I553" i="10" s="1"/>
  <c r="I556" i="10" s="1"/>
  <c r="I559" i="10" s="1"/>
  <c r="I562" i="10" s="1"/>
  <c r="I565" i="10" s="1"/>
  <c r="I568" i="10" s="1"/>
  <c r="I571" i="10" s="1"/>
  <c r="I574" i="10" s="1"/>
  <c r="I577" i="10" s="1"/>
  <c r="I580" i="10" s="1"/>
  <c r="I549" i="10"/>
  <c r="I552" i="10" s="1"/>
  <c r="I555" i="10" s="1"/>
  <c r="I558" i="10" s="1"/>
  <c r="I561" i="10" s="1"/>
  <c r="I564" i="10" s="1"/>
  <c r="I567" i="10" s="1"/>
  <c r="I570" i="10" s="1"/>
  <c r="I573" i="10" s="1"/>
  <c r="I576" i="10" s="1"/>
  <c r="I579" i="10" s="1"/>
  <c r="I582" i="10" s="1"/>
  <c r="I585" i="10" s="1"/>
  <c r="I588" i="10" s="1"/>
  <c r="I591" i="10" s="1"/>
  <c r="I594" i="10" s="1"/>
  <c r="I597" i="10" s="1"/>
  <c r="I600" i="10" s="1"/>
  <c r="I603" i="10" s="1"/>
  <c r="I606" i="10" s="1"/>
  <c r="I609" i="10" s="1"/>
  <c r="I612" i="10" s="1"/>
  <c r="I615" i="10" s="1"/>
  <c r="I618" i="10" s="1"/>
  <c r="I621" i="10" s="1"/>
  <c r="I624" i="10" s="1"/>
  <c r="I627" i="10" s="1"/>
  <c r="I630" i="10" s="1"/>
  <c r="I633" i="10" s="1"/>
  <c r="I636" i="10" s="1"/>
  <c r="I639" i="10" s="1"/>
  <c r="I642" i="10" s="1"/>
  <c r="Q30" i="10"/>
  <c r="M35" i="10" l="1"/>
  <c r="I645" i="10"/>
  <c r="I648" i="10" s="1"/>
  <c r="I651" i="10" s="1"/>
  <c r="I654" i="10" s="1"/>
  <c r="I657" i="10" s="1"/>
  <c r="I660" i="10" s="1"/>
  <c r="I663" i="10" s="1"/>
  <c r="I666" i="10" s="1"/>
  <c r="I669" i="10" s="1"/>
  <c r="I672" i="10" s="1"/>
  <c r="I675" i="10" s="1"/>
  <c r="I678" i="10" s="1"/>
  <c r="I681" i="10" s="1"/>
  <c r="I684" i="10" s="1"/>
  <c r="M32" i="10"/>
  <c r="I583" i="10"/>
  <c r="I586" i="10" s="1"/>
  <c r="I589" i="10" s="1"/>
  <c r="I592" i="10" s="1"/>
  <c r="I595" i="10" s="1"/>
  <c r="I598" i="10" s="1"/>
  <c r="M31" i="10"/>
  <c r="Q31" i="10" s="1"/>
  <c r="I563" i="10"/>
  <c r="I566" i="10" s="1"/>
  <c r="I569" i="10" s="1"/>
  <c r="I572" i="10" s="1"/>
  <c r="I575" i="10" s="1"/>
  <c r="I578" i="10" s="1"/>
  <c r="I581" i="10" s="1"/>
  <c r="I584" i="10" s="1"/>
  <c r="I587" i="10" s="1"/>
  <c r="I590" i="10" s="1"/>
  <c r="I593" i="10" s="1"/>
  <c r="I596" i="10" s="1"/>
  <c r="I599" i="10" s="1"/>
  <c r="I602" i="10" s="1"/>
  <c r="I605" i="10" s="1"/>
  <c r="I608" i="10" s="1"/>
  <c r="I611" i="10" s="1"/>
  <c r="I614" i="10" s="1"/>
  <c r="I617" i="10" s="1"/>
  <c r="I620" i="10" s="1"/>
  <c r="M34" i="10" l="1"/>
  <c r="Q35" i="10" s="1"/>
  <c r="I623" i="10"/>
  <c r="I626" i="10" s="1"/>
  <c r="I629" i="10" s="1"/>
  <c r="I632" i="10" s="1"/>
  <c r="I635" i="10" s="1"/>
  <c r="I638" i="10" s="1"/>
  <c r="I641" i="10" s="1"/>
  <c r="I644" i="10" s="1"/>
  <c r="I647" i="10" s="1"/>
  <c r="I650" i="10" s="1"/>
  <c r="I653" i="10" s="1"/>
  <c r="I656" i="10" s="1"/>
  <c r="I659" i="10" s="1"/>
  <c r="I662" i="10" s="1"/>
  <c r="I665" i="10" s="1"/>
  <c r="I668" i="10" s="1"/>
  <c r="I671" i="10" s="1"/>
  <c r="I674" i="10" s="1"/>
  <c r="I677" i="10" s="1"/>
  <c r="I680" i="10" s="1"/>
  <c r="I683" i="10" s="1"/>
  <c r="I686" i="10" s="1"/>
  <c r="I689" i="10" s="1"/>
  <c r="I692" i="10" s="1"/>
  <c r="I695" i="10" s="1"/>
  <c r="I698" i="10" s="1"/>
  <c r="I701" i="10" s="1"/>
  <c r="M33" i="10"/>
  <c r="Q33" i="10" s="1"/>
  <c r="I601" i="10"/>
  <c r="I604" i="10" s="1"/>
  <c r="I607" i="10" s="1"/>
  <c r="I610" i="10" s="1"/>
  <c r="I613" i="10" s="1"/>
  <c r="I616" i="10" s="1"/>
  <c r="I619" i="10" s="1"/>
  <c r="I622" i="10" s="1"/>
  <c r="I625" i="10" s="1"/>
  <c r="I628" i="10" s="1"/>
  <c r="I631" i="10" s="1"/>
  <c r="I634" i="10" s="1"/>
  <c r="I637" i="10" s="1"/>
  <c r="I640" i="10" s="1"/>
  <c r="I643" i="10" s="1"/>
  <c r="I646" i="10" s="1"/>
  <c r="I649" i="10" s="1"/>
  <c r="I652" i="10" s="1"/>
  <c r="I655" i="10" s="1"/>
  <c r="I658" i="10" s="1"/>
  <c r="I661" i="10" s="1"/>
  <c r="Q32" i="10"/>
  <c r="M37" i="10"/>
  <c r="I687" i="10"/>
  <c r="I690" i="10" s="1"/>
  <c r="I693" i="10" s="1"/>
  <c r="I696" i="10" s="1"/>
  <c r="I699" i="10" s="1"/>
  <c r="I702" i="10" s="1"/>
  <c r="I705" i="10" s="1"/>
  <c r="I708" i="10" s="1"/>
  <c r="I711" i="10" s="1"/>
  <c r="I714" i="10" s="1"/>
  <c r="I717" i="10" s="1"/>
  <c r="I720" i="10" s="1"/>
  <c r="I723" i="10" s="1"/>
  <c r="I726" i="10" s="1"/>
  <c r="I729" i="10" s="1"/>
  <c r="I732" i="10" s="1"/>
  <c r="I735" i="10" s="1"/>
  <c r="I738" i="10" s="1"/>
  <c r="I741" i="10" s="1"/>
  <c r="I744" i="10" s="1"/>
  <c r="I747" i="10" s="1"/>
  <c r="I750" i="10" s="1"/>
  <c r="I753" i="10" s="1"/>
  <c r="I756" i="10" s="1"/>
  <c r="I759" i="10" s="1"/>
  <c r="I762" i="10" s="1"/>
  <c r="I765" i="10" s="1"/>
  <c r="I768" i="10" s="1"/>
  <c r="I771" i="10" s="1"/>
  <c r="I774" i="10" s="1"/>
  <c r="I777" i="10" s="1"/>
  <c r="I780" i="10" s="1"/>
  <c r="I783" i="10" s="1"/>
  <c r="I786" i="10" s="1"/>
  <c r="I789" i="10" s="1"/>
  <c r="I792" i="10" s="1"/>
  <c r="I795" i="10" s="1"/>
  <c r="I798" i="10" s="1"/>
  <c r="I801" i="10" s="1"/>
  <c r="I804" i="10" s="1"/>
  <c r="I807" i="10" s="1"/>
  <c r="I810" i="10" s="1"/>
  <c r="I813" i="10" s="1"/>
  <c r="I816" i="10" s="1"/>
  <c r="I819" i="10" s="1"/>
  <c r="I822" i="10" s="1"/>
  <c r="M44" i="10" l="1"/>
  <c r="I825" i="10"/>
  <c r="I828" i="10" s="1"/>
  <c r="I831" i="10" s="1"/>
  <c r="I834" i="10" s="1"/>
  <c r="I837" i="10" s="1"/>
  <c r="I840" i="10" s="1"/>
  <c r="I843" i="10" s="1"/>
  <c r="I846" i="10" s="1"/>
  <c r="I849" i="10" s="1"/>
  <c r="I852" i="10" s="1"/>
  <c r="I855" i="10" s="1"/>
  <c r="I858" i="10" s="1"/>
  <c r="I861" i="10" s="1"/>
  <c r="M36" i="10"/>
  <c r="Q36" i="10" s="1"/>
  <c r="I664" i="10"/>
  <c r="I667" i="10" s="1"/>
  <c r="I670" i="10" s="1"/>
  <c r="I673" i="10" s="1"/>
  <c r="I676" i="10" s="1"/>
  <c r="I679" i="10" s="1"/>
  <c r="I682" i="10" s="1"/>
  <c r="I685" i="10" s="1"/>
  <c r="I688" i="10" s="1"/>
  <c r="I691" i="10" s="1"/>
  <c r="I694" i="10" s="1"/>
  <c r="I697" i="10" s="1"/>
  <c r="I700" i="10" s="1"/>
  <c r="I703" i="10" s="1"/>
  <c r="I706" i="10" s="1"/>
  <c r="I709" i="10" s="1"/>
  <c r="I712" i="10" s="1"/>
  <c r="I715" i="10" s="1"/>
  <c r="I718" i="10" s="1"/>
  <c r="I721" i="10" s="1"/>
  <c r="I724" i="10" s="1"/>
  <c r="I727" i="10" s="1"/>
  <c r="I730" i="10" s="1"/>
  <c r="I733" i="10" s="1"/>
  <c r="I736" i="10" s="1"/>
  <c r="I739" i="10" s="1"/>
  <c r="I742" i="10" s="1"/>
  <c r="I745" i="10" s="1"/>
  <c r="I748" i="10" s="1"/>
  <c r="I751" i="10" s="1"/>
  <c r="I754" i="10" s="1"/>
  <c r="I757" i="10" s="1"/>
  <c r="I760" i="10" s="1"/>
  <c r="I763" i="10" s="1"/>
  <c r="M38" i="10"/>
  <c r="Q38" i="10" s="1"/>
  <c r="I704" i="10"/>
  <c r="I707" i="10" s="1"/>
  <c r="I710" i="10" s="1"/>
  <c r="I713" i="10" s="1"/>
  <c r="I716" i="10" s="1"/>
  <c r="I719" i="10" s="1"/>
  <c r="I722" i="10" s="1"/>
  <c r="Q34" i="10"/>
  <c r="M39" i="10" l="1"/>
  <c r="Q39" i="10" s="1"/>
  <c r="I725" i="10"/>
  <c r="I728" i="10" s="1"/>
  <c r="I731" i="10" s="1"/>
  <c r="I734" i="10" s="1"/>
  <c r="I737" i="10" s="1"/>
  <c r="I740" i="10" s="1"/>
  <c r="I743" i="10" s="1"/>
  <c r="M41" i="10"/>
  <c r="I766" i="10"/>
  <c r="I769" i="10" s="1"/>
  <c r="I772" i="10" s="1"/>
  <c r="I775" i="10" s="1"/>
  <c r="I778" i="10" s="1"/>
  <c r="I781" i="10" s="1"/>
  <c r="I784" i="10" s="1"/>
  <c r="I787" i="10" s="1"/>
  <c r="I790" i="10" s="1"/>
  <c r="I793" i="10" s="1"/>
  <c r="I796" i="10" s="1"/>
  <c r="I799" i="10" s="1"/>
  <c r="I802" i="10" s="1"/>
  <c r="M46" i="10"/>
  <c r="I864" i="10"/>
  <c r="I867" i="10" s="1"/>
  <c r="I870" i="10" s="1"/>
  <c r="I873" i="10" s="1"/>
  <c r="I876" i="10" s="1"/>
  <c r="I879" i="10" s="1"/>
  <c r="Q37" i="10"/>
  <c r="M47" i="10" l="1"/>
  <c r="Q47" i="10" s="1"/>
  <c r="I882" i="10"/>
  <c r="I885" i="10" s="1"/>
  <c r="I888" i="10" s="1"/>
  <c r="I891" i="10" s="1"/>
  <c r="I894" i="10" s="1"/>
  <c r="I897" i="10" s="1"/>
  <c r="I900" i="10" s="1"/>
  <c r="M43" i="10"/>
  <c r="I805" i="10"/>
  <c r="I808" i="10" s="1"/>
  <c r="I811" i="10" s="1"/>
  <c r="I814" i="10" s="1"/>
  <c r="I817" i="10" s="1"/>
  <c r="I820" i="10" s="1"/>
  <c r="I823" i="10" s="1"/>
  <c r="I826" i="10" s="1"/>
  <c r="I829" i="10" s="1"/>
  <c r="I832" i="10" s="1"/>
  <c r="I835" i="10" s="1"/>
  <c r="I838" i="10" s="1"/>
  <c r="I841" i="10" s="1"/>
  <c r="M40" i="10"/>
  <c r="Q40" i="10" s="1"/>
  <c r="I746" i="10"/>
  <c r="I749" i="10" s="1"/>
  <c r="I752" i="10" s="1"/>
  <c r="I755" i="10" s="1"/>
  <c r="I758" i="10" s="1"/>
  <c r="I761" i="10" s="1"/>
  <c r="I764" i="10" s="1"/>
  <c r="I767" i="10" s="1"/>
  <c r="I770" i="10" s="1"/>
  <c r="I773" i="10" s="1"/>
  <c r="I776" i="10" s="1"/>
  <c r="I779" i="10" s="1"/>
  <c r="I782" i="10" s="1"/>
  <c r="M42" i="10" l="1"/>
  <c r="Q42" i="10" s="1"/>
  <c r="I785" i="10"/>
  <c r="I788" i="10" s="1"/>
  <c r="I791" i="10" s="1"/>
  <c r="I794" i="10" s="1"/>
  <c r="I797" i="10" s="1"/>
  <c r="I800" i="10" s="1"/>
  <c r="I803" i="10" s="1"/>
  <c r="I806" i="10" s="1"/>
  <c r="I809" i="10" s="1"/>
  <c r="I812" i="10" s="1"/>
  <c r="I815" i="10" s="1"/>
  <c r="I818" i="10" s="1"/>
  <c r="I821" i="10" s="1"/>
  <c r="I824" i="10" s="1"/>
  <c r="I827" i="10" s="1"/>
  <c r="I830" i="10" s="1"/>
  <c r="I833" i="10" s="1"/>
  <c r="I836" i="10" s="1"/>
  <c r="I839" i="10" s="1"/>
  <c r="I842" i="10" s="1"/>
  <c r="I845" i="10" s="1"/>
  <c r="I848" i="10" s="1"/>
  <c r="I851" i="10" s="1"/>
  <c r="I854" i="10" s="1"/>
  <c r="I857" i="10" s="1"/>
  <c r="I860" i="10" s="1"/>
  <c r="I863" i="10" s="1"/>
  <c r="I866" i="10" s="1"/>
  <c r="I869" i="10" s="1"/>
  <c r="I872" i="10" s="1"/>
  <c r="I875" i="10" s="1"/>
  <c r="I878" i="10" s="1"/>
  <c r="I881" i="10" s="1"/>
  <c r="I884" i="10" s="1"/>
  <c r="I887" i="10" s="1"/>
  <c r="I890" i="10" s="1"/>
  <c r="I893" i="10" s="1"/>
  <c r="I896" i="10" s="1"/>
  <c r="I899" i="10" s="1"/>
  <c r="I902" i="10" s="1"/>
  <c r="I905" i="10" s="1"/>
  <c r="I908" i="10" s="1"/>
  <c r="I911" i="10" s="1"/>
  <c r="I914" i="10" s="1"/>
  <c r="I917" i="10" s="1"/>
  <c r="I920" i="10" s="1"/>
  <c r="I923" i="10" s="1"/>
  <c r="I926" i="10" s="1"/>
  <c r="I929" i="10" s="1"/>
  <c r="I932" i="10" s="1"/>
  <c r="I935" i="10" s="1"/>
  <c r="I938" i="10" s="1"/>
  <c r="M45" i="10"/>
  <c r="I844" i="10"/>
  <c r="I847" i="10" s="1"/>
  <c r="I850" i="10" s="1"/>
  <c r="I853" i="10" s="1"/>
  <c r="I856" i="10" s="1"/>
  <c r="I859" i="10" s="1"/>
  <c r="I862" i="10" s="1"/>
  <c r="I865" i="10" s="1"/>
  <c r="I868" i="10" s="1"/>
  <c r="I871" i="10" s="1"/>
  <c r="I874" i="10" s="1"/>
  <c r="I877" i="10" s="1"/>
  <c r="I880" i="10" s="1"/>
  <c r="I883" i="10" s="1"/>
  <c r="I886" i="10" s="1"/>
  <c r="I889" i="10" s="1"/>
  <c r="I892" i="10" s="1"/>
  <c r="I895" i="10" s="1"/>
  <c r="I898" i="10" s="1"/>
  <c r="I901" i="10" s="1"/>
  <c r="I904" i="10" s="1"/>
  <c r="I907" i="10" s="1"/>
  <c r="I910" i="10" s="1"/>
  <c r="I913" i="10" s="1"/>
  <c r="I916" i="10" s="1"/>
  <c r="I919" i="10" s="1"/>
  <c r="I922" i="10" s="1"/>
  <c r="I925" i="10" s="1"/>
  <c r="I928" i="10" s="1"/>
  <c r="I931" i="10" s="1"/>
  <c r="I934" i="10" s="1"/>
  <c r="I937" i="10" s="1"/>
  <c r="I940" i="10" s="1"/>
  <c r="I943" i="10" s="1"/>
  <c r="I946" i="10" s="1"/>
  <c r="I949" i="10" s="1"/>
  <c r="I952" i="10" s="1"/>
  <c r="I955" i="10" s="1"/>
  <c r="I958" i="10" s="1"/>
  <c r="I961" i="10" s="1"/>
  <c r="I964" i="10" s="1"/>
  <c r="I967" i="10" s="1"/>
  <c r="I970" i="10" s="1"/>
  <c r="I973" i="10" s="1"/>
  <c r="I976" i="10" s="1"/>
  <c r="I979" i="10" s="1"/>
  <c r="I982" i="10" s="1"/>
  <c r="I985" i="10" s="1"/>
  <c r="I988" i="10" s="1"/>
  <c r="I991" i="10" s="1"/>
  <c r="I994" i="10" s="1"/>
  <c r="I997" i="10" s="1"/>
  <c r="I1000" i="10" s="1"/>
  <c r="I1003" i="10" s="1"/>
  <c r="Q44" i="10"/>
  <c r="Q41" i="10"/>
  <c r="M48" i="10"/>
  <c r="Q48" i="10" s="1"/>
  <c r="I903" i="10"/>
  <c r="I906" i="10" s="1"/>
  <c r="I909" i="10" s="1"/>
  <c r="I912" i="10" s="1"/>
  <c r="I915" i="10" s="1"/>
  <c r="I918" i="10" s="1"/>
  <c r="M49" i="10" l="1"/>
  <c r="Q49" i="10" s="1"/>
  <c r="I921" i="10"/>
  <c r="I924" i="10" s="1"/>
  <c r="I927" i="10" s="1"/>
  <c r="I930" i="10" s="1"/>
  <c r="I933" i="10" s="1"/>
  <c r="I936" i="10" s="1"/>
  <c r="I939" i="10" s="1"/>
  <c r="I942" i="10" s="1"/>
  <c r="I945" i="10" s="1"/>
  <c r="I948" i="10" s="1"/>
  <c r="I951" i="10" s="1"/>
  <c r="I954" i="10" s="1"/>
  <c r="I957" i="10" s="1"/>
  <c r="I960" i="10" s="1"/>
  <c r="Q43" i="10"/>
  <c r="M53" i="10"/>
  <c r="I1006" i="10"/>
  <c r="I1009" i="10" s="1"/>
  <c r="I1012" i="10" s="1"/>
  <c r="I1015" i="10" s="1"/>
  <c r="I1018" i="10" s="1"/>
  <c r="I1021" i="10" s="1"/>
  <c r="I1024" i="10" s="1"/>
  <c r="I1027" i="10" s="1"/>
  <c r="I1030" i="10" s="1"/>
  <c r="I1033" i="10" s="1"/>
  <c r="I1036" i="10" s="1"/>
  <c r="I1039" i="10" s="1"/>
  <c r="I1042" i="10" s="1"/>
  <c r="I1045" i="10" s="1"/>
  <c r="I1048" i="10" s="1"/>
  <c r="I1051" i="10" s="1"/>
  <c r="I1054" i="10" s="1"/>
  <c r="I1057" i="10" s="1"/>
  <c r="I1060" i="10" s="1"/>
  <c r="I1063" i="10" s="1"/>
  <c r="Q45" i="10"/>
  <c r="Q46" i="10"/>
  <c r="M50" i="10"/>
  <c r="Q50" i="10" s="1"/>
  <c r="I941" i="10"/>
  <c r="I944" i="10" s="1"/>
  <c r="I947" i="10" s="1"/>
  <c r="I950" i="10" s="1"/>
  <c r="I953" i="10" s="1"/>
  <c r="I956" i="10" s="1"/>
  <c r="I959" i="10" s="1"/>
  <c r="I962" i="10" s="1"/>
  <c r="I965" i="10" s="1"/>
  <c r="I968" i="10" s="1"/>
  <c r="I971" i="10" s="1"/>
  <c r="I974" i="10" s="1"/>
  <c r="I977" i="10" s="1"/>
  <c r="I980" i="10" s="1"/>
  <c r="I983" i="10" s="1"/>
  <c r="M52" i="10" l="1"/>
  <c r="I986" i="10"/>
  <c r="I989" i="10" s="1"/>
  <c r="I992" i="10" s="1"/>
  <c r="I995" i="10" s="1"/>
  <c r="I998" i="10" s="1"/>
  <c r="I1001" i="10" s="1"/>
  <c r="I1004" i="10" s="1"/>
  <c r="I1007" i="10" s="1"/>
  <c r="I1010" i="10" s="1"/>
  <c r="I1013" i="10" s="1"/>
  <c r="I1016" i="10" s="1"/>
  <c r="I1019" i="10" s="1"/>
  <c r="I1022" i="10" s="1"/>
  <c r="I1025" i="10" s="1"/>
  <c r="I1028" i="10" s="1"/>
  <c r="I1031" i="10" s="1"/>
  <c r="I1034" i="10" s="1"/>
  <c r="I1037" i="10" s="1"/>
  <c r="I1040" i="10" s="1"/>
  <c r="I1043" i="10" s="1"/>
  <c r="I1046" i="10" s="1"/>
  <c r="I1049" i="10" s="1"/>
  <c r="I1052" i="10" s="1"/>
  <c r="I1055" i="10" s="1"/>
  <c r="I1058" i="10" s="1"/>
  <c r="I1061" i="10" s="1"/>
  <c r="I1064" i="10" s="1"/>
  <c r="I1067" i="10" s="1"/>
  <c r="I1070" i="10" s="1"/>
  <c r="I1073" i="10" s="1"/>
  <c r="I1076" i="10" s="1"/>
  <c r="I1079" i="10" s="1"/>
  <c r="I1082" i="10" s="1"/>
  <c r="I1085" i="10" s="1"/>
  <c r="M56" i="10"/>
  <c r="I1066" i="10"/>
  <c r="I1069" i="10" s="1"/>
  <c r="I1072" i="10" s="1"/>
  <c r="I1075" i="10" s="1"/>
  <c r="I1078" i="10" s="1"/>
  <c r="I1081" i="10" s="1"/>
  <c r="I1084" i="10" s="1"/>
  <c r="I1087" i="10" s="1"/>
  <c r="I1090" i="10" s="1"/>
  <c r="I1093" i="10" s="1"/>
  <c r="I1096" i="10" s="1"/>
  <c r="I1099" i="10" s="1"/>
  <c r="I1102" i="10" s="1"/>
  <c r="I1105" i="10" s="1"/>
  <c r="I1108" i="10" s="1"/>
  <c r="I1111" i="10" s="1"/>
  <c r="I1114" i="10" s="1"/>
  <c r="I1117" i="10" s="1"/>
  <c r="I1120" i="10" s="1"/>
  <c r="I1123" i="10" s="1"/>
  <c r="I1126" i="10" s="1"/>
  <c r="I1129" i="10" s="1"/>
  <c r="I1132" i="10" s="1"/>
  <c r="I1135" i="10" s="1"/>
  <c r="I1138" i="10" s="1"/>
  <c r="I1141" i="10" s="1"/>
  <c r="I1144" i="10" s="1"/>
  <c r="I1147" i="10" s="1"/>
  <c r="I1150" i="10" s="1"/>
  <c r="I1153" i="10" s="1"/>
  <c r="I1156" i="10" s="1"/>
  <c r="I1159" i="10" s="1"/>
  <c r="I1162" i="10" s="1"/>
  <c r="I1165" i="10" s="1"/>
  <c r="Q53" i="10"/>
  <c r="M51" i="10"/>
  <c r="Q51" i="10" s="1"/>
  <c r="I963" i="10"/>
  <c r="I966" i="10" s="1"/>
  <c r="I969" i="10" s="1"/>
  <c r="I972" i="10" s="1"/>
  <c r="I975" i="10" s="1"/>
  <c r="I978" i="10" s="1"/>
  <c r="I981" i="10" s="1"/>
  <c r="I984" i="10" s="1"/>
  <c r="I987" i="10" s="1"/>
  <c r="I990" i="10" s="1"/>
  <c r="I993" i="10" s="1"/>
  <c r="I996" i="10" s="1"/>
  <c r="I999" i="10" s="1"/>
  <c r="I1002" i="10" s="1"/>
  <c r="I1005" i="10" s="1"/>
  <c r="I1008" i="10" s="1"/>
  <c r="I1011" i="10" s="1"/>
  <c r="I1014" i="10" s="1"/>
  <c r="I1017" i="10" s="1"/>
  <c r="I1020" i="10" s="1"/>
  <c r="I1023" i="10" s="1"/>
  <c r="M54" i="10" l="1"/>
  <c r="Q54" i="10" s="1"/>
  <c r="I1026" i="10"/>
  <c r="I1029" i="10" s="1"/>
  <c r="I1032" i="10" s="1"/>
  <c r="I1035" i="10" s="1"/>
  <c r="I1038" i="10" s="1"/>
  <c r="I1041" i="10" s="1"/>
  <c r="I1044" i="10" s="1"/>
  <c r="M61" i="10"/>
  <c r="I1168" i="10"/>
  <c r="I1171" i="10" s="1"/>
  <c r="I1174" i="10" s="1"/>
  <c r="I1177" i="10" s="1"/>
  <c r="I1180" i="10" s="1"/>
  <c r="I1183" i="10" s="1"/>
  <c r="I1186" i="10" s="1"/>
  <c r="I1189" i="10" s="1"/>
  <c r="I1192" i="10" s="1"/>
  <c r="I1195" i="10" s="1"/>
  <c r="I1198" i="10" s="1"/>
  <c r="I1201" i="10" s="1"/>
  <c r="I1204" i="10" s="1"/>
  <c r="I1207" i="10" s="1"/>
  <c r="I1210" i="10" s="1"/>
  <c r="I1213" i="10" s="1"/>
  <c r="I1216" i="10" s="1"/>
  <c r="I1219" i="10" s="1"/>
  <c r="I1222" i="10" s="1"/>
  <c r="I1225" i="10" s="1"/>
  <c r="I1228" i="10" s="1"/>
  <c r="I1231" i="10" s="1"/>
  <c r="I1234" i="10" s="1"/>
  <c r="I1237" i="10" s="1"/>
  <c r="I1240" i="10" s="1"/>
  <c r="I1243" i="10" s="1"/>
  <c r="I1246" i="10" s="1"/>
  <c r="I1249" i="10" s="1"/>
  <c r="I1252" i="10" s="1"/>
  <c r="I1255" i="10" s="1"/>
  <c r="I1258" i="10" s="1"/>
  <c r="I1261" i="10" s="1"/>
  <c r="I1264" i="10" s="1"/>
  <c r="I1267" i="10" s="1"/>
  <c r="M57" i="10"/>
  <c r="Q57" i="10" s="1"/>
  <c r="I1088" i="10"/>
  <c r="I1091" i="10" s="1"/>
  <c r="I1094" i="10" s="1"/>
  <c r="I1097" i="10" s="1"/>
  <c r="I1100" i="10" s="1"/>
  <c r="I1103" i="10" s="1"/>
  <c r="I1106" i="10" s="1"/>
  <c r="Q52" i="10"/>
  <c r="M58" i="10" l="1"/>
  <c r="Q58" i="10" s="1"/>
  <c r="I1109" i="10"/>
  <c r="I1112" i="10" s="1"/>
  <c r="I1115" i="10" s="1"/>
  <c r="I1118" i="10" s="1"/>
  <c r="I1121" i="10" s="1"/>
  <c r="I1124" i="10" s="1"/>
  <c r="I1127" i="10" s="1"/>
  <c r="I1130" i="10" s="1"/>
  <c r="I1133" i="10" s="1"/>
  <c r="I1136" i="10" s="1"/>
  <c r="I1139" i="10" s="1"/>
  <c r="I1142" i="10" s="1"/>
  <c r="I1145" i="10" s="1"/>
  <c r="I1148" i="10" s="1"/>
  <c r="I1151" i="10" s="1"/>
  <c r="I1154" i="10" s="1"/>
  <c r="I1157" i="10" s="1"/>
  <c r="I1160" i="10" s="1"/>
  <c r="I1163" i="10" s="1"/>
  <c r="I1166" i="10" s="1"/>
  <c r="I1169" i="10" s="1"/>
  <c r="I1172" i="10" s="1"/>
  <c r="I1175" i="10" s="1"/>
  <c r="I1178" i="10" s="1"/>
  <c r="I1181" i="10" s="1"/>
  <c r="I1184" i="10" s="1"/>
  <c r="I1187" i="10" s="1"/>
  <c r="I1190" i="10" s="1"/>
  <c r="I1193" i="10" s="1"/>
  <c r="I1196" i="10" s="1"/>
  <c r="I1199" i="10" s="1"/>
  <c r="I1202" i="10" s="1"/>
  <c r="I1205" i="10" s="1"/>
  <c r="I1208" i="10" s="1"/>
  <c r="I1211" i="10" s="1"/>
  <c r="I1214" i="10" s="1"/>
  <c r="I1217" i="10" s="1"/>
  <c r="I1220" i="10" s="1"/>
  <c r="I1223" i="10" s="1"/>
  <c r="I1226" i="10" s="1"/>
  <c r="I1229" i="10" s="1"/>
  <c r="I1232" i="10" s="1"/>
  <c r="I1235" i="10" s="1"/>
  <c r="I1238" i="10" s="1"/>
  <c r="I1241" i="10" s="1"/>
  <c r="I1244" i="10" s="1"/>
  <c r="I1247" i="10" s="1"/>
  <c r="I1250" i="10" s="1"/>
  <c r="I1253" i="10" s="1"/>
  <c r="I1256" i="10" s="1"/>
  <c r="I1259" i="10" s="1"/>
  <c r="I1262" i="10" s="1"/>
  <c r="I1265" i="10" s="1"/>
  <c r="I1268" i="10" s="1"/>
  <c r="I1271" i="10" s="1"/>
  <c r="I1274" i="10" s="1"/>
  <c r="I1277" i="10" s="1"/>
  <c r="I1280" i="10" s="1"/>
  <c r="I1283" i="10" s="1"/>
  <c r="I1286" i="10" s="1"/>
  <c r="I1289" i="10" s="1"/>
  <c r="I1292" i="10" s="1"/>
  <c r="I1295" i="10" s="1"/>
  <c r="I1298" i="10" s="1"/>
  <c r="I1301" i="10" s="1"/>
  <c r="I1304" i="10" s="1"/>
  <c r="I1307" i="10" s="1"/>
  <c r="M66" i="10"/>
  <c r="I1270" i="10"/>
  <c r="I1273" i="10" s="1"/>
  <c r="I1276" i="10" s="1"/>
  <c r="I1279" i="10" s="1"/>
  <c r="I1282" i="10" s="1"/>
  <c r="I1285" i="10" s="1"/>
  <c r="I1288" i="10" s="1"/>
  <c r="I1291" i="10" s="1"/>
  <c r="I1294" i="10" s="1"/>
  <c r="I1297" i="10" s="1"/>
  <c r="I1300" i="10" s="1"/>
  <c r="I1303" i="10" s="1"/>
  <c r="I1306" i="10" s="1"/>
  <c r="I1309" i="10" s="1"/>
  <c r="I1312" i="10" s="1"/>
  <c r="I1315" i="10" s="1"/>
  <c r="I1318" i="10" s="1"/>
  <c r="I1321" i="10" s="1"/>
  <c r="I1324" i="10" s="1"/>
  <c r="I1327" i="10" s="1"/>
  <c r="M55" i="10"/>
  <c r="I1047" i="10"/>
  <c r="I1050" i="10" s="1"/>
  <c r="I1053" i="10" s="1"/>
  <c r="I1056" i="10" s="1"/>
  <c r="I1059" i="10" s="1"/>
  <c r="I1062" i="10" s="1"/>
  <c r="I1065" i="10" s="1"/>
  <c r="I1068" i="10" s="1"/>
  <c r="I1071" i="10" s="1"/>
  <c r="I1074" i="10" s="1"/>
  <c r="I1077" i="10" s="1"/>
  <c r="I1080" i="10" s="1"/>
  <c r="I1083" i="10" s="1"/>
  <c r="I1086" i="10" s="1"/>
  <c r="I1089" i="10" s="1"/>
  <c r="I1092" i="10" s="1"/>
  <c r="I1095" i="10" s="1"/>
  <c r="I1098" i="10" s="1"/>
  <c r="I1101" i="10" s="1"/>
  <c r="I1104" i="10" s="1"/>
  <c r="I1107" i="10" s="1"/>
  <c r="I1110" i="10" s="1"/>
  <c r="I1113" i="10" s="1"/>
  <c r="I1116" i="10" s="1"/>
  <c r="I1119" i="10" s="1"/>
  <c r="I1122" i="10" s="1"/>
  <c r="I1125" i="10" s="1"/>
  <c r="Q55" i="10" l="1"/>
  <c r="Q56" i="10"/>
  <c r="M69" i="10"/>
  <c r="I1330" i="10"/>
  <c r="I1333" i="10" s="1"/>
  <c r="M68" i="10"/>
  <c r="I1310" i="10"/>
  <c r="I1313" i="10" s="1"/>
  <c r="I1316" i="10" s="1"/>
  <c r="I1319" i="10" s="1"/>
  <c r="I1322" i="10" s="1"/>
  <c r="I1325" i="10" s="1"/>
  <c r="I1328" i="10" s="1"/>
  <c r="I1331" i="10" s="1"/>
  <c r="I1334" i="10" s="1"/>
  <c r="M59" i="10"/>
  <c r="Q59" i="10" s="1"/>
  <c r="I1128" i="10"/>
  <c r="I1131" i="10" s="1"/>
  <c r="I1134" i="10" s="1"/>
  <c r="I1137" i="10" s="1"/>
  <c r="I1140" i="10" s="1"/>
  <c r="I1143" i="10" s="1"/>
  <c r="I1146" i="10" s="1"/>
  <c r="I1343" i="10" l="1"/>
  <c r="I1346" i="10" s="1"/>
  <c r="I1349" i="10" s="1"/>
  <c r="I1352" i="10" s="1"/>
  <c r="I1355" i="10" s="1"/>
  <c r="I1358" i="10" s="1"/>
  <c r="I1351" i="10"/>
  <c r="I1354" i="10" s="1"/>
  <c r="I1357" i="10" s="1"/>
  <c r="I1360" i="10" s="1"/>
  <c r="I1363" i="10" s="1"/>
  <c r="I1366" i="10" s="1"/>
  <c r="M71" i="10" s="1"/>
  <c r="Q69" i="10"/>
  <c r="M60" i="10"/>
  <c r="I1149" i="10"/>
  <c r="I1152" i="10" s="1"/>
  <c r="I1155" i="10" s="1"/>
  <c r="I1158" i="10" s="1"/>
  <c r="I1161" i="10" s="1"/>
  <c r="I1164" i="10" s="1"/>
  <c r="I1167" i="10" s="1"/>
  <c r="I1170" i="10" s="1"/>
  <c r="I1173" i="10" s="1"/>
  <c r="I1176" i="10" s="1"/>
  <c r="I1179" i="10" s="1"/>
  <c r="I1182" i="10" s="1"/>
  <c r="I1185" i="10" s="1"/>
  <c r="M62" i="10" l="1"/>
  <c r="Q62" i="10" s="1"/>
  <c r="I1188" i="10"/>
  <c r="I1191" i="10" s="1"/>
  <c r="I1194" i="10" s="1"/>
  <c r="I1197" i="10" s="1"/>
  <c r="I1200" i="10" s="1"/>
  <c r="I1203" i="10" s="1"/>
  <c r="I1206" i="10" s="1"/>
  <c r="Q60" i="10"/>
  <c r="Q61" i="10"/>
  <c r="I1361" i="10"/>
  <c r="I1364" i="10" s="1"/>
  <c r="I1367" i="10" s="1"/>
  <c r="I1370" i="10" s="1"/>
  <c r="I1373" i="10" s="1"/>
  <c r="I1376" i="10" s="1"/>
  <c r="I1379" i="10" s="1"/>
  <c r="M63" i="10" l="1"/>
  <c r="Q63" i="10" s="1"/>
  <c r="I1209" i="10"/>
  <c r="I1212" i="10" s="1"/>
  <c r="I1215" i="10" s="1"/>
  <c r="I1218" i="10" s="1"/>
  <c r="I1221" i="10" s="1"/>
  <c r="I1224" i="10" s="1"/>
  <c r="I1227" i="10" s="1"/>
  <c r="M64" i="10" l="1"/>
  <c r="Q64" i="10" s="1"/>
  <c r="I1230" i="10"/>
  <c r="I1233" i="10" s="1"/>
  <c r="I1236" i="10" s="1"/>
  <c r="I1239" i="10" s="1"/>
  <c r="I1242" i="10" s="1"/>
  <c r="I1245" i="10" s="1"/>
  <c r="I1248" i="10" s="1"/>
  <c r="M65" i="10" l="1"/>
  <c r="I1251" i="10"/>
  <c r="I1254" i="10" s="1"/>
  <c r="I1257" i="10" s="1"/>
  <c r="I1260" i="10" s="1"/>
  <c r="I1263" i="10" s="1"/>
  <c r="I1266" i="10" s="1"/>
  <c r="I1269" i="10" s="1"/>
  <c r="I1272" i="10" s="1"/>
  <c r="I1275" i="10" s="1"/>
  <c r="I1278" i="10" s="1"/>
  <c r="I1281" i="10" s="1"/>
  <c r="I1284" i="10" s="1"/>
  <c r="I1287" i="10" s="1"/>
  <c r="M67" i="10" l="1"/>
  <c r="I1290" i="10"/>
  <c r="I1293" i="10" s="1"/>
  <c r="I1296" i="10" s="1"/>
  <c r="I1299" i="10" s="1"/>
  <c r="I1302" i="10" s="1"/>
  <c r="I1305" i="10" s="1"/>
  <c r="I1308" i="10" s="1"/>
  <c r="I1311" i="10" s="1"/>
  <c r="I1314" i="10" s="1"/>
  <c r="I1317" i="10" s="1"/>
  <c r="I1320" i="10" s="1"/>
  <c r="I1323" i="10" s="1"/>
  <c r="I1326" i="10" s="1"/>
  <c r="I1329" i="10" s="1"/>
  <c r="I1332" i="10" s="1"/>
  <c r="I1335" i="10" s="1"/>
  <c r="Q65" i="10"/>
  <c r="Q66" i="10"/>
  <c r="I1336" i="10" l="1"/>
  <c r="I1369" i="10"/>
  <c r="I1372" i="10" s="1"/>
  <c r="I1371" i="10"/>
  <c r="I1374" i="10" s="1"/>
  <c r="Q67" i="10"/>
  <c r="Q68" i="10"/>
  <c r="I1337" i="10" l="1"/>
  <c r="I1375" i="10"/>
  <c r="I1378" i="10" s="1"/>
  <c r="I1381" i="10" s="1"/>
  <c r="I1382" i="10" s="1"/>
  <c r="I1385" i="10" s="1"/>
  <c r="I1388" i="10" s="1"/>
  <c r="I1377" i="10"/>
  <c r="I1380" i="10" s="1"/>
  <c r="I1383" i="10" s="1"/>
  <c r="I1338" i="10" l="1"/>
  <c r="I1341" i="10" s="1"/>
  <c r="I1344" i="10" s="1"/>
  <c r="I1347" i="10" s="1"/>
  <c r="I1350" i="10" s="1"/>
  <c r="I1353" i="10" s="1"/>
  <c r="I1356" i="10" s="1"/>
  <c r="I1359" i="10" s="1"/>
  <c r="I1362" i="10" s="1"/>
  <c r="I1365" i="10" s="1"/>
  <c r="I1368" i="10" s="1"/>
  <c r="I1384" i="10"/>
  <c r="I1387" i="10" s="1"/>
  <c r="I1390" i="10" s="1"/>
  <c r="I1386" i="10"/>
  <c r="I1389" i="10" s="1"/>
  <c r="I1392" i="10" s="1"/>
  <c r="M72" i="10"/>
  <c r="Q72" i="10" s="1"/>
  <c r="I1391" i="10"/>
  <c r="I1394" i="10" s="1"/>
  <c r="I1339" i="10" l="1"/>
  <c r="I1342" i="10" s="1"/>
  <c r="I1345" i="10" s="1"/>
  <c r="I1348" i="10" s="1"/>
  <c r="M70" i="10" s="1"/>
  <c r="I1340" i="10"/>
  <c r="I1393" i="10"/>
  <c r="I1396" i="10" s="1"/>
  <c r="I1399" i="10" s="1"/>
  <c r="I1402" i="10" s="1"/>
  <c r="I1405" i="10" s="1"/>
  <c r="I1395" i="10"/>
  <c r="Q70" i="10" l="1"/>
  <c r="Q71" i="10"/>
  <c r="I1397" i="10"/>
  <c r="I1400" i="10" s="1"/>
  <c r="I1398" i="10"/>
  <c r="I1401" i="10" l="1"/>
  <c r="I1404" i="10" s="1"/>
  <c r="I1403" i="10"/>
  <c r="I1406" i="10" s="1"/>
  <c r="I1409" i="10" s="1"/>
  <c r="I1412" i="10" s="1"/>
  <c r="I1415" i="10" s="1"/>
  <c r="I1418" i="10" s="1"/>
  <c r="I1421" i="10" s="1"/>
  <c r="I1424" i="10" s="1"/>
  <c r="I1427" i="10" s="1"/>
  <c r="I1430" i="10" s="1"/>
  <c r="I1433" i="10" s="1"/>
  <c r="I1436" i="10" s="1"/>
  <c r="I1439" i="10" s="1"/>
  <c r="I1442" i="10" s="1"/>
  <c r="I1445" i="10" s="1"/>
  <c r="I1448" i="10" s="1"/>
  <c r="I1451" i="10" s="1"/>
  <c r="I1454" i="10" s="1"/>
  <c r="M73" i="10" l="1"/>
  <c r="Q73" i="10" s="1"/>
  <c r="I1407" i="10"/>
  <c r="I1408" i="10" l="1"/>
  <c r="I1411" i="10" s="1"/>
  <c r="I1414" i="10" s="1"/>
  <c r="I1417" i="10" s="1"/>
  <c r="I1420" i="10" s="1"/>
  <c r="I1423" i="10" s="1"/>
  <c r="I1426" i="10" s="1"/>
  <c r="I1410" i="10"/>
  <c r="I1413" i="10" s="1"/>
  <c r="I1416" i="10" s="1"/>
  <c r="I1419" i="10" s="1"/>
  <c r="I1422" i="10" s="1"/>
  <c r="I1425" i="10" s="1"/>
  <c r="I1428" i="10" s="1"/>
  <c r="I1431" i="10" s="1"/>
  <c r="I1434" i="10" s="1"/>
  <c r="I1437" i="10" s="1"/>
  <c r="I1440" i="10" s="1"/>
  <c r="I1443" i="10" s="1"/>
  <c r="I1446" i="10" s="1"/>
  <c r="I1449" i="10" s="1"/>
  <c r="I1452" i="10" s="1"/>
  <c r="I1455" i="10" s="1"/>
  <c r="I1458" i="10" s="1"/>
  <c r="I1461" i="10" s="1"/>
  <c r="I1464" i="10" s="1"/>
  <c r="I1467" i="10" s="1"/>
  <c r="I1470" i="10" s="1"/>
  <c r="I1473" i="10" s="1"/>
  <c r="I1476" i="10" l="1"/>
  <c r="I1479" i="10" s="1"/>
  <c r="I1482" i="10" s="1"/>
  <c r="I1485" i="10" s="1"/>
  <c r="I1488" i="10" s="1"/>
  <c r="I1491" i="10" s="1"/>
  <c r="I1494" i="10" s="1"/>
  <c r="I1497" i="10" s="1"/>
  <c r="I1500" i="10" s="1"/>
  <c r="I1503" i="10" s="1"/>
  <c r="I1506" i="10" s="1"/>
  <c r="I1509" i="10" s="1"/>
  <c r="I1512" i="10" s="1"/>
  <c r="I1515" i="10" s="1"/>
  <c r="I1518" i="10" s="1"/>
  <c r="I1521" i="10" s="1"/>
  <c r="I1524" i="10" s="1"/>
  <c r="I1527" i="10" s="1"/>
  <c r="I1530" i="10" s="1"/>
  <c r="I1533" i="10" s="1"/>
  <c r="I1536" i="10" s="1"/>
  <c r="I1539" i="10" s="1"/>
  <c r="I1542" i="10" s="1"/>
  <c r="I1545" i="10" s="1"/>
  <c r="I1548" i="10" s="1"/>
  <c r="I1551" i="10" s="1"/>
  <c r="M74" i="10"/>
  <c r="Q74" i="10" s="1"/>
  <c r="I1429" i="10"/>
  <c r="I1432" i="10" s="1"/>
  <c r="I1435" i="10" s="1"/>
  <c r="I1438" i="10" s="1"/>
  <c r="I1441" i="10" s="1"/>
  <c r="I1444" i="10" s="1"/>
  <c r="I1447" i="10" s="1"/>
  <c r="M75" i="10" l="1"/>
  <c r="Q75" i="10" s="1"/>
  <c r="I1450" i="10"/>
  <c r="I1453" i="10" s="1"/>
  <c r="I1456" i="10" s="1"/>
  <c r="I1554" i="10"/>
  <c r="I1557" i="10" s="1"/>
  <c r="I1560" i="10" s="1"/>
  <c r="I1563" i="10" s="1"/>
  <c r="I1566" i="10" s="1"/>
  <c r="I1569" i="10" s="1"/>
  <c r="I1457" i="10" l="1"/>
  <c r="I1460" i="10" s="1"/>
  <c r="I1463" i="10" s="1"/>
  <c r="I1466" i="10" s="1"/>
  <c r="I1469" i="10" s="1"/>
  <c r="I1459" i="10"/>
  <c r="I1462" i="10" s="1"/>
  <c r="I1465" i="10" s="1"/>
  <c r="I1468" i="10" s="1"/>
  <c r="I1572" i="10"/>
  <c r="I1471" i="10" l="1"/>
  <c r="M76" i="10"/>
  <c r="Q76" i="10" s="1"/>
  <c r="I1575" i="10"/>
  <c r="I1578" i="10" s="1"/>
  <c r="M81" i="10"/>
  <c r="I1472" i="10" l="1"/>
  <c r="I1475" i="10" s="1"/>
  <c r="I1478" i="10" s="1"/>
  <c r="I1481" i="10" s="1"/>
  <c r="I1484" i="10" s="1"/>
  <c r="I1487" i="10" s="1"/>
  <c r="I1490" i="10" s="1"/>
  <c r="I1474" i="10"/>
  <c r="I1477" i="10" s="1"/>
  <c r="I1480" i="10" s="1"/>
  <c r="I1483" i="10" s="1"/>
  <c r="I1486" i="10" s="1"/>
  <c r="I1489" i="10" s="1"/>
  <c r="I1492" i="10" s="1"/>
  <c r="I1493" i="10" l="1"/>
  <c r="M77" i="10"/>
  <c r="Q77" i="10" s="1"/>
  <c r="I1495" i="10" l="1"/>
  <c r="I1498" i="10" s="1"/>
  <c r="I1501" i="10" s="1"/>
  <c r="I1504" i="10" s="1"/>
  <c r="I1507" i="10" s="1"/>
  <c r="I1510" i="10" s="1"/>
  <c r="I1496" i="10"/>
  <c r="I1499" i="10" s="1"/>
  <c r="I1502" i="10" s="1"/>
  <c r="I1505" i="10" s="1"/>
  <c r="I1508" i="10" s="1"/>
  <c r="I1511" i="10" s="1"/>
  <c r="I1514" i="10" s="1"/>
  <c r="I1517" i="10" s="1"/>
  <c r="I1520" i="10" s="1"/>
  <c r="I1523" i="10" s="1"/>
  <c r="I1526" i="10" s="1"/>
  <c r="I1529" i="10" s="1"/>
  <c r="I1532" i="10" s="1"/>
  <c r="I1535" i="10" s="1"/>
  <c r="I1538" i="10" s="1"/>
  <c r="I1541" i="10" s="1"/>
  <c r="I1544" i="10" s="1"/>
  <c r="I1547" i="10" s="1"/>
  <c r="I1513" i="10" l="1"/>
  <c r="I1516" i="10" s="1"/>
  <c r="I1519" i="10" s="1"/>
  <c r="I1522" i="10" s="1"/>
  <c r="I1525" i="10" s="1"/>
  <c r="I1528" i="10" s="1"/>
  <c r="I1531" i="10" s="1"/>
  <c r="M78" i="10"/>
  <c r="Q78" i="10" s="1"/>
  <c r="M79" i="10" l="1"/>
  <c r="Q79" i="10" s="1"/>
  <c r="I1534" i="10"/>
  <c r="I1537" i="10" s="1"/>
  <c r="I1540" i="10" s="1"/>
  <c r="I1543" i="10" s="1"/>
  <c r="I1546" i="10" s="1"/>
  <c r="I1549" i="10" s="1"/>
  <c r="I1550" i="10" l="1"/>
  <c r="I1552" i="10"/>
  <c r="I1555" i="10" s="1"/>
  <c r="I1558" i="10" s="1"/>
  <c r="I1561" i="10" l="1"/>
  <c r="I1564" i="10" s="1"/>
  <c r="I1567" i="10" s="1"/>
  <c r="I1570" i="10" s="1"/>
  <c r="I1573" i="10" s="1"/>
  <c r="I1576" i="10" s="1"/>
  <c r="I1579" i="10" s="1"/>
  <c r="I1582" i="10" s="1"/>
  <c r="I1585" i="10" s="1"/>
  <c r="M80" i="10"/>
  <c r="I1553" i="10"/>
  <c r="I1556" i="10" s="1"/>
  <c r="I1559" i="10" s="1"/>
  <c r="I1562" i="10" s="1"/>
  <c r="I1565" i="10" s="1"/>
  <c r="I1568" i="10" s="1"/>
  <c r="I1571" i="10" s="1"/>
  <c r="I1574" i="10" s="1"/>
  <c r="I1577" i="10" s="1"/>
  <c r="I1580" i="10" s="1"/>
  <c r="I1581" i="10" l="1"/>
  <c r="I1584" i="10" s="1"/>
  <c r="I1587" i="10" s="1"/>
  <c r="I1583" i="10"/>
  <c r="I1586" i="10" s="1"/>
  <c r="I1589" i="10" s="1"/>
  <c r="M82" i="10" s="1"/>
  <c r="Q82" i="10" s="1"/>
  <c r="Q80" i="10"/>
  <c r="Q81" i="10"/>
  <c r="I1592" i="10" l="1"/>
  <c r="I1595" i="10" s="1"/>
  <c r="I1588" i="10"/>
  <c r="I1591" i="10" s="1"/>
  <c r="I1593" i="10" s="1"/>
  <c r="I1590" i="10"/>
  <c r="I1594" i="10"/>
  <c r="I1596" i="10" l="1"/>
  <c r="I1597" i="10" l="1"/>
  <c r="I1598" i="10" l="1"/>
  <c r="I1599" i="10" l="1"/>
  <c r="I1600" i="10" l="1"/>
  <c r="I1601" i="10" l="1"/>
  <c r="I1602" i="10" l="1"/>
  <c r="I1603" i="10" l="1"/>
  <c r="I1604" i="10" s="1"/>
  <c r="I1605" i="10" l="1"/>
  <c r="I1606" i="10" l="1"/>
  <c r="I1607" i="10" l="1"/>
  <c r="I1608" i="10" l="1"/>
  <c r="I1609" i="10"/>
  <c r="M83" i="10" l="1"/>
  <c r="Q83" i="10" s="1"/>
  <c r="I1610" i="10"/>
  <c r="I1611" i="10" l="1"/>
  <c r="I1612" i="10" l="1"/>
  <c r="I1613" i="10"/>
  <c r="I1614" i="10" l="1"/>
  <c r="I1615" i="10" l="1"/>
  <c r="I1616" i="10"/>
  <c r="I1617" i="10" l="1"/>
  <c r="I1620" i="10" l="1"/>
  <c r="I1623" i="10" s="1"/>
  <c r="I1618" i="10"/>
  <c r="I1621" i="10" s="1"/>
  <c r="I1619" i="10"/>
  <c r="I1622" i="10" s="1"/>
  <c r="I1624" i="10" l="1"/>
  <c r="M84" i="10" l="1"/>
  <c r="Q84" i="10" s="1"/>
  <c r="I1625" i="10"/>
  <c r="I1626" i="10" l="1"/>
  <c r="I1627" i="10" l="1"/>
  <c r="I1628" i="10" l="1"/>
  <c r="I1629" i="10" l="1"/>
  <c r="I1630" i="10" l="1"/>
  <c r="I1631" i="10" s="1"/>
  <c r="I1633" i="10" l="1"/>
  <c r="I1632" i="10"/>
  <c r="I1635" i="10" l="1"/>
  <c r="I1634" i="10"/>
  <c r="I1637" i="10" l="1"/>
  <c r="I1640" i="10" s="1"/>
  <c r="I1643" i="10" s="1"/>
  <c r="I1646" i="10" s="1"/>
  <c r="I1636" i="10"/>
  <c r="I1639" i="10" s="1"/>
  <c r="I1642" i="10" s="1"/>
  <c r="I1645" i="10" s="1"/>
  <c r="I1638" i="10"/>
  <c r="I1641" i="10" s="1"/>
  <c r="I1644" i="10" s="1"/>
  <c r="I1647" i="10" s="1"/>
  <c r="I1650" i="10" l="1"/>
  <c r="I1653" i="10" s="1"/>
  <c r="I1656" i="10" s="1"/>
  <c r="I1659" i="10" s="1"/>
  <c r="I1662" i="10" s="1"/>
  <c r="I1648" i="10"/>
  <c r="I1651" i="10" s="1"/>
  <c r="I1654" i="10" s="1"/>
  <c r="I1657" i="10" s="1"/>
  <c r="I1660" i="10" s="1"/>
  <c r="M85" i="10"/>
  <c r="Q85" i="10" s="1"/>
  <c r="I1649" i="10"/>
  <c r="I1652" i="10" s="1"/>
  <c r="I1655" i="10" s="1"/>
  <c r="I1658" i="10" s="1"/>
  <c r="I1661" i="10" s="1"/>
  <c r="I1664" i="10" l="1"/>
  <c r="I1665" i="10" s="1"/>
  <c r="I1663" i="10"/>
  <c r="I1668" i="10" l="1"/>
  <c r="I1666" i="10"/>
  <c r="I1669" i="10" s="1"/>
  <c r="I1667" i="10"/>
  <c r="M86" i="10" l="1"/>
  <c r="Q86" i="10" s="1"/>
  <c r="I1670" i="10"/>
  <c r="I1673" i="10" s="1"/>
  <c r="I1676" i="10" s="1"/>
  <c r="I1672" i="10"/>
  <c r="I1675" i="10" s="1"/>
  <c r="I1671" i="10"/>
  <c r="I1674" i="10" s="1"/>
  <c r="I1677" i="10" s="1"/>
  <c r="I1678" i="10" l="1"/>
  <c r="I1680" i="10" s="1"/>
  <c r="I1679" i="10"/>
  <c r="I1682" i="10" l="1"/>
  <c r="I1681" i="10"/>
  <c r="I1683" i="10" l="1"/>
  <c r="I1684" i="10" l="1"/>
  <c r="I1685" i="10" l="1"/>
  <c r="I1686" i="10" l="1"/>
  <c r="M87" i="10" l="1"/>
  <c r="Q87" i="10" s="1"/>
  <c r="I1687" i="10"/>
  <c r="I1688" i="10" l="1"/>
  <c r="I1689" i="10" s="1"/>
  <c r="I1690" i="10" l="1"/>
  <c r="I1691" i="10" l="1"/>
  <c r="I1692" i="10" l="1"/>
  <c r="I1693" i="10" s="1"/>
  <c r="I1696" i="10" l="1"/>
  <c r="I1694" i="10"/>
  <c r="I1697" i="10" s="1"/>
  <c r="I1695" i="10"/>
  <c r="I1698" i="10" l="1"/>
  <c r="I1699" i="10" l="1"/>
  <c r="I1700" i="10" l="1"/>
  <c r="I1701" i="10" s="1"/>
  <c r="I1702" i="10" l="1"/>
  <c r="I1703" i="10" l="1"/>
  <c r="I1704" i="10" l="1"/>
  <c r="I1705" i="10" l="1"/>
  <c r="I1706" i="10" l="1"/>
  <c r="I1707" i="10" l="1"/>
  <c r="I1710" i="10" l="1"/>
  <c r="I1708" i="10"/>
  <c r="I1709" i="10"/>
  <c r="M88" i="10" l="1"/>
  <c r="Q88" i="10" s="1"/>
  <c r="I1711" i="10"/>
  <c r="I1713" i="10" l="1"/>
  <c r="I1714" i="10"/>
  <c r="I1712" i="10"/>
  <c r="I1715" i="10" s="1"/>
  <c r="I1716" i="10" l="1"/>
  <c r="I1717" i="10" l="1"/>
  <c r="I1718" i="10" l="1"/>
  <c r="I1720" i="10" l="1"/>
  <c r="I1721" i="10" s="1"/>
  <c r="I1719" i="10"/>
  <c r="I1722" i="10" l="1"/>
  <c r="I1723" i="10" s="1"/>
  <c r="I1724" i="10" l="1"/>
  <c r="I1725" i="10" l="1"/>
  <c r="I1726" i="10"/>
  <c r="I1729" i="10" l="1"/>
  <c r="I1728" i="10"/>
  <c r="I1731" i="10" s="1"/>
  <c r="I1727" i="10"/>
  <c r="I1730" i="10" s="1"/>
  <c r="I1732" i="10" l="1"/>
  <c r="M89" i="10"/>
  <c r="Q89" i="10" s="1"/>
  <c r="I1733" i="10" l="1"/>
  <c r="I1734" i="10" l="1"/>
  <c r="I1735" i="10" l="1"/>
  <c r="I1736" i="10" s="1"/>
  <c r="I1737" i="10" l="1"/>
  <c r="I1738" i="10" s="1"/>
  <c r="I1740" i="10" l="1"/>
  <c r="I1739" i="10"/>
  <c r="I1741" i="10" l="1"/>
  <c r="I1742" i="10" l="1"/>
  <c r="I1743" i="10" l="1"/>
  <c r="I1744" i="10" l="1"/>
  <c r="I1745" i="10" s="1"/>
  <c r="I1746" i="10" l="1"/>
  <c r="I1747" i="10" s="1"/>
  <c r="M90" i="10" l="1"/>
  <c r="Q90" i="10" s="1"/>
  <c r="I1748" i="10"/>
  <c r="I1750" i="10" l="1"/>
  <c r="I1749" i="10"/>
  <c r="I1751" i="10" l="1"/>
  <c r="I1752" i="10" s="1"/>
  <c r="I1753" i="10" l="1"/>
  <c r="I1754" i="10" l="1"/>
  <c r="I1755" i="10" l="1"/>
  <c r="I1756" i="10" s="1"/>
  <c r="I1757" i="10" l="1"/>
  <c r="I1758" i="10" l="1"/>
  <c r="I1760" i="10" s="1"/>
  <c r="I1759" i="10"/>
  <c r="I1761" i="10" l="1"/>
  <c r="I1762" i="10" l="1"/>
  <c r="I1763" i="10" s="1"/>
  <c r="I1765" i="10" l="1"/>
  <c r="I1764" i="10"/>
  <c r="I1766" i="10" l="1"/>
  <c r="I1767" i="10" l="1"/>
  <c r="I1768" i="10" l="1"/>
  <c r="I1769" i="10" s="1"/>
  <c r="M91" i="10" l="1"/>
  <c r="Q91" i="10" s="1"/>
  <c r="I1772" i="10"/>
  <c r="I1771" i="10"/>
  <c r="I1774" i="10" s="1"/>
  <c r="I1770" i="10"/>
  <c r="I1773" i="10" s="1"/>
  <c r="I1775" i="10" l="1"/>
  <c r="I1776" i="10" s="1"/>
  <c r="I1777" i="10" l="1"/>
  <c r="I1778" i="10" l="1"/>
  <c r="I1779" i="10" l="1"/>
  <c r="I1780" i="10" l="1"/>
  <c r="I1781" i="10" l="1"/>
  <c r="I1782" i="10" l="1"/>
  <c r="I1783" i="10" l="1"/>
  <c r="I1784" i="10" l="1"/>
  <c r="I1785" i="10"/>
  <c r="I1788" i="10" l="1"/>
  <c r="I1787" i="10"/>
  <c r="I1790" i="10" s="1"/>
  <c r="I1786" i="10"/>
  <c r="I1789" i="10" s="1"/>
  <c r="I1792" i="10" l="1"/>
  <c r="I1793" i="10" s="1"/>
  <c r="M92" i="10"/>
  <c r="Q92" i="10" s="1"/>
  <c r="I1791" i="10"/>
  <c r="I1794" i="10" l="1"/>
  <c r="I1795" i="10" s="1"/>
  <c r="I1796" i="10" l="1"/>
  <c r="I1797" i="10"/>
  <c r="I1798" i="10" l="1"/>
  <c r="I1799" i="10" l="1"/>
  <c r="I1800" i="10" l="1"/>
  <c r="I1801" i="10" l="1"/>
  <c r="I1802" i="10" l="1"/>
  <c r="I1803" i="10" l="1"/>
  <c r="I1806" i="10" l="1"/>
  <c r="I1809" i="10" s="1"/>
  <c r="I1804" i="10"/>
  <c r="I1807" i="10" s="1"/>
  <c r="I1810" i="10" s="1"/>
  <c r="I1805" i="10"/>
  <c r="I1808" i="10" s="1"/>
  <c r="I1811" i="10" s="1"/>
  <c r="I1814" i="10" l="1"/>
  <c r="I1817" i="10" s="1"/>
  <c r="I1813" i="10"/>
  <c r="I1816" i="10" s="1"/>
  <c r="M93" i="10"/>
  <c r="Q93" i="10" s="1"/>
  <c r="I1812" i="10"/>
  <c r="I1815" i="10" s="1"/>
  <c r="I1818" i="10" l="1"/>
  <c r="I1819" i="10" s="1"/>
  <c r="I1820" i="10" l="1"/>
  <c r="I1821" i="10" s="1"/>
  <c r="I1824" i="10" l="1"/>
  <c r="I1823" i="10"/>
  <c r="I1826" i="10" s="1"/>
  <c r="I1822" i="10"/>
  <c r="I1825" i="10" s="1"/>
  <c r="I1827" i="10" l="1"/>
  <c r="I1828" i="10" l="1"/>
  <c r="I1829" i="10" l="1"/>
  <c r="I1830" i="10" l="1"/>
  <c r="M94" i="10" l="1"/>
  <c r="Q94" i="10" s="1"/>
  <c r="I1831" i="10"/>
  <c r="I1832" i="10" l="1"/>
  <c r="I1835" i="10" l="1"/>
  <c r="I1838" i="10" s="1"/>
  <c r="I1841" i="10" s="1"/>
  <c r="I1844" i="10" s="1"/>
  <c r="I1847" i="10" s="1"/>
  <c r="I1850" i="10" s="1"/>
  <c r="I1833" i="10"/>
  <c r="I1836" i="10" s="1"/>
  <c r="I1839" i="10" s="1"/>
  <c r="I1842" i="10" s="1"/>
  <c r="I1845" i="10" s="1"/>
  <c r="I1848" i="10" s="1"/>
  <c r="I1851" i="10" s="1"/>
  <c r="I1834" i="10"/>
  <c r="I1837" i="10" s="1"/>
  <c r="I1840" i="10" s="1"/>
  <c r="I1843" i="10" s="1"/>
  <c r="I1846" i="10" s="1"/>
  <c r="I1849" i="10" s="1"/>
  <c r="I1852" i="10" s="1"/>
  <c r="M95" i="10" l="1"/>
  <c r="Q95" i="10" s="1"/>
  <c r="I1853" i="10"/>
  <c r="I1856" i="10" l="1"/>
  <c r="I1859" i="10" s="1"/>
  <c r="I1854" i="10"/>
  <c r="I1857" i="10" s="1"/>
  <c r="I1855" i="10"/>
  <c r="I1858" i="10" s="1"/>
  <c r="I1861" i="10" l="1"/>
  <c r="I1862" i="10" s="1"/>
  <c r="I1860" i="10"/>
  <c r="I1863" i="10" l="1"/>
  <c r="I1864" i="10"/>
  <c r="M96" i="10" l="1"/>
  <c r="Q96" i="10" s="1"/>
  <c r="I1865" i="10"/>
  <c r="I1866" i="10" l="1"/>
  <c r="I1867" i="10" l="1"/>
  <c r="I1868" i="10" l="1"/>
  <c r="I1869" i="10" l="1"/>
  <c r="I1870" i="10" l="1"/>
  <c r="I1871" i="10" l="1"/>
  <c r="I1872" i="10"/>
  <c r="I1873" i="10" l="1"/>
  <c r="I1874" i="10" l="1"/>
  <c r="I1875" i="10" l="1"/>
  <c r="I1876" i="10" s="1"/>
  <c r="I1877" i="10" l="1"/>
  <c r="I1878" i="10" l="1"/>
  <c r="I1880" i="10" l="1"/>
  <c r="I1883" i="10" s="1"/>
  <c r="I1886" i="10" s="1"/>
  <c r="I1879" i="10"/>
  <c r="I1882" i="10" s="1"/>
  <c r="I1885" i="10" s="1"/>
  <c r="I1881" i="10"/>
  <c r="I1884" i="10" s="1"/>
  <c r="I1887" i="10" s="1"/>
  <c r="I1888" i="10" l="1"/>
  <c r="M97" i="10"/>
  <c r="Q97" i="10" s="1"/>
  <c r="I1889" i="10"/>
  <c r="I1892" i="10" l="1"/>
  <c r="I1891" i="10"/>
  <c r="I1894" i="10" s="1"/>
  <c r="I1890" i="10"/>
  <c r="I1893" i="10" s="1"/>
  <c r="I1895" i="10" l="1"/>
  <c r="I1896" i="10" l="1"/>
  <c r="I1897" i="10" l="1"/>
  <c r="I1898" i="10"/>
  <c r="I1899" i="10" l="1"/>
  <c r="I1900" i="10" l="1"/>
  <c r="I1901" i="10" l="1"/>
  <c r="I1902" i="10" s="1"/>
  <c r="I1903" i="10" l="1"/>
  <c r="I1904" i="10"/>
  <c r="I1906" i="10" l="1"/>
  <c r="I1905" i="10"/>
  <c r="M98" i="10" l="1"/>
  <c r="Q98" i="10" s="1"/>
  <c r="I1907" i="10"/>
  <c r="I1908" i="10" l="1"/>
  <c r="I1909" i="10" l="1"/>
  <c r="I1910" i="10"/>
  <c r="I1913" i="10" l="1"/>
  <c r="I1912" i="10"/>
  <c r="I1911" i="10"/>
  <c r="I1914" i="10" l="1"/>
  <c r="I1916" i="10" s="1"/>
  <c r="I1915" i="10"/>
  <c r="I1918" i="10" l="1"/>
  <c r="I1917" i="10"/>
  <c r="I1920" i="10" l="1"/>
  <c r="I1921" i="10" s="1"/>
  <c r="I1919" i="10"/>
  <c r="I1924" i="10" l="1"/>
  <c r="I1927" i="10" s="1"/>
  <c r="I1922" i="10"/>
  <c r="I1925" i="10" s="1"/>
  <c r="M99" i="10" s="1"/>
  <c r="Q99" i="10" s="1"/>
  <c r="I1923" i="10"/>
  <c r="I1926" i="10" s="1"/>
  <c r="I1929" i="10" l="1"/>
  <c r="I1928" i="10"/>
  <c r="I1930" i="10" s="1"/>
  <c r="I1933" i="10" l="1"/>
  <c r="I1936" i="10" s="1"/>
  <c r="I1939" i="10" s="1"/>
  <c r="I1931" i="10"/>
  <c r="I1934" i="10" s="1"/>
  <c r="I1937" i="10" s="1"/>
  <c r="I1932" i="10"/>
  <c r="I1935" i="10" s="1"/>
  <c r="I1938" i="10" s="1"/>
  <c r="I1940" i="10" l="1"/>
  <c r="I1942" i="10" l="1"/>
  <c r="I1941" i="10"/>
  <c r="I1943" i="10" l="1"/>
  <c r="I1944" i="10" s="1"/>
  <c r="I1945" i="10" l="1"/>
  <c r="I1946" i="10" s="1"/>
  <c r="I1947" i="10" l="1"/>
  <c r="I1948" i="10" l="1"/>
  <c r="M100" i="10" l="1"/>
  <c r="Q100" i="10" s="1"/>
  <c r="I1949" i="10"/>
  <c r="I1950" i="10" l="1"/>
  <c r="I1951" i="10" l="1"/>
  <c r="I1952" i="10" l="1"/>
  <c r="I1953" i="10" l="1"/>
  <c r="I1954" i="10" l="1"/>
  <c r="I1955" i="10" l="1"/>
  <c r="I1956" i="10"/>
  <c r="I1958" i="10" l="1"/>
  <c r="I1957" i="10"/>
  <c r="I1961" i="10" l="1"/>
  <c r="I1964" i="10" s="1"/>
  <c r="I1960" i="10"/>
  <c r="I1963" i="10" s="1"/>
  <c r="I1959" i="10"/>
  <c r="I1962" i="10" s="1"/>
  <c r="I1965" i="10" l="1"/>
  <c r="I1966" i="10" s="1"/>
  <c r="I1967" i="10" l="1"/>
  <c r="I1968" i="10" s="1"/>
  <c r="I1969" i="10" l="1"/>
  <c r="I1972" i="10" l="1"/>
  <c r="M101" i="10"/>
  <c r="Q101" i="10" s="1"/>
  <c r="I1970" i="10"/>
  <c r="I1973" i="10" s="1"/>
  <c r="I1971" i="10"/>
  <c r="I1974" i="10" s="1"/>
  <c r="I1975" i="10" l="1"/>
  <c r="I1976" i="10" l="1"/>
  <c r="I1978" i="10" l="1"/>
  <c r="I1977" i="10"/>
  <c r="I1980" i="10" l="1"/>
  <c r="I1979" i="10"/>
  <c r="I1981" i="10" s="1"/>
  <c r="I1982" i="10" l="1"/>
  <c r="I1983" i="10" s="1"/>
  <c r="I1985" i="10" l="1"/>
  <c r="I1984" i="10"/>
  <c r="I1986" i="10" l="1"/>
  <c r="I1988" i="10" l="1"/>
  <c r="I1989" i="10"/>
  <c r="I1987" i="10"/>
  <c r="M102" i="10" l="1"/>
  <c r="Q102" i="10" s="1"/>
  <c r="I1990" i="10"/>
  <c r="I1991" i="10" l="1"/>
  <c r="I1992" i="10" l="1"/>
  <c r="I1993" i="10" l="1"/>
  <c r="I1994" i="10"/>
  <c r="I1995" i="10" s="1"/>
  <c r="I1996" i="10" l="1"/>
  <c r="I1997" i="10" l="1"/>
  <c r="I1999" i="10" l="1"/>
  <c r="I2000" i="10" s="1"/>
  <c r="I1998" i="10"/>
  <c r="I2001" i="10" l="1"/>
  <c r="I2002" i="10" s="1"/>
  <c r="I2003" i="10" l="1"/>
  <c r="I2004" i="10"/>
  <c r="I2006" i="10" l="1"/>
  <c r="I2005" i="10"/>
  <c r="I2008" i="10" l="1"/>
  <c r="I2007" i="10"/>
  <c r="I2009" i="10" l="1"/>
  <c r="M103" i="10" l="1"/>
  <c r="I2010" i="10"/>
  <c r="I2011" i="10" l="1"/>
  <c r="Q103" i="10"/>
  <c r="I2012" i="10" l="1"/>
  <c r="I2013" i="10" l="1"/>
  <c r="I2014" i="10" l="1"/>
  <c r="I2015" i="10" l="1"/>
  <c r="I2016" i="10" l="1"/>
  <c r="I2017" i="10" l="1"/>
  <c r="I2018" i="10" l="1"/>
  <c r="I2020" i="10"/>
  <c r="I2023" i="10" s="1"/>
  <c r="I2026" i="10" s="1"/>
  <c r="I2029" i="10" s="1"/>
  <c r="I2032" i="10" s="1"/>
  <c r="I2035" i="10" s="1"/>
  <c r="I2038" i="10" s="1"/>
  <c r="I2041" i="10" s="1"/>
  <c r="I2044" i="10" s="1"/>
  <c r="I2047" i="10" s="1"/>
  <c r="M105" i="10" l="1"/>
  <c r="I2050" i="10"/>
  <c r="I2053" i="10" s="1"/>
  <c r="I2056" i="10" s="1"/>
  <c r="I2059" i="10" s="1"/>
  <c r="I2062" i="10" s="1"/>
  <c r="I2065" i="10" s="1"/>
  <c r="I2068" i="10" s="1"/>
  <c r="I2071" i="10" s="1"/>
  <c r="I2074" i="10" s="1"/>
  <c r="I2077" i="10" s="1"/>
  <c r="I2080" i="10" s="1"/>
  <c r="I2083" i="10" s="1"/>
  <c r="I2086" i="10" s="1"/>
  <c r="I2089" i="10" s="1"/>
  <c r="I2092" i="10" s="1"/>
  <c r="I2095" i="10" s="1"/>
  <c r="I2098" i="10" s="1"/>
  <c r="I2101" i="10" s="1"/>
  <c r="I2104" i="10" s="1"/>
  <c r="I2107" i="10" s="1"/>
  <c r="I2110" i="10" s="1"/>
  <c r="I2113" i="10" s="1"/>
  <c r="I2019" i="10"/>
  <c r="I2022" i="10" s="1"/>
  <c r="I2025" i="10" s="1"/>
  <c r="I2028" i="10" s="1"/>
  <c r="I2031" i="10" s="1"/>
  <c r="I2034" i="10" s="1"/>
  <c r="I2037" i="10" s="1"/>
  <c r="I2040" i="10" s="1"/>
  <c r="I2043" i="10" s="1"/>
  <c r="I2046" i="10" s="1"/>
  <c r="I2049" i="10" s="1"/>
  <c r="I2052" i="10" s="1"/>
  <c r="I2055" i="10" s="1"/>
  <c r="I2058" i="10" s="1"/>
  <c r="I2061" i="10" s="1"/>
  <c r="I2021" i="10"/>
  <c r="I2024" i="10" s="1"/>
  <c r="I2027" i="10" s="1"/>
  <c r="M104" i="10" l="1"/>
  <c r="Q104" i="10" s="1"/>
  <c r="I2030" i="10"/>
  <c r="I2033" i="10" s="1"/>
  <c r="I2036" i="10" s="1"/>
  <c r="I2039" i="10" s="1"/>
  <c r="I2042" i="10" s="1"/>
  <c r="I2045" i="10" s="1"/>
  <c r="I2048" i="10" s="1"/>
  <c r="I2051" i="10" s="1"/>
  <c r="I2054" i="10" s="1"/>
  <c r="I2057" i="10" s="1"/>
  <c r="I2060" i="10" s="1"/>
  <c r="I2063" i="10" s="1"/>
  <c r="Q105" i="10" l="1"/>
  <c r="I2064" i="10"/>
  <c r="I2067" i="10" s="1"/>
  <c r="I2070" i="10" s="1"/>
  <c r="I2073" i="10" s="1"/>
  <c r="I2076" i="10" s="1"/>
  <c r="I2079" i="10" s="1"/>
  <c r="I2082" i="10" s="1"/>
  <c r="I2085" i="10" s="1"/>
  <c r="I2088" i="10" s="1"/>
  <c r="I2091" i="10" s="1"/>
  <c r="I2094" i="10" s="1"/>
  <c r="I2097" i="10" s="1"/>
  <c r="I2100" i="10" s="1"/>
  <c r="I2103" i="10" s="1"/>
  <c r="I2106" i="10" s="1"/>
  <c r="I2109" i="10" s="1"/>
  <c r="I2066" i="10"/>
  <c r="M106" i="10" l="1"/>
  <c r="Q106" i="10" s="1"/>
  <c r="I2069" i="10"/>
  <c r="I2072" i="10" s="1"/>
  <c r="I2075" i="10" s="1"/>
  <c r="I2078" i="10" s="1"/>
  <c r="I2081" i="10" s="1"/>
  <c r="I2084" i="10" s="1"/>
  <c r="I2087" i="10" s="1"/>
  <c r="M107" i="10" l="1"/>
  <c r="Q107" i="10" s="1"/>
  <c r="I2090" i="10"/>
  <c r="I2093" i="10" s="1"/>
  <c r="I2096" i="10" s="1"/>
  <c r="I2099" i="10" s="1"/>
  <c r="I2102" i="10" s="1"/>
  <c r="M108" i="10" l="1"/>
  <c r="Q108" i="10" s="1"/>
  <c r="I2105" i="10"/>
  <c r="I2108" i="10" s="1"/>
  <c r="I2111" i="10" s="1"/>
  <c r="I2114" i="10" l="1"/>
  <c r="I2112" i="10"/>
  <c r="I2115" i="10" s="1"/>
  <c r="I2116" i="10" l="1"/>
  <c r="I2117" i="10" l="1"/>
  <c r="I2118" i="10" s="1"/>
  <c r="I2119" i="10" l="1"/>
  <c r="I2120" i="10" s="1"/>
  <c r="I2121" i="10" l="1"/>
  <c r="I2122" i="10" l="1"/>
  <c r="I2123" i="10" l="1"/>
  <c r="I2124" i="10" l="1"/>
  <c r="I2125" i="10" l="1"/>
  <c r="I2126" i="10"/>
  <c r="M109" i="10" l="1"/>
  <c r="Q109" i="10" s="1"/>
  <c r="I2127" i="10"/>
  <c r="I2128" i="10" l="1"/>
  <c r="I2129" i="10" s="1"/>
  <c r="I2130" i="10" l="1"/>
  <c r="I2133" i="10" l="1"/>
  <c r="I2136" i="10" s="1"/>
  <c r="I2139" i="10" s="1"/>
  <c r="I2142" i="10" s="1"/>
  <c r="I2145" i="10" s="1"/>
  <c r="I2148" i="10" s="1"/>
  <c r="I2131" i="10"/>
  <c r="I2134" i="10" s="1"/>
  <c r="I2137" i="10" s="1"/>
  <c r="I2140" i="10" s="1"/>
  <c r="I2143" i="10" s="1"/>
  <c r="I2146" i="10" s="1"/>
  <c r="I2132" i="10"/>
  <c r="I2135" i="10" s="1"/>
  <c r="I2138" i="10" s="1"/>
  <c r="I2141" i="10" s="1"/>
  <c r="I2144" i="10" s="1"/>
  <c r="I2147" i="10" s="1"/>
  <c r="M110" i="10" l="1"/>
  <c r="Q110" i="10" s="1"/>
  <c r="I2149" i="10"/>
  <c r="I2150" i="10" l="1"/>
  <c r="I2153" i="10" l="1"/>
  <c r="I2151" i="10"/>
  <c r="I2154" i="10" s="1"/>
  <c r="I2152" i="10"/>
  <c r="I2155" i="10" s="1"/>
  <c r="I2157" i="10" l="1"/>
  <c r="I2156" i="10"/>
  <c r="I2159" i="10" l="1"/>
  <c r="I2160" i="10"/>
  <c r="I2158" i="10"/>
  <c r="I2161" i="10" s="1"/>
  <c r="I2163" i="10" l="1"/>
  <c r="I2162" i="10"/>
  <c r="I2165" i="10" l="1"/>
  <c r="I2166" i="10"/>
  <c r="I2164" i="10"/>
  <c r="I2167" i="10" s="1"/>
  <c r="I2168" i="10" l="1"/>
  <c r="M111" i="10" l="1"/>
  <c r="Q111" i="10" s="1"/>
  <c r="I2169" i="10"/>
  <c r="I2170" i="10"/>
  <c r="I2171" i="10" l="1"/>
  <c r="I2172" i="10" l="1"/>
  <c r="I2173" i="10" s="1"/>
  <c r="I2174" i="10" l="1"/>
  <c r="I2175" i="10" l="1"/>
  <c r="I2176" i="10"/>
  <c r="I2178" i="10" l="1"/>
  <c r="I2177" i="10"/>
  <c r="I2179" i="10" s="1"/>
  <c r="I2180" i="10" l="1"/>
  <c r="I2182" i="10" s="1"/>
  <c r="I2181" i="10"/>
  <c r="I2183" i="10" l="1"/>
  <c r="I2184" i="10" l="1"/>
  <c r="I2185" i="10" s="1"/>
  <c r="I2186" i="10" l="1"/>
  <c r="I2187" i="10" l="1"/>
  <c r="I2188" i="10" s="1"/>
  <c r="I2190" i="10" l="1"/>
  <c r="I2189" i="10"/>
  <c r="I2191" i="10" l="1"/>
  <c r="M112" i="10" l="1"/>
  <c r="Q112" i="10" s="1"/>
  <c r="I2192" i="10"/>
  <c r="I2193" i="10" l="1"/>
  <c r="I2194" i="10" s="1"/>
  <c r="I2195" i="10" l="1"/>
  <c r="I2196" i="10" l="1"/>
  <c r="I2197" i="10" s="1"/>
  <c r="I2199" i="10" l="1"/>
  <c r="I2198" i="10"/>
  <c r="I2200" i="10" l="1"/>
  <c r="I2201" i="10" l="1"/>
  <c r="I2202" i="10" l="1"/>
  <c r="I2203" i="10" s="1"/>
  <c r="I2204" i="10" l="1"/>
  <c r="I2205" i="10" l="1"/>
  <c r="I2206" i="10" s="1"/>
  <c r="I2207" i="10" s="1"/>
  <c r="I2208" i="10" l="1"/>
  <c r="I2209" i="10" s="1"/>
  <c r="I2210" i="10" l="1"/>
  <c r="I2211" i="10" l="1"/>
  <c r="I2213" i="10" s="1"/>
  <c r="I2212" i="10"/>
  <c r="M113" i="10" l="1"/>
  <c r="Q113" i="10" s="1"/>
  <c r="I2214" i="10"/>
  <c r="I2215" i="10" l="1"/>
  <c r="I2216" i="10" l="1"/>
  <c r="I2217" i="10" l="1"/>
  <c r="I2218" i="10" l="1"/>
  <c r="I2219" i="10" l="1"/>
  <c r="I2220" i="10" l="1"/>
  <c r="I2221" i="10" s="1"/>
  <c r="I2222" i="10" l="1"/>
  <c r="I2223" i="10"/>
  <c r="I2224" i="10" l="1"/>
  <c r="I2225" i="10" l="1"/>
  <c r="I2226" i="10" s="1"/>
  <c r="I2227" i="10" l="1"/>
  <c r="I2228" i="10"/>
  <c r="I2229" i="10" l="1"/>
  <c r="I2230" i="10" l="1"/>
  <c r="I2231" i="10" l="1"/>
  <c r="M114" i="10" l="1"/>
  <c r="Q114" i="10" s="1"/>
  <c r="I2232" i="10"/>
  <c r="I2233" i="10" l="1"/>
  <c r="I2234" i="10" s="1"/>
  <c r="I2236" i="10" l="1"/>
  <c r="I2235" i="10"/>
  <c r="I2238" i="10" l="1"/>
  <c r="I2237" i="10"/>
  <c r="I2239" i="10" l="1"/>
  <c r="I2240" i="10" l="1"/>
  <c r="I2241" i="10" l="1"/>
  <c r="I2242" i="10" l="1"/>
  <c r="I2243" i="10" l="1"/>
  <c r="I2244" i="10" s="1"/>
  <c r="I2247" i="10" l="1"/>
  <c r="I2245" i="10"/>
  <c r="I2248" i="10" s="1"/>
  <c r="I2246" i="10"/>
  <c r="I2249" i="10" l="1"/>
  <c r="I2251" i="10" s="1"/>
  <c r="I2250" i="10"/>
  <c r="I2253" i="10" l="1"/>
  <c r="M115" i="10" s="1"/>
  <c r="Q115" i="10" s="1"/>
  <c r="I2252" i="10"/>
  <c r="I2254" i="10" l="1"/>
  <c r="I2255" i="10" l="1"/>
  <c r="I2256" i="10" l="1"/>
  <c r="I2257" i="10"/>
  <c r="I2258" i="10" l="1"/>
  <c r="I2259" i="10"/>
  <c r="I2260" i="10" l="1"/>
  <c r="I2261" i="10" l="1"/>
  <c r="I2262" i="10" l="1"/>
  <c r="I2263" i="10" l="1"/>
  <c r="I2264" i="10" l="1"/>
  <c r="I2265" i="10" l="1"/>
  <c r="I2266" i="10" s="1"/>
  <c r="I2267" i="10" l="1"/>
  <c r="I2268" i="10" l="1"/>
  <c r="I2269" i="10" l="1"/>
  <c r="I2270" i="10" s="1"/>
  <c r="I2271" i="10" l="1"/>
  <c r="I2272" i="10"/>
  <c r="I2273" i="10" l="1"/>
  <c r="M116" i="10" l="1"/>
  <c r="Q116" i="10" s="1"/>
  <c r="I2274" i="10"/>
  <c r="I2275" i="10" s="1"/>
  <c r="I2276" i="10" l="1"/>
  <c r="I2277" i="10" l="1"/>
  <c r="I2278" i="10" l="1"/>
  <c r="I2279" i="10" l="1"/>
  <c r="I2280" i="10" l="1"/>
  <c r="I2281" i="10" l="1"/>
  <c r="I2282" i="10" s="1"/>
  <c r="I2283" i="10" l="1"/>
  <c r="I2284" i="10" l="1"/>
  <c r="I2285" i="10" l="1"/>
  <c r="I2286" i="10" l="1"/>
  <c r="I2287" i="10" l="1"/>
  <c r="I2288" i="10" l="1"/>
  <c r="I2289" i="10"/>
  <c r="I2290" i="10" l="1"/>
  <c r="I2291" i="10" l="1"/>
  <c r="I2292" i="10" l="1"/>
  <c r="I2293" i="10" s="1"/>
  <c r="I2295" i="10" l="1"/>
  <c r="I2294" i="10"/>
  <c r="M117" i="10" l="1"/>
  <c r="Q117" i="10" s="1"/>
  <c r="I2297" i="10"/>
  <c r="I2296" i="10"/>
  <c r="I2298" i="10" l="1"/>
  <c r="I2300" i="10" l="1"/>
  <c r="I2303" i="10" s="1"/>
  <c r="I2301" i="10"/>
  <c r="I2304" i="10" s="1"/>
  <c r="I2299" i="10"/>
  <c r="I2302" i="10" s="1"/>
  <c r="I2305" i="10" l="1"/>
  <c r="I2307" i="10" s="1"/>
  <c r="I2306" i="10"/>
  <c r="I2308" i="10" l="1"/>
  <c r="I2311" i="10" l="1"/>
  <c r="I2314" i="10" s="1"/>
  <c r="I2309" i="10"/>
  <c r="I2312" i="10" s="1"/>
  <c r="I2315" i="10" s="1"/>
  <c r="I2310" i="10"/>
  <c r="I2313" i="10" s="1"/>
  <c r="I2316" i="10" s="1"/>
  <c r="I2319" i="10" l="1"/>
  <c r="I2318" i="10"/>
  <c r="I2321" i="10" s="1"/>
  <c r="M118" i="10"/>
  <c r="Q118" i="10" s="1"/>
  <c r="I2317" i="10"/>
  <c r="I2320" i="10" s="1"/>
  <c r="I2323" i="10" l="1"/>
  <c r="I2324" i="10" s="1"/>
  <c r="I2322" i="10"/>
  <c r="I2325" i="10" l="1"/>
  <c r="I2327" i="10" s="1"/>
  <c r="I2326" i="10"/>
  <c r="I2328" i="10" l="1"/>
  <c r="I2329" i="10" s="1"/>
  <c r="I2332" i="10" l="1"/>
  <c r="I2330" i="10"/>
  <c r="I2331" i="10"/>
  <c r="M119" i="10" l="1"/>
  <c r="Q119" i="10" s="1"/>
  <c r="I2333" i="10"/>
  <c r="I2334" i="10" l="1"/>
  <c r="I2337" i="10" l="1"/>
  <c r="I2340" i="10" s="1"/>
  <c r="I2335" i="10"/>
  <c r="I2338" i="10" s="1"/>
  <c r="I2336" i="10"/>
  <c r="I2339" i="10" s="1"/>
  <c r="I2342" i="10" l="1"/>
  <c r="I2345" i="10" s="1"/>
  <c r="I2341" i="10"/>
  <c r="I2344" i="10" s="1"/>
  <c r="I2343" i="10"/>
  <c r="I2346" i="10" s="1"/>
  <c r="I2349" i="10" l="1"/>
  <c r="I2352" i="10" s="1"/>
  <c r="I2347" i="10"/>
  <c r="I2350" i="10" s="1"/>
  <c r="I2353" i="10" s="1"/>
  <c r="I2348" i="10"/>
  <c r="I2351" i="10" s="1"/>
  <c r="I2354" i="10" l="1"/>
  <c r="M120" i="10"/>
  <c r="Q120" i="10" s="1"/>
  <c r="I2356" i="10" l="1"/>
  <c r="I2357" i="10" s="1"/>
  <c r="I2355" i="10"/>
  <c r="I2358" i="10" l="1"/>
  <c r="I2359" i="10" l="1"/>
  <c r="I2361" i="10" s="1"/>
  <c r="I2360" i="10"/>
  <c r="I2362" i="10" l="1"/>
  <c r="I2363" i="10" l="1"/>
  <c r="I2364" i="10"/>
  <c r="I2366" i="10" l="1"/>
  <c r="I2365" i="10"/>
  <c r="I2368" i="10" l="1"/>
  <c r="I2369" i="10" s="1"/>
  <c r="I2367" i="10"/>
  <c r="I2370" i="10" l="1"/>
  <c r="I2371" i="10" s="1"/>
  <c r="I2372" i="10" l="1"/>
  <c r="I2373" i="10" l="1"/>
  <c r="M121" i="10" l="1"/>
  <c r="Q121" i="10" s="1"/>
  <c r="I2374" i="10"/>
  <c r="I2375" i="10" l="1"/>
  <c r="I2376" i="10" s="1"/>
  <c r="I2377" i="10" l="1"/>
  <c r="I2378" i="10" s="1"/>
  <c r="I2379" i="10" l="1"/>
  <c r="I2380" i="10" l="1"/>
  <c r="I2382" i="10" l="1"/>
  <c r="I2381" i="10"/>
  <c r="I2383" i="10" s="1"/>
  <c r="I2384" i="10" l="1"/>
  <c r="I2385" i="10"/>
  <c r="I2387" i="10" l="1"/>
  <c r="I2386" i="10"/>
  <c r="I2389" i="10" l="1"/>
  <c r="I2392" i="10" s="1"/>
  <c r="I2390" i="10"/>
  <c r="I2393" i="10" s="1"/>
  <c r="I2388" i="10"/>
  <c r="I2391" i="10" s="1"/>
  <c r="M122" i="10" l="1"/>
  <c r="Q122" i="10" s="1"/>
  <c r="I2394" i="10"/>
  <c r="I2396" i="10" l="1"/>
  <c r="I2397" i="10" s="1"/>
  <c r="I2395" i="10"/>
  <c r="I2398" i="10" l="1"/>
  <c r="I2399" i="10"/>
  <c r="I2402" i="10" l="1"/>
  <c r="I2401" i="10"/>
  <c r="I2404" i="10" s="1"/>
  <c r="I2400" i="10"/>
  <c r="I2403" i="10" s="1"/>
  <c r="I2406" i="10" l="1"/>
  <c r="I2407" i="10" s="1"/>
  <c r="I2405" i="10"/>
  <c r="I2408" i="10" l="1"/>
  <c r="I2409" i="10" s="1"/>
  <c r="I2412" i="10" l="1"/>
  <c r="I2415" i="10" s="1"/>
  <c r="I2411" i="10"/>
  <c r="I2414" i="10" s="1"/>
  <c r="I2410" i="10"/>
  <c r="I2413" i="10" s="1"/>
  <c r="M123" i="10" l="1"/>
  <c r="Q123" i="10" s="1"/>
  <c r="I2416" i="10"/>
  <c r="I2417" i="10" s="1"/>
  <c r="I2418" i="10" l="1"/>
  <c r="I2419" i="10" l="1"/>
  <c r="I2420" i="10" l="1"/>
  <c r="I2422" i="10" l="1"/>
  <c r="I2423" i="10" s="1"/>
  <c r="I2421" i="10"/>
  <c r="I2424" i="10" l="1"/>
  <c r="I2425" i="10"/>
  <c r="I2426" i="10" l="1"/>
  <c r="I2427" i="10" l="1"/>
  <c r="I2428" i="10" l="1"/>
  <c r="I2429" i="10" l="1"/>
  <c r="I2430" i="10" l="1"/>
  <c r="I2431" i="10" l="1"/>
  <c r="I2432" i="10"/>
  <c r="M124" i="10" l="1"/>
  <c r="Q124" i="10" s="1"/>
  <c r="I2434" i="10"/>
  <c r="I2433" i="10"/>
  <c r="I2436" i="10" l="1"/>
  <c r="I2435" i="10"/>
  <c r="I2438" i="10" l="1"/>
  <c r="I2439" i="10" s="1"/>
  <c r="I2437" i="10"/>
  <c r="I2440" i="10" l="1"/>
  <c r="I2441" i="10"/>
  <c r="I2442" i="10" l="1"/>
  <c r="I2443" i="10" l="1"/>
  <c r="I2444" i="10" l="1"/>
  <c r="I2445" i="10" s="1"/>
  <c r="I2446" i="10" l="1"/>
  <c r="I2447" i="10"/>
  <c r="I2449" i="10" l="1"/>
  <c r="I2448" i="10"/>
  <c r="I2451" i="10" l="1"/>
  <c r="I2450" i="10"/>
  <c r="I2453" i="10" l="1"/>
  <c r="I2454" i="10" s="1"/>
  <c r="I2452" i="10"/>
  <c r="I2455" i="10" l="1"/>
  <c r="I2456" i="10"/>
  <c r="M125" i="10"/>
  <c r="Q125" i="10" s="1"/>
  <c r="I2457" i="10" l="1"/>
  <c r="I2458" i="10" l="1"/>
  <c r="I2459" i="10" l="1"/>
  <c r="I2460" i="10"/>
  <c r="I2461" i="10" l="1"/>
  <c r="I2462" i="10" l="1"/>
  <c r="I2463" i="10" s="1"/>
  <c r="I2464" i="10" l="1"/>
  <c r="I2465" i="10" l="1"/>
  <c r="I2466" i="10" s="1"/>
  <c r="I2468" i="10" l="1"/>
  <c r="I2467" i="10"/>
  <c r="I2469" i="10" l="1"/>
  <c r="I2470" i="10" l="1"/>
  <c r="I2471" i="10" l="1"/>
  <c r="I2472" i="10" l="1"/>
  <c r="M126" i="10" l="1"/>
  <c r="Q126" i="10" s="1"/>
  <c r="I2473" i="10"/>
  <c r="I2474" i="10" l="1"/>
  <c r="I2475" i="10" s="1"/>
  <c r="I2476" i="10" l="1"/>
  <c r="I2477" i="10" l="1"/>
  <c r="I2478" i="10" s="1"/>
  <c r="I2479" i="10" l="1"/>
  <c r="I2480" i="10" l="1"/>
  <c r="I2481" i="10" s="1"/>
  <c r="I2482" i="10" l="1"/>
  <c r="I2485" i="10" l="1"/>
  <c r="I2488" i="10" s="1"/>
  <c r="I2491" i="10" s="1"/>
  <c r="I2494" i="10" s="1"/>
  <c r="I2483" i="10"/>
  <c r="I2486" i="10" s="1"/>
  <c r="I2489" i="10" s="1"/>
  <c r="I2492" i="10" s="1"/>
  <c r="I2484" i="10"/>
  <c r="I2487" i="10" s="1"/>
  <c r="I2490" i="10" s="1"/>
  <c r="I2493" i="10" s="1"/>
  <c r="I2496" i="10" l="1"/>
  <c r="I2497" i="10" s="1"/>
  <c r="M127" i="10"/>
  <c r="Q127" i="10" s="1"/>
  <c r="I2495" i="10"/>
  <c r="I2498" i="10" l="1"/>
  <c r="I2499" i="10"/>
  <c r="I2500" i="10" l="1"/>
  <c r="I2501" i="10" l="1"/>
  <c r="I2502" i="10" l="1"/>
  <c r="I2503" i="10"/>
  <c r="I2505" i="10" l="1"/>
  <c r="I2504" i="10"/>
  <c r="I2507" i="10" l="1"/>
  <c r="I2508" i="10" s="1"/>
  <c r="I2506" i="10"/>
  <c r="I2509" i="10" l="1"/>
  <c r="I2510" i="10"/>
  <c r="I2511" i="10" l="1"/>
  <c r="M128" i="10" l="1"/>
  <c r="Q128" i="10" s="1"/>
  <c r="I2512" i="10"/>
  <c r="I2515" i="10" l="1"/>
  <c r="I2518" i="10" s="1"/>
  <c r="I2521" i="10" s="1"/>
  <c r="I2524" i="10" s="1"/>
  <c r="I2513" i="10"/>
  <c r="I2516" i="10" s="1"/>
  <c r="I2519" i="10" s="1"/>
  <c r="I2522" i="10" s="1"/>
  <c r="I2525" i="10" s="1"/>
  <c r="I2514" i="10"/>
  <c r="I2517" i="10" s="1"/>
  <c r="I2520" i="10" s="1"/>
  <c r="I2523" i="10" s="1"/>
  <c r="I2526" i="10" l="1"/>
  <c r="I2528" i="10" l="1"/>
  <c r="I2527" i="10"/>
  <c r="I2529" i="10" s="1"/>
  <c r="I2532" i="10" l="1"/>
  <c r="I2530" i="10"/>
  <c r="I2533" i="10" s="1"/>
  <c r="I2531" i="10"/>
  <c r="I2534" i="10" l="1"/>
  <c r="I2536" i="10" s="1"/>
  <c r="M129" i="10"/>
  <c r="Q129" i="10" s="1"/>
  <c r="I2535" i="10"/>
  <c r="I2538" i="10" l="1"/>
  <c r="I2539" i="10" s="1"/>
  <c r="I2537" i="10"/>
  <c r="I2540" i="10" l="1"/>
  <c r="I2541" i="10" s="1"/>
  <c r="I2542" i="10" l="1"/>
  <c r="I2543" i="10" l="1"/>
  <c r="I2544" i="10" l="1"/>
  <c r="I2545" i="10" l="1"/>
  <c r="I2546" i="10" l="1"/>
  <c r="I2547" i="10"/>
  <c r="I2548" i="10" l="1"/>
  <c r="I2549" i="10" l="1"/>
  <c r="I2550" i="10" l="1"/>
  <c r="I2551" i="10" l="1"/>
  <c r="I2552" i="10" l="1"/>
  <c r="I2553" i="10" l="1"/>
  <c r="I2554" i="10" l="1"/>
  <c r="M130" i="10" l="1"/>
  <c r="Q130" i="10" s="1"/>
  <c r="I2555" i="10"/>
  <c r="I2558" i="10" l="1"/>
  <c r="I2556" i="10"/>
  <c r="I2559" i="10" s="1"/>
  <c r="I2557" i="10"/>
  <c r="I2560" i="10" s="1"/>
  <c r="I2561" i="10" l="1"/>
  <c r="I2563" i="10" s="1"/>
  <c r="I2562" i="10"/>
  <c r="I2566" i="10" l="1"/>
  <c r="I2569" i="10" s="1"/>
  <c r="I2565" i="10"/>
  <c r="I2568" i="10" s="1"/>
  <c r="I2564" i="10"/>
  <c r="I2567" i="10" s="1"/>
  <c r="I2570" i="10" s="1"/>
  <c r="I2573" i="10" l="1"/>
  <c r="I2571" i="10"/>
  <c r="I2572" i="10"/>
  <c r="M131" i="10" l="1"/>
  <c r="Q131" i="10" s="1"/>
  <c r="I2574" i="10"/>
  <c r="I2576" i="10" l="1"/>
  <c r="I2575" i="10"/>
  <c r="I2578" i="10" l="1"/>
  <c r="I2579" i="10" s="1"/>
  <c r="I2577" i="10"/>
  <c r="I2582" i="10" l="1"/>
  <c r="I2585" i="10" s="1"/>
  <c r="I2588" i="10" s="1"/>
  <c r="I2591" i="10" s="1"/>
  <c r="I2580" i="10"/>
  <c r="I2583" i="10" s="1"/>
  <c r="I2586" i="10" s="1"/>
  <c r="I2589" i="10" s="1"/>
  <c r="I2592" i="10" s="1"/>
  <c r="I2581" i="10"/>
  <c r="I2584" i="10" s="1"/>
  <c r="I2587" i="10" s="1"/>
  <c r="I2590" i="10" s="1"/>
  <c r="I2593" i="10" l="1"/>
  <c r="M132" i="10"/>
  <c r="Q132" i="10" s="1"/>
  <c r="I2594" i="10" l="1"/>
  <c r="I2595" i="10" l="1"/>
  <c r="I2596" i="10" l="1"/>
  <c r="I2597" i="10" l="1"/>
  <c r="I2598" i="10"/>
  <c r="I2599" i="10" l="1"/>
  <c r="I2600" i="10" l="1"/>
  <c r="I2601" i="10"/>
  <c r="I2602" i="10" l="1"/>
  <c r="I2603" i="10" l="1"/>
  <c r="I2604" i="10" l="1"/>
  <c r="I2605" i="10" s="1"/>
  <c r="I2606" i="10" l="1"/>
  <c r="I2607" i="10" l="1"/>
  <c r="I2608" i="10" l="1"/>
  <c r="I2611" i="10" l="1"/>
  <c r="I2614" i="10" s="1"/>
  <c r="I2609" i="10"/>
  <c r="I2612" i="10" s="1"/>
  <c r="I2615" i="10" s="1"/>
  <c r="I2610" i="10"/>
  <c r="I2613" i="10" s="1"/>
  <c r="M133" i="10" s="1"/>
  <c r="Q133" i="10" s="1"/>
  <c r="I2616" i="10" l="1"/>
  <c r="I2617" i="10" s="1"/>
  <c r="I2618" i="10" l="1"/>
  <c r="I2619" i="10" s="1"/>
  <c r="I2620" i="10" l="1"/>
  <c r="I2621" i="10" l="1"/>
  <c r="I2622" i="10"/>
  <c r="I2623" i="10" l="1"/>
  <c r="I2624" i="10" l="1"/>
  <c r="I2625" i="10" s="1"/>
  <c r="I2626" i="10" l="1"/>
  <c r="I2627" i="10" s="1"/>
  <c r="I2628" i="10" l="1"/>
  <c r="I2629" i="10" l="1"/>
  <c r="I2630" i="10" l="1"/>
  <c r="I2631" i="10"/>
  <c r="I2632" i="10" l="1"/>
  <c r="I2633" i="10" l="1"/>
  <c r="I2634" i="10"/>
  <c r="I2637" i="10" l="1"/>
  <c r="M134" i="10"/>
  <c r="Q134" i="10" s="1"/>
  <c r="I2636" i="10"/>
  <c r="I2639" i="10" s="1"/>
  <c r="I2635" i="10"/>
  <c r="I2638" i="10" s="1"/>
  <c r="I2641" i="10" l="1"/>
  <c r="I2640" i="10"/>
  <c r="I2643" i="10" l="1"/>
  <c r="I2644" i="10" s="1"/>
  <c r="I2642" i="10"/>
  <c r="I2645" i="10" l="1"/>
  <c r="I2646" i="10"/>
  <c r="I2647" i="10" l="1"/>
  <c r="I2648" i="10" l="1"/>
  <c r="I2649" i="10" l="1"/>
  <c r="I2650" i="10" s="1"/>
  <c r="I2651" i="10" l="1"/>
  <c r="I2652" i="10" l="1"/>
  <c r="I2653" i="10" l="1"/>
  <c r="I2654" i="10"/>
  <c r="I2655" i="10" l="1"/>
  <c r="M135" i="10" l="1"/>
  <c r="Q135" i="10" s="1"/>
  <c r="I2656" i="10"/>
  <c r="I2657" i="10" l="1"/>
  <c r="I2658" i="10" l="1"/>
  <c r="I2659" i="10" l="1"/>
  <c r="I2660" i="10" s="1"/>
  <c r="I2661" i="10" l="1"/>
  <c r="I2662" i="10" l="1"/>
  <c r="I2663" i="10" l="1"/>
  <c r="I2664" i="10" l="1"/>
  <c r="I2666" i="10" l="1"/>
  <c r="I2665" i="10"/>
  <c r="I2667" i="10" l="1"/>
  <c r="I2669" i="10" l="1"/>
  <c r="I2672" i="10" s="1"/>
  <c r="I2670" i="10"/>
  <c r="I2673" i="10" s="1"/>
  <c r="I2668" i="10"/>
  <c r="I2671" i="10" s="1"/>
  <c r="I2674" i="10" l="1"/>
  <c r="I2676" i="10" l="1"/>
  <c r="I2675" i="10"/>
  <c r="I2677" i="10"/>
  <c r="I2678" i="10" l="1"/>
  <c r="I2679" i="10" s="1"/>
  <c r="M136" i="10"/>
  <c r="Q136" i="10" s="1"/>
  <c r="I2680" i="10" l="1"/>
  <c r="I2681" i="10" s="1"/>
  <c r="I2682" i="10" l="1"/>
  <c r="I2683" i="10"/>
  <c r="I2684" i="10" l="1"/>
  <c r="I2685" i="10" l="1"/>
  <c r="I2686" i="10"/>
  <c r="I2687" i="10" l="1"/>
  <c r="I2688" i="10" l="1"/>
  <c r="I2689" i="10" l="1"/>
  <c r="I2690" i="10" l="1"/>
  <c r="I2691" i="10" s="1"/>
  <c r="I2694" i="10" l="1"/>
  <c r="I2697" i="10" s="1"/>
  <c r="I2693" i="10"/>
  <c r="I2696" i="10" s="1"/>
  <c r="I2699" i="10" s="1"/>
  <c r="I2692" i="10"/>
  <c r="I2695" i="10" s="1"/>
  <c r="I2698" i="10" s="1"/>
  <c r="M137" i="10" l="1"/>
  <c r="Q137" i="10" s="1"/>
  <c r="I2700" i="10"/>
  <c r="I2702" i="10" l="1"/>
  <c r="I2701" i="10"/>
  <c r="I2704" i="10" l="1"/>
  <c r="I2705" i="10" s="1"/>
  <c r="I2703" i="10"/>
  <c r="I2706" i="10" l="1"/>
  <c r="I2707" i="10" s="1"/>
  <c r="I2708" i="10" l="1"/>
  <c r="I2709" i="10" s="1"/>
  <c r="I2710" i="10" l="1"/>
  <c r="I2711" i="10" s="1"/>
  <c r="I2713" i="10" l="1"/>
  <c r="I2712" i="10"/>
  <c r="I2714" i="10" l="1"/>
  <c r="I2715" i="10" l="1"/>
  <c r="I2716" i="10" l="1"/>
  <c r="I2717" i="10" s="1"/>
  <c r="M138" i="10" l="1"/>
  <c r="Q138" i="10" s="1"/>
  <c r="I2718" i="10"/>
  <c r="I2719" i="10" l="1"/>
  <c r="I2720" i="10"/>
  <c r="I2721" i="10" l="1"/>
  <c r="I2722" i="10" l="1"/>
  <c r="I2723" i="10" l="1"/>
  <c r="I2724" i="10" l="1"/>
  <c r="I2725" i="10" l="1"/>
  <c r="I2726" i="10" l="1"/>
  <c r="I2727" i="10" l="1"/>
  <c r="I2728" i="10" s="1"/>
  <c r="I2729" i="10" l="1"/>
  <c r="I2730" i="10" l="1"/>
  <c r="I2731" i="10" l="1"/>
  <c r="I2732" i="10" l="1"/>
  <c r="I2733" i="10"/>
  <c r="I2735" i="10" l="1"/>
  <c r="I2734" i="10"/>
  <c r="I2736" i="10" l="1"/>
  <c r="I2739" i="10" l="1"/>
  <c r="I2738" i="10"/>
  <c r="I2737" i="10"/>
  <c r="M139" i="10" l="1"/>
  <c r="Q139" i="10" s="1"/>
  <c r="I2740" i="10"/>
  <c r="I2742" i="10" s="1"/>
  <c r="I2741" i="10"/>
  <c r="I2743" i="10" l="1"/>
  <c r="I2746" i="10" l="1"/>
  <c r="I2744" i="10"/>
  <c r="I2745" i="10"/>
  <c r="I2747" i="10" l="1"/>
  <c r="I2748" i="10" l="1"/>
  <c r="I2749" i="10" l="1"/>
  <c r="I2750" i="10"/>
  <c r="I2753" i="10" l="1"/>
  <c r="I2756" i="10" s="1"/>
  <c r="I2752" i="10"/>
  <c r="I2755" i="10" s="1"/>
  <c r="I2751" i="10"/>
  <c r="I2754" i="10" s="1"/>
  <c r="I2757" i="10" s="1"/>
  <c r="M140" i="10" l="1"/>
  <c r="Q140" i="10" s="1"/>
  <c r="I2758" i="10"/>
  <c r="I2759" i="10"/>
  <c r="I2761" i="10" l="1"/>
  <c r="I2760" i="10"/>
  <c r="I2763" i="10" l="1"/>
  <c r="I2764" i="10" s="1"/>
  <c r="I2762" i="10"/>
  <c r="I2765" i="10" l="1"/>
  <c r="I2766" i="10" s="1"/>
  <c r="I2767" i="10" l="1"/>
  <c r="I2768" i="10"/>
  <c r="I2769" i="10" l="1"/>
  <c r="I2770" i="10" l="1"/>
  <c r="I2771" i="10" s="1"/>
  <c r="I2773" i="10" l="1"/>
  <c r="I2772" i="10"/>
  <c r="I2774" i="10" l="1"/>
  <c r="I2775" i="10" l="1"/>
  <c r="I2776" i="10" l="1"/>
  <c r="I2777" i="10" s="1"/>
  <c r="M141" i="10" l="1"/>
  <c r="Q141" i="10" s="1"/>
  <c r="I2778" i="10"/>
  <c r="I2779" i="10"/>
  <c r="I2780" i="10" l="1"/>
  <c r="I2781" i="10" l="1"/>
  <c r="I2782" i="10" l="1"/>
  <c r="I2785" i="10" l="1"/>
  <c r="I2783" i="10"/>
  <c r="I2784" i="10"/>
  <c r="I2786" i="10" l="1"/>
  <c r="I2788" i="10" l="1"/>
  <c r="I2787" i="10"/>
  <c r="I2789" i="10" l="1"/>
  <c r="I2790" i="10" l="1"/>
  <c r="I2791" i="10" l="1"/>
  <c r="I2792" i="10" l="1"/>
  <c r="I2793" i="10" l="1"/>
  <c r="I2794" i="10" s="1"/>
  <c r="I2797" i="10" l="1"/>
  <c r="I2796" i="10"/>
  <c r="I2795" i="10"/>
  <c r="M142" i="10" l="1"/>
  <c r="Q142" i="10" s="1"/>
  <c r="I2798" i="10"/>
  <c r="I2799" i="10" s="1"/>
  <c r="I2800" i="10" l="1"/>
  <c r="I2801" i="10"/>
  <c r="I2804" i="10" l="1"/>
  <c r="I2807" i="10" s="1"/>
  <c r="I2810" i="10" s="1"/>
  <c r="I2803" i="10"/>
  <c r="I2806" i="10" s="1"/>
  <c r="I2809" i="10" s="1"/>
  <c r="I2812" i="10" s="1"/>
  <c r="I2802" i="10"/>
  <c r="I2805" i="10" s="1"/>
  <c r="I2808" i="10" s="1"/>
  <c r="I2811" i="10" s="1"/>
  <c r="M143" i="10" l="1"/>
  <c r="Q143" i="10" s="1"/>
  <c r="I2813" i="10"/>
  <c r="I2814" i="10" l="1"/>
  <c r="I2815" i="10" l="1"/>
  <c r="I2816" i="10" s="1"/>
  <c r="I2819" i="10" l="1"/>
  <c r="I2822" i="10" s="1"/>
  <c r="I2825" i="10" s="1"/>
  <c r="I2828" i="10" s="1"/>
  <c r="I2817" i="10"/>
  <c r="I2820" i="10" s="1"/>
  <c r="I2823" i="10" s="1"/>
  <c r="I2826" i="10" s="1"/>
  <c r="I2829" i="10" s="1"/>
  <c r="I2818" i="10"/>
  <c r="I2821" i="10" s="1"/>
  <c r="I2824" i="10" s="1"/>
  <c r="I2827" i="10" s="1"/>
  <c r="I2830" i="10" l="1"/>
  <c r="I2832" i="10" l="1"/>
  <c r="I2831" i="10"/>
  <c r="I2833" i="10"/>
  <c r="M144" i="10" l="1"/>
  <c r="Q144" i="10" s="1"/>
  <c r="I2834" i="10"/>
  <c r="I2835" i="10" s="1"/>
  <c r="I2836" i="10" l="1"/>
  <c r="I2839" i="10" l="1"/>
  <c r="I2842" i="10" s="1"/>
  <c r="I2845" i="10" s="1"/>
  <c r="I2848" i="10" s="1"/>
  <c r="I2851" i="10" s="1"/>
  <c r="I2854" i="10" s="1"/>
  <c r="I2837" i="10"/>
  <c r="I2840" i="10" s="1"/>
  <c r="I2843" i="10" s="1"/>
  <c r="I2846" i="10" s="1"/>
  <c r="I2849" i="10" s="1"/>
  <c r="I2852" i="10" s="1"/>
  <c r="I2838" i="10"/>
  <c r="I2841" i="10" s="1"/>
  <c r="I2844" i="10" s="1"/>
  <c r="I2847" i="10" s="1"/>
  <c r="I2850" i="10" s="1"/>
  <c r="I2853" i="10" s="1"/>
  <c r="I2856" i="10" l="1"/>
  <c r="M145" i="10"/>
  <c r="Q145" i="10" s="1"/>
  <c r="I2855" i="10"/>
  <c r="I2857" i="10"/>
  <c r="I2858" i="10" l="1"/>
  <c r="I2859" i="10" s="1"/>
  <c r="I2861" i="10" l="1"/>
  <c r="I2860" i="10"/>
  <c r="I2863" i="10" l="1"/>
  <c r="I2864" i="10" s="1"/>
  <c r="I2862" i="10"/>
  <c r="I2867" i="10" l="1"/>
  <c r="I2870" i="10" s="1"/>
  <c r="I2865" i="10"/>
  <c r="I2868" i="10" s="1"/>
  <c r="I2866" i="10"/>
  <c r="I2869" i="10" s="1"/>
  <c r="I2872" i="10" l="1"/>
  <c r="I2873" i="10" s="1"/>
  <c r="I2871" i="10"/>
  <c r="I2876" i="10" l="1"/>
  <c r="I2874" i="10"/>
  <c r="I2875" i="10"/>
  <c r="I2878" i="10" l="1"/>
  <c r="M146" i="10"/>
  <c r="Q146" i="10" s="1"/>
  <c r="I2877" i="10"/>
  <c r="I2879" i="10" s="1"/>
  <c r="I2880" i="10" l="1"/>
  <c r="I2881" i="10" s="1"/>
  <c r="I2883" i="10" l="1"/>
  <c r="I2882" i="10"/>
  <c r="I2885" i="10" l="1"/>
  <c r="I2884" i="10"/>
  <c r="I2887" i="10" l="1"/>
  <c r="I2890" i="10" s="1"/>
  <c r="I2886" i="10"/>
  <c r="I2889" i="10" s="1"/>
  <c r="I2888" i="10"/>
  <c r="I2891" i="10" s="1"/>
  <c r="I2892" i="10" l="1"/>
  <c r="I2893" i="10" s="1"/>
  <c r="I2894" i="10" l="1"/>
  <c r="I2895" i="10" s="1"/>
  <c r="I2896" i="10" l="1"/>
  <c r="M147" i="10" l="1"/>
  <c r="Q147" i="10" s="1"/>
  <c r="I2897" i="10"/>
  <c r="I2898" i="10" l="1"/>
  <c r="I2899" i="10" s="1"/>
  <c r="I2901" i="10" l="1"/>
  <c r="I2900" i="10"/>
  <c r="I2903" i="10" l="1"/>
  <c r="I2906" i="10" s="1"/>
  <c r="I2909" i="10" s="1"/>
  <c r="I2912" i="10" s="1"/>
  <c r="I2915" i="10" s="1"/>
  <c r="I2918" i="10" s="1"/>
  <c r="I2904" i="10"/>
  <c r="I2907" i="10" s="1"/>
  <c r="I2910" i="10" s="1"/>
  <c r="I2913" i="10" s="1"/>
  <c r="I2916" i="10" s="1"/>
  <c r="I2919" i="10" s="1"/>
  <c r="I2902" i="10"/>
  <c r="I2905" i="10" s="1"/>
  <c r="I2908" i="10" s="1"/>
  <c r="I2911" i="10" s="1"/>
  <c r="I2914" i="10" s="1"/>
  <c r="I2917" i="10" s="1"/>
  <c r="M148" i="10" l="1"/>
  <c r="Q148" i="10" s="1"/>
  <c r="I2920" i="10"/>
  <c r="I2921" i="10" l="1"/>
  <c r="I2922" i="10" l="1"/>
  <c r="I2923" i="10" l="1"/>
  <c r="I2924" i="10" l="1"/>
  <c r="I2925" i="10" l="1"/>
  <c r="I2926" i="10" l="1"/>
  <c r="I2927" i="10" l="1"/>
  <c r="I2928" i="10" l="1"/>
  <c r="I2929" i="10" l="1"/>
  <c r="I2930" i="10" l="1"/>
  <c r="I2931" i="10" l="1"/>
  <c r="I2932" i="10"/>
  <c r="I2933" i="10" l="1"/>
  <c r="I2934" i="10" l="1"/>
  <c r="I2935" i="10" l="1"/>
  <c r="I2936" i="10" l="1"/>
  <c r="I2937" i="10" l="1"/>
  <c r="I2938" i="10" s="1"/>
  <c r="I2939" i="10" l="1"/>
  <c r="I2940" i="10" s="1"/>
  <c r="M149" i="10" l="1"/>
  <c r="Q149" i="10" s="1"/>
  <c r="I2941" i="10"/>
  <c r="I2942" i="10" l="1"/>
  <c r="I2943" i="10" s="1"/>
  <c r="I2946" i="10" l="1"/>
  <c r="I2949" i="10" s="1"/>
  <c r="I2952" i="10" s="1"/>
  <c r="I2955" i="10" s="1"/>
  <c r="I2944" i="10"/>
  <c r="I2947" i="10" s="1"/>
  <c r="I2950" i="10" s="1"/>
  <c r="I2953" i="10" s="1"/>
  <c r="I2956" i="10" s="1"/>
  <c r="I2957" i="10" s="1"/>
  <c r="I2945" i="10"/>
  <c r="I2948" i="10" s="1"/>
  <c r="I2951" i="10" s="1"/>
  <c r="I2954" i="10" s="1"/>
  <c r="I2958" i="10" l="1"/>
  <c r="I2959" i="10" s="1"/>
  <c r="I2960" i="10" l="1"/>
  <c r="I2961" i="10" l="1"/>
  <c r="I2963" i="10" l="1"/>
  <c r="M150" i="10"/>
  <c r="Q150" i="10" s="1"/>
  <c r="I2962" i="10"/>
  <c r="I2964" i="10" l="1"/>
  <c r="I2965" i="10" l="1"/>
  <c r="I2966" i="10" s="1"/>
  <c r="I2967" i="10" l="1"/>
  <c r="I2968" i="10" s="1"/>
  <c r="I2969" i="10" l="1"/>
  <c r="I2970" i="10" l="1"/>
  <c r="I2972" i="10" l="1"/>
  <c r="I2971" i="10"/>
  <c r="I2973" i="10" l="1"/>
  <c r="I2974" i="10" l="1"/>
  <c r="I2975" i="10" l="1"/>
  <c r="I2976" i="10" s="1"/>
  <c r="I2977" i="10" l="1"/>
  <c r="I2978" i="10" l="1"/>
  <c r="I2980" i="10" l="1"/>
  <c r="I2981" i="10" s="1"/>
  <c r="I2979" i="10"/>
  <c r="I2983" i="10" l="1"/>
  <c r="I2984" i="10" s="1"/>
  <c r="I2982" i="10"/>
  <c r="M151" i="10" l="1"/>
  <c r="Q151" i="10" s="1"/>
  <c r="I2985" i="10"/>
  <c r="I2986" i="10" s="1"/>
  <c r="I2989" i="10" l="1"/>
  <c r="I2992" i="10" s="1"/>
  <c r="I2988" i="10"/>
  <c r="I2991" i="10" s="1"/>
  <c r="I2987" i="10"/>
  <c r="I2990" i="10" s="1"/>
  <c r="I2994" i="10" l="1"/>
  <c r="I2997" i="10" s="1"/>
  <c r="I2993" i="10"/>
  <c r="I2996" i="10" s="1"/>
  <c r="I2995" i="10"/>
  <c r="I2998" i="10" s="1"/>
  <c r="I2999" i="10" l="1"/>
  <c r="I3000" i="10" s="1"/>
  <c r="I3001" i="10" l="1"/>
  <c r="I3002" i="10" s="1"/>
  <c r="M152" i="10" l="1"/>
  <c r="Q152" i="10" s="1"/>
  <c r="I3003" i="10"/>
  <c r="I3004" i="10" s="1"/>
  <c r="I3005" i="10" s="1"/>
  <c r="I3006" i="10" l="1"/>
  <c r="I3007" i="10" l="1"/>
  <c r="I3008" i="10"/>
  <c r="I3009" i="10" l="1"/>
  <c r="I3010" i="10"/>
  <c r="I3011" i="10" l="1"/>
  <c r="I3012" i="10" l="1"/>
  <c r="I3013" i="10"/>
  <c r="I3014" i="10" l="1"/>
  <c r="I3015" i="10" l="1"/>
  <c r="I3016" i="10" l="1"/>
  <c r="I3017" i="10" l="1"/>
  <c r="I3018" i="10" s="1"/>
  <c r="I3019" i="10" l="1"/>
  <c r="I3020" i="10" l="1"/>
  <c r="I3021" i="10" l="1"/>
  <c r="I3022" i="10" l="1"/>
  <c r="I3023" i="10" s="1"/>
  <c r="M153" i="10" l="1"/>
  <c r="Q153" i="10" s="1"/>
  <c r="I3024" i="10"/>
  <c r="I3025" i="10" l="1"/>
  <c r="I3026" i="10" s="1"/>
  <c r="I3027" i="10" l="1"/>
  <c r="I3028" i="10"/>
  <c r="I3030" i="10" l="1"/>
  <c r="I3029" i="10"/>
  <c r="I3032" i="10" l="1"/>
  <c r="I3033" i="10" s="1"/>
  <c r="I3031" i="10"/>
  <c r="I3034" i="10" l="1"/>
  <c r="I3035" i="10" s="1"/>
  <c r="I3036" i="10" l="1"/>
  <c r="I3037" i="10" l="1"/>
  <c r="M154" i="10" l="1"/>
  <c r="Q154" i="10" s="1"/>
  <c r="I3038" i="10"/>
  <c r="I3039" i="10" l="1"/>
  <c r="I3040" i="10" s="1"/>
  <c r="I3041" i="10" l="1"/>
  <c r="I3042" i="10" l="1"/>
  <c r="I3043" i="10"/>
  <c r="I3044" i="10" l="1"/>
  <c r="I3045" i="10"/>
  <c r="I3046" i="10" l="1"/>
  <c r="I3047" i="10" l="1"/>
  <c r="I3048" i="10"/>
  <c r="I3049" i="10" l="1"/>
  <c r="I3050" i="10" s="1"/>
  <c r="I3051" i="10" l="1"/>
  <c r="I3052" i="10" s="1"/>
  <c r="I3053" i="10" l="1"/>
  <c r="I3054" i="10" s="1"/>
  <c r="I3055" i="10" l="1"/>
  <c r="I3056" i="10" l="1"/>
  <c r="I3058" i="10" l="1"/>
  <c r="I3057" i="10"/>
  <c r="I3060" i="10" s="1"/>
  <c r="I3059" i="10"/>
  <c r="M155" i="10" l="1"/>
  <c r="Q155" i="10" s="1"/>
  <c r="I3061" i="10"/>
  <c r="I3062" i="10" s="1"/>
  <c r="I3063" i="10" l="1"/>
  <c r="I3064" i="10" s="1"/>
  <c r="I3065" i="10" l="1"/>
  <c r="I3066" i="10" l="1"/>
  <c r="I3067" i="10" l="1"/>
  <c r="I3068" i="10" l="1"/>
  <c r="I3069" i="10" l="1"/>
  <c r="I3070" i="10" s="1"/>
  <c r="I3071" i="10" l="1"/>
  <c r="I3072" i="10" s="1"/>
  <c r="I3073" i="10" l="1"/>
  <c r="I3074" i="10" l="1"/>
  <c r="I3076" i="10" l="1"/>
  <c r="I3075" i="10"/>
  <c r="M156" i="10" s="1"/>
  <c r="Q156" i="10" s="1"/>
  <c r="I3077" i="10" l="1"/>
  <c r="I3078" i="10" l="1"/>
  <c r="I3080" i="10" l="1"/>
  <c r="I3081" i="10" s="1"/>
  <c r="I3079" i="10"/>
  <c r="I3082" i="10" l="1"/>
  <c r="I3083" i="10" l="1"/>
  <c r="I3084" i="10" l="1"/>
  <c r="I3085" i="10" s="1"/>
  <c r="I3086" i="10" l="1"/>
  <c r="I3087" i="10" l="1"/>
  <c r="I3089" i="10" s="1"/>
  <c r="I3088" i="10"/>
  <c r="I3090" i="10" l="1"/>
  <c r="I3091" i="10" l="1"/>
  <c r="I3092" i="10" l="1"/>
  <c r="I3093" i="10" s="1"/>
  <c r="I3094" i="10" l="1"/>
  <c r="I3095" i="10"/>
  <c r="M157" i="10" l="1"/>
  <c r="Q157" i="10" s="1"/>
  <c r="I3096" i="10"/>
  <c r="I3097" i="10" l="1"/>
  <c r="I3098" i="10"/>
  <c r="I3099" i="10" l="1"/>
  <c r="I3100" i="10" l="1"/>
  <c r="I3101" i="10" s="1"/>
  <c r="I3102" i="10" l="1"/>
  <c r="I3103" i="10" l="1"/>
  <c r="I3104" i="10" l="1"/>
  <c r="I3105" i="10" l="1"/>
  <c r="I3106" i="10" l="1"/>
  <c r="I3107" i="10" l="1"/>
  <c r="I3108" i="10" l="1"/>
  <c r="I3110" i="10" s="1"/>
  <c r="I3109" i="10"/>
  <c r="I3111" i="10" l="1"/>
  <c r="I3113" i="10" l="1"/>
  <c r="I3114" i="10" s="1"/>
  <c r="I3112" i="10"/>
  <c r="I3115" i="10" l="1"/>
  <c r="I3116" i="10"/>
  <c r="I3118" i="10" l="1"/>
  <c r="I3117" i="10"/>
  <c r="M158" i="10" l="1"/>
  <c r="Q158" i="10" s="1"/>
  <c r="I3119" i="10"/>
  <c r="I3120" i="10" l="1"/>
  <c r="I3121" i="10" l="1"/>
  <c r="I3122" i="10" l="1"/>
  <c r="I3123" i="10" l="1"/>
  <c r="I3124" i="10" l="1"/>
  <c r="I3125" i="10" l="1"/>
  <c r="I3126" i="10" s="1"/>
  <c r="I3127" i="10" l="1"/>
  <c r="I3128" i="10" l="1"/>
  <c r="I3129" i="10" l="1"/>
  <c r="I3130" i="10" s="1"/>
  <c r="I3131" i="10" l="1"/>
  <c r="I3132" i="10" s="1"/>
  <c r="I3133" i="10" l="1"/>
  <c r="I3134" i="10" l="1"/>
  <c r="I3135" i="10" s="1"/>
  <c r="I3136" i="10" l="1"/>
  <c r="I3137" i="10" l="1"/>
  <c r="M159" i="10" s="1"/>
  <c r="Q159" i="10" s="1"/>
  <c r="I3138" i="10" l="1"/>
  <c r="I3139" i="10" l="1"/>
  <c r="I3140" i="10" l="1"/>
  <c r="I3141" i="10"/>
  <c r="I3142" i="10" s="1"/>
  <c r="I3143" i="10" l="1"/>
  <c r="I3144" i="10" l="1"/>
  <c r="I3147" i="10" l="1"/>
  <c r="I3150" i="10" s="1"/>
  <c r="I3145" i="10"/>
  <c r="I3148" i="10" s="1"/>
  <c r="I3151" i="10" s="1"/>
  <c r="I3146" i="10"/>
  <c r="I3149" i="10" s="1"/>
  <c r="I3152" i="10" s="1"/>
  <c r="I3153" i="10" s="1"/>
  <c r="I3154" i="10" l="1"/>
  <c r="I3155" i="10" l="1"/>
  <c r="I3156" i="10" l="1"/>
  <c r="I3157" i="10" l="1"/>
  <c r="I3158" i="10" s="1"/>
  <c r="I3160" i="10" l="1"/>
  <c r="I3159" i="10"/>
  <c r="M160" i="10" s="1"/>
  <c r="Q160" i="10" s="1"/>
  <c r="I3161" i="10" l="1"/>
  <c r="I3162" i="10" s="1"/>
  <c r="I3163" i="10" l="1"/>
  <c r="I3164" i="10" s="1"/>
  <c r="I3165" i="10" l="1"/>
  <c r="I3166" i="10" l="1"/>
  <c r="I3168" i="10" l="1"/>
  <c r="I3167" i="10"/>
  <c r="I3169" i="10" l="1"/>
  <c r="I3170" i="10" l="1"/>
  <c r="I3171" i="10" l="1"/>
  <c r="I3172" i="10" s="1"/>
  <c r="I3173" i="10" s="1"/>
  <c r="I3174" i="10" l="1"/>
  <c r="I3176" i="10" l="1"/>
  <c r="I3179" i="10" s="1"/>
  <c r="I3182" i="10" s="1"/>
  <c r="I3175" i="10"/>
  <c r="I3178" i="10" s="1"/>
  <c r="I3181" i="10" s="1"/>
  <c r="I3177" i="10"/>
  <c r="I3180" i="10" s="1"/>
  <c r="M161" i="10" l="1"/>
  <c r="Q161" i="10" s="1"/>
  <c r="I3183" i="10"/>
  <c r="I3186" i="10" s="1"/>
  <c r="I3184" i="10"/>
  <c r="I3187" i="10" s="1"/>
  <c r="I3185" i="10"/>
  <c r="I3188" i="10" s="1"/>
  <c r="I3189" i="10" l="1"/>
  <c r="I3190" i="10"/>
  <c r="I3191" i="10" s="1"/>
  <c r="I3192" i="10" l="1"/>
  <c r="I3193" i="10" s="1"/>
  <c r="I3194" i="10" l="1"/>
  <c r="I3195" i="10" s="1"/>
  <c r="I3196" i="10" l="1"/>
  <c r="I3197" i="10" s="1"/>
  <c r="I3198" i="10" l="1"/>
  <c r="I3199" i="10" l="1"/>
  <c r="M162" i="10" l="1"/>
  <c r="Q162" i="10" s="1"/>
  <c r="I3200" i="10"/>
  <c r="I3201" i="10" l="1"/>
  <c r="I3202" i="10" s="1"/>
  <c r="I3203" i="10" l="1"/>
  <c r="I3204" i="10" s="1"/>
  <c r="I3205" i="10" l="1"/>
  <c r="I3206" i="10" l="1"/>
  <c r="I3208" i="10" l="1"/>
  <c r="I3207" i="10"/>
  <c r="I3209" i="10" s="1"/>
  <c r="I3210" i="10" l="1"/>
  <c r="I3212" i="10" s="1"/>
  <c r="I3211" i="10"/>
  <c r="I3214" i="10" l="1"/>
  <c r="I3215" i="10" s="1"/>
  <c r="I3213" i="10"/>
  <c r="I3216" i="10" l="1"/>
  <c r="I3217" i="10" l="1"/>
  <c r="I3220" i="10" s="1"/>
  <c r="I3219" i="10"/>
  <c r="I3218" i="10"/>
  <c r="I3221" i="10" l="1"/>
  <c r="I3222" i="10"/>
  <c r="I3223" i="10" s="1"/>
  <c r="I3225" i="10" l="1"/>
  <c r="M163" i="10"/>
  <c r="Q163" i="10" s="1"/>
  <c r="I3224" i="10"/>
  <c r="I3226" i="10" s="1"/>
  <c r="I3227" i="10" l="1"/>
  <c r="I3228" i="10" s="1"/>
  <c r="I3229" i="10" l="1"/>
  <c r="I3230" i="10" s="1"/>
  <c r="I3231" i="10" l="1"/>
  <c r="I3232" i="10" l="1"/>
  <c r="I3233" i="10" l="1"/>
  <c r="I3234" i="10" l="1"/>
  <c r="I3235" i="10" l="1"/>
  <c r="I3236" i="10"/>
  <c r="I3237" i="10" l="1"/>
  <c r="I3238" i="10" l="1"/>
  <c r="I3239" i="10" l="1"/>
  <c r="I3240" i="10"/>
  <c r="M164" i="10" l="1"/>
  <c r="Q164" i="10" s="1"/>
  <c r="I3241" i="10"/>
  <c r="I3242" i="10" l="1"/>
  <c r="I3243" i="10" s="1"/>
  <c r="I3244" i="10" l="1"/>
  <c r="I3245" i="10" l="1"/>
  <c r="I3246" i="10" l="1"/>
  <c r="I3247" i="10" s="1"/>
  <c r="I3248" i="10" l="1"/>
  <c r="I3249" i="10" s="1"/>
  <c r="I3250" i="10" l="1"/>
  <c r="I3251" i="10" s="1"/>
  <c r="I3252" i="10" l="1"/>
  <c r="I3253" i="10" l="1"/>
  <c r="I3254" i="10" s="1"/>
  <c r="I3255" i="10" l="1"/>
  <c r="M165" i="10" l="1"/>
  <c r="Q165" i="10" s="1"/>
  <c r="I3256" i="10"/>
  <c r="I3257" i="10"/>
  <c r="I3258" i="10" l="1"/>
  <c r="I3259" i="10" l="1"/>
  <c r="I3260" i="10" l="1"/>
  <c r="I3261" i="10"/>
  <c r="I3262" i="10" l="1"/>
  <c r="I3263" i="10" l="1"/>
  <c r="I3264" i="10" s="1"/>
  <c r="I3265" i="10" s="1"/>
  <c r="I3266" i="10" l="1"/>
  <c r="I3267" i="10" l="1"/>
  <c r="I3268" i="10" l="1"/>
  <c r="I3269" i="10" s="1"/>
  <c r="I3270" i="10" l="1"/>
  <c r="I3271" i="10" l="1"/>
  <c r="M166" i="10" l="1"/>
  <c r="Q166" i="10" s="1"/>
  <c r="I3272" i="10"/>
  <c r="I3274" i="10" l="1"/>
  <c r="I3275" i="10" s="1"/>
  <c r="I3273" i="10"/>
  <c r="I3276" i="10" l="1"/>
  <c r="I3277" i="10" s="1"/>
  <c r="I3278" i="10" l="1"/>
  <c r="I3279" i="10" l="1"/>
  <c r="I3280" i="10" l="1"/>
  <c r="I3281" i="10" l="1"/>
  <c r="I3282" i="10" l="1"/>
  <c r="I3285" i="10" s="1"/>
  <c r="I3288" i="10" s="1"/>
  <c r="I3291" i="10" s="1"/>
  <c r="I3284" i="10"/>
  <c r="I3287" i="10" s="1"/>
  <c r="I3290" i="10" s="1"/>
  <c r="I3283" i="10"/>
  <c r="I3286" i="10" s="1"/>
  <c r="I3289" i="10" s="1"/>
  <c r="M167" i="10" l="1"/>
  <c r="Q167" i="10" s="1"/>
  <c r="I3292" i="10"/>
  <c r="I3294" i="10" l="1"/>
  <c r="I3293" i="10"/>
  <c r="I3295" i="10" s="1"/>
  <c r="I3298" i="10" l="1"/>
  <c r="I3301" i="10" s="1"/>
  <c r="I3296" i="10"/>
  <c r="I3299" i="10" s="1"/>
  <c r="I3297" i="10"/>
  <c r="I3300" i="10" s="1"/>
  <c r="I3302" i="10" l="1"/>
  <c r="I3304" i="10" l="1"/>
  <c r="I3303" i="10"/>
  <c r="I3305" i="10" s="1"/>
  <c r="I3306" i="10" l="1"/>
  <c r="I3307" i="10" s="1"/>
  <c r="M168" i="10" l="1"/>
  <c r="Q168" i="10" s="1"/>
  <c r="I3308" i="10"/>
  <c r="I3310" i="10" s="1"/>
  <c r="I3311" i="10" s="1"/>
  <c r="I3309" i="10"/>
  <c r="I3312" i="10" l="1"/>
  <c r="I3313" i="10" l="1"/>
  <c r="I3315" i="10" l="1"/>
  <c r="I3314" i="10"/>
  <c r="I3316" i="10" l="1"/>
  <c r="I3318" i="10" l="1"/>
  <c r="I3321" i="10" s="1"/>
  <c r="I3319" i="10"/>
  <c r="I3317" i="10"/>
  <c r="I3320" i="10" s="1"/>
  <c r="I3323" i="10" l="1"/>
  <c r="I3324" i="10" s="1"/>
  <c r="I3322" i="10"/>
  <c r="I3325" i="10" l="1"/>
  <c r="I3326" i="10"/>
  <c r="I3327" i="10" l="1"/>
  <c r="I3328" i="10" l="1"/>
  <c r="I3329" i="10"/>
  <c r="I3330" i="10" l="1"/>
  <c r="I3331" i="10" l="1"/>
  <c r="M169" i="10"/>
  <c r="Q169" i="10" s="1"/>
  <c r="I3333" i="10" l="1"/>
  <c r="I3334" i="10" s="1"/>
  <c r="I3332" i="10"/>
  <c r="I3335" i="10" l="1"/>
  <c r="I3336" i="10" s="1"/>
  <c r="I3337" i="10" l="1"/>
  <c r="I3338" i="10" l="1"/>
  <c r="I3339" i="10" l="1"/>
  <c r="I3340" i="10" l="1"/>
  <c r="I3341" i="10" l="1"/>
  <c r="I3342" i="10" s="1"/>
  <c r="I3344" i="10" l="1"/>
  <c r="I3343" i="10"/>
  <c r="I3346" i="10" l="1"/>
  <c r="I3347" i="10" s="1"/>
  <c r="I3345" i="10"/>
  <c r="I3350" i="10" l="1"/>
  <c r="I3353" i="10" s="1"/>
  <c r="I3348" i="10"/>
  <c r="I3351" i="10" s="1"/>
  <c r="I3349" i="10"/>
  <c r="I3352" i="10" s="1"/>
  <c r="M170" i="10" l="1"/>
  <c r="Q170" i="10" s="1"/>
  <c r="I3355" i="10"/>
  <c r="I3356" i="10" s="1"/>
  <c r="I3354" i="10"/>
  <c r="I3357" i="10" l="1"/>
  <c r="I3358" i="10" s="1"/>
  <c r="I3359" i="10" l="1"/>
  <c r="I3360" i="10"/>
  <c r="I3362" i="10" l="1"/>
  <c r="I3361" i="10"/>
  <c r="I3363" i="10" l="1"/>
  <c r="I3364" i="10" l="1"/>
  <c r="I3365" i="10" l="1"/>
  <c r="I3366" i="10"/>
  <c r="I3367" i="10" l="1"/>
  <c r="I3369" i="10" l="1"/>
  <c r="I3370" i="10" s="1"/>
  <c r="I3368" i="10"/>
  <c r="I3371" i="10" l="1"/>
  <c r="I3372" i="10" l="1"/>
  <c r="M171" i="10" s="1"/>
  <c r="Q171" i="10" s="1"/>
  <c r="I3374" i="10" l="1"/>
  <c r="I3373" i="10"/>
  <c r="I3375" i="10" l="1"/>
  <c r="I3376" i="10" l="1"/>
  <c r="I3378" i="10" l="1"/>
  <c r="I3377" i="10"/>
  <c r="I3379" i="10" l="1"/>
  <c r="I3380" i="10" s="1"/>
  <c r="I3381" i="10" l="1"/>
  <c r="I3382" i="10" l="1"/>
  <c r="I3383" i="10" l="1"/>
  <c r="I3384" i="10" l="1"/>
  <c r="I3385" i="10"/>
  <c r="I3386" i="10" l="1"/>
  <c r="I3387" i="10" l="1"/>
  <c r="I3388" i="10" l="1"/>
  <c r="I3389" i="10"/>
  <c r="I3391" i="10" l="1"/>
  <c r="I3390" i="10"/>
  <c r="I3392" i="10" s="1"/>
  <c r="I3393" i="10" l="1"/>
  <c r="I3395" i="10"/>
  <c r="I3394" i="10"/>
  <c r="M172" i="10" l="1"/>
  <c r="Q172" i="10" s="1"/>
  <c r="I3396" i="10"/>
  <c r="I3397" i="10" l="1"/>
  <c r="I3398" i="10" l="1"/>
  <c r="I3399" i="10" l="1"/>
  <c r="I3400" i="10" l="1"/>
  <c r="I3401" i="10" s="1"/>
  <c r="I3402" i="10" l="1"/>
  <c r="I3403" i="10" l="1"/>
  <c r="I3404" i="10" l="1"/>
  <c r="I3405" i="10" l="1"/>
  <c r="I3406" i="10" l="1"/>
  <c r="I3407" i="10" l="1"/>
  <c r="I3408" i="10" l="1"/>
  <c r="I3409" i="10" l="1"/>
  <c r="I3410" i="10" l="1"/>
  <c r="I3411" i="10"/>
  <c r="I3412" i="10" l="1"/>
  <c r="I3415" i="10" l="1"/>
  <c r="I3413" i="10"/>
  <c r="I3416" i="10" s="1"/>
  <c r="I3414" i="10"/>
  <c r="I3417" i="10" s="1"/>
  <c r="M173" i="10" l="1"/>
  <c r="Q173" i="10" s="1"/>
  <c r="I3418" i="10"/>
  <c r="I3419" i="10" s="1"/>
  <c r="I3420" i="10" l="1"/>
  <c r="I3421" i="10" l="1"/>
  <c r="I3422" i="10" s="1"/>
  <c r="I3423" i="10" l="1"/>
  <c r="I3424" i="10" l="1"/>
  <c r="I3425" i="10" l="1"/>
  <c r="I3426" i="10" s="1"/>
  <c r="I3427" i="10" l="1"/>
  <c r="I3428" i="10" l="1"/>
  <c r="I3429" i="10" l="1"/>
  <c r="I3430" i="10" l="1"/>
  <c r="I3431" i="10" l="1"/>
  <c r="I3432" i="10" l="1"/>
  <c r="I3433" i="10"/>
  <c r="I3434" i="10" l="1"/>
  <c r="M174" i="10" l="1"/>
  <c r="Q174" i="10" s="1"/>
  <c r="I3435" i="10"/>
  <c r="I3438" i="10" l="1"/>
  <c r="I3436" i="10"/>
  <c r="I3439" i="10" s="1"/>
  <c r="I3437" i="10"/>
  <c r="I3440" i="10" l="1"/>
  <c r="I3442" i="10" l="1"/>
  <c r="I3441" i="10"/>
  <c r="I3444" i="10" s="1"/>
  <c r="I3443" i="10"/>
  <c r="I3446" i="10" l="1"/>
  <c r="I3447" i="10" s="1"/>
  <c r="I3445" i="10"/>
  <c r="I3448" i="10" l="1"/>
  <c r="I3449" i="10"/>
  <c r="I3450" i="10" l="1"/>
  <c r="I3451" i="10" l="1"/>
  <c r="I3452" i="10" s="1"/>
  <c r="I3453" i="10" l="1"/>
  <c r="M175" i="10" l="1"/>
  <c r="Q175" i="10" s="1"/>
  <c r="I3454" i="10"/>
  <c r="I3455" i="10" s="1"/>
  <c r="I3456" i="10" l="1"/>
  <c r="I3457" i="10"/>
  <c r="I3458" i="10" l="1"/>
  <c r="I3459" i="10" l="1"/>
  <c r="I3460" i="10" s="1"/>
  <c r="I3461" i="10" l="1"/>
  <c r="I3462" i="10" l="1"/>
  <c r="I3463" i="10"/>
  <c r="I3464" i="10" l="1"/>
  <c r="I3465" i="10" l="1"/>
  <c r="I3466" i="10" l="1"/>
  <c r="I3467" i="10"/>
  <c r="I3469" i="10" l="1"/>
  <c r="I3468" i="10"/>
  <c r="I3470" i="10" s="1"/>
  <c r="I3471" i="10" s="1"/>
  <c r="I3472" i="10" l="1"/>
  <c r="I3473" i="10" s="1"/>
  <c r="M176" i="10" l="1"/>
  <c r="Q176" i="10" s="1"/>
  <c r="I3474" i="10"/>
  <c r="I3475" i="10" l="1"/>
  <c r="I3477" i="10" l="1"/>
  <c r="I3480" i="10" s="1"/>
  <c r="I3476" i="10"/>
  <c r="I3479" i="10" s="1"/>
  <c r="I3478" i="10"/>
  <c r="I3481" i="10" s="1"/>
  <c r="I3482" i="10" l="1"/>
  <c r="I3483" i="10"/>
  <c r="I3484" i="10" l="1"/>
  <c r="I3486" i="10" l="1"/>
  <c r="I3485" i="10"/>
  <c r="I3488" i="10" l="1"/>
  <c r="I3487" i="10"/>
  <c r="I3489" i="10"/>
  <c r="I3490" i="10" l="1"/>
  <c r="I3492" i="10" s="1"/>
  <c r="I3491" i="10"/>
  <c r="M177" i="10" l="1"/>
  <c r="Q177" i="10" s="1"/>
  <c r="I3493" i="10"/>
  <c r="I3494" i="10" l="1"/>
  <c r="I3495" i="10"/>
  <c r="I3496" i="10" l="1"/>
  <c r="I3497" i="10" l="1"/>
  <c r="I3498" i="10" l="1"/>
  <c r="I3499" i="10" l="1"/>
  <c r="I3500" i="10" l="1"/>
  <c r="I3501" i="10"/>
  <c r="I3504" i="10" l="1"/>
  <c r="I3507" i="10" s="1"/>
  <c r="I3510" i="10" s="1"/>
  <c r="I3503" i="10"/>
  <c r="I3506" i="10" s="1"/>
  <c r="I3509" i="10" s="1"/>
  <c r="I3502" i="10"/>
  <c r="I3505" i="10" s="1"/>
  <c r="I3508" i="10" s="1"/>
  <c r="M178" i="10" l="1"/>
  <c r="Q178" i="10" s="1"/>
  <c r="I3511" i="10"/>
  <c r="I3512" i="10"/>
  <c r="I3513" i="10" s="1"/>
  <c r="I3514" i="10" l="1"/>
  <c r="I3515" i="10" l="1"/>
  <c r="I3516" i="10" l="1"/>
  <c r="I3517" i="10" l="1"/>
  <c r="I3518" i="10"/>
  <c r="I3519" i="10" l="1"/>
  <c r="I3520" i="10" l="1"/>
  <c r="I3521" i="10" s="1"/>
  <c r="I3523" i="10" l="1"/>
  <c r="I3522" i="10"/>
  <c r="I3525" i="10" l="1"/>
  <c r="I3524" i="10"/>
  <c r="I3527" i="10" l="1"/>
  <c r="I3526" i="10"/>
  <c r="I3529" i="10" s="1"/>
  <c r="I3530" i="10" s="1"/>
  <c r="M179" i="10"/>
  <c r="Q179" i="10" s="1"/>
  <c r="I3528" i="10"/>
  <c r="I3531" i="10" l="1"/>
  <c r="I3532" i="10" s="1"/>
  <c r="I3533" i="10" l="1"/>
  <c r="I3535" i="10" l="1"/>
  <c r="I3538" i="10" s="1"/>
  <c r="I3534" i="10"/>
  <c r="I3537" i="10" s="1"/>
  <c r="I3536" i="10"/>
  <c r="I3539" i="10" s="1"/>
  <c r="I3540" i="10" l="1"/>
  <c r="I3541" i="10" l="1"/>
  <c r="I3542" i="10" l="1"/>
  <c r="I3543" i="10" s="1"/>
  <c r="M180" i="10" s="1"/>
  <c r="Q180" i="10" s="1"/>
  <c r="I3544" i="10" l="1"/>
  <c r="I3545" i="10" l="1"/>
  <c r="I3546" i="10" l="1"/>
  <c r="I3548" i="10" l="1"/>
  <c r="I3551" i="10" s="1"/>
  <c r="I3549" i="10"/>
  <c r="I3552" i="10" s="1"/>
  <c r="I3547" i="10"/>
  <c r="I3550" i="10" s="1"/>
  <c r="I3553" i="10" l="1"/>
  <c r="I3554" i="10"/>
  <c r="I3555" i="10" l="1"/>
  <c r="I3556" i="10"/>
  <c r="I3557" i="10" l="1"/>
  <c r="I3558" i="10" l="1"/>
  <c r="I3559" i="10" l="1"/>
  <c r="I3560" i="10"/>
  <c r="I3561" i="10" s="1"/>
  <c r="I3562" i="10" l="1"/>
  <c r="M181" i="10" s="1"/>
  <c r="Q181" i="10" s="1"/>
  <c r="C21" i="7" s="1"/>
  <c r="C23" i="7" s="1"/>
  <c r="C24" i="7" s="1"/>
  <c r="C2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tc={2A65A811-24C3-480E-88F5-75989AD6D4B2}</author>
  </authors>
  <commentList>
    <comment ref="C18" authorId="0" shapeId="0" xr:uid="{2A65A811-24C3-480E-88F5-75989AD6D4B2}">
      <text>
        <t>[Threaded comment]
Your version of Excel allows you to read this threaded comment; however, any edits to it will get removed if the file is opened in a newer version of Excel. Learn more: https://go.microsoft.com/fwlink/?linkid=870924
Comment:
    Close price 28/7/2025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tc={3BEBE590-93C5-4F1B-A376-87BCAA613D6E}</author>
  </authors>
  <commentList>
    <comment ref="G22" authorId="0" shapeId="0" xr:uid="{3BEBE590-93C5-4F1B-A376-87BCAA613D6E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visited later</t>
      </text>
    </comment>
  </commentList>
</comments>
</file>

<file path=xl/sharedStrings.xml><?xml version="1.0" encoding="utf-8"?>
<sst xmlns="http://schemas.openxmlformats.org/spreadsheetml/2006/main" count="335" uniqueCount="212">
  <si>
    <t>2020</t>
  </si>
  <si>
    <t>2021</t>
  </si>
  <si>
    <t>2022</t>
  </si>
  <si>
    <t>Cash and Cash Equivalents</t>
  </si>
  <si>
    <t>Short-term Investments</t>
  </si>
  <si>
    <t>Trade Receivables - Third Parties</t>
  </si>
  <si>
    <t>Trade Receivables - Related Parties</t>
  </si>
  <si>
    <t>Non-trade Receivables - Third Parties</t>
  </si>
  <si>
    <t>Non-trade Receivables - Related Parties</t>
  </si>
  <si>
    <t>Inventories</t>
  </si>
  <si>
    <t>Biological Assets</t>
  </si>
  <si>
    <t>Advances and Deposits</t>
  </si>
  <si>
    <t>Prepaid Taxes</t>
  </si>
  <si>
    <t>Prepaid Expenses and Other Current Assets</t>
  </si>
  <si>
    <t>Claims for Tax Refund</t>
  </si>
  <si>
    <t>Plasma Receivables</t>
  </si>
  <si>
    <t>Deferred Tax Assets</t>
  </si>
  <si>
    <t>Long-term Investments</t>
  </si>
  <si>
    <t>Right-of-Use Assets</t>
  </si>
  <si>
    <t>Fixed Assets</t>
  </si>
  <si>
    <t>Investment Property</t>
  </si>
  <si>
    <t>Deferred Charges</t>
  </si>
  <si>
    <t>Goodwill</t>
  </si>
  <si>
    <t>Intangible Assets</t>
  </si>
  <si>
    <t>Long-term Prepayments</t>
  </si>
  <si>
    <t>Other Non-current Assets</t>
  </si>
  <si>
    <t>Short-term Bank Loans</t>
  </si>
  <si>
    <t>Trade Payables - Third Parties</t>
  </si>
  <si>
    <t>Trade Payables - Related Parties</t>
  </si>
  <si>
    <t>Other Payables - Third Parties</t>
  </si>
  <si>
    <t>Accrued Expenses</t>
  </si>
  <si>
    <t>Short-term Employee Benefits Liability</t>
  </si>
  <si>
    <t>Taxes Payable</t>
  </si>
  <si>
    <t>Lease Liabilities - Current</t>
  </si>
  <si>
    <t>Current Maturities of Bank Loans</t>
  </si>
  <si>
    <t>Current Maturities of Bonds Payable</t>
  </si>
  <si>
    <t>Other Current Liabilities</t>
  </si>
  <si>
    <t>Long-term Bank Loans</t>
  </si>
  <si>
    <t>Bonds Payable</t>
  </si>
  <si>
    <t>Other Long-term Liabilities</t>
  </si>
  <si>
    <t>Lease Liabilities - Non-current</t>
  </si>
  <si>
    <t>Deferred Tax Liabilities</t>
  </si>
  <si>
    <t>Due to Related Parties</t>
  </si>
  <si>
    <t>Employee Benefits Liability</t>
  </si>
  <si>
    <t>Estimated Liabilities for Assets Dismantling</t>
  </si>
  <si>
    <t>Capital Stock</t>
  </si>
  <si>
    <t>Additional Paid-in Capital</t>
  </si>
  <si>
    <t>Unrealized Gains on Financial Assets</t>
  </si>
  <si>
    <t>Equity Changes in Subsidiaries</t>
  </si>
  <si>
    <t>Exchange Differences</t>
  </si>
  <si>
    <t>General Reserve</t>
  </si>
  <si>
    <t>Unappropriated Retained Earnings</t>
  </si>
  <si>
    <t>Non-controlling Interest</t>
  </si>
  <si>
    <t>Cost of Goods Sold</t>
  </si>
  <si>
    <t>Gross Profit</t>
  </si>
  <si>
    <t>Selling and Distribution Expenses</t>
  </si>
  <si>
    <t>General and Administrative Expenses</t>
  </si>
  <si>
    <t>Fair Value Gain (Loss) on Biological Assets</t>
  </si>
  <si>
    <t>Other Operating Income</t>
  </si>
  <si>
    <t>Other Operating Expenses</t>
  </si>
  <si>
    <t>Operating Profit</t>
  </si>
  <si>
    <t>Finance Income</t>
  </si>
  <si>
    <t>Finance Expenses</t>
  </si>
  <si>
    <t>Final Tax on Interest Income</t>
  </si>
  <si>
    <t>Share of Net Profit of Associates</t>
  </si>
  <si>
    <t>Profit Before Tax</t>
  </si>
  <si>
    <t>Income Tax Expense</t>
  </si>
  <si>
    <t>Net Income</t>
  </si>
  <si>
    <t>Net Income Attributable to Parent</t>
  </si>
  <si>
    <t>Net Income Attributable to NCI</t>
  </si>
  <si>
    <t>Net Cash Provided by Operating Activities</t>
  </si>
  <si>
    <t>Net Cash Used in Investing Activities</t>
  </si>
  <si>
    <t>Net Cash Provided by Financing Activities</t>
  </si>
  <si>
    <t>Current Assets</t>
  </si>
  <si>
    <t>Non-Current Assets</t>
  </si>
  <si>
    <t>Current Liabilities</t>
  </si>
  <si>
    <t>Non-current Liabilities</t>
  </si>
  <si>
    <t>Long-term debts</t>
  </si>
  <si>
    <t>Others</t>
  </si>
  <si>
    <t>TOTAL ASSETS</t>
  </si>
  <si>
    <t>TOTAL LIABILITIES</t>
  </si>
  <si>
    <t>TOTAL EQUITY</t>
  </si>
  <si>
    <t>Revenue</t>
  </si>
  <si>
    <t>CASH FLOWS FROM OPERATING ACTIVITIES</t>
  </si>
  <si>
    <t>Cash received from customers</t>
  </si>
  <si>
    <t>Cash paid to suppliers</t>
  </si>
  <si>
    <t>Payments for production and operating expenses</t>
  </si>
  <si>
    <t>Payments to employees</t>
  </si>
  <si>
    <t>Cash generated from operations</t>
  </si>
  <si>
    <t>Receipts of interest income</t>
  </si>
  <si>
    <t>Payments of taxes - net</t>
  </si>
  <si>
    <t>Payments of finance expense</t>
  </si>
  <si>
    <t>Other receipts - net</t>
  </si>
  <si>
    <t>Depreciation and Amortization</t>
  </si>
  <si>
    <t>CASH FLOWS FROM INVESTING ACTIVITIES</t>
  </si>
  <si>
    <t>Proceeds from sale of fixed assets</t>
  </si>
  <si>
    <t>Additional advances for investment and additional investment in joint ventures</t>
  </si>
  <si>
    <t>Acquisition of a Subsidiary from non-controlling interests</t>
  </si>
  <si>
    <t>Addition to biological assets</t>
  </si>
  <si>
    <t>Additions from short-term investments</t>
  </si>
  <si>
    <t>Additions to fixed assets, plantations and payments of advances for fixed assets</t>
  </si>
  <si>
    <t>CASH FLOWS FROM FINANCING ACTIVITIES</t>
  </si>
  <si>
    <t>Proceeds from short-term bank loans</t>
  </si>
  <si>
    <t>Proceeds from long-term bank loans</t>
  </si>
  <si>
    <t>Payment of cash dividends by subsidiaries to non-controlling interests</t>
  </si>
  <si>
    <t>Payments of long-term bank loans</t>
  </si>
  <si>
    <t>Payments of cash dividends</t>
  </si>
  <si>
    <t>Payments of short-term bank loans</t>
  </si>
  <si>
    <t>NET EFFECTS OF CHANGES IN EXCHANGE RATES ON CASH AND CASH EQUIVALENTS</t>
  </si>
  <si>
    <t>NET INCREASE IN CASH AND CASH EQUIVALENTS</t>
  </si>
  <si>
    <t>CASH AND CASH EQUIVALENTS AT BEGINNING OF YEAR</t>
  </si>
  <si>
    <t>CASH AND CASH EQUIVALENTS AT END OF YEAR</t>
  </si>
  <si>
    <t>Acquisition of a new Subsidiary, net of cash acquired</t>
  </si>
  <si>
    <t>Proceeds from bonds payable</t>
  </si>
  <si>
    <t>Proceeds of other long-term debts</t>
  </si>
  <si>
    <t xml:space="preserve">borrowings from related parties </t>
  </si>
  <si>
    <t>Payments lease liabilities</t>
  </si>
  <si>
    <t>Payment of cash dividends by subsidiaries to non-controlling interests and others</t>
  </si>
  <si>
    <t>Cash and cash equivalents</t>
  </si>
  <si>
    <t>Overdraft</t>
  </si>
  <si>
    <t>Net</t>
  </si>
  <si>
    <t>Effective Tax Rates</t>
  </si>
  <si>
    <t>Paymentes of bonds payable</t>
  </si>
  <si>
    <t>Payments of other short-term liability</t>
  </si>
  <si>
    <t>Account (million IDR)</t>
  </si>
  <si>
    <t>DATA</t>
  </si>
  <si>
    <t>REVENUE PROJECTION</t>
  </si>
  <si>
    <t>ASSUMPTIONS</t>
  </si>
  <si>
    <t>Net sales</t>
  </si>
  <si>
    <t>Revenue (IDR M)</t>
  </si>
  <si>
    <t>CAGR</t>
  </si>
  <si>
    <t>Scenario Analysis</t>
  </si>
  <si>
    <t>Moderate</t>
  </si>
  <si>
    <t>%growth</t>
  </si>
  <si>
    <t>Avg. Growth</t>
  </si>
  <si>
    <t>Median Growth</t>
  </si>
  <si>
    <t>Optimistic</t>
  </si>
  <si>
    <t>Pessimistic</t>
  </si>
  <si>
    <t>Linear Regression</t>
  </si>
  <si>
    <t>Slope</t>
  </si>
  <si>
    <t>Intercept</t>
  </si>
  <si>
    <t>CapEx</t>
  </si>
  <si>
    <t>CapEx (IDR M)</t>
  </si>
  <si>
    <t>Net Fixed Assets</t>
  </si>
  <si>
    <t>Depreciation of fixed assets</t>
  </si>
  <si>
    <t>Depreciation of Fixed Assets</t>
  </si>
  <si>
    <t>Operating Current Assets</t>
  </si>
  <si>
    <t>Operating Current Liabilities</t>
  </si>
  <si>
    <t>Inventory</t>
  </si>
  <si>
    <t>Prepaid Expenses</t>
  </si>
  <si>
    <t>Accounts Payable</t>
  </si>
  <si>
    <t>Accrued Expense</t>
  </si>
  <si>
    <t>Accounts Receivable</t>
  </si>
  <si>
    <t>Working Capital</t>
  </si>
  <si>
    <t>NWC</t>
  </si>
  <si>
    <t>NWC (IDR M)</t>
  </si>
  <si>
    <t>CAGR WC</t>
  </si>
  <si>
    <t>CAGR Fixed Assets</t>
  </si>
  <si>
    <t>CAGR Depreciation</t>
  </si>
  <si>
    <t>CAGR OCA</t>
  </si>
  <si>
    <t>CAGR OCL</t>
  </si>
  <si>
    <t>Cost of Debt</t>
  </si>
  <si>
    <t>Cost of Equity</t>
  </si>
  <si>
    <t>Market value of debt</t>
  </si>
  <si>
    <t>Market value of equity</t>
  </si>
  <si>
    <t>No. Share Outstanding</t>
  </si>
  <si>
    <t>Price/share</t>
  </si>
  <si>
    <t>Short-term debt</t>
  </si>
  <si>
    <t>Long-term debt</t>
  </si>
  <si>
    <t>Effective Tax Rate</t>
  </si>
  <si>
    <t>DtE Ratio</t>
  </si>
  <si>
    <t>Finance Expense</t>
  </si>
  <si>
    <t>Pre-tax Cost of Debt</t>
  </si>
  <si>
    <t>Risk-Free Rate</t>
  </si>
  <si>
    <t>Expected Market Return</t>
  </si>
  <si>
    <t>Date</t>
  </si>
  <si>
    <t>ICBP</t>
  </si>
  <si>
    <t>IDX</t>
  </si>
  <si>
    <t>Selected date</t>
  </si>
  <si>
    <t>Monthly Closing Date</t>
  </si>
  <si>
    <t>Monthly Growth Rate</t>
  </si>
  <si>
    <t>Beta</t>
  </si>
  <si>
    <t>EtD Ratio</t>
  </si>
  <si>
    <t>CAPM</t>
  </si>
  <si>
    <t>WACC</t>
  </si>
  <si>
    <t>%Debt*Cost of Debt*(1-Tax rate)</t>
  </si>
  <si>
    <t>%Equity*Cost of Equity</t>
  </si>
  <si>
    <t>INDF</t>
  </si>
  <si>
    <t>INDOFOOD SUKSES MAKMUR</t>
  </si>
  <si>
    <t>Ticker</t>
  </si>
  <si>
    <t>Today's Share Price</t>
  </si>
  <si>
    <t>Implied Share Price</t>
  </si>
  <si>
    <t>Assumptions</t>
  </si>
  <si>
    <t>EBIT</t>
  </si>
  <si>
    <t>Taxes</t>
  </si>
  <si>
    <t>EBIAT</t>
  </si>
  <si>
    <t>D&amp;A</t>
  </si>
  <si>
    <t>Change in NWC</t>
  </si>
  <si>
    <t>TGR</t>
  </si>
  <si>
    <t>%revenue</t>
  </si>
  <si>
    <t>%EBIT</t>
  </si>
  <si>
    <t>Unlevered FCF</t>
  </si>
  <si>
    <t>DCF Model (Moderate Revenue Growth)</t>
  </si>
  <si>
    <t>Terminal Value</t>
  </si>
  <si>
    <t>PV of Terminal Value</t>
  </si>
  <si>
    <t>PV of FCF</t>
  </si>
  <si>
    <t>Enterprise Value</t>
  </si>
  <si>
    <t>+ Cash</t>
  </si>
  <si>
    <t>- Debt</t>
  </si>
  <si>
    <t>Equity Value</t>
  </si>
  <si>
    <t>Shares</t>
  </si>
  <si>
    <t>Implied Pricce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</si>
</sst>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p&quot;* #,##0.00_-;\-&quot;Rp&quot;* #,##0.00_-;_-&quot;Rp&quot;* &quot;-&quot;??_-;_-@_-"/>
    <numFmt numFmtId="43" formatCode="_-* #,##0.00_-;\-* #,##0.00_-;_-* &quot;-&quot;??_-;_-@_-"/>
    <numFmt numFmtId="165" formatCode="0.000%"/>
    <numFmt numFmtId="167" formatCode="yyyy\A"/>
    <numFmt numFmtId="168" formatCode="yyyy\E"/>
    <numFmt numFmtId="171" formatCode="_-* #,##0_-;\-* #,##0_-;_-* &quot;-&quot;??_-;_-@_-"/>
    <numFmt numFmtId="187" formatCode="0.0000"/>
    <numFmt numFmtId="189" formatCode="0.0000000000000000%"/>
  </numFmts>
  <fonts count="1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200"/>
      <color theme="0"/>
      <name val="Calibri"/>
      <family val="2"/>
      <scheme val="minor"/>
    </font>
    <font>
      <b/>
      <sz val="15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1">
    <xf numFmtId="0" fontId="0" fillId="0" borderId="0" xfId="0"/>
    <xf numFmtId="44" fontId="1" fillId="0" borderId="0" xfId="0" applyNumberFormat="1" applyFont="1" applyAlignment="1">
      <alignment horizontal="center" vertical="top"/>
    </xf>
    <xf numFmtId="0" fontId="3" fillId="0" borderId="0" xfId="0" applyFont="1"/>
    <xf numFmtId="44" fontId="3" fillId="0" borderId="0" xfId="1" applyFont="1" applyBorder="1"/>
    <xf numFmtId="3" fontId="5" fillId="0" borderId="0" xfId="0" applyNumberFormat="1" applyFont="1" applyAlignment="1">
      <alignment horizontal="right" wrapText="1"/>
    </xf>
    <xf numFmtId="44" fontId="0" fillId="0" borderId="0" xfId="1" applyFont="1" applyBorder="1"/>
    <xf numFmtId="44" fontId="5" fillId="0" borderId="0" xfId="1" applyFon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44" fontId="6" fillId="0" borderId="0" xfId="1" applyFont="1" applyBorder="1" applyAlignment="1">
      <alignment horizontal="right" wrapText="1"/>
    </xf>
    <xf numFmtId="44" fontId="3" fillId="0" borderId="0" xfId="1" applyFont="1" applyBorder="1" applyAlignment="1">
      <alignment horizontal="right" wrapText="1"/>
    </xf>
    <xf numFmtId="44" fontId="5" fillId="0" borderId="0" xfId="1" applyFont="1" applyBorder="1" applyAlignment="1">
      <alignment wrapText="1"/>
    </xf>
    <xf numFmtId="44" fontId="3" fillId="0" borderId="0" xfId="1" applyFont="1" applyBorder="1" applyAlignment="1">
      <alignment vertical="center"/>
    </xf>
    <xf numFmtId="44" fontId="0" fillId="0" borderId="0" xfId="1" applyFont="1" applyBorder="1" applyAlignment="1">
      <alignment horizontal="left"/>
    </xf>
    <xf numFmtId="44" fontId="0" fillId="0" borderId="0" xfId="1" applyFont="1" applyBorder="1" applyAlignment="1">
      <alignment horizontal="left" wrapText="1"/>
    </xf>
    <xf numFmtId="44" fontId="3" fillId="0" borderId="0" xfId="1" applyFont="1" applyBorder="1" applyAlignment="1">
      <alignment horizontal="left" wrapText="1"/>
    </xf>
    <xf numFmtId="10" fontId="3" fillId="0" borderId="0" xfId="0" applyNumberFormat="1" applyFont="1"/>
    <xf numFmtId="44" fontId="3" fillId="2" borderId="0" xfId="1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 wrapText="1"/>
    </xf>
    <xf numFmtId="44" fontId="6" fillId="0" borderId="2" xfId="1" applyFont="1" applyBorder="1" applyAlignment="1">
      <alignment horizontal="right" wrapText="1"/>
    </xf>
    <xf numFmtId="0" fontId="0" fillId="0" borderId="2" xfId="0" applyBorder="1"/>
    <xf numFmtId="3" fontId="3" fillId="0" borderId="2" xfId="0" applyNumberFormat="1" applyFont="1" applyBorder="1" applyAlignment="1">
      <alignment horizontal="right" wrapText="1"/>
    </xf>
    <xf numFmtId="0" fontId="3" fillId="0" borderId="3" xfId="0" applyFont="1" applyBorder="1"/>
    <xf numFmtId="44" fontId="3" fillId="0" borderId="3" xfId="1" applyFont="1" applyBorder="1" applyAlignment="1">
      <alignment horizontal="left"/>
    </xf>
    <xf numFmtId="0" fontId="6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44" fontId="1" fillId="0" borderId="1" xfId="1" applyFont="1" applyBorder="1" applyAlignment="1">
      <alignment horizontal="center" vertical="top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5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44" fontId="3" fillId="0" borderId="2" xfId="1" applyFont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1" fillId="0" borderId="5" xfId="1" applyFont="1" applyBorder="1" applyAlignment="1">
      <alignment horizontal="center" vertical="top"/>
    </xf>
    <xf numFmtId="2" fontId="1" fillId="0" borderId="5" xfId="1" applyNumberFormat="1" applyFont="1" applyBorder="1" applyAlignment="1">
      <alignment horizontal="center" vertical="top"/>
    </xf>
    <xf numFmtId="1" fontId="1" fillId="0" borderId="5" xfId="1" applyNumberFormat="1" applyFont="1" applyBorder="1" applyAlignment="1">
      <alignment horizontal="center" vertical="top"/>
    </xf>
    <xf numFmtId="1" fontId="1" fillId="0" borderId="6" xfId="1" applyNumberFormat="1" applyFont="1" applyBorder="1" applyAlignment="1">
      <alignment horizontal="center" vertical="top"/>
    </xf>
    <xf numFmtId="44" fontId="3" fillId="0" borderId="7" xfId="1" applyFont="1" applyBorder="1"/>
    <xf numFmtId="44" fontId="0" fillId="0" borderId="7" xfId="1" applyFont="1" applyBorder="1"/>
    <xf numFmtId="44" fontId="0" fillId="0" borderId="8" xfId="1" applyFont="1" applyBorder="1"/>
    <xf numFmtId="44" fontId="1" fillId="0" borderId="2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7" xfId="0" applyFont="1" applyBorder="1"/>
    <xf numFmtId="44" fontId="4" fillId="0" borderId="0" xfId="1" applyFont="1" applyBorder="1"/>
    <xf numFmtId="44" fontId="4" fillId="0" borderId="2" xfId="1" applyFont="1" applyBorder="1"/>
    <xf numFmtId="0" fontId="8" fillId="0" borderId="7" xfId="0" applyFont="1" applyBorder="1"/>
    <xf numFmtId="44" fontId="8" fillId="0" borderId="0" xfId="1" applyFont="1" applyBorder="1"/>
    <xf numFmtId="44" fontId="8" fillId="0" borderId="2" xfId="1" applyFont="1" applyBorder="1"/>
    <xf numFmtId="0" fontId="8" fillId="2" borderId="7" xfId="0" applyFont="1" applyFill="1" applyBorder="1"/>
    <xf numFmtId="44" fontId="8" fillId="2" borderId="0" xfId="1" applyFont="1" applyFill="1" applyBorder="1"/>
    <xf numFmtId="44" fontId="8" fillId="2" borderId="2" xfId="1" applyFont="1" applyFill="1" applyBorder="1"/>
    <xf numFmtId="0" fontId="4" fillId="0" borderId="7" xfId="0" applyFont="1" applyBorder="1" applyAlignment="1">
      <alignment horizontal="left" indent="1"/>
    </xf>
    <xf numFmtId="0" fontId="8" fillId="2" borderId="8" xfId="0" applyFont="1" applyFill="1" applyBorder="1"/>
    <xf numFmtId="44" fontId="8" fillId="2" borderId="3" xfId="1" applyFont="1" applyFill="1" applyBorder="1"/>
    <xf numFmtId="44" fontId="8" fillId="2" borderId="4" xfId="1" applyFont="1" applyFill="1" applyBorder="1"/>
    <xf numFmtId="0" fontId="0" fillId="3" borderId="0" xfId="0" applyFill="1"/>
    <xf numFmtId="0" fontId="9" fillId="3" borderId="0" xfId="0" applyFont="1" applyFill="1" applyAlignment="1">
      <alignment horizont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9" fillId="3" borderId="0" xfId="0" applyFont="1" applyFill="1"/>
    <xf numFmtId="0" fontId="9" fillId="0" borderId="0" xfId="0" applyFont="1" applyFill="1"/>
    <xf numFmtId="44" fontId="0" fillId="0" borderId="0" xfId="0" applyNumberFormat="1"/>
    <xf numFmtId="43" fontId="0" fillId="0" borderId="0" xfId="2" applyFont="1"/>
    <xf numFmtId="0" fontId="0" fillId="0" borderId="18" xfId="0" applyBorder="1"/>
    <xf numFmtId="10" fontId="0" fillId="0" borderId="0" xfId="3" applyNumberFormat="1" applyFont="1"/>
    <xf numFmtId="167" fontId="0" fillId="0" borderId="18" xfId="0" applyNumberFormat="1" applyBorder="1" applyAlignment="1">
      <alignment horizontal="center"/>
    </xf>
    <xf numFmtId="168" fontId="0" fillId="0" borderId="18" xfId="0" applyNumberFormat="1" applyBorder="1" applyAlignment="1">
      <alignment horizontal="center"/>
    </xf>
    <xf numFmtId="0" fontId="12" fillId="0" borderId="0" xfId="0" applyFont="1"/>
    <xf numFmtId="0" fontId="13" fillId="0" borderId="0" xfId="0" applyFont="1"/>
    <xf numFmtId="43" fontId="0" fillId="0" borderId="0" xfId="0" applyNumberFormat="1"/>
    <xf numFmtId="0" fontId="3" fillId="6" borderId="19" xfId="0" applyFont="1" applyFill="1" applyBorder="1" applyAlignment="1">
      <alignment horizontal="center"/>
    </xf>
    <xf numFmtId="165" fontId="0" fillId="6" borderId="19" xfId="3" applyNumberFormat="1" applyFont="1" applyFill="1" applyBorder="1"/>
    <xf numFmtId="165" fontId="0" fillId="6" borderId="19" xfId="3" applyNumberFormat="1" applyFont="1" applyFill="1" applyBorder="1" applyAlignment="1">
      <alignment horizontal="center"/>
    </xf>
    <xf numFmtId="10" fontId="0" fillId="6" borderId="19" xfId="3" applyNumberFormat="1" applyFont="1" applyFill="1" applyBorder="1" applyAlignment="1">
      <alignment horizontal="center"/>
    </xf>
    <xf numFmtId="10" fontId="14" fillId="8" borderId="0" xfId="0" applyNumberFormat="1" applyFont="1" applyFill="1" applyAlignment="1">
      <alignment horizontal="center"/>
    </xf>
    <xf numFmtId="10" fontId="3" fillId="7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5" fillId="8" borderId="0" xfId="0" applyNumberFormat="1" applyFont="1" applyFill="1" applyAlignment="1">
      <alignment horizontal="center"/>
    </xf>
    <xf numFmtId="10" fontId="13" fillId="7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0" fontId="3" fillId="0" borderId="18" xfId="0" applyFont="1" applyFill="1" applyBorder="1"/>
    <xf numFmtId="0" fontId="13" fillId="0" borderId="18" xfId="0" applyFont="1" applyFill="1" applyBorder="1"/>
    <xf numFmtId="2" fontId="0" fillId="0" borderId="0" xfId="0" applyNumberFormat="1"/>
    <xf numFmtId="0" fontId="13" fillId="6" borderId="19" xfId="0" applyFont="1" applyFill="1" applyBorder="1"/>
    <xf numFmtId="0" fontId="3" fillId="6" borderId="19" xfId="0" applyFont="1" applyFill="1" applyBorder="1"/>
    <xf numFmtId="43" fontId="12" fillId="6" borderId="18" xfId="2" applyFont="1" applyFill="1" applyBorder="1" applyAlignment="1">
      <alignment horizontal="center"/>
    </xf>
    <xf numFmtId="10" fontId="2" fillId="6" borderId="18" xfId="3" applyNumberFormat="1" applyFont="1" applyFill="1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4" fillId="0" borderId="0" xfId="0" applyFont="1" applyBorder="1"/>
    <xf numFmtId="44" fontId="4" fillId="0" borderId="0" xfId="1" applyFont="1" applyFill="1" applyBorder="1"/>
    <xf numFmtId="3" fontId="3" fillId="0" borderId="0" xfId="0" applyNumberFormat="1" applyFont="1" applyFill="1" applyAlignment="1">
      <alignment horizontal="right" wrapText="1"/>
    </xf>
    <xf numFmtId="44" fontId="3" fillId="0" borderId="0" xfId="1" applyFont="1" applyFill="1" applyAlignment="1">
      <alignment horizontal="right" wrapText="1"/>
    </xf>
    <xf numFmtId="0" fontId="0" fillId="0" borderId="0" xfId="0" applyFill="1"/>
    <xf numFmtId="0" fontId="13" fillId="0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3" fontId="0" fillId="0" borderId="0" xfId="0" applyNumberFormat="1"/>
    <xf numFmtId="43" fontId="3" fillId="6" borderId="19" xfId="0" applyNumberFormat="1" applyFont="1" applyFill="1" applyBorder="1"/>
    <xf numFmtId="43" fontId="3" fillId="0" borderId="0" xfId="2" applyFont="1"/>
    <xf numFmtId="43" fontId="13" fillId="0" borderId="0" xfId="2" applyFont="1"/>
    <xf numFmtId="44" fontId="3" fillId="0" borderId="0" xfId="0" applyNumberFormat="1" applyFont="1"/>
    <xf numFmtId="0" fontId="13" fillId="9" borderId="0" xfId="0" applyFont="1" applyFill="1"/>
    <xf numFmtId="10" fontId="0" fillId="9" borderId="0" xfId="3" applyNumberFormat="1" applyFont="1" applyFill="1"/>
    <xf numFmtId="165" fontId="0" fillId="9" borderId="0" xfId="3" applyNumberFormat="1" applyFont="1" applyFill="1"/>
    <xf numFmtId="168" fontId="0" fillId="10" borderId="18" xfId="0" applyNumberFormat="1" applyFill="1" applyBorder="1" applyAlignment="1">
      <alignment horizontal="center"/>
    </xf>
    <xf numFmtId="171" fontId="13" fillId="0" borderId="0" xfId="2" applyNumberFormat="1" applyFont="1" applyFill="1" applyAlignment="1">
      <alignment wrapText="1"/>
    </xf>
    <xf numFmtId="171" fontId="0" fillId="0" borderId="0" xfId="2" applyNumberFormat="1" applyFont="1"/>
    <xf numFmtId="0" fontId="13" fillId="9" borderId="20" xfId="0" applyFont="1" applyFill="1" applyBorder="1"/>
    <xf numFmtId="10" fontId="0" fillId="9" borderId="20" xfId="3" applyNumberFormat="1" applyFont="1" applyFill="1" applyBorder="1"/>
    <xf numFmtId="0" fontId="0" fillId="0" borderId="20" xfId="0" applyBorder="1"/>
    <xf numFmtId="0" fontId="13" fillId="9" borderId="19" xfId="0" applyFont="1" applyFill="1" applyBorder="1"/>
    <xf numFmtId="10" fontId="0" fillId="9" borderId="19" xfId="3" applyNumberFormat="1" applyFont="1" applyFill="1" applyBorder="1"/>
    <xf numFmtId="43" fontId="3" fillId="6" borderId="19" xfId="2" applyFont="1" applyFill="1" applyBorder="1"/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0" fillId="0" borderId="0" xfId="0" applyBorder="1"/>
    <xf numFmtId="3" fontId="3" fillId="0" borderId="0" xfId="0" applyNumberFormat="1" applyFont="1" applyBorder="1" applyAlignment="1">
      <alignment horizontal="right" wrapText="1"/>
    </xf>
    <xf numFmtId="0" fontId="3" fillId="0" borderId="16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44" fontId="0" fillId="0" borderId="16" xfId="1" applyFont="1" applyBorder="1" applyAlignment="1">
      <alignment horizontal="right" wrapText="1"/>
    </xf>
    <xf numFmtId="44" fontId="5" fillId="0" borderId="2" xfId="1" applyFont="1" applyBorder="1" applyAlignment="1">
      <alignment horizontal="right" wrapText="1"/>
    </xf>
    <xf numFmtId="44" fontId="3" fillId="0" borderId="16" xfId="1" applyFont="1" applyBorder="1" applyAlignment="1">
      <alignment horizontal="right" wrapText="1"/>
    </xf>
    <xf numFmtId="44" fontId="6" fillId="0" borderId="16" xfId="1" applyFont="1" applyBorder="1" applyAlignment="1">
      <alignment horizontal="right" wrapText="1"/>
    </xf>
    <xf numFmtId="44" fontId="3" fillId="0" borderId="16" xfId="1" applyFont="1" applyBorder="1" applyAlignment="1">
      <alignment vertical="center"/>
    </xf>
    <xf numFmtId="44" fontId="5" fillId="0" borderId="2" xfId="1" applyFont="1" applyBorder="1" applyAlignment="1">
      <alignment wrapText="1"/>
    </xf>
    <xf numFmtId="44" fontId="0" fillId="0" borderId="16" xfId="1" applyFont="1" applyBorder="1" applyAlignment="1">
      <alignment horizontal="left" vertical="center"/>
    </xf>
    <xf numFmtId="44" fontId="0" fillId="0" borderId="16" xfId="1" applyFont="1" applyBorder="1" applyAlignment="1">
      <alignment horizontal="left"/>
    </xf>
    <xf numFmtId="0" fontId="0" fillId="0" borderId="16" xfId="0" applyBorder="1"/>
    <xf numFmtId="3" fontId="3" fillId="0" borderId="16" xfId="0" applyNumberFormat="1" applyFont="1" applyBorder="1" applyAlignment="1">
      <alignment horizontal="right" wrapText="1"/>
    </xf>
    <xf numFmtId="44" fontId="3" fillId="0" borderId="16" xfId="1" applyFont="1" applyBorder="1" applyAlignment="1">
      <alignment horizontal="left"/>
    </xf>
    <xf numFmtId="44" fontId="3" fillId="0" borderId="16" xfId="1" applyFont="1" applyBorder="1" applyAlignment="1">
      <alignment horizontal="left" wrapText="1"/>
    </xf>
    <xf numFmtId="44" fontId="3" fillId="0" borderId="17" xfId="1" applyFont="1" applyBorder="1" applyAlignment="1">
      <alignment horizontal="left"/>
    </xf>
    <xf numFmtId="0" fontId="3" fillId="0" borderId="4" xfId="0" applyFont="1" applyBorder="1"/>
    <xf numFmtId="0" fontId="3" fillId="0" borderId="22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0" fillId="0" borderId="0" xfId="0" applyAlignment="1">
      <alignment horizontal="left" indent="1"/>
    </xf>
    <xf numFmtId="10" fontId="0" fillId="0" borderId="0" xfId="0" applyNumberFormat="1" applyFont="1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0" fontId="16" fillId="0" borderId="0" xfId="0" applyFont="1" applyAlignment="1">
      <alignment vertical="center"/>
    </xf>
    <xf numFmtId="189" fontId="0" fillId="0" borderId="0" xfId="0" applyNumberFormat="1"/>
    <xf numFmtId="165" fontId="3" fillId="0" borderId="0" xfId="3" applyNumberFormat="1" applyFont="1"/>
    <xf numFmtId="0" fontId="13" fillId="11" borderId="0" xfId="0" applyFont="1" applyFill="1"/>
    <xf numFmtId="10" fontId="13" fillId="11" borderId="0" xfId="0" applyNumberFormat="1" applyFont="1" applyFill="1"/>
    <xf numFmtId="10" fontId="2" fillId="0" borderId="0" xfId="3" applyNumberFormat="1" applyFont="1"/>
    <xf numFmtId="0" fontId="0" fillId="0" borderId="0" xfId="0" applyFont="1"/>
    <xf numFmtId="187" fontId="2" fillId="0" borderId="0" xfId="3" applyNumberFormat="1" applyFont="1"/>
    <xf numFmtId="0" fontId="17" fillId="0" borderId="18" xfId="0" applyFont="1" applyBorder="1"/>
    <xf numFmtId="0" fontId="12" fillId="12" borderId="0" xfId="0" applyFont="1" applyFill="1"/>
    <xf numFmtId="10" fontId="0" fillId="12" borderId="0" xfId="3" applyNumberFormat="1" applyFont="1" applyFill="1"/>
    <xf numFmtId="10" fontId="12" fillId="12" borderId="0" xfId="0" applyNumberFormat="1" applyFont="1" applyFill="1"/>
    <xf numFmtId="10" fontId="12" fillId="12" borderId="0" xfId="3" applyNumberFormat="1" applyFont="1" applyFill="1"/>
    <xf numFmtId="43" fontId="0" fillId="12" borderId="0" xfId="0" applyNumberFormat="1" applyFill="1"/>
    <xf numFmtId="0" fontId="3" fillId="13" borderId="0" xfId="0" applyFont="1" applyFill="1"/>
    <xf numFmtId="43" fontId="3" fillId="13" borderId="0" xfId="0" applyNumberFormat="1" applyFont="1" applyFill="1"/>
    <xf numFmtId="0" fontId="13" fillId="13" borderId="20" xfId="0" applyFont="1" applyFill="1" applyBorder="1"/>
    <xf numFmtId="43" fontId="13" fillId="13" borderId="20" xfId="0" applyNumberFormat="1" applyFont="1" applyFill="1" applyBorder="1"/>
    <xf numFmtId="0" fontId="13" fillId="13" borderId="19" xfId="0" applyFont="1" applyFill="1" applyBorder="1"/>
    <xf numFmtId="0" fontId="0" fillId="13" borderId="19" xfId="0" applyFill="1" applyBorder="1"/>
    <xf numFmtId="43" fontId="3" fillId="13" borderId="19" xfId="0" applyNumberFormat="1" applyFont="1" applyFill="1" applyBorder="1"/>
    <xf numFmtId="43" fontId="0" fillId="0" borderId="18" xfId="0" applyNumberFormat="1" applyBorder="1"/>
    <xf numFmtId="0" fontId="3" fillId="0" borderId="0" xfId="0" applyFont="1" applyFill="1" applyBorder="1"/>
    <xf numFmtId="0" fontId="0" fillId="0" borderId="0" xfId="0" quotePrefix="1" applyFill="1" applyBorder="1"/>
    <xf numFmtId="0" fontId="0" fillId="0" borderId="18" xfId="0" quotePrefix="1" applyFill="1" applyBorder="1"/>
    <xf numFmtId="43" fontId="0" fillId="0" borderId="18" xfId="2" applyFont="1" applyBorder="1"/>
    <xf numFmtId="3" fontId="0" fillId="0" borderId="18" xfId="0" applyNumberFormat="1" applyBorder="1"/>
    <xf numFmtId="43" fontId="3" fillId="0" borderId="0" xfId="0" applyNumberFormat="1" applyFont="1"/>
    <xf numFmtId="44" fontId="3" fillId="0" borderId="0" xfId="1" applyFont="1"/>
    <xf numFmtId="10" fontId="3" fillId="6" borderId="21" xfId="0" applyNumberFormat="1" applyFont="1" applyFill="1" applyBorder="1"/>
    <xf numFmtId="10" fontId="3" fillId="6" borderId="21" xfId="0" applyNumberFormat="1" applyFont="1" applyFill="1" applyBorder="1" applyAlignment="1">
      <alignment horizontal="center"/>
    </xf>
    <xf numFmtId="14" fontId="3" fillId="6" borderId="21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 textRotation="90"/>
    </xf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43" fontId="0" fillId="17" borderId="0" xfId="0" applyNumberFormat="1" applyFill="1" applyBorder="1"/>
    <xf numFmtId="10" fontId="3" fillId="14" borderId="0" xfId="0" applyNumberFormat="1" applyFont="1" applyFill="1" applyBorder="1"/>
  </cellXfs>
  <cellStyles count="4">
    <cellStyle name="Comma" xfId="2" builtinId="3"/>
    <cellStyle name="Currency" xfId="1" builtinId="4"/>
    <cellStyle name="Normal" xfId="0" builtinId="0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PROJECTION!$B$14</c:f>
              <c:strCache>
                <c:ptCount val="1"/>
                <c:pt idx="0">
                  <c:v>Moderate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PROJECTION!$C$15:$G$15</c:f>
              <c:numCache>
                <c:formatCode>yyyy\E</c:formatCode>
                <c:ptCount val="5"/>
                <c:pt idx="0">
                  <c:v>45850</c:v>
                </c:pt>
                <c:pt idx="1">
                  <c:v>46216</c:v>
                </c:pt>
                <c:pt idx="2">
                  <c:v>46582</c:v>
                </c:pt>
                <c:pt idx="3">
                  <c:v>46948</c:v>
                </c:pt>
                <c:pt idx="4">
                  <c:v>47314</c:v>
                </c:pt>
              </c:numCache>
            </c:numRef>
          </c:cat>
          <c:val>
            <c:numRef>
              <c:f>PROJECTION!$C$16:$G$16</c:f>
              <c:numCache>
                <c:formatCode>_(* #,##0.00_);_(* \(#,##0.00\);_(* "-"??_);_(@_)</c:formatCode>
                <c:ptCount val="5"/>
                <c:pt idx="0">
                  <c:v>124140006.29562162</c:v>
                </c:pt>
                <c:pt idx="1">
                  <c:v>133096154.00476848</c:v>
                </c:pt>
                <c:pt idx="2">
                  <c:v>142698447.82089266</c:v>
                </c:pt>
                <c:pt idx="3">
                  <c:v>152993504.30338115</c:v>
                </c:pt>
                <c:pt idx="4">
                  <c:v>164031303.1884405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9-40A8-879D-C3C994C367D3}"/>
            </c:ext>
          </c:extLst>
        </c:ser>
        <c:ser>
          <c:idx val="1"/>
          <c:order val="1"/>
          <c:tx>
            <c:strRef>
              <c:f>PROJECTION!$B$18</c:f>
              <c:strCache>
                <c:ptCount val="1"/>
                <c:pt idx="0">
                  <c:v>Optimistic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PROJECTION!$C$20:$G$20</c:f>
              <c:numCache>
                <c:formatCode>_(* #,##0.00_);_(* \(#,##0.00\);_(* "-"??_);_(@_)</c:formatCode>
                <c:ptCount val="5"/>
                <c:pt idx="0">
                  <c:v>129929332.54562163</c:v>
                </c:pt>
                <c:pt idx="1">
                  <c:v>145799620.94683063</c:v>
                </c:pt>
                <c:pt idx="2">
                  <c:v>163608394.28445011</c:v>
                </c:pt>
                <c:pt idx="3">
                  <c:v>183592429.84656027</c:v>
                </c:pt>
                <c:pt idx="4">
                  <c:v>206017426.2107999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9-40A8-879D-C3C994C367D3}"/>
            </c:ext>
          </c:extLst>
        </c:ser>
        <c:ser>
          <c:idx val="2"/>
          <c:order val="2"/>
          <c:tx>
            <c:strRef>
              <c:f>PROJECTION!$B$22</c:f>
              <c:strCache>
                <c:ptCount val="1"/>
                <c:pt idx="0">
                  <c:v>Pessimistic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val>
            <c:numRef>
              <c:f>PROJECTION!$C$24:$G$24</c:f>
              <c:numCache>
                <c:formatCode>_(* #,##0.00_);_(* \(#,##0.00\);_(* "-"??_);_(@_)</c:formatCode>
                <c:ptCount val="5"/>
                <c:pt idx="0">
                  <c:v>118350680.04562162</c:v>
                </c:pt>
                <c:pt idx="1">
                  <c:v>120971619.68770629</c:v>
                </c:pt>
                <c:pt idx="2">
                  <c:v>123650601.45176953</c:v>
                </c:pt>
                <c:pt idx="3">
                  <c:v>126388910.71190754</c:v>
                </c:pt>
                <c:pt idx="4">
                  <c:v>129187861.30751921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9-40A8-879D-C3C994C367D3}"/>
            </c:ext>
          </c:extLst>
        </c:ser>
        <c:ser>
          <c:idx val="3"/>
          <c:order val="3"/>
          <c:tx>
            <c:strRef>
              <c:f>PROJECTION!$I$12</c:f>
              <c:strCache>
                <c:ptCount val="1"/>
                <c:pt idx="0">
                  <c:v>Linear Regression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PROJECTION!$J$18:$N$18</c:f>
              <c:numCache>
                <c:formatCode>_(* #,##0.00_);_(* \(#,##0.00\);_(* "-"??_);_(@_)</c:formatCode>
                <c:ptCount val="5"/>
                <c:pt idx="0">
                  <c:v>119973120</c:v>
                </c:pt>
                <c:pt idx="1">
                  <c:v>128019930.5</c:v>
                </c:pt>
                <c:pt idx="2">
                  <c:v>136066741</c:v>
                </c:pt>
                <c:pt idx="3">
                  <c:v>144113551.5</c:v>
                </c:pt>
                <c:pt idx="4">
                  <c:v>152160362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79-40A8-879D-C3C994C3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143584"/>
        <c:axId val="1862131104"/>
      </c:lineChart>
      <c:dateAx>
        <c:axId val="1862143584"/>
        <c:scaling>
          <c:orientation val="minMax"/>
        </c:scaling>
        <c:delete val="0"/>
        <c:axPos val="b"/>
        <c:numFmt formatCode="yyyy\E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31104"/>
        <c:crosses val="autoZero"/>
        <c:auto val="1"/>
        <c:lblOffset val="100"/>
        <c:baseTimeUnit val="years"/>
      </c:dateAx>
      <c:valAx>
        <c:axId val="1862131104"/>
        <c:scaling>
          <c:orientation val="minMax"/>
          <c:min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76120</xdr:colOff>
      <xdr:row>26</xdr:row>
      <xdr:rowOff>8242</xdr:rowOff>
    </xdr:from>
    <xdr:to>
      <xdr:col>9</xdr:col>
      <xdr:colOff>538727</xdr:colOff>
      <xdr:row>41</xdr:row>
      <xdr:rowOff>21889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96D38-CB92-09AF-755B-4FF2D303E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hammad Akmal Farouqi" id="{B4C66135-EE84-4A18-864F-32B96E50A3C6}" userId="e4f78791bd2de56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5-07-28T09:04:24.98" personId="{B4C66135-EE84-4A18-864F-32B96E50A3C6}" id="{2A65A811-24C3-480E-88F5-75989AD6D4B2}">
    <text>Close price 28/7/2025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2" dT="2025-07-27T19:05:56.65" personId="{B4C66135-EE84-4A18-864F-32B96E50A3C6}" id="{3BEBE590-93C5-4F1B-A376-87BCAA613D6E}">
    <text>Will be visited later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184A-A28D-4C8C-8BD1-94D344562FD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5DFE-9AB7-419D-BBAD-2A3F11A31863}">
  <sheetPr>
    <tabColor rgb="FF002060"/>
  </sheetPr>
  <dimension ref="I10:AE38"/>
  <sheetViews>
    <sheetView zoomScale="63" workbookViewId="0">
      <selection activeCell="I11" sqref="I11:AE38"/>
    </sheetView>
  </sheetViews>
  <sheetFormatPr defaultRowHeight="14.4"/>
  <cols>
    <col min="1" max="16384" width="8.88671875" style="62"/>
  </cols>
  <sheetData>
    <row r="10" spans="9:31" ht="15" thickBot="1"/>
    <row r="11" spans="9:31">
      <c r="I11" s="82" t="s">
        <v>127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4"/>
    </row>
    <row r="12" spans="9:31"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7"/>
    </row>
    <row r="13" spans="9:31"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7"/>
    </row>
    <row r="14" spans="9:31"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7"/>
    </row>
    <row r="15" spans="9:31"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7"/>
    </row>
    <row r="16" spans="9:31"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</row>
    <row r="17" spans="9:31">
      <c r="I17" s="85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7"/>
    </row>
    <row r="18" spans="9:31">
      <c r="I18" s="85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</row>
    <row r="19" spans="9:31">
      <c r="I19" s="85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7"/>
    </row>
    <row r="20" spans="9:31">
      <c r="I20" s="85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7"/>
    </row>
    <row r="21" spans="9:31"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7"/>
    </row>
    <row r="22" spans="9:31">
      <c r="I22" s="85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7"/>
    </row>
    <row r="23" spans="9:31">
      <c r="I23" s="85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7"/>
    </row>
    <row r="24" spans="9:31">
      <c r="I24" s="85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7"/>
    </row>
    <row r="25" spans="9:31">
      <c r="I25" s="85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7"/>
    </row>
    <row r="26" spans="9:31">
      <c r="I26" s="85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7"/>
    </row>
    <row r="27" spans="9:31">
      <c r="I27" s="85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7"/>
    </row>
    <row r="28" spans="9:31">
      <c r="I28" s="85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7"/>
    </row>
    <row r="29" spans="9:31">
      <c r="I29" s="85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7"/>
    </row>
    <row r="30" spans="9:31">
      <c r="I30" s="85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7"/>
    </row>
    <row r="31" spans="9:31">
      <c r="I31" s="85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7"/>
    </row>
    <row r="32" spans="9:31"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7"/>
    </row>
    <row r="33" spans="9:31">
      <c r="I33" s="85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7"/>
    </row>
    <row r="34" spans="9:31">
      <c r="I34" s="85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7"/>
    </row>
    <row r="35" spans="9:31">
      <c r="I35" s="85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7"/>
    </row>
    <row r="36" spans="9:31">
      <c r="I36" s="85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7"/>
    </row>
    <row r="37" spans="9:31">
      <c r="I37" s="85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7"/>
    </row>
    <row r="38" spans="9:31" ht="15" thickBot="1">
      <c r="I38" s="88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0"/>
    </row>
  </sheetData>
  <mergeCells count="1">
    <mergeCell ref="I11:AE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A02-16B6-4111-A42D-4B5DF5BD1906}">
  <dimension ref="B2:T34"/>
  <sheetViews>
    <sheetView tabSelected="1" topLeftCell="D18" workbookViewId="0">
      <selection activeCell="J35" sqref="J35"/>
    </sheetView>
  </sheetViews>
  <sheetFormatPr defaultRowHeight="14.4"/>
  <cols>
    <col min="2" max="2" width="18.109375" bestFit="1" customWidth="1"/>
    <col min="3" max="7" width="16" bestFit="1" customWidth="1"/>
    <col min="8" max="11" width="14.88671875" bestFit="1" customWidth="1"/>
    <col min="12" max="12" width="16.33203125" bestFit="1" customWidth="1"/>
    <col min="14" max="14" width="3.5546875" bestFit="1" customWidth="1"/>
    <col min="15" max="15" width="9.33203125" bestFit="1" customWidth="1"/>
  </cols>
  <sheetData>
    <row r="2" spans="2:20" ht="21">
      <c r="B2" s="181" t="s">
        <v>188</v>
      </c>
      <c r="C2" s="95"/>
      <c r="D2" s="181"/>
      <c r="E2" s="181" t="s">
        <v>187</v>
      </c>
      <c r="F2" s="95"/>
      <c r="G2" s="95"/>
      <c r="H2" s="95"/>
      <c r="I2" s="95"/>
      <c r="J2" s="95"/>
      <c r="K2" s="95"/>
      <c r="L2" s="95"/>
      <c r="M2" s="95"/>
      <c r="N2" s="95"/>
    </row>
    <row r="4" spans="2:20">
      <c r="B4" t="s">
        <v>189</v>
      </c>
      <c r="C4" s="203" t="str">
        <f>E2</f>
        <v>INDF</v>
      </c>
      <c r="E4" t="s">
        <v>191</v>
      </c>
      <c r="F4" s="201">
        <f>L34</f>
        <v>6308.3087805378755</v>
      </c>
    </row>
    <row r="5" spans="2:20">
      <c r="B5" t="s">
        <v>175</v>
      </c>
      <c r="C5" s="204">
        <v>45863</v>
      </c>
      <c r="E5" t="s">
        <v>190</v>
      </c>
      <c r="F5" s="201">
        <v>8375</v>
      </c>
      <c r="O5" s="63" t="s">
        <v>198</v>
      </c>
      <c r="P5" s="63"/>
      <c r="Q5" s="63"/>
      <c r="R5" s="63"/>
      <c r="S5" s="63"/>
      <c r="T5" s="63"/>
    </row>
    <row r="6" spans="2:20">
      <c r="N6" s="205" t="s">
        <v>184</v>
      </c>
      <c r="O6" s="209">
        <f>L34</f>
        <v>6308.3087805378755</v>
      </c>
      <c r="P6" s="210">
        <f>Q6+1%</f>
        <v>7.0000000000000007E-2</v>
      </c>
      <c r="Q6" s="210">
        <f>R6+1%</f>
        <v>6.0000000000000005E-2</v>
      </c>
      <c r="R6" s="210">
        <f>C9</f>
        <v>0.05</v>
      </c>
      <c r="S6" s="210">
        <f>R6-1%</f>
        <v>0.04</v>
      </c>
      <c r="T6" s="210">
        <f>S6-1%</f>
        <v>0.03</v>
      </c>
    </row>
    <row r="7" spans="2:20" ht="14.4" customHeight="1">
      <c r="B7" t="s">
        <v>192</v>
      </c>
      <c r="N7" s="205"/>
      <c r="O7" s="210">
        <f>O8+1%</f>
        <v>9.0027824538886109E-2</v>
      </c>
      <c r="P7" s="206">
        <f t="dataTable" ref="P7:T11" dt2D="1" dtr="1" r1="C8" r2="C9" ca="1"/>
        <v>6309.0860326537058</v>
      </c>
      <c r="Q7" s="206">
        <v>5522.2274186745108</v>
      </c>
      <c r="R7" s="206">
        <v>5773.1427610573974</v>
      </c>
      <c r="S7" s="206">
        <v>6034.9637794169439</v>
      </c>
      <c r="T7" s="206">
        <v>6308.3087805378755</v>
      </c>
    </row>
    <row r="8" spans="2:20">
      <c r="B8" t="s">
        <v>184</v>
      </c>
      <c r="C8" s="202">
        <f>WACC!C26</f>
        <v>7.0027824538886119E-2</v>
      </c>
      <c r="N8" s="205"/>
      <c r="O8" s="210">
        <f>O9+1%</f>
        <v>8.0027824538886114E-2</v>
      </c>
      <c r="P8" s="206">
        <v>5281.6388778284681</v>
      </c>
      <c r="Q8" s="207">
        <v>5773.1427610573974</v>
      </c>
      <c r="R8" s="207">
        <v>6034.9637794169439</v>
      </c>
      <c r="S8" s="207">
        <v>6308.3087805378755</v>
      </c>
      <c r="T8" s="206">
        <v>6593.8386478972907</v>
      </c>
    </row>
    <row r="9" spans="2:20">
      <c r="B9" t="s">
        <v>198</v>
      </c>
      <c r="C9" s="202">
        <f>5%</f>
        <v>0.05</v>
      </c>
      <c r="N9" s="205"/>
      <c r="O9" s="210">
        <f>C8</f>
        <v>7.0027824538886119E-2</v>
      </c>
      <c r="P9" s="206">
        <v>5522.2274186745108</v>
      </c>
      <c r="Q9" s="207">
        <v>6308.3087805378755</v>
      </c>
      <c r="R9" s="208">
        <v>6593.8386478972907</v>
      </c>
      <c r="S9" s="207">
        <v>6892.2602727637332</v>
      </c>
      <c r="T9" s="206">
        <v>7204.3303014765725</v>
      </c>
    </row>
    <row r="10" spans="2:20">
      <c r="H10" s="2">
        <v>1</v>
      </c>
      <c r="I10" s="2">
        <v>2</v>
      </c>
      <c r="J10" s="2">
        <v>3</v>
      </c>
      <c r="K10" s="2">
        <v>4</v>
      </c>
      <c r="L10" s="2">
        <v>5</v>
      </c>
      <c r="N10" s="205"/>
      <c r="O10" s="210">
        <f>O9-1%</f>
        <v>6.0027824538886117E-2</v>
      </c>
      <c r="P10" s="206">
        <v>6034.9637794169439</v>
      </c>
      <c r="Q10" s="207">
        <v>7204.3303014765725</v>
      </c>
      <c r="R10" s="207">
        <v>7530.859231692938</v>
      </c>
      <c r="S10" s="207">
        <v>7872.7158941699536</v>
      </c>
      <c r="T10" s="206">
        <v>8230.8323609108902</v>
      </c>
    </row>
    <row r="11" spans="2:20">
      <c r="B11" s="91" t="s">
        <v>202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2"/>
      <c r="N11" s="205"/>
      <c r="O11" s="210">
        <f t="shared" ref="O11:O12" si="0">O10-1%</f>
        <v>5.0027824538886115E-2</v>
      </c>
      <c r="P11" s="206">
        <v>6892.2602727637332</v>
      </c>
      <c r="Q11" s="206">
        <v>8606.2093253118201</v>
      </c>
      <c r="R11" s="206">
        <v>8999.9220053768877</v>
      </c>
      <c r="S11" s="206">
        <v>9413.1266272141984</v>
      </c>
      <c r="T11" s="206">
        <v>9847.0675529826694</v>
      </c>
    </row>
    <row r="12" spans="2:20">
      <c r="C12" s="97">
        <v>44024</v>
      </c>
      <c r="D12" s="97">
        <v>44390</v>
      </c>
      <c r="E12" s="97">
        <v>44756</v>
      </c>
      <c r="F12" s="97">
        <v>45122</v>
      </c>
      <c r="G12" s="97">
        <v>45488</v>
      </c>
      <c r="H12" s="135">
        <v>45853</v>
      </c>
      <c r="I12" s="135">
        <v>46218</v>
      </c>
      <c r="J12" s="135">
        <v>46583</v>
      </c>
      <c r="K12" s="135">
        <v>46949</v>
      </c>
      <c r="L12" s="135">
        <v>47314</v>
      </c>
      <c r="O12" s="174"/>
    </row>
    <row r="13" spans="2:20">
      <c r="B13" s="99" t="s">
        <v>82</v>
      </c>
      <c r="C13" s="101">
        <f>PROJECTION!C5</f>
        <v>81731469</v>
      </c>
      <c r="D13" s="101">
        <f>PROJECTION!D5</f>
        <v>99345618</v>
      </c>
      <c r="E13" s="101">
        <f>PROJECTION!E5</f>
        <v>110830272</v>
      </c>
      <c r="F13" s="101">
        <f>PROJECTION!F5</f>
        <v>111703611</v>
      </c>
      <c r="G13" s="101">
        <f>PROJECTION!G5</f>
        <v>115786525</v>
      </c>
      <c r="H13" s="101">
        <f>PROJECTION!C16</f>
        <v>124140006.29562162</v>
      </c>
      <c r="I13" s="101">
        <f>PROJECTION!D16</f>
        <v>133096154.00476848</v>
      </c>
      <c r="J13" s="101">
        <f>PROJECTION!E16</f>
        <v>142698447.82089266</v>
      </c>
      <c r="K13" s="101">
        <f>PROJECTION!F16</f>
        <v>152993504.30338115</v>
      </c>
      <c r="L13" s="101">
        <f>PROJECTION!G16</f>
        <v>164031303.1884405</v>
      </c>
    </row>
    <row r="14" spans="2:20">
      <c r="B14" s="182" t="s">
        <v>133</v>
      </c>
      <c r="C14" s="186"/>
      <c r="D14" s="185">
        <f>(D13-C13)/C13</f>
        <v>0.21551244845482956</v>
      </c>
      <c r="E14" s="185">
        <f t="shared" ref="E14:L14" si="1">(E13-D13)/D13</f>
        <v>0.115603025389605</v>
      </c>
      <c r="F14" s="185">
        <f t="shared" si="1"/>
        <v>7.8799680289515124E-3</v>
      </c>
      <c r="G14" s="185">
        <f t="shared" si="1"/>
        <v>3.6551316143217605E-2</v>
      </c>
      <c r="H14" s="185">
        <f t="shared" si="1"/>
        <v>7.2145539350296758E-2</v>
      </c>
      <c r="I14" s="185">
        <f t="shared" si="1"/>
        <v>7.2145539350296758E-2</v>
      </c>
      <c r="J14" s="185">
        <f t="shared" si="1"/>
        <v>7.2145539350296786E-2</v>
      </c>
      <c r="K14" s="185">
        <f t="shared" si="1"/>
        <v>7.2145539350296772E-2</v>
      </c>
      <c r="L14" s="185">
        <f t="shared" si="1"/>
        <v>7.2145539350296606E-2</v>
      </c>
    </row>
    <row r="15" spans="2:20">
      <c r="B15" s="99" t="s">
        <v>193</v>
      </c>
      <c r="C15" s="94">
        <f>'Income Statement'!C10</f>
        <v>12889087</v>
      </c>
      <c r="D15" s="94">
        <f>'Income Statement'!D10</f>
        <v>16914849</v>
      </c>
      <c r="E15" s="94">
        <f>'Income Statement'!E10</f>
        <v>19693110</v>
      </c>
      <c r="F15" s="94">
        <f>'Income Statement'!F10</f>
        <v>19663598</v>
      </c>
      <c r="G15" s="94">
        <f>'Income Statement'!G10</f>
        <v>23088184</v>
      </c>
      <c r="H15" s="101">
        <f>H13*H16</f>
        <v>21875626.538270347</v>
      </c>
      <c r="I15" s="101">
        <f>I13*I16</f>
        <v>23453855.413499527</v>
      </c>
      <c r="J15" s="101">
        <f>J13*J16</f>
        <v>25145946.462150328</v>
      </c>
      <c r="K15" s="101">
        <f>K13*K16</f>
        <v>26960114.332135852</v>
      </c>
      <c r="L15" s="101">
        <f>L13*L16</f>
        <v>28905166.321573455</v>
      </c>
    </row>
    <row r="16" spans="2:20">
      <c r="B16" s="182" t="s">
        <v>199</v>
      </c>
      <c r="C16" s="185">
        <f>C15/C13</f>
        <v>0.15770042014049693</v>
      </c>
      <c r="D16" s="185">
        <f>D15/D13</f>
        <v>0.17026265818790318</v>
      </c>
      <c r="E16" s="185">
        <f>E15/E13</f>
        <v>0.17768710339355659</v>
      </c>
      <c r="F16" s="185">
        <f>F15/F13</f>
        <v>0.17603368256376242</v>
      </c>
      <c r="G16" s="185">
        <f>G15/G13</f>
        <v>0.19940303070672516</v>
      </c>
      <c r="H16" s="184">
        <f>AVERAGE(C16:G16)</f>
        <v>0.17621737899848886</v>
      </c>
      <c r="I16" s="184">
        <f>H16</f>
        <v>0.17621737899848886</v>
      </c>
      <c r="J16" s="184">
        <f t="shared" ref="J16:L16" si="2">I16</f>
        <v>0.17621737899848886</v>
      </c>
      <c r="K16" s="184">
        <f t="shared" si="2"/>
        <v>0.17621737899848886</v>
      </c>
      <c r="L16" s="184">
        <f t="shared" si="2"/>
        <v>0.17621737899848886</v>
      </c>
    </row>
    <row r="17" spans="2:12">
      <c r="B17" s="99" t="s">
        <v>194</v>
      </c>
      <c r="C17" s="94">
        <f>'Income Statement'!C16</f>
        <v>-3674268</v>
      </c>
      <c r="D17" s="94">
        <f>'Income Statement'!D16</f>
        <v>-3258958</v>
      </c>
      <c r="E17" s="94">
        <f>'Income Statement'!E16</f>
        <v>-3126196</v>
      </c>
      <c r="F17" s="94">
        <f>'Income Statement'!F16</f>
        <v>-4121651</v>
      </c>
      <c r="G17" s="94">
        <f>'Income Statement'!G16</f>
        <v>-3962286</v>
      </c>
      <c r="H17" s="101">
        <f>-H15*H18</f>
        <v>-4452590.2736935988</v>
      </c>
      <c r="I17" s="101">
        <f>-I15*I18</f>
        <v>-4773824.8004951095</v>
      </c>
      <c r="J17" s="101">
        <f>-J15*J18</f>
        <v>-5118234.9654906522</v>
      </c>
      <c r="K17" s="101">
        <f>-K15*K18</f>
        <v>-5487492.7875975231</v>
      </c>
      <c r="L17" s="101">
        <f>-L15*L18</f>
        <v>-5883390.9144396093</v>
      </c>
    </row>
    <row r="18" spans="2:12">
      <c r="B18" s="182" t="s">
        <v>200</v>
      </c>
      <c r="C18" s="183">
        <f>ABS(C17)/C15</f>
        <v>0.28506813554753724</v>
      </c>
      <c r="D18" s="183">
        <f>ABS(D17)/D15</f>
        <v>0.19266846544122268</v>
      </c>
      <c r="E18" s="183">
        <f>ABS(E17)/E15</f>
        <v>0.15874567297902667</v>
      </c>
      <c r="F18" s="183">
        <f>ABS(F17)/F15</f>
        <v>0.20960818055780026</v>
      </c>
      <c r="G18" s="183">
        <f>ABS(G17)/G15</f>
        <v>0.17161531630205304</v>
      </c>
      <c r="H18" s="184">
        <f>AVERAGE(C18:G18)</f>
        <v>0.20354115416552795</v>
      </c>
      <c r="I18" s="184">
        <f>H18</f>
        <v>0.20354115416552795</v>
      </c>
      <c r="J18" s="184">
        <f t="shared" ref="J18:L18" si="3">I18</f>
        <v>0.20354115416552795</v>
      </c>
      <c r="K18" s="184">
        <f t="shared" si="3"/>
        <v>0.20354115416552795</v>
      </c>
      <c r="L18" s="184">
        <f t="shared" si="3"/>
        <v>0.20354115416552795</v>
      </c>
    </row>
    <row r="19" spans="2:12">
      <c r="B19" s="187" t="s">
        <v>195</v>
      </c>
      <c r="C19" s="188">
        <f>SUM(C15,C17)</f>
        <v>9214819</v>
      </c>
      <c r="D19" s="188">
        <f t="shared" ref="D19:L19" si="4">SUM(D15,D17)</f>
        <v>13655891</v>
      </c>
      <c r="E19" s="188">
        <f t="shared" si="4"/>
        <v>16566914</v>
      </c>
      <c r="F19" s="188">
        <f t="shared" si="4"/>
        <v>15541947</v>
      </c>
      <c r="G19" s="188">
        <f t="shared" si="4"/>
        <v>19125898</v>
      </c>
      <c r="H19" s="188">
        <f t="shared" si="4"/>
        <v>17423036.264576748</v>
      </c>
      <c r="I19" s="188">
        <f t="shared" si="4"/>
        <v>18680030.613004416</v>
      </c>
      <c r="J19" s="188">
        <f t="shared" si="4"/>
        <v>20027711.496659674</v>
      </c>
      <c r="K19" s="188">
        <f t="shared" si="4"/>
        <v>21472621.54453833</v>
      </c>
      <c r="L19" s="188">
        <f t="shared" si="4"/>
        <v>23021775.407133847</v>
      </c>
    </row>
    <row r="20" spans="2:12">
      <c r="B20" s="99" t="s">
        <v>196</v>
      </c>
      <c r="C20" s="101">
        <f>'Income Statement'!C22</f>
        <v>3654729</v>
      </c>
      <c r="D20" s="101">
        <f>'Income Statement'!D22</f>
        <v>3870832</v>
      </c>
      <c r="E20" s="101">
        <f>'Income Statement'!E22</f>
        <v>3911244</v>
      </c>
      <c r="F20" s="101">
        <f>'Income Statement'!F22</f>
        <v>3908709</v>
      </c>
      <c r="G20" s="101">
        <f>'Income Statement'!G22</f>
        <v>4017362</v>
      </c>
      <c r="H20" s="101">
        <f>H21*H13</f>
        <v>4684002.412852983</v>
      </c>
      <c r="I20" s="101">
        <f>I21*I13</f>
        <v>5021932.2932463521</v>
      </c>
      <c r="J20" s="101">
        <f>J21*J13</f>
        <v>5384242.3071232829</v>
      </c>
      <c r="K20" s="101">
        <f>K21*K13</f>
        <v>5772691.3723633792</v>
      </c>
      <c r="L20" s="101">
        <f>L21*L13</f>
        <v>6189165.3049253384</v>
      </c>
    </row>
    <row r="21" spans="2:12">
      <c r="B21" s="182" t="s">
        <v>199</v>
      </c>
      <c r="C21" s="183">
        <f>C20/C13</f>
        <v>4.4716301379582449E-2</v>
      </c>
      <c r="D21" s="183">
        <f>D20/D13</f>
        <v>3.8963288748176089E-2</v>
      </c>
      <c r="E21" s="183">
        <f>E20/E13</f>
        <v>3.5290394306710715E-2</v>
      </c>
      <c r="F21" s="183">
        <f>F20/F13</f>
        <v>3.4991787329059575E-2</v>
      </c>
      <c r="G21" s="183">
        <f>G20/G13</f>
        <v>3.4696282663289189E-2</v>
      </c>
      <c r="H21" s="184">
        <f>AVERAGE(C21:G21)</f>
        <v>3.7731610885363601E-2</v>
      </c>
      <c r="I21" s="184">
        <f>H21</f>
        <v>3.7731610885363601E-2</v>
      </c>
      <c r="J21" s="184">
        <f t="shared" ref="J21:L21" si="5">I21</f>
        <v>3.7731610885363601E-2</v>
      </c>
      <c r="K21" s="184">
        <f t="shared" si="5"/>
        <v>3.7731610885363601E-2</v>
      </c>
      <c r="L21" s="184">
        <f t="shared" si="5"/>
        <v>3.7731610885363601E-2</v>
      </c>
    </row>
    <row r="22" spans="2:12">
      <c r="B22" s="99" t="s">
        <v>141</v>
      </c>
      <c r="C22" s="101">
        <f>'CapEx &amp; NWC'!D7</f>
        <v>3014752</v>
      </c>
      <c r="D22" s="101">
        <f>'CapEx &amp; NWC'!E7</f>
        <v>1123045</v>
      </c>
      <c r="E22" s="101">
        <f>'CapEx &amp; NWC'!F7</f>
        <v>899753</v>
      </c>
      <c r="F22" s="101">
        <f>'CapEx &amp; NWC'!G7</f>
        <v>117780</v>
      </c>
      <c r="G22" s="101">
        <f>'CapEx &amp; NWC'!H7</f>
        <v>753113</v>
      </c>
      <c r="H22" s="101">
        <f>'CapEx &amp; NWC'!I7</f>
        <v>1081415.8031230757</v>
      </c>
      <c r="I22" s="101">
        <f>'CapEx &amp; NWC'!J7</f>
        <v>1104084.5379395974</v>
      </c>
      <c r="J22" s="101">
        <f>'CapEx &amp; NWC'!K7</f>
        <v>1127271.948636757</v>
      </c>
      <c r="K22" s="101">
        <f>'CapEx &amp; NWC'!L7</f>
        <v>1150991.0968661371</v>
      </c>
      <c r="L22" s="101">
        <f>'CapEx &amp; NWC'!M7</f>
        <v>1175255.4032375615</v>
      </c>
    </row>
    <row r="23" spans="2:12">
      <c r="B23" s="99" t="s">
        <v>197</v>
      </c>
      <c r="C23" s="101">
        <f>'CapEx &amp; NWC'!D21</f>
        <v>2295881</v>
      </c>
      <c r="D23" s="101">
        <f>'CapEx &amp; NWC'!E21</f>
        <v>1431477</v>
      </c>
      <c r="E23" s="101">
        <f>'CapEx &amp; NWC'!F21</f>
        <v>4537072</v>
      </c>
      <c r="F23" s="101">
        <f>'CapEx &amp; NWC'!G21</f>
        <v>-2151275</v>
      </c>
      <c r="G23" s="101">
        <f>'CapEx &amp; NWC'!H21</f>
        <v>3498669</v>
      </c>
      <c r="H23" s="101">
        <f>'CapEx &amp; NWC'!I21</f>
        <v>2300225.1286380515</v>
      </c>
      <c r="I23" s="101">
        <f>'CapEx &amp; NWC'!J21</f>
        <v>2558100.7362434715</v>
      </c>
      <c r="J23" s="101">
        <f>'CapEx &amp; NWC'!K21</f>
        <v>2843015.0593482591</v>
      </c>
      <c r="K23" s="101">
        <f>'CapEx &amp; NWC'!L21</f>
        <v>3157724.2178325839</v>
      </c>
      <c r="L23" s="101">
        <f>'CapEx &amp; NWC'!M21</f>
        <v>3505261.7092914619</v>
      </c>
    </row>
    <row r="24" spans="2:12">
      <c r="B24" s="189" t="s">
        <v>201</v>
      </c>
      <c r="C24" s="190">
        <f>C19+C20-C22-C23</f>
        <v>7558915</v>
      </c>
      <c r="D24" s="190">
        <f t="shared" ref="D24:L24" si="6">D19+D20-D22-D23</f>
        <v>14972201</v>
      </c>
      <c r="E24" s="190">
        <f t="shared" si="6"/>
        <v>15041333</v>
      </c>
      <c r="F24" s="190">
        <f t="shared" si="6"/>
        <v>21484151</v>
      </c>
      <c r="G24" s="190">
        <f t="shared" si="6"/>
        <v>18891478</v>
      </c>
      <c r="H24" s="190">
        <f t="shared" si="6"/>
        <v>18725397.745668605</v>
      </c>
      <c r="I24" s="190">
        <f t="shared" si="6"/>
        <v>20039777.632067699</v>
      </c>
      <c r="J24" s="190">
        <f t="shared" si="6"/>
        <v>21441666.79579794</v>
      </c>
      <c r="K24" s="190">
        <f t="shared" si="6"/>
        <v>22936597.602202985</v>
      </c>
      <c r="L24" s="190">
        <f t="shared" si="6"/>
        <v>24530423.59953016</v>
      </c>
    </row>
    <row r="25" spans="2:12">
      <c r="B25" s="191" t="s">
        <v>205</v>
      </c>
      <c r="C25" s="192"/>
      <c r="D25" s="192"/>
      <c r="E25" s="192"/>
      <c r="F25" s="192"/>
      <c r="G25" s="192"/>
      <c r="H25" s="193">
        <f>H24/(1+$C$8)^H10</f>
        <v>17499916.652857192</v>
      </c>
      <c r="I25" s="193">
        <f t="shared" ref="I25:L25" si="7">I24/(1+$C$8)^I10</f>
        <v>17502607.593910296</v>
      </c>
      <c r="J25" s="193">
        <f t="shared" si="7"/>
        <v>17501421.713292077</v>
      </c>
      <c r="K25" s="193">
        <f t="shared" si="7"/>
        <v>17496400.49786444</v>
      </c>
      <c r="L25" s="193">
        <f t="shared" si="7"/>
        <v>17487579.128893431</v>
      </c>
    </row>
    <row r="27" spans="2:12">
      <c r="B27" t="s">
        <v>203</v>
      </c>
      <c r="L27" s="101">
        <f>(L24*(1+C9))/(C8-C9)</f>
        <v>1286058040.377619</v>
      </c>
    </row>
    <row r="28" spans="2:12">
      <c r="B28" s="95" t="s">
        <v>204</v>
      </c>
      <c r="C28" s="95"/>
      <c r="D28" s="95"/>
      <c r="E28" s="95"/>
      <c r="F28" s="95"/>
      <c r="G28" s="95"/>
      <c r="H28" s="95"/>
      <c r="I28" s="95"/>
      <c r="J28" s="95"/>
      <c r="K28" s="95"/>
      <c r="L28" s="194">
        <f>L27/(1+$C$8)^L10</f>
        <v>916822396.24610472</v>
      </c>
    </row>
    <row r="29" spans="2:12">
      <c r="B29" s="195" t="s">
        <v>206</v>
      </c>
      <c r="C29" s="2"/>
      <c r="D29" s="2"/>
      <c r="E29" s="2"/>
      <c r="F29" s="2"/>
      <c r="G29" s="2"/>
      <c r="H29" s="2"/>
      <c r="I29" s="2"/>
      <c r="J29" s="2"/>
      <c r="K29" s="2"/>
      <c r="L29" s="200">
        <f>SUM(H25:L25)</f>
        <v>87487925.586817443</v>
      </c>
    </row>
    <row r="30" spans="2:12">
      <c r="B30" s="196" t="s">
        <v>207</v>
      </c>
      <c r="L30" s="94">
        <f>'Balance Sheet'!G3</f>
        <v>38710056</v>
      </c>
    </row>
    <row r="31" spans="2:12">
      <c r="B31" s="197" t="s">
        <v>208</v>
      </c>
      <c r="C31" s="95"/>
      <c r="D31" s="95"/>
      <c r="E31" s="95"/>
      <c r="F31" s="95"/>
      <c r="G31" s="95"/>
      <c r="H31" s="95"/>
      <c r="I31" s="95"/>
      <c r="J31" s="95"/>
      <c r="K31" s="95"/>
      <c r="L31" s="198">
        <f>WACC!C6</f>
        <v>70808340</v>
      </c>
    </row>
    <row r="32" spans="2:12">
      <c r="B32" s="2" t="s">
        <v>209</v>
      </c>
      <c r="L32" s="200">
        <f>L29+L30-L31</f>
        <v>55389641.586817443</v>
      </c>
    </row>
    <row r="33" spans="2:12">
      <c r="B33" s="95" t="s">
        <v>210</v>
      </c>
      <c r="C33" s="95"/>
      <c r="D33" s="95"/>
      <c r="E33" s="95"/>
      <c r="F33" s="95"/>
      <c r="G33" s="95"/>
      <c r="H33" s="95"/>
      <c r="I33" s="95"/>
      <c r="J33" s="95"/>
      <c r="K33" s="95"/>
      <c r="L33" s="199">
        <f>WACC!C17</f>
        <v>8780426500</v>
      </c>
    </row>
    <row r="34" spans="2:12">
      <c r="B34" s="2" t="s">
        <v>211</v>
      </c>
      <c r="C34" s="2"/>
      <c r="D34" s="2"/>
      <c r="E34" s="2"/>
      <c r="F34" s="2"/>
      <c r="G34" s="2"/>
      <c r="H34" s="2"/>
      <c r="I34" s="2"/>
      <c r="J34" s="2"/>
      <c r="K34" s="2"/>
      <c r="L34" s="200">
        <f>L32/L33*1000000</f>
        <v>6308.3087805378755</v>
      </c>
    </row>
  </sheetData>
  <mergeCells count="2">
    <mergeCell ref="N6:N11"/>
    <mergeCell ref="O5:T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2E6-4B92-428A-BB7F-96B64EEAB8B4}">
  <dimension ref="B2:N34"/>
  <sheetViews>
    <sheetView workbookViewId="0">
      <selection activeCell="E15" sqref="E15"/>
    </sheetView>
  </sheetViews>
  <sheetFormatPr defaultRowHeight="14.4"/>
  <cols>
    <col min="2" max="2" width="18.109375" bestFit="1" customWidth="1"/>
    <col min="3" max="4" width="16" bestFit="1" customWidth="1"/>
    <col min="5" max="5" width="16.5546875" bestFit="1" customWidth="1"/>
    <col min="6" max="7" width="16" bestFit="1" customWidth="1"/>
    <col min="8" max="11" width="14.88671875" bestFit="1" customWidth="1"/>
    <col min="12" max="12" width="16.33203125" bestFit="1" customWidth="1"/>
  </cols>
  <sheetData>
    <row r="2" spans="2:14" ht="21">
      <c r="B2" s="181" t="s">
        <v>188</v>
      </c>
      <c r="C2" s="95"/>
      <c r="D2" s="181"/>
      <c r="E2" s="181" t="s">
        <v>187</v>
      </c>
      <c r="F2" s="95"/>
      <c r="G2" s="95"/>
      <c r="H2" s="95"/>
      <c r="I2" s="95"/>
      <c r="J2" s="95"/>
      <c r="K2" s="95"/>
      <c r="L2" s="95"/>
      <c r="M2" s="95"/>
      <c r="N2" s="95"/>
    </row>
    <row r="4" spans="2:14">
      <c r="B4" t="s">
        <v>189</v>
      </c>
      <c r="C4" s="203" t="str">
        <f>E2</f>
        <v>INDF</v>
      </c>
      <c r="E4" t="s">
        <v>191</v>
      </c>
      <c r="F4" s="201">
        <f>L34</f>
        <v>8069.6877944658154</v>
      </c>
    </row>
    <row r="5" spans="2:14">
      <c r="B5" t="s">
        <v>175</v>
      </c>
      <c r="C5" s="204">
        <v>45863</v>
      </c>
      <c r="E5" t="s">
        <v>190</v>
      </c>
      <c r="F5" s="201">
        <v>8375</v>
      </c>
    </row>
    <row r="7" spans="2:14">
      <c r="B7" t="s">
        <v>192</v>
      </c>
    </row>
    <row r="8" spans="2:14">
      <c r="B8" t="s">
        <v>184</v>
      </c>
      <c r="C8" s="202">
        <f>WACC!C26</f>
        <v>7.0027824538886119E-2</v>
      </c>
    </row>
    <row r="9" spans="2:14">
      <c r="B9" t="s">
        <v>198</v>
      </c>
      <c r="C9" s="202">
        <f>5%</f>
        <v>0.05</v>
      </c>
    </row>
    <row r="10" spans="2:14">
      <c r="H10" s="2">
        <v>1</v>
      </c>
      <c r="I10" s="2">
        <v>2</v>
      </c>
      <c r="J10" s="2">
        <v>3</v>
      </c>
      <c r="K10" s="2">
        <v>4</v>
      </c>
      <c r="L10" s="2">
        <v>5</v>
      </c>
    </row>
    <row r="11" spans="2:14">
      <c r="B11" s="91" t="s">
        <v>202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2"/>
      <c r="N11" s="92"/>
    </row>
    <row r="12" spans="2:14">
      <c r="C12" s="97">
        <v>44024</v>
      </c>
      <c r="D12" s="97">
        <v>44390</v>
      </c>
      <c r="E12" s="97">
        <v>44756</v>
      </c>
      <c r="F12" s="97">
        <v>45122</v>
      </c>
      <c r="G12" s="97">
        <v>45488</v>
      </c>
      <c r="H12" s="135">
        <v>45853</v>
      </c>
      <c r="I12" s="135">
        <v>46218</v>
      </c>
      <c r="J12" s="135">
        <v>46583</v>
      </c>
      <c r="K12" s="135">
        <v>46949</v>
      </c>
      <c r="L12" s="135">
        <v>47314</v>
      </c>
    </row>
    <row r="13" spans="2:14">
      <c r="B13" s="99" t="s">
        <v>82</v>
      </c>
      <c r="C13" s="101">
        <f>PROJECTION!C5</f>
        <v>81731469</v>
      </c>
      <c r="D13" s="101">
        <f>PROJECTION!D5</f>
        <v>99345618</v>
      </c>
      <c r="E13" s="101">
        <f>PROJECTION!E5</f>
        <v>110830272</v>
      </c>
      <c r="F13" s="101">
        <f>PROJECTION!F5</f>
        <v>111703611</v>
      </c>
      <c r="G13" s="101">
        <f>PROJECTION!G5</f>
        <v>115786525</v>
      </c>
      <c r="H13" s="101">
        <f>PROJECTION!C20</f>
        <v>129929332.54562163</v>
      </c>
      <c r="I13" s="101">
        <f>PROJECTION!D20</f>
        <v>145799620.94683063</v>
      </c>
      <c r="J13" s="101">
        <f>PROJECTION!E20</f>
        <v>163608394.28445011</v>
      </c>
      <c r="K13" s="101">
        <f>PROJECTION!F20</f>
        <v>183592429.84656027</v>
      </c>
      <c r="L13" s="101">
        <f>PROJECTION!G20</f>
        <v>206017426.2107999</v>
      </c>
    </row>
    <row r="14" spans="2:14">
      <c r="B14" s="182" t="s">
        <v>133</v>
      </c>
      <c r="C14" s="186"/>
      <c r="D14" s="185">
        <f>(D13-C13)/C13</f>
        <v>0.21551244845482956</v>
      </c>
      <c r="E14" s="185">
        <f t="shared" ref="E14:L14" si="0">(E13-D13)/D13</f>
        <v>0.115603025389605</v>
      </c>
      <c r="F14" s="185">
        <f t="shared" si="0"/>
        <v>7.8799680289515124E-3</v>
      </c>
      <c r="G14" s="185">
        <f t="shared" si="0"/>
        <v>3.6551316143217605E-2</v>
      </c>
      <c r="H14" s="185">
        <f t="shared" si="0"/>
        <v>0.12214553935029689</v>
      </c>
      <c r="I14" s="185">
        <f t="shared" si="0"/>
        <v>0.12214553935029658</v>
      </c>
      <c r="J14" s="185">
        <f t="shared" si="0"/>
        <v>0.12214553935029697</v>
      </c>
      <c r="K14" s="185">
        <f t="shared" si="0"/>
        <v>0.12214553935029668</v>
      </c>
      <c r="L14" s="185">
        <f t="shared" si="0"/>
        <v>0.1221455393502968</v>
      </c>
    </row>
    <row r="15" spans="2:14">
      <c r="B15" s="99" t="s">
        <v>193</v>
      </c>
      <c r="C15" s="94">
        <f>'Income Statement'!C10</f>
        <v>12889087</v>
      </c>
      <c r="D15" s="94">
        <f>'Income Statement'!D10</f>
        <v>16914849</v>
      </c>
      <c r="E15" s="94">
        <f>'Income Statement'!E10</f>
        <v>19693110</v>
      </c>
      <c r="F15" s="94">
        <f>'Income Statement'!F10</f>
        <v>19663598</v>
      </c>
      <c r="G15" s="94">
        <f>'Income Statement'!G10</f>
        <v>23088184</v>
      </c>
      <c r="H15" s="101">
        <f>H13*H16</f>
        <v>22895806.436212499</v>
      </c>
      <c r="I15" s="101">
        <f>I13*I16</f>
        <v>25692427.062223669</v>
      </c>
      <c r="J15" s="101">
        <f>J13*J16</f>
        <v>28830642.422957145</v>
      </c>
      <c r="K15" s="101">
        <f>K13*K16</f>
        <v>32352176.791524787</v>
      </c>
      <c r="L15" s="101">
        <f>L13*L16</f>
        <v>36303850.874881737</v>
      </c>
    </row>
    <row r="16" spans="2:14">
      <c r="B16" s="182" t="s">
        <v>199</v>
      </c>
      <c r="C16" s="185">
        <f>C15/C13</f>
        <v>0.15770042014049693</v>
      </c>
      <c r="D16" s="185">
        <f>D15/D13</f>
        <v>0.17026265818790318</v>
      </c>
      <c r="E16" s="185">
        <f>E15/E13</f>
        <v>0.17768710339355659</v>
      </c>
      <c r="F16" s="185">
        <f>F15/F13</f>
        <v>0.17603368256376242</v>
      </c>
      <c r="G16" s="185">
        <f>G15/G13</f>
        <v>0.19940303070672516</v>
      </c>
      <c r="H16" s="184">
        <f>AVERAGE(C16:G16)</f>
        <v>0.17621737899848886</v>
      </c>
      <c r="I16" s="184">
        <f>H16</f>
        <v>0.17621737899848886</v>
      </c>
      <c r="J16" s="184">
        <f t="shared" ref="J16:L16" si="1">I16</f>
        <v>0.17621737899848886</v>
      </c>
      <c r="K16" s="184">
        <f t="shared" si="1"/>
        <v>0.17621737899848886</v>
      </c>
      <c r="L16" s="184">
        <f t="shared" si="1"/>
        <v>0.17621737899848886</v>
      </c>
    </row>
    <row r="17" spans="2:12">
      <c r="B17" s="99" t="s">
        <v>194</v>
      </c>
      <c r="C17" s="94">
        <f>'Income Statement'!C16</f>
        <v>-3674268</v>
      </c>
      <c r="D17" s="94">
        <f>'Income Statement'!D16</f>
        <v>-3258958</v>
      </c>
      <c r="E17" s="94">
        <f>'Income Statement'!E16</f>
        <v>-3126196</v>
      </c>
      <c r="F17" s="94">
        <f>'Income Statement'!F16</f>
        <v>-4121651</v>
      </c>
      <c r="G17" s="94">
        <f>'Income Statement'!G16</f>
        <v>-3962286</v>
      </c>
      <c r="H17" s="101">
        <f>-H15*H18</f>
        <v>-4660238.8675772157</v>
      </c>
      <c r="I17" s="101">
        <f>-I15*I18</f>
        <v>-5229466.2575586503</v>
      </c>
      <c r="J17" s="101">
        <f>-J15*J18</f>
        <v>-5868222.2341023302</v>
      </c>
      <c r="K17" s="101">
        <f>-K15*K18</f>
        <v>-6584999.403914162</v>
      </c>
      <c r="L17" s="101">
        <f>-L15*L18</f>
        <v>-7389327.7077266406</v>
      </c>
    </row>
    <row r="18" spans="2:12">
      <c r="B18" s="182" t="s">
        <v>200</v>
      </c>
      <c r="C18" s="183">
        <f>ABS(C17)/C15</f>
        <v>0.28506813554753724</v>
      </c>
      <c r="D18" s="183">
        <f>ABS(D17)/D15</f>
        <v>0.19266846544122268</v>
      </c>
      <c r="E18" s="183">
        <f>ABS(E17)/E15</f>
        <v>0.15874567297902667</v>
      </c>
      <c r="F18" s="183">
        <f>ABS(F17)/F15</f>
        <v>0.20960818055780026</v>
      </c>
      <c r="G18" s="183">
        <f>ABS(G17)/G15</f>
        <v>0.17161531630205304</v>
      </c>
      <c r="H18" s="184">
        <f>AVERAGE(C18:G18)</f>
        <v>0.20354115416552795</v>
      </c>
      <c r="I18" s="184">
        <f>H18</f>
        <v>0.20354115416552795</v>
      </c>
      <c r="J18" s="184">
        <f t="shared" ref="J18:L18" si="2">I18</f>
        <v>0.20354115416552795</v>
      </c>
      <c r="K18" s="184">
        <f t="shared" si="2"/>
        <v>0.20354115416552795</v>
      </c>
      <c r="L18" s="184">
        <f t="shared" si="2"/>
        <v>0.20354115416552795</v>
      </c>
    </row>
    <row r="19" spans="2:12">
      <c r="B19" s="187" t="s">
        <v>195</v>
      </c>
      <c r="C19" s="188">
        <f>SUM(C15,C17)</f>
        <v>9214819</v>
      </c>
      <c r="D19" s="188">
        <f t="shared" ref="D19:L19" si="3">SUM(D15,D17)</f>
        <v>13655891</v>
      </c>
      <c r="E19" s="188">
        <f t="shared" si="3"/>
        <v>16566914</v>
      </c>
      <c r="F19" s="188">
        <f t="shared" si="3"/>
        <v>15541947</v>
      </c>
      <c r="G19" s="188">
        <f t="shared" si="3"/>
        <v>19125898</v>
      </c>
      <c r="H19" s="188">
        <f t="shared" si="3"/>
        <v>18235567.568635285</v>
      </c>
      <c r="I19" s="188">
        <f t="shared" si="3"/>
        <v>20462960.804665018</v>
      </c>
      <c r="J19" s="188">
        <f t="shared" si="3"/>
        <v>22962420.188854814</v>
      </c>
      <c r="K19" s="188">
        <f t="shared" si="3"/>
        <v>25767177.387610625</v>
      </c>
      <c r="L19" s="188">
        <f t="shared" si="3"/>
        <v>28914523.167155094</v>
      </c>
    </row>
    <row r="20" spans="2:12">
      <c r="B20" s="99" t="s">
        <v>196</v>
      </c>
      <c r="C20" s="101">
        <f>'Income Statement'!C22</f>
        <v>3654729</v>
      </c>
      <c r="D20" s="101">
        <f>'Income Statement'!D22</f>
        <v>3870832</v>
      </c>
      <c r="E20" s="101">
        <f>'Income Statement'!E22</f>
        <v>3911244</v>
      </c>
      <c r="F20" s="101">
        <f>'Income Statement'!F22</f>
        <v>3908709</v>
      </c>
      <c r="G20" s="101">
        <f>'Income Statement'!G22</f>
        <v>4017362</v>
      </c>
      <c r="H20" s="101">
        <f>H21*H13</f>
        <v>4902443.0182064045</v>
      </c>
      <c r="I20" s="101">
        <f>I21*I13</f>
        <v>5501254.5647993218</v>
      </c>
      <c r="J20" s="101">
        <f>J21*J13</f>
        <v>6173208.2707200181</v>
      </c>
      <c r="K20" s="101">
        <f>K21*K13</f>
        <v>6927238.1244688267</v>
      </c>
      <c r="L20" s="101">
        <f>L21*L13</f>
        <v>7773369.3613900095</v>
      </c>
    </row>
    <row r="21" spans="2:12">
      <c r="B21" s="182" t="s">
        <v>199</v>
      </c>
      <c r="C21" s="183">
        <f>C20/C13</f>
        <v>4.4716301379582449E-2</v>
      </c>
      <c r="D21" s="183">
        <f>D20/D13</f>
        <v>3.8963288748176089E-2</v>
      </c>
      <c r="E21" s="183">
        <f>E20/E13</f>
        <v>3.5290394306710715E-2</v>
      </c>
      <c r="F21" s="183">
        <f>F20/F13</f>
        <v>3.4991787329059575E-2</v>
      </c>
      <c r="G21" s="183">
        <f>G20/G13</f>
        <v>3.4696282663289189E-2</v>
      </c>
      <c r="H21" s="184">
        <f>AVERAGE(C21:G21)</f>
        <v>3.7731610885363601E-2</v>
      </c>
      <c r="I21" s="184">
        <f>H21</f>
        <v>3.7731610885363601E-2</v>
      </c>
      <c r="J21" s="184">
        <f t="shared" ref="J21:L21" si="4">I21</f>
        <v>3.7731610885363601E-2</v>
      </c>
      <c r="K21" s="184">
        <f t="shared" si="4"/>
        <v>3.7731610885363601E-2</v>
      </c>
      <c r="L21" s="184">
        <f t="shared" si="4"/>
        <v>3.7731610885363601E-2</v>
      </c>
    </row>
    <row r="22" spans="2:12">
      <c r="B22" s="99" t="s">
        <v>141</v>
      </c>
      <c r="C22" s="101">
        <f>'CapEx &amp; NWC'!D7</f>
        <v>3014752</v>
      </c>
      <c r="D22" s="101">
        <f>'CapEx &amp; NWC'!E7</f>
        <v>1123045</v>
      </c>
      <c r="E22" s="101">
        <f>'CapEx &amp; NWC'!F7</f>
        <v>899753</v>
      </c>
      <c r="F22" s="101">
        <f>'CapEx &amp; NWC'!G7</f>
        <v>117780</v>
      </c>
      <c r="G22" s="101">
        <f>'CapEx &amp; NWC'!H7</f>
        <v>753113</v>
      </c>
      <c r="H22" s="101">
        <f>'CapEx &amp; NWC'!I7</f>
        <v>1081415.8031230757</v>
      </c>
      <c r="I22" s="101">
        <f>'CapEx &amp; NWC'!J7</f>
        <v>1104084.5379395974</v>
      </c>
      <c r="J22" s="101">
        <f>'CapEx &amp; NWC'!K7</f>
        <v>1127271.948636757</v>
      </c>
      <c r="K22" s="101">
        <f>'CapEx &amp; NWC'!L7</f>
        <v>1150991.0968661371</v>
      </c>
      <c r="L22" s="101">
        <f>'CapEx &amp; NWC'!M7</f>
        <v>1175255.4032375615</v>
      </c>
    </row>
    <row r="23" spans="2:12">
      <c r="B23" s="99" t="s">
        <v>197</v>
      </c>
      <c r="C23" s="101">
        <f>'CapEx &amp; NWC'!D21</f>
        <v>2295881</v>
      </c>
      <c r="D23" s="101">
        <f>'CapEx &amp; NWC'!E21</f>
        <v>1431477</v>
      </c>
      <c r="E23" s="101">
        <f>'CapEx &amp; NWC'!F21</f>
        <v>4537072</v>
      </c>
      <c r="F23" s="101">
        <f>'CapEx &amp; NWC'!G21</f>
        <v>-2151275</v>
      </c>
      <c r="G23" s="101">
        <f>'CapEx &amp; NWC'!H21</f>
        <v>3498669</v>
      </c>
      <c r="H23" s="101">
        <f>'CapEx &amp; NWC'!I21</f>
        <v>2300225.1286380515</v>
      </c>
      <c r="I23" s="101">
        <f>'CapEx &amp; NWC'!J21</f>
        <v>2558100.7362434715</v>
      </c>
      <c r="J23" s="101">
        <f>'CapEx &amp; NWC'!K21</f>
        <v>2843015.0593482591</v>
      </c>
      <c r="K23" s="101">
        <f>'CapEx &amp; NWC'!L21</f>
        <v>3157724.2178325839</v>
      </c>
      <c r="L23" s="101">
        <f>'CapEx &amp; NWC'!M21</f>
        <v>3505261.7092914619</v>
      </c>
    </row>
    <row r="24" spans="2:12">
      <c r="B24" s="189" t="s">
        <v>201</v>
      </c>
      <c r="C24" s="190">
        <f>C19+C20-C22-C23</f>
        <v>7558915</v>
      </c>
      <c r="D24" s="190">
        <f t="shared" ref="D24:L24" si="5">D19+D20-D22-D23</f>
        <v>14972201</v>
      </c>
      <c r="E24" s="190">
        <f t="shared" si="5"/>
        <v>15041333</v>
      </c>
      <c r="F24" s="190">
        <f t="shared" si="5"/>
        <v>21484151</v>
      </c>
      <c r="G24" s="190">
        <f t="shared" si="5"/>
        <v>18891478</v>
      </c>
      <c r="H24" s="190">
        <f t="shared" si="5"/>
        <v>19756369.655080561</v>
      </c>
      <c r="I24" s="190">
        <f t="shared" si="5"/>
        <v>22302030.095281269</v>
      </c>
      <c r="J24" s="190">
        <f t="shared" si="5"/>
        <v>25165341.451589819</v>
      </c>
      <c r="K24" s="190">
        <f t="shared" si="5"/>
        <v>28385700.197380729</v>
      </c>
      <c r="L24" s="190">
        <f t="shared" si="5"/>
        <v>32007375.416016083</v>
      </c>
    </row>
    <row r="25" spans="2:12">
      <c r="B25" s="191" t="s">
        <v>205</v>
      </c>
      <c r="C25" s="192"/>
      <c r="D25" s="192"/>
      <c r="E25" s="192"/>
      <c r="F25" s="192"/>
      <c r="G25" s="192"/>
      <c r="H25" s="193">
        <f>H24/(1+$C$8)^H10</f>
        <v>18463416.746750765</v>
      </c>
      <c r="I25" s="193">
        <f t="shared" ref="I25:L25" si="6">I24/(1+$C$8)^I10</f>
        <v>19478443.746833649</v>
      </c>
      <c r="J25" s="193">
        <f t="shared" si="6"/>
        <v>20540812.311735809</v>
      </c>
      <c r="K25" s="193">
        <f t="shared" si="6"/>
        <v>21653062.39744911</v>
      </c>
      <c r="L25" s="193">
        <f t="shared" si="6"/>
        <v>22817849.354484867</v>
      </c>
    </row>
    <row r="27" spans="2:12">
      <c r="B27" t="s">
        <v>203</v>
      </c>
      <c r="L27" s="101">
        <f>(L24*(1+C9))/(C8-C9)</f>
        <v>1678052657.2700863</v>
      </c>
    </row>
    <row r="28" spans="2:12">
      <c r="B28" s="95" t="s">
        <v>204</v>
      </c>
      <c r="C28" s="95"/>
      <c r="D28" s="95"/>
      <c r="E28" s="95"/>
      <c r="F28" s="95"/>
      <c r="G28" s="95"/>
      <c r="H28" s="95"/>
      <c r="I28" s="95"/>
      <c r="J28" s="95"/>
      <c r="K28" s="95"/>
      <c r="L28" s="194">
        <f>L27/(1+$C$8)^L10</f>
        <v>1196272804.1525781</v>
      </c>
    </row>
    <row r="29" spans="2:12">
      <c r="B29" s="195" t="s">
        <v>206</v>
      </c>
      <c r="C29" s="2"/>
      <c r="D29" s="2"/>
      <c r="E29" s="2"/>
      <c r="F29" s="2"/>
      <c r="G29" s="2"/>
      <c r="H29" s="2"/>
      <c r="I29" s="2"/>
      <c r="J29" s="2"/>
      <c r="K29" s="2"/>
      <c r="L29" s="200">
        <f>SUM(H25:L25)</f>
        <v>102953584.5572542</v>
      </c>
    </row>
    <row r="30" spans="2:12">
      <c r="B30" s="196" t="s">
        <v>207</v>
      </c>
      <c r="L30" s="94">
        <f>'Balance Sheet'!G3</f>
        <v>38710056</v>
      </c>
    </row>
    <row r="31" spans="2:12">
      <c r="B31" s="197" t="s">
        <v>208</v>
      </c>
      <c r="C31" s="95"/>
      <c r="D31" s="95"/>
      <c r="E31" s="95"/>
      <c r="F31" s="95"/>
      <c r="G31" s="95"/>
      <c r="H31" s="95"/>
      <c r="I31" s="95"/>
      <c r="J31" s="95"/>
      <c r="K31" s="95"/>
      <c r="L31" s="198">
        <f>WACC!C6</f>
        <v>70808340</v>
      </c>
    </row>
    <row r="32" spans="2:12">
      <c r="B32" s="2" t="s">
        <v>209</v>
      </c>
      <c r="L32" s="200">
        <f>L29+L30-L31</f>
        <v>70855300.557254195</v>
      </c>
    </row>
    <row r="33" spans="2:12">
      <c r="B33" s="95" t="s">
        <v>210</v>
      </c>
      <c r="C33" s="95"/>
      <c r="D33" s="95"/>
      <c r="E33" s="95"/>
      <c r="F33" s="95"/>
      <c r="G33" s="95"/>
      <c r="H33" s="95"/>
      <c r="I33" s="95"/>
      <c r="J33" s="95"/>
      <c r="K33" s="95"/>
      <c r="L33" s="199">
        <f>WACC!C17</f>
        <v>8780426500</v>
      </c>
    </row>
    <row r="34" spans="2:12">
      <c r="B34" s="2" t="s">
        <v>211</v>
      </c>
      <c r="C34" s="2"/>
      <c r="D34" s="2"/>
      <c r="E34" s="2"/>
      <c r="F34" s="2"/>
      <c r="G34" s="2"/>
      <c r="H34" s="2"/>
      <c r="I34" s="2"/>
      <c r="J34" s="2"/>
      <c r="K34" s="2"/>
      <c r="L34" s="200">
        <f>L32/L33*1000000</f>
        <v>8069.6877944658154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72A6-D03E-4129-A319-FAEEED61181C}">
  <dimension ref="B2:N34"/>
  <sheetViews>
    <sheetView topLeftCell="A9" workbookViewId="0">
      <selection activeCell="H13" sqref="H13:L13"/>
    </sheetView>
  </sheetViews>
  <sheetFormatPr defaultRowHeight="14.4"/>
  <cols>
    <col min="2" max="2" width="18.109375" bestFit="1" customWidth="1"/>
    <col min="3" max="7" width="16" bestFit="1" customWidth="1"/>
    <col min="8" max="11" width="14.88671875" bestFit="1" customWidth="1"/>
    <col min="12" max="12" width="16.33203125" bestFit="1" customWidth="1"/>
  </cols>
  <sheetData>
    <row r="2" spans="2:14" ht="21">
      <c r="B2" s="181" t="s">
        <v>188</v>
      </c>
      <c r="C2" s="95"/>
      <c r="D2" s="181"/>
      <c r="E2" s="181" t="s">
        <v>187</v>
      </c>
      <c r="F2" s="95"/>
      <c r="G2" s="95"/>
      <c r="H2" s="95"/>
      <c r="I2" s="95"/>
      <c r="J2" s="95"/>
      <c r="K2" s="95"/>
      <c r="L2" s="95"/>
      <c r="M2" s="95"/>
      <c r="N2" s="95"/>
    </row>
    <row r="4" spans="2:14">
      <c r="B4" t="s">
        <v>189</v>
      </c>
      <c r="C4" s="203" t="str">
        <f>E2</f>
        <v>INDF</v>
      </c>
      <c r="E4" t="s">
        <v>191</v>
      </c>
      <c r="F4" s="201">
        <f>L34</f>
        <v>4753.0816695364501</v>
      </c>
    </row>
    <row r="5" spans="2:14">
      <c r="B5" t="s">
        <v>175</v>
      </c>
      <c r="C5" s="204">
        <v>45863</v>
      </c>
      <c r="E5" t="s">
        <v>190</v>
      </c>
      <c r="F5" s="201">
        <v>8375</v>
      </c>
    </row>
    <row r="7" spans="2:14">
      <c r="B7" t="s">
        <v>192</v>
      </c>
    </row>
    <row r="8" spans="2:14">
      <c r="B8" t="s">
        <v>184</v>
      </c>
      <c r="C8" s="202">
        <f>WACC!C26</f>
        <v>7.0027824538886119E-2</v>
      </c>
    </row>
    <row r="9" spans="2:14">
      <c r="B9" t="s">
        <v>198</v>
      </c>
      <c r="C9" s="202">
        <f>5%</f>
        <v>0.05</v>
      </c>
    </row>
    <row r="10" spans="2:14">
      <c r="H10" s="2">
        <v>1</v>
      </c>
      <c r="I10" s="2">
        <v>2</v>
      </c>
      <c r="J10" s="2">
        <v>3</v>
      </c>
      <c r="K10" s="2">
        <v>4</v>
      </c>
      <c r="L10" s="2">
        <v>5</v>
      </c>
    </row>
    <row r="11" spans="2:14">
      <c r="B11" s="91" t="s">
        <v>202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2"/>
      <c r="N11" s="92"/>
    </row>
    <row r="12" spans="2:14">
      <c r="C12" s="97">
        <v>44024</v>
      </c>
      <c r="D12" s="97">
        <v>44390</v>
      </c>
      <c r="E12" s="97">
        <v>44756</v>
      </c>
      <c r="F12" s="97">
        <v>45122</v>
      </c>
      <c r="G12" s="97">
        <v>45488</v>
      </c>
      <c r="H12" s="135">
        <v>45853</v>
      </c>
      <c r="I12" s="135">
        <v>46218</v>
      </c>
      <c r="J12" s="135">
        <v>46583</v>
      </c>
      <c r="K12" s="135">
        <v>46949</v>
      </c>
      <c r="L12" s="135">
        <v>47314</v>
      </c>
    </row>
    <row r="13" spans="2:14">
      <c r="B13" s="99" t="s">
        <v>82</v>
      </c>
      <c r="C13" s="101">
        <f>PROJECTION!C5</f>
        <v>81731469</v>
      </c>
      <c r="D13" s="101">
        <f>PROJECTION!D5</f>
        <v>99345618</v>
      </c>
      <c r="E13" s="101">
        <f>PROJECTION!E5</f>
        <v>110830272</v>
      </c>
      <c r="F13" s="101">
        <f>PROJECTION!F5</f>
        <v>111703611</v>
      </c>
      <c r="G13" s="101">
        <f>PROJECTION!G5</f>
        <v>115786525</v>
      </c>
      <c r="H13" s="101">
        <f>PROJECTION!C24</f>
        <v>118350680.04562162</v>
      </c>
      <c r="I13" s="101">
        <f>PROJECTION!D24</f>
        <v>120971619.68770629</v>
      </c>
      <c r="J13" s="101">
        <f>PROJECTION!E24</f>
        <v>123650601.45176953</v>
      </c>
      <c r="K13" s="101">
        <f>PROJECTION!F24</f>
        <v>126388910.71190754</v>
      </c>
      <c r="L13" s="101">
        <f>PROJECTION!G24</f>
        <v>129187861.30751921</v>
      </c>
    </row>
    <row r="14" spans="2:14">
      <c r="B14" s="182" t="s">
        <v>133</v>
      </c>
      <c r="C14" s="186"/>
      <c r="D14" s="185">
        <f>(D13-C13)/C13</f>
        <v>0.21551244845482956</v>
      </c>
      <c r="E14" s="185">
        <f t="shared" ref="E14:L14" si="0">(E13-D13)/D13</f>
        <v>0.115603025389605</v>
      </c>
      <c r="F14" s="185">
        <f t="shared" si="0"/>
        <v>7.8799680289515124E-3</v>
      </c>
      <c r="G14" s="185">
        <f t="shared" si="0"/>
        <v>3.6551316143217605E-2</v>
      </c>
      <c r="H14" s="185">
        <f t="shared" si="0"/>
        <v>2.2145539350296752E-2</v>
      </c>
      <c r="I14" s="185">
        <f t="shared" si="0"/>
        <v>2.2145539350296575E-2</v>
      </c>
      <c r="J14" s="185">
        <f t="shared" si="0"/>
        <v>2.2145539350296804E-2</v>
      </c>
      <c r="K14" s="185">
        <f t="shared" si="0"/>
        <v>2.2145539350296607E-2</v>
      </c>
      <c r="L14" s="185">
        <f t="shared" si="0"/>
        <v>2.2145539350296638E-2</v>
      </c>
    </row>
    <row r="15" spans="2:14">
      <c r="B15" s="99" t="s">
        <v>193</v>
      </c>
      <c r="C15" s="94">
        <f>'Income Statement'!C10</f>
        <v>12889087</v>
      </c>
      <c r="D15" s="94">
        <f>'Income Statement'!D10</f>
        <v>16914849</v>
      </c>
      <c r="E15" s="94">
        <f>'Income Statement'!E10</f>
        <v>19693110</v>
      </c>
      <c r="F15" s="94">
        <f>'Income Statement'!F10</f>
        <v>19663598</v>
      </c>
      <c r="G15" s="94">
        <f>'Income Statement'!G10</f>
        <v>23088184</v>
      </c>
      <c r="H15" s="101">
        <f>H13*H16</f>
        <v>20855446.640328199</v>
      </c>
      <c r="I15" s="101">
        <f>I13*I16</f>
        <v>21317301.754569594</v>
      </c>
      <c r="J15" s="101">
        <f>J13*J16</f>
        <v>21789384.899417568</v>
      </c>
      <c r="K15" s="101">
        <f>K13*K16</f>
        <v>22271922.580126379</v>
      </c>
      <c r="L15" s="101">
        <f>L13*L16</f>
        <v>22765146.318031326</v>
      </c>
    </row>
    <row r="16" spans="2:14">
      <c r="B16" s="182" t="s">
        <v>199</v>
      </c>
      <c r="C16" s="185">
        <f>C15/C13</f>
        <v>0.15770042014049693</v>
      </c>
      <c r="D16" s="185">
        <f>D15/D13</f>
        <v>0.17026265818790318</v>
      </c>
      <c r="E16" s="185">
        <f>E15/E13</f>
        <v>0.17768710339355659</v>
      </c>
      <c r="F16" s="185">
        <f>F15/F13</f>
        <v>0.17603368256376242</v>
      </c>
      <c r="G16" s="185">
        <f>G15/G13</f>
        <v>0.19940303070672516</v>
      </c>
      <c r="H16" s="184">
        <f>AVERAGE(C16:G16)</f>
        <v>0.17621737899848886</v>
      </c>
      <c r="I16" s="184">
        <f>H16</f>
        <v>0.17621737899848886</v>
      </c>
      <c r="J16" s="184">
        <f t="shared" ref="J16:L16" si="1">I16</f>
        <v>0.17621737899848886</v>
      </c>
      <c r="K16" s="184">
        <f t="shared" si="1"/>
        <v>0.17621737899848886</v>
      </c>
      <c r="L16" s="184">
        <f t="shared" si="1"/>
        <v>0.17621737899848886</v>
      </c>
    </row>
    <row r="17" spans="2:12">
      <c r="B17" s="99" t="s">
        <v>194</v>
      </c>
      <c r="C17" s="94">
        <f>'Income Statement'!C16</f>
        <v>-3674268</v>
      </c>
      <c r="D17" s="94">
        <f>'Income Statement'!D16</f>
        <v>-3258958</v>
      </c>
      <c r="E17" s="94">
        <f>'Income Statement'!E16</f>
        <v>-3126196</v>
      </c>
      <c r="F17" s="94">
        <f>'Income Statement'!F16</f>
        <v>-4121651</v>
      </c>
      <c r="G17" s="94">
        <f>'Income Statement'!G16</f>
        <v>-3962286</v>
      </c>
      <c r="H17" s="101">
        <f>-H15*H18</f>
        <v>-4244941.6798099838</v>
      </c>
      <c r="I17" s="101">
        <f>-I15*I18</f>
        <v>-4338948.2028199295</v>
      </c>
      <c r="J17" s="101">
        <f>-J15*J18</f>
        <v>-4435036.550984378</v>
      </c>
      <c r="K17" s="101">
        <f>-K15*K18</f>
        <v>-4533252.827444206</v>
      </c>
      <c r="L17" s="101">
        <f>-L15*L18</f>
        <v>-4633644.156319215</v>
      </c>
    </row>
    <row r="18" spans="2:12">
      <c r="B18" s="182" t="s">
        <v>200</v>
      </c>
      <c r="C18" s="183">
        <f>ABS(C17)/C15</f>
        <v>0.28506813554753724</v>
      </c>
      <c r="D18" s="183">
        <f>ABS(D17)/D15</f>
        <v>0.19266846544122268</v>
      </c>
      <c r="E18" s="183">
        <f>ABS(E17)/E15</f>
        <v>0.15874567297902667</v>
      </c>
      <c r="F18" s="183">
        <f>ABS(F17)/F15</f>
        <v>0.20960818055780026</v>
      </c>
      <c r="G18" s="183">
        <f>ABS(G17)/G15</f>
        <v>0.17161531630205304</v>
      </c>
      <c r="H18" s="184">
        <f>AVERAGE(C18:G18)</f>
        <v>0.20354115416552795</v>
      </c>
      <c r="I18" s="184">
        <f>H18</f>
        <v>0.20354115416552795</v>
      </c>
      <c r="J18" s="184">
        <f t="shared" ref="J18:L18" si="2">I18</f>
        <v>0.20354115416552795</v>
      </c>
      <c r="K18" s="184">
        <f t="shared" si="2"/>
        <v>0.20354115416552795</v>
      </c>
      <c r="L18" s="184">
        <f t="shared" si="2"/>
        <v>0.20354115416552795</v>
      </c>
    </row>
    <row r="19" spans="2:12">
      <c r="B19" s="187" t="s">
        <v>195</v>
      </c>
      <c r="C19" s="188">
        <f>SUM(C15,C17)</f>
        <v>9214819</v>
      </c>
      <c r="D19" s="188">
        <f t="shared" ref="D19:L19" si="3">SUM(D15,D17)</f>
        <v>13655891</v>
      </c>
      <c r="E19" s="188">
        <f t="shared" si="3"/>
        <v>16566914</v>
      </c>
      <c r="F19" s="188">
        <f t="shared" si="3"/>
        <v>15541947</v>
      </c>
      <c r="G19" s="188">
        <f t="shared" si="3"/>
        <v>19125898</v>
      </c>
      <c r="H19" s="188">
        <f t="shared" si="3"/>
        <v>16610504.960518215</v>
      </c>
      <c r="I19" s="188">
        <f t="shared" si="3"/>
        <v>16978353.551749665</v>
      </c>
      <c r="J19" s="188">
        <f t="shared" si="3"/>
        <v>17354348.348433189</v>
      </c>
      <c r="K19" s="188">
        <f t="shared" si="3"/>
        <v>17738669.752682172</v>
      </c>
      <c r="L19" s="188">
        <f t="shared" si="3"/>
        <v>18131502.16171211</v>
      </c>
    </row>
    <row r="20" spans="2:12">
      <c r="B20" s="99" t="s">
        <v>196</v>
      </c>
      <c r="C20" s="101">
        <f>'Income Statement'!C22</f>
        <v>3654729</v>
      </c>
      <c r="D20" s="101">
        <f>'Income Statement'!D22</f>
        <v>3870832</v>
      </c>
      <c r="E20" s="101">
        <f>'Income Statement'!E22</f>
        <v>3911244</v>
      </c>
      <c r="F20" s="101">
        <f>'Income Statement'!F22</f>
        <v>3908709</v>
      </c>
      <c r="G20" s="101">
        <f>'Income Statement'!G22</f>
        <v>4017362</v>
      </c>
      <c r="H20" s="101">
        <f>H21*H13</f>
        <v>4465561.8074995615</v>
      </c>
      <c r="I20" s="101">
        <f>I21*I13</f>
        <v>4564454.0822287239</v>
      </c>
      <c r="J20" s="101">
        <f>J21*J13</f>
        <v>4665536.379719343</v>
      </c>
      <c r="K20" s="101">
        <f>K21*K13</f>
        <v>4768857.1992066586</v>
      </c>
      <c r="L20" s="101">
        <f>L21*L13</f>
        <v>4874466.1139676347</v>
      </c>
    </row>
    <row r="21" spans="2:12">
      <c r="B21" s="182" t="s">
        <v>199</v>
      </c>
      <c r="C21" s="183">
        <f>C20/C13</f>
        <v>4.4716301379582449E-2</v>
      </c>
      <c r="D21" s="183">
        <f>D20/D13</f>
        <v>3.8963288748176089E-2</v>
      </c>
      <c r="E21" s="183">
        <f>E20/E13</f>
        <v>3.5290394306710715E-2</v>
      </c>
      <c r="F21" s="183">
        <f>F20/F13</f>
        <v>3.4991787329059575E-2</v>
      </c>
      <c r="G21" s="183">
        <f>G20/G13</f>
        <v>3.4696282663289189E-2</v>
      </c>
      <c r="H21" s="184">
        <f>AVERAGE(C21:G21)</f>
        <v>3.7731610885363601E-2</v>
      </c>
      <c r="I21" s="184">
        <f>H21</f>
        <v>3.7731610885363601E-2</v>
      </c>
      <c r="J21" s="184">
        <f t="shared" ref="J21:L21" si="4">I21</f>
        <v>3.7731610885363601E-2</v>
      </c>
      <c r="K21" s="184">
        <f t="shared" si="4"/>
        <v>3.7731610885363601E-2</v>
      </c>
      <c r="L21" s="184">
        <f t="shared" si="4"/>
        <v>3.7731610885363601E-2</v>
      </c>
    </row>
    <row r="22" spans="2:12">
      <c r="B22" s="99" t="s">
        <v>141</v>
      </c>
      <c r="C22" s="101">
        <f>'CapEx &amp; NWC'!D7</f>
        <v>3014752</v>
      </c>
      <c r="D22" s="101">
        <f>'CapEx &amp; NWC'!E7</f>
        <v>1123045</v>
      </c>
      <c r="E22" s="101">
        <f>'CapEx &amp; NWC'!F7</f>
        <v>899753</v>
      </c>
      <c r="F22" s="101">
        <f>'CapEx &amp; NWC'!G7</f>
        <v>117780</v>
      </c>
      <c r="G22" s="101">
        <f>'CapEx &amp; NWC'!H7</f>
        <v>753113</v>
      </c>
      <c r="H22" s="101">
        <f>'CapEx &amp; NWC'!I7</f>
        <v>1081415.8031230757</v>
      </c>
      <c r="I22" s="101">
        <f>'CapEx &amp; NWC'!J7</f>
        <v>1104084.5379395974</v>
      </c>
      <c r="J22" s="101">
        <f>'CapEx &amp; NWC'!K7</f>
        <v>1127271.948636757</v>
      </c>
      <c r="K22" s="101">
        <f>'CapEx &amp; NWC'!L7</f>
        <v>1150991.0968661371</v>
      </c>
      <c r="L22" s="101">
        <f>'CapEx &amp; NWC'!M7</f>
        <v>1175255.4032375615</v>
      </c>
    </row>
    <row r="23" spans="2:12">
      <c r="B23" s="99" t="s">
        <v>197</v>
      </c>
      <c r="C23" s="101">
        <f>'CapEx &amp; NWC'!D21</f>
        <v>2295881</v>
      </c>
      <c r="D23" s="101">
        <f>'CapEx &amp; NWC'!E21</f>
        <v>1431477</v>
      </c>
      <c r="E23" s="101">
        <f>'CapEx &amp; NWC'!F21</f>
        <v>4537072</v>
      </c>
      <c r="F23" s="101">
        <f>'CapEx &amp; NWC'!G21</f>
        <v>-2151275</v>
      </c>
      <c r="G23" s="101">
        <f>'CapEx &amp; NWC'!H21</f>
        <v>3498669</v>
      </c>
      <c r="H23" s="101">
        <f>'CapEx &amp; NWC'!I21</f>
        <v>2300225.1286380515</v>
      </c>
      <c r="I23" s="101">
        <f>'CapEx &amp; NWC'!J21</f>
        <v>2558100.7362434715</v>
      </c>
      <c r="J23" s="101">
        <f>'CapEx &amp; NWC'!K21</f>
        <v>2843015.0593482591</v>
      </c>
      <c r="K23" s="101">
        <f>'CapEx &amp; NWC'!L21</f>
        <v>3157724.2178325839</v>
      </c>
      <c r="L23" s="101">
        <f>'CapEx &amp; NWC'!M21</f>
        <v>3505261.7092914619</v>
      </c>
    </row>
    <row r="24" spans="2:12">
      <c r="B24" s="189" t="s">
        <v>201</v>
      </c>
      <c r="C24" s="190">
        <f>C19+C20-C22-C23</f>
        <v>7558915</v>
      </c>
      <c r="D24" s="190">
        <f t="shared" ref="D24:L24" si="5">D19+D20-D22-D23</f>
        <v>14972201</v>
      </c>
      <c r="E24" s="190">
        <f t="shared" si="5"/>
        <v>15041333</v>
      </c>
      <c r="F24" s="190">
        <f t="shared" si="5"/>
        <v>21484151</v>
      </c>
      <c r="G24" s="190">
        <f t="shared" si="5"/>
        <v>18891478</v>
      </c>
      <c r="H24" s="190">
        <f t="shared" si="5"/>
        <v>17694425.836256649</v>
      </c>
      <c r="I24" s="190">
        <f t="shared" si="5"/>
        <v>17880622.359795321</v>
      </c>
      <c r="J24" s="190">
        <f t="shared" si="5"/>
        <v>18049597.720167518</v>
      </c>
      <c r="K24" s="190">
        <f t="shared" si="5"/>
        <v>18198811.637190107</v>
      </c>
      <c r="L24" s="190">
        <f t="shared" si="5"/>
        <v>18325451.16315072</v>
      </c>
    </row>
    <row r="25" spans="2:12">
      <c r="B25" s="191" t="s">
        <v>205</v>
      </c>
      <c r="C25" s="192"/>
      <c r="D25" s="192"/>
      <c r="E25" s="192"/>
      <c r="F25" s="192"/>
      <c r="G25" s="192"/>
      <c r="H25" s="193">
        <f>H24/(1+$C$8)^H10</f>
        <v>16536416.558963614</v>
      </c>
      <c r="I25" s="193">
        <f t="shared" ref="I25:L25" si="6">I24/(1+$C$8)^I10</f>
        <v>15616815.837197738</v>
      </c>
      <c r="J25" s="193">
        <f t="shared" si="6"/>
        <v>14732698.929816158</v>
      </c>
      <c r="K25" s="193">
        <f t="shared" si="6"/>
        <v>13882342.207498619</v>
      </c>
      <c r="L25" s="193">
        <f t="shared" si="6"/>
        <v>13064094.714385953</v>
      </c>
    </row>
    <row r="27" spans="2:12">
      <c r="B27" t="s">
        <v>203</v>
      </c>
      <c r="L27" s="101">
        <f>(L24*(1+C9))/(C8-C9)</f>
        <v>960749565.38332152</v>
      </c>
    </row>
    <row r="28" spans="2:12">
      <c r="B28" s="95" t="s">
        <v>204</v>
      </c>
      <c r="C28" s="95"/>
      <c r="D28" s="95"/>
      <c r="E28" s="95"/>
      <c r="F28" s="95"/>
      <c r="G28" s="95"/>
      <c r="H28" s="95"/>
      <c r="I28" s="95"/>
      <c r="J28" s="95"/>
      <c r="K28" s="95"/>
      <c r="L28" s="194">
        <f>L27/(1+$C$8)^L10</f>
        <v>684912104.33123577</v>
      </c>
    </row>
    <row r="29" spans="2:12">
      <c r="B29" s="195" t="s">
        <v>206</v>
      </c>
      <c r="C29" s="2"/>
      <c r="D29" s="2"/>
      <c r="E29" s="2"/>
      <c r="F29" s="2"/>
      <c r="G29" s="2"/>
      <c r="H29" s="2"/>
      <c r="I29" s="2"/>
      <c r="J29" s="2"/>
      <c r="K29" s="2"/>
      <c r="L29" s="200">
        <f>SUM(H25:L25)</f>
        <v>73832368.247862086</v>
      </c>
    </row>
    <row r="30" spans="2:12">
      <c r="B30" s="196" t="s">
        <v>207</v>
      </c>
      <c r="L30" s="94">
        <f>'Balance Sheet'!G3</f>
        <v>38710056</v>
      </c>
    </row>
    <row r="31" spans="2:12">
      <c r="B31" s="197" t="s">
        <v>208</v>
      </c>
      <c r="C31" s="95"/>
      <c r="D31" s="95"/>
      <c r="E31" s="95"/>
      <c r="F31" s="95"/>
      <c r="G31" s="95"/>
      <c r="H31" s="95"/>
      <c r="I31" s="95"/>
      <c r="J31" s="95"/>
      <c r="K31" s="95"/>
      <c r="L31" s="198">
        <f>WACC!C6</f>
        <v>70808340</v>
      </c>
    </row>
    <row r="32" spans="2:12">
      <c r="B32" s="2" t="s">
        <v>209</v>
      </c>
      <c r="L32" s="200">
        <f>L29+L30-L31</f>
        <v>41734084.247862086</v>
      </c>
    </row>
    <row r="33" spans="2:12">
      <c r="B33" s="95" t="s">
        <v>210</v>
      </c>
      <c r="C33" s="95"/>
      <c r="D33" s="95"/>
      <c r="E33" s="95"/>
      <c r="F33" s="95"/>
      <c r="G33" s="95"/>
      <c r="H33" s="95"/>
      <c r="I33" s="95"/>
      <c r="J33" s="95"/>
      <c r="K33" s="95"/>
      <c r="L33" s="199">
        <f>WACC!C17</f>
        <v>8780426500</v>
      </c>
    </row>
    <row r="34" spans="2:12">
      <c r="B34" s="2" t="s">
        <v>211</v>
      </c>
      <c r="C34" s="2"/>
      <c r="D34" s="2"/>
      <c r="E34" s="2"/>
      <c r="F34" s="2"/>
      <c r="G34" s="2"/>
      <c r="H34" s="2"/>
      <c r="I34" s="2"/>
      <c r="J34" s="2"/>
      <c r="K34" s="2"/>
      <c r="L34" s="200">
        <f>L32/L33*1000000</f>
        <v>4753.0816695364501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5690-B48A-4DE3-96E5-43954A491BF9}">
  <dimension ref="B2:N34"/>
  <sheetViews>
    <sheetView topLeftCell="A3" workbookViewId="0">
      <selection activeCell="E2" sqref="E2"/>
    </sheetView>
  </sheetViews>
  <sheetFormatPr defaultRowHeight="14.4"/>
  <cols>
    <col min="2" max="2" width="18.109375" bestFit="1" customWidth="1"/>
    <col min="3" max="7" width="16" bestFit="1" customWidth="1"/>
    <col min="8" max="11" width="14.88671875" bestFit="1" customWidth="1"/>
    <col min="12" max="12" width="16.33203125" bestFit="1" customWidth="1"/>
  </cols>
  <sheetData>
    <row r="2" spans="2:14" ht="21">
      <c r="B2" s="181" t="s">
        <v>188</v>
      </c>
      <c r="C2" s="95"/>
      <c r="D2" s="181"/>
      <c r="E2" s="181" t="s">
        <v>187</v>
      </c>
      <c r="F2" s="95"/>
      <c r="G2" s="95"/>
      <c r="H2" s="95"/>
      <c r="I2" s="95"/>
      <c r="J2" s="95"/>
      <c r="K2" s="95"/>
      <c r="L2" s="95"/>
      <c r="M2" s="95"/>
      <c r="N2" s="95"/>
    </row>
    <row r="4" spans="2:14">
      <c r="B4" t="s">
        <v>189</v>
      </c>
      <c r="C4" s="203" t="str">
        <f>E2</f>
        <v>INDF</v>
      </c>
      <c r="E4" t="s">
        <v>191</v>
      </c>
      <c r="F4" s="201">
        <f>L34</f>
        <v>5720.602740854938</v>
      </c>
    </row>
    <row r="5" spans="2:14">
      <c r="B5" t="s">
        <v>175</v>
      </c>
      <c r="C5" s="204">
        <v>45863</v>
      </c>
      <c r="E5" t="s">
        <v>190</v>
      </c>
      <c r="F5" s="201">
        <v>8375</v>
      </c>
    </row>
    <row r="7" spans="2:14">
      <c r="B7" t="s">
        <v>192</v>
      </c>
    </row>
    <row r="8" spans="2:14">
      <c r="B8" t="s">
        <v>184</v>
      </c>
      <c r="C8" s="202">
        <f>WACC!C26</f>
        <v>7.0027824538886119E-2</v>
      </c>
    </row>
    <row r="9" spans="2:14">
      <c r="B9" t="s">
        <v>198</v>
      </c>
      <c r="C9" s="202">
        <f>5%</f>
        <v>0.05</v>
      </c>
    </row>
    <row r="10" spans="2:14">
      <c r="H10" s="2">
        <v>1</v>
      </c>
      <c r="I10" s="2">
        <v>2</v>
      </c>
      <c r="J10" s="2">
        <v>3</v>
      </c>
      <c r="K10" s="2">
        <v>4</v>
      </c>
      <c r="L10" s="2">
        <v>5</v>
      </c>
    </row>
    <row r="11" spans="2:14">
      <c r="B11" s="91" t="s">
        <v>202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2"/>
      <c r="N11" s="92"/>
    </row>
    <row r="12" spans="2:14">
      <c r="C12" s="97">
        <v>44024</v>
      </c>
      <c r="D12" s="97">
        <v>44390</v>
      </c>
      <c r="E12" s="97">
        <v>44756</v>
      </c>
      <c r="F12" s="97">
        <v>45122</v>
      </c>
      <c r="G12" s="97">
        <v>45488</v>
      </c>
      <c r="H12" s="135">
        <v>45853</v>
      </c>
      <c r="I12" s="135">
        <v>46218</v>
      </c>
      <c r="J12" s="135">
        <v>46583</v>
      </c>
      <c r="K12" s="135">
        <v>46949</v>
      </c>
      <c r="L12" s="135">
        <v>47314</v>
      </c>
    </row>
    <row r="13" spans="2:14">
      <c r="B13" s="99" t="s">
        <v>82</v>
      </c>
      <c r="C13" s="101">
        <f>PROJECTION!C5</f>
        <v>81731469</v>
      </c>
      <c r="D13" s="101">
        <f>PROJECTION!D5</f>
        <v>99345618</v>
      </c>
      <c r="E13" s="101">
        <f>PROJECTION!E5</f>
        <v>110830272</v>
      </c>
      <c r="F13" s="101">
        <f>PROJECTION!F5</f>
        <v>111703611</v>
      </c>
      <c r="G13" s="101">
        <f>PROJECTION!G5</f>
        <v>115786525</v>
      </c>
      <c r="H13" s="101">
        <f>PROJECTION!J18</f>
        <v>119973120</v>
      </c>
      <c r="I13" s="101">
        <f>PROJECTION!K18</f>
        <v>128019930.5</v>
      </c>
      <c r="J13" s="101">
        <f>PROJECTION!L18</f>
        <v>136066741</v>
      </c>
      <c r="K13" s="101">
        <f>PROJECTION!M18</f>
        <v>144113551.5</v>
      </c>
      <c r="L13" s="101">
        <f>PROJECTION!N18</f>
        <v>152160362</v>
      </c>
    </row>
    <row r="14" spans="2:14">
      <c r="B14" s="182" t="s">
        <v>133</v>
      </c>
      <c r="C14" s="186"/>
      <c r="D14" s="185">
        <f>(D13-C13)/C13</f>
        <v>0.21551244845482956</v>
      </c>
      <c r="E14" s="185">
        <f t="shared" ref="E14:L14" si="0">(E13-D13)/D13</f>
        <v>0.115603025389605</v>
      </c>
      <c r="F14" s="185">
        <f t="shared" si="0"/>
        <v>7.8799680289515124E-3</v>
      </c>
      <c r="G14" s="185">
        <f t="shared" si="0"/>
        <v>3.6551316143217605E-2</v>
      </c>
      <c r="H14" s="185">
        <f t="shared" si="0"/>
        <v>3.6157877611405993E-2</v>
      </c>
      <c r="I14" s="185">
        <f t="shared" si="0"/>
        <v>6.7071778244993552E-2</v>
      </c>
      <c r="J14" s="185">
        <f t="shared" si="0"/>
        <v>6.285591992256237E-2</v>
      </c>
      <c r="K14" s="185">
        <f t="shared" si="0"/>
        <v>5.9138702381355629E-2</v>
      </c>
      <c r="L14" s="185">
        <f t="shared" si="0"/>
        <v>5.5836598406222751E-2</v>
      </c>
    </row>
    <row r="15" spans="2:14">
      <c r="B15" s="99" t="s">
        <v>193</v>
      </c>
      <c r="C15" s="94">
        <f>'Income Statement'!C10</f>
        <v>12889087</v>
      </c>
      <c r="D15" s="94">
        <f>'Income Statement'!D10</f>
        <v>16914849</v>
      </c>
      <c r="E15" s="94">
        <f>'Income Statement'!E10</f>
        <v>19693110</v>
      </c>
      <c r="F15" s="94">
        <f>'Income Statement'!F10</f>
        <v>19663598</v>
      </c>
      <c r="G15" s="94">
        <f>'Income Statement'!G10</f>
        <v>23088184</v>
      </c>
      <c r="H15" s="101">
        <f>H13*H16</f>
        <v>21141348.756671183</v>
      </c>
      <c r="I15" s="101">
        <f>I13*I16</f>
        <v>22559336.612278704</v>
      </c>
      <c r="J15" s="101">
        <f>J13*J16</f>
        <v>23977324.467886221</v>
      </c>
      <c r="K15" s="101">
        <f>K13*K16</f>
        <v>25395312.323493741</v>
      </c>
      <c r="L15" s="101">
        <f>L13*L16</f>
        <v>26813300.179101262</v>
      </c>
    </row>
    <row r="16" spans="2:14">
      <c r="B16" s="182" t="s">
        <v>199</v>
      </c>
      <c r="C16" s="185">
        <f>C15/C13</f>
        <v>0.15770042014049693</v>
      </c>
      <c r="D16" s="185">
        <f>D15/D13</f>
        <v>0.17026265818790318</v>
      </c>
      <c r="E16" s="185">
        <f>E15/E13</f>
        <v>0.17768710339355659</v>
      </c>
      <c r="F16" s="185">
        <f>F15/F13</f>
        <v>0.17603368256376242</v>
      </c>
      <c r="G16" s="185">
        <f>G15/G13</f>
        <v>0.19940303070672516</v>
      </c>
      <c r="H16" s="184">
        <f>AVERAGE(C16:G16)</f>
        <v>0.17621737899848886</v>
      </c>
      <c r="I16" s="184">
        <f>H16</f>
        <v>0.17621737899848886</v>
      </c>
      <c r="J16" s="184">
        <f t="shared" ref="J16:L16" si="1">I16</f>
        <v>0.17621737899848886</v>
      </c>
      <c r="K16" s="184">
        <f t="shared" si="1"/>
        <v>0.17621737899848886</v>
      </c>
      <c r="L16" s="184">
        <f t="shared" si="1"/>
        <v>0.17621737899848886</v>
      </c>
    </row>
    <row r="17" spans="2:12">
      <c r="B17" s="99" t="s">
        <v>194</v>
      </c>
      <c r="C17" s="94">
        <f>'Income Statement'!C16</f>
        <v>-3674268</v>
      </c>
      <c r="D17" s="94">
        <f>'Income Statement'!D16</f>
        <v>-3258958</v>
      </c>
      <c r="E17" s="94">
        <f>'Income Statement'!E16</f>
        <v>-3126196</v>
      </c>
      <c r="F17" s="94">
        <f>'Income Statement'!F16</f>
        <v>-4121651</v>
      </c>
      <c r="G17" s="94">
        <f>'Income Statement'!G16</f>
        <v>-3962286</v>
      </c>
      <c r="H17" s="101">
        <f>-H15*H18</f>
        <v>-4303134.5265488019</v>
      </c>
      <c r="I17" s="101">
        <f>-I15*I18</f>
        <v>-4591753.411271859</v>
      </c>
      <c r="J17" s="101">
        <f>-J15*J18</f>
        <v>-4880372.2959949151</v>
      </c>
      <c r="K17" s="101">
        <f>-K15*K18</f>
        <v>-5168991.1807179712</v>
      </c>
      <c r="L17" s="101">
        <f>-L15*L18</f>
        <v>-5457610.0654410282</v>
      </c>
    </row>
    <row r="18" spans="2:12">
      <c r="B18" s="182" t="s">
        <v>200</v>
      </c>
      <c r="C18" s="183">
        <f>ABS(C17)/C15</f>
        <v>0.28506813554753724</v>
      </c>
      <c r="D18" s="183">
        <f>ABS(D17)/D15</f>
        <v>0.19266846544122268</v>
      </c>
      <c r="E18" s="183">
        <f>ABS(E17)/E15</f>
        <v>0.15874567297902667</v>
      </c>
      <c r="F18" s="183">
        <f>ABS(F17)/F15</f>
        <v>0.20960818055780026</v>
      </c>
      <c r="G18" s="183">
        <f>ABS(G17)/G15</f>
        <v>0.17161531630205304</v>
      </c>
      <c r="H18" s="184">
        <f>AVERAGE(C18:G18)</f>
        <v>0.20354115416552795</v>
      </c>
      <c r="I18" s="184">
        <f>H18</f>
        <v>0.20354115416552795</v>
      </c>
      <c r="J18" s="184">
        <f t="shared" ref="J18:L18" si="2">I18</f>
        <v>0.20354115416552795</v>
      </c>
      <c r="K18" s="184">
        <f t="shared" si="2"/>
        <v>0.20354115416552795</v>
      </c>
      <c r="L18" s="184">
        <f t="shared" si="2"/>
        <v>0.20354115416552795</v>
      </c>
    </row>
    <row r="19" spans="2:12">
      <c r="B19" s="187" t="s">
        <v>195</v>
      </c>
      <c r="C19" s="188">
        <f>SUM(C15,C17)</f>
        <v>9214819</v>
      </c>
      <c r="D19" s="188">
        <f t="shared" ref="D19:L19" si="3">SUM(D15,D17)</f>
        <v>13655891</v>
      </c>
      <c r="E19" s="188">
        <f t="shared" si="3"/>
        <v>16566914</v>
      </c>
      <c r="F19" s="188">
        <f t="shared" si="3"/>
        <v>15541947</v>
      </c>
      <c r="G19" s="188">
        <f t="shared" si="3"/>
        <v>19125898</v>
      </c>
      <c r="H19" s="188">
        <f t="shared" si="3"/>
        <v>16838214.23012238</v>
      </c>
      <c r="I19" s="188">
        <f t="shared" si="3"/>
        <v>17967583.201006845</v>
      </c>
      <c r="J19" s="188">
        <f t="shared" si="3"/>
        <v>19096952.171891306</v>
      </c>
      <c r="K19" s="188">
        <f t="shared" si="3"/>
        <v>20226321.14277577</v>
      </c>
      <c r="L19" s="188">
        <f t="shared" si="3"/>
        <v>21355690.113660235</v>
      </c>
    </row>
    <row r="20" spans="2:12">
      <c r="B20" s="99" t="s">
        <v>196</v>
      </c>
      <c r="C20" s="101">
        <f>'Income Statement'!C22</f>
        <v>3654729</v>
      </c>
      <c r="D20" s="101">
        <f>'Income Statement'!D22</f>
        <v>3870832</v>
      </c>
      <c r="E20" s="101">
        <f>'Income Statement'!E22</f>
        <v>3911244</v>
      </c>
      <c r="F20" s="101">
        <f>'Income Statement'!F22</f>
        <v>3908709</v>
      </c>
      <c r="G20" s="101">
        <f>'Income Statement'!G22</f>
        <v>4017362</v>
      </c>
      <c r="H20" s="101">
        <f>H21*H13</f>
        <v>4526779.0805430338</v>
      </c>
      <c r="I20" s="101">
        <f>I21*I13</f>
        <v>4830398.2031972921</v>
      </c>
      <c r="J20" s="101">
        <f>J21*J13</f>
        <v>5134017.3258515494</v>
      </c>
      <c r="K20" s="101">
        <f>K21*K13</f>
        <v>5437636.4485058077</v>
      </c>
      <c r="L20" s="101">
        <f>L21*L13</f>
        <v>5741255.5711600659</v>
      </c>
    </row>
    <row r="21" spans="2:12">
      <c r="B21" s="182" t="s">
        <v>199</v>
      </c>
      <c r="C21" s="183">
        <f>C20/C13</f>
        <v>4.4716301379582449E-2</v>
      </c>
      <c r="D21" s="183">
        <f>D20/D13</f>
        <v>3.8963288748176089E-2</v>
      </c>
      <c r="E21" s="183">
        <f>E20/E13</f>
        <v>3.5290394306710715E-2</v>
      </c>
      <c r="F21" s="183">
        <f>F20/F13</f>
        <v>3.4991787329059575E-2</v>
      </c>
      <c r="G21" s="183">
        <f>G20/G13</f>
        <v>3.4696282663289189E-2</v>
      </c>
      <c r="H21" s="184">
        <f>AVERAGE(C21:G21)</f>
        <v>3.7731610885363601E-2</v>
      </c>
      <c r="I21" s="184">
        <f>H21</f>
        <v>3.7731610885363601E-2</v>
      </c>
      <c r="J21" s="184">
        <f t="shared" ref="J21:L21" si="4">I21</f>
        <v>3.7731610885363601E-2</v>
      </c>
      <c r="K21" s="184">
        <f t="shared" si="4"/>
        <v>3.7731610885363601E-2</v>
      </c>
      <c r="L21" s="184">
        <f t="shared" si="4"/>
        <v>3.7731610885363601E-2</v>
      </c>
    </row>
    <row r="22" spans="2:12">
      <c r="B22" s="99" t="s">
        <v>141</v>
      </c>
      <c r="C22" s="101">
        <f>'CapEx &amp; NWC'!D7</f>
        <v>3014752</v>
      </c>
      <c r="D22" s="101">
        <f>'CapEx &amp; NWC'!E7</f>
        <v>1123045</v>
      </c>
      <c r="E22" s="101">
        <f>'CapEx &amp; NWC'!F7</f>
        <v>899753</v>
      </c>
      <c r="F22" s="101">
        <f>'CapEx &amp; NWC'!G7</f>
        <v>117780</v>
      </c>
      <c r="G22" s="101">
        <f>'CapEx &amp; NWC'!H7</f>
        <v>753113</v>
      </c>
      <c r="H22" s="101">
        <f>'CapEx &amp; NWC'!I7</f>
        <v>1081415.8031230757</v>
      </c>
      <c r="I22" s="101">
        <f>'CapEx &amp; NWC'!J7</f>
        <v>1104084.5379395974</v>
      </c>
      <c r="J22" s="101">
        <f>'CapEx &amp; NWC'!K7</f>
        <v>1127271.948636757</v>
      </c>
      <c r="K22" s="101">
        <f>'CapEx &amp; NWC'!L7</f>
        <v>1150991.0968661371</v>
      </c>
      <c r="L22" s="101">
        <f>'CapEx &amp; NWC'!M7</f>
        <v>1175255.4032375615</v>
      </c>
    </row>
    <row r="23" spans="2:12">
      <c r="B23" s="99" t="s">
        <v>197</v>
      </c>
      <c r="C23" s="101">
        <f>'CapEx &amp; NWC'!D21</f>
        <v>2295881</v>
      </c>
      <c r="D23" s="101">
        <f>'CapEx &amp; NWC'!E21</f>
        <v>1431477</v>
      </c>
      <c r="E23" s="101">
        <f>'CapEx &amp; NWC'!F21</f>
        <v>4537072</v>
      </c>
      <c r="F23" s="101">
        <f>'CapEx &amp; NWC'!G21</f>
        <v>-2151275</v>
      </c>
      <c r="G23" s="101">
        <f>'CapEx &amp; NWC'!H21</f>
        <v>3498669</v>
      </c>
      <c r="H23" s="101">
        <f>'CapEx &amp; NWC'!I21</f>
        <v>2300225.1286380515</v>
      </c>
      <c r="I23" s="101">
        <f>'CapEx &amp; NWC'!J21</f>
        <v>2558100.7362434715</v>
      </c>
      <c r="J23" s="101">
        <f>'CapEx &amp; NWC'!K21</f>
        <v>2843015.0593482591</v>
      </c>
      <c r="K23" s="101">
        <f>'CapEx &amp; NWC'!L21</f>
        <v>3157724.2178325839</v>
      </c>
      <c r="L23" s="101">
        <f>'CapEx &amp; NWC'!M21</f>
        <v>3505261.7092914619</v>
      </c>
    </row>
    <row r="24" spans="2:12">
      <c r="B24" s="189" t="s">
        <v>201</v>
      </c>
      <c r="C24" s="190">
        <f>C19+C20-C22-C23</f>
        <v>7558915</v>
      </c>
      <c r="D24" s="190">
        <f t="shared" ref="D24:L24" si="5">D19+D20-D22-D23</f>
        <v>14972201</v>
      </c>
      <c r="E24" s="190">
        <f t="shared" si="5"/>
        <v>15041333</v>
      </c>
      <c r="F24" s="190">
        <f t="shared" si="5"/>
        <v>21484151</v>
      </c>
      <c r="G24" s="190">
        <f t="shared" si="5"/>
        <v>18891478</v>
      </c>
      <c r="H24" s="190">
        <f t="shared" si="5"/>
        <v>17983352.378904287</v>
      </c>
      <c r="I24" s="190">
        <f t="shared" si="5"/>
        <v>19135796.130021069</v>
      </c>
      <c r="J24" s="190">
        <f t="shared" si="5"/>
        <v>20260682.48975784</v>
      </c>
      <c r="K24" s="190">
        <f t="shared" si="5"/>
        <v>21355242.276582856</v>
      </c>
      <c r="L24" s="190">
        <f t="shared" si="5"/>
        <v>22416428.572291277</v>
      </c>
    </row>
    <row r="25" spans="2:12">
      <c r="B25" s="191" t="s">
        <v>205</v>
      </c>
      <c r="C25" s="192"/>
      <c r="D25" s="192"/>
      <c r="E25" s="192"/>
      <c r="F25" s="192"/>
      <c r="G25" s="192"/>
      <c r="H25" s="193">
        <f>H24/(1+$C$8)^H10</f>
        <v>16806434.34356856</v>
      </c>
      <c r="I25" s="193">
        <f t="shared" ref="I25:L25" si="6">I24/(1+$C$8)^I10</f>
        <v>16713076.203244697</v>
      </c>
      <c r="J25" s="193">
        <f t="shared" si="6"/>
        <v>16537461.934715629</v>
      </c>
      <c r="K25" s="193">
        <f t="shared" si="6"/>
        <v>16290117.570189796</v>
      </c>
      <c r="L25" s="193">
        <f t="shared" si="6"/>
        <v>15980525.850056646</v>
      </c>
    </row>
    <row r="27" spans="2:12">
      <c r="B27" t="s">
        <v>203</v>
      </c>
      <c r="L27" s="101">
        <f>(L24*(1+C9))/(C8-C9)</f>
        <v>1175227491.8928819</v>
      </c>
    </row>
    <row r="28" spans="2:12">
      <c r="B28" s="95" t="s">
        <v>204</v>
      </c>
      <c r="C28" s="95"/>
      <c r="D28" s="95"/>
      <c r="E28" s="95"/>
      <c r="F28" s="95"/>
      <c r="G28" s="95"/>
      <c r="H28" s="95"/>
      <c r="I28" s="95"/>
      <c r="J28" s="95"/>
      <c r="K28" s="95"/>
      <c r="L28" s="194">
        <f>L27/(1+$C$8)^L10</f>
        <v>837812020.47083175</v>
      </c>
    </row>
    <row r="29" spans="2:12">
      <c r="B29" s="195" t="s">
        <v>206</v>
      </c>
      <c r="C29" s="2"/>
      <c r="D29" s="2"/>
      <c r="E29" s="2"/>
      <c r="F29" s="2"/>
      <c r="G29" s="2"/>
      <c r="H29" s="2"/>
      <c r="I29" s="2"/>
      <c r="J29" s="2"/>
      <c r="K29" s="2"/>
      <c r="L29" s="200">
        <f>SUM(H25:L25)</f>
        <v>82327615.90177533</v>
      </c>
    </row>
    <row r="30" spans="2:12">
      <c r="B30" s="196" t="s">
        <v>207</v>
      </c>
      <c r="L30" s="94">
        <f>'Balance Sheet'!G3</f>
        <v>38710056</v>
      </c>
    </row>
    <row r="31" spans="2:12">
      <c r="B31" s="197" t="s">
        <v>208</v>
      </c>
      <c r="C31" s="95"/>
      <c r="D31" s="95"/>
      <c r="E31" s="95"/>
      <c r="F31" s="95"/>
      <c r="G31" s="95"/>
      <c r="H31" s="95"/>
      <c r="I31" s="95"/>
      <c r="J31" s="95"/>
      <c r="K31" s="95"/>
      <c r="L31" s="198">
        <f>WACC!C6</f>
        <v>70808340</v>
      </c>
    </row>
    <row r="32" spans="2:12">
      <c r="B32" s="2" t="s">
        <v>209</v>
      </c>
      <c r="L32" s="200">
        <f>L29+L30-L31</f>
        <v>50229331.90177533</v>
      </c>
    </row>
    <row r="33" spans="2:12">
      <c r="B33" s="95" t="s">
        <v>210</v>
      </c>
      <c r="C33" s="95"/>
      <c r="D33" s="95"/>
      <c r="E33" s="95"/>
      <c r="F33" s="95"/>
      <c r="G33" s="95"/>
      <c r="H33" s="95"/>
      <c r="I33" s="95"/>
      <c r="J33" s="95"/>
      <c r="K33" s="95"/>
      <c r="L33" s="199">
        <f>WACC!C17</f>
        <v>8780426500</v>
      </c>
    </row>
    <row r="34" spans="2:12">
      <c r="B34" s="2" t="s">
        <v>211</v>
      </c>
      <c r="C34" s="2"/>
      <c r="D34" s="2"/>
      <c r="E34" s="2"/>
      <c r="F34" s="2"/>
      <c r="G34" s="2"/>
      <c r="H34" s="2"/>
      <c r="I34" s="2"/>
      <c r="J34" s="2"/>
      <c r="K34" s="2"/>
      <c r="L34" s="200">
        <f>L32/L33*1000000</f>
        <v>5720.602740854938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12DF-B1A7-45FC-99A9-5D6DA4376E75}">
  <sheetPr>
    <tabColor rgb="FF002060"/>
  </sheetPr>
  <dimension ref="I10:AE38"/>
  <sheetViews>
    <sheetView zoomScale="63" workbookViewId="0">
      <selection activeCell="I11" sqref="I11:AE38"/>
    </sheetView>
  </sheetViews>
  <sheetFormatPr defaultRowHeight="14.4"/>
  <cols>
    <col min="1" max="16384" width="8.88671875" style="62"/>
  </cols>
  <sheetData>
    <row r="10" spans="9:31" ht="15" thickBot="1"/>
    <row r="11" spans="9:31">
      <c r="I11" s="82" t="s">
        <v>127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4"/>
    </row>
    <row r="12" spans="9:31"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7"/>
    </row>
    <row r="13" spans="9:31"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7"/>
    </row>
    <row r="14" spans="9:31"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7"/>
    </row>
    <row r="15" spans="9:31"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7"/>
    </row>
    <row r="16" spans="9:31"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</row>
    <row r="17" spans="9:31">
      <c r="I17" s="85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7"/>
    </row>
    <row r="18" spans="9:31">
      <c r="I18" s="85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</row>
    <row r="19" spans="9:31">
      <c r="I19" s="85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7"/>
    </row>
    <row r="20" spans="9:31">
      <c r="I20" s="85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7"/>
    </row>
    <row r="21" spans="9:31"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7"/>
    </row>
    <row r="22" spans="9:31">
      <c r="I22" s="85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7"/>
    </row>
    <row r="23" spans="9:31">
      <c r="I23" s="85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7"/>
    </row>
    <row r="24" spans="9:31">
      <c r="I24" s="85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7"/>
    </row>
    <row r="25" spans="9:31">
      <c r="I25" s="85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7"/>
    </row>
    <row r="26" spans="9:31">
      <c r="I26" s="85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7"/>
    </row>
    <row r="27" spans="9:31">
      <c r="I27" s="85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7"/>
    </row>
    <row r="28" spans="9:31">
      <c r="I28" s="85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7"/>
    </row>
    <row r="29" spans="9:31">
      <c r="I29" s="85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7"/>
    </row>
    <row r="30" spans="9:31">
      <c r="I30" s="85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7"/>
    </row>
    <row r="31" spans="9:31">
      <c r="I31" s="85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7"/>
    </row>
    <row r="32" spans="9:31"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7"/>
    </row>
    <row r="33" spans="9:31">
      <c r="I33" s="85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7"/>
    </row>
    <row r="34" spans="9:31">
      <c r="I34" s="85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7"/>
    </row>
    <row r="35" spans="9:31">
      <c r="I35" s="85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7"/>
    </row>
    <row r="36" spans="9:31">
      <c r="I36" s="85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7"/>
    </row>
    <row r="37" spans="9:31">
      <c r="I37" s="85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7"/>
    </row>
    <row r="38" spans="9:31" ht="15" thickBot="1">
      <c r="I38" s="88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0"/>
    </row>
  </sheetData>
  <mergeCells count="1">
    <mergeCell ref="I11:AE3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7E0B-156E-4CC8-9568-39D9EC90C714}">
  <dimension ref="B2:C26"/>
  <sheetViews>
    <sheetView showGridLines="0" workbookViewId="0">
      <selection activeCell="C9" sqref="C9"/>
    </sheetView>
  </sheetViews>
  <sheetFormatPr defaultRowHeight="14.4"/>
  <cols>
    <col min="2" max="2" width="30.44140625" customWidth="1"/>
    <col min="3" max="3" width="22" bestFit="1" customWidth="1"/>
  </cols>
  <sheetData>
    <row r="2" spans="2:3">
      <c r="B2" s="2"/>
    </row>
    <row r="3" spans="2:3">
      <c r="B3" s="2"/>
    </row>
    <row r="5" spans="2:3">
      <c r="B5" s="91" t="s">
        <v>161</v>
      </c>
      <c r="C5" s="91"/>
    </row>
    <row r="6" spans="2:3">
      <c r="B6" s="100" t="s">
        <v>163</v>
      </c>
      <c r="C6" s="131">
        <f>SUM(C7:C8)</f>
        <v>70808340</v>
      </c>
    </row>
    <row r="7" spans="2:3">
      <c r="B7" s="168" t="s">
        <v>167</v>
      </c>
      <c r="C7" s="93">
        <f>SUM('Balance Sheet'!G30,'Balance Sheet'!G38:G40)</f>
        <v>21572841</v>
      </c>
    </row>
    <row r="8" spans="2:3">
      <c r="B8" s="168" t="s">
        <v>168</v>
      </c>
      <c r="C8" s="93">
        <f>SUM('Balance Sheet'!G43:G45)</f>
        <v>49235499</v>
      </c>
    </row>
    <row r="9" spans="2:3">
      <c r="B9" t="s">
        <v>171</v>
      </c>
      <c r="C9" s="93">
        <f>'Income Statement'!G12</f>
        <v>-6192226</v>
      </c>
    </row>
    <row r="10" spans="2:3">
      <c r="B10" s="179" t="s">
        <v>172</v>
      </c>
      <c r="C10" s="178">
        <f>ABS(C9)/C6</f>
        <v>8.7450517834481073E-2</v>
      </c>
    </row>
    <row r="11" spans="2:3">
      <c r="B11" s="179" t="s">
        <v>169</v>
      </c>
      <c r="C11" s="169">
        <f>'Income Statement'!G25</f>
        <v>0.23250000000000001</v>
      </c>
    </row>
    <row r="12" spans="2:3">
      <c r="B12" s="179" t="s">
        <v>170</v>
      </c>
      <c r="C12" s="178">
        <f>C6/(C16+C6)</f>
        <v>0.49055130745663683</v>
      </c>
    </row>
    <row r="13" spans="2:3">
      <c r="B13" s="2" t="s">
        <v>185</v>
      </c>
      <c r="C13" s="175">
        <f>C12*(1-C11)*C10</f>
        <v>3.2924956298674098E-2</v>
      </c>
    </row>
    <row r="15" spans="2:3">
      <c r="B15" s="91" t="s">
        <v>162</v>
      </c>
      <c r="C15" s="91"/>
    </row>
    <row r="16" spans="2:3">
      <c r="B16" s="100" t="s">
        <v>164</v>
      </c>
      <c r="C16" s="129">
        <f>C17*C18/1000000</f>
        <v>73536071.9375</v>
      </c>
    </row>
    <row r="17" spans="2:3">
      <c r="B17" s="168" t="s">
        <v>165</v>
      </c>
      <c r="C17" s="127">
        <v>8780426500</v>
      </c>
    </row>
    <row r="18" spans="2:3">
      <c r="B18" s="168" t="s">
        <v>166</v>
      </c>
      <c r="C18" s="127">
        <v>8375</v>
      </c>
    </row>
    <row r="19" spans="2:3">
      <c r="B19" s="99" t="s">
        <v>173</v>
      </c>
      <c r="C19" s="169">
        <v>6.5379999999999994E-2</v>
      </c>
    </row>
    <row r="20" spans="2:3">
      <c r="B20" s="99" t="s">
        <v>174</v>
      </c>
      <c r="C20" s="178">
        <f>('Stock Market'!N181/'Stock Market'!N121) ^ (1/(2025-2020)) - 1</f>
        <v>7.9342737589839896E-2</v>
      </c>
    </row>
    <row r="21" spans="2:3">
      <c r="B21" s="99" t="s">
        <v>181</v>
      </c>
      <c r="C21" s="180">
        <f>SLOPE('Stock Market'!Q5:Q181,'Stock Market'!R5:R181)</f>
        <v>0.53352362058570058</v>
      </c>
    </row>
    <row r="22" spans="2:3">
      <c r="B22" s="99" t="s">
        <v>182</v>
      </c>
      <c r="C22" s="178">
        <f>C16/(C16+C6)</f>
        <v>0.50944869254336322</v>
      </c>
    </row>
    <row r="23" spans="2:3">
      <c r="B23" s="179" t="s">
        <v>183</v>
      </c>
      <c r="C23" s="169">
        <f>C19 + (C21*(C20-C19))</f>
        <v>7.2829450312219435E-2</v>
      </c>
    </row>
    <row r="24" spans="2:3">
      <c r="B24" s="2" t="s">
        <v>186</v>
      </c>
      <c r="C24" s="15">
        <f>C22*C23</f>
        <v>3.7102868240212028E-2</v>
      </c>
    </row>
    <row r="26" spans="2:3">
      <c r="B26" s="176" t="s">
        <v>184</v>
      </c>
      <c r="C26" s="177">
        <f>SUM(C24,C13)</f>
        <v>7.0027824538886119E-2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BF75-6A62-4432-A23A-BE594D7835A2}">
  <dimension ref="B2:M24"/>
  <sheetViews>
    <sheetView showGridLines="0" workbookViewId="0">
      <selection activeCell="D3" sqref="D3:M3"/>
    </sheetView>
  </sheetViews>
  <sheetFormatPr defaultRowHeight="14.4"/>
  <cols>
    <col min="2" max="2" width="24.5546875" bestFit="1" customWidth="1"/>
    <col min="3" max="9" width="16" bestFit="1" customWidth="1"/>
    <col min="10" max="13" width="13.88671875" bestFit="1" customWidth="1"/>
  </cols>
  <sheetData>
    <row r="2" spans="2:13">
      <c r="B2" s="91" t="s">
        <v>142</v>
      </c>
      <c r="C2" s="91"/>
      <c r="D2" s="91"/>
      <c r="E2" s="91"/>
      <c r="F2" s="91"/>
      <c r="G2" s="91"/>
      <c r="H2" s="62"/>
      <c r="I2" s="62"/>
      <c r="J2" s="62"/>
      <c r="K2" s="62"/>
      <c r="L2" s="62"/>
      <c r="M2" s="62"/>
    </row>
    <row r="3" spans="2:13">
      <c r="B3" s="95"/>
      <c r="C3" s="97">
        <v>43658</v>
      </c>
      <c r="D3" s="97">
        <v>44024</v>
      </c>
      <c r="E3" s="97">
        <v>44390</v>
      </c>
      <c r="F3" s="97">
        <v>44756</v>
      </c>
      <c r="G3" s="97">
        <v>45122</v>
      </c>
      <c r="H3" s="97">
        <v>45488</v>
      </c>
      <c r="I3" s="135">
        <v>45853</v>
      </c>
      <c r="J3" s="135">
        <v>46218</v>
      </c>
      <c r="K3" s="135">
        <v>46583</v>
      </c>
      <c r="L3" s="135">
        <v>46949</v>
      </c>
      <c r="M3" s="135">
        <v>47314</v>
      </c>
    </row>
    <row r="4" spans="2:13">
      <c r="B4" s="99" t="s">
        <v>19</v>
      </c>
      <c r="C4" s="94">
        <f>'Balance Sheet'!B20</f>
        <v>43072504</v>
      </c>
      <c r="D4" s="94">
        <f>'Balance Sheet'!C20</f>
        <v>45862919</v>
      </c>
      <c r="E4" s="94">
        <f>'Balance Sheet'!D20</f>
        <v>46751821</v>
      </c>
      <c r="F4" s="94">
        <f>'Balance Sheet'!E20</f>
        <v>47410528</v>
      </c>
      <c r="G4" s="94">
        <f>'Balance Sheet'!F20</f>
        <v>47295092</v>
      </c>
      <c r="H4" s="94">
        <f>'Balance Sheet'!G20</f>
        <v>47813979</v>
      </c>
      <c r="I4" s="101">
        <f>$H$4*(1+$C$8)^(YEAR(I3)-YEAR($H$3))</f>
        <v>48653491.768303648</v>
      </c>
      <c r="J4" s="101">
        <f t="shared" ref="J4:M4" si="0">$H$4*(1+$C$8)^(YEAR(J3)-YEAR($H$3))</f>
        <v>49507744.612687238</v>
      </c>
      <c r="K4" s="101">
        <f t="shared" si="0"/>
        <v>50376996.337842077</v>
      </c>
      <c r="L4" s="101">
        <f t="shared" si="0"/>
        <v>51261510.292524755</v>
      </c>
      <c r="M4" s="101">
        <f t="shared" si="0"/>
        <v>52161554.449341394</v>
      </c>
    </row>
    <row r="5" spans="2:13">
      <c r="B5" s="99" t="s">
        <v>143</v>
      </c>
      <c r="D5" s="101">
        <f>D4-C4</f>
        <v>2790415</v>
      </c>
      <c r="E5" s="101">
        <f t="shared" ref="E5:H5" si="1">E4-D4</f>
        <v>888902</v>
      </c>
      <c r="F5" s="101">
        <f t="shared" si="1"/>
        <v>658707</v>
      </c>
      <c r="G5" s="101">
        <f t="shared" si="1"/>
        <v>-115436</v>
      </c>
      <c r="H5" s="101">
        <f t="shared" si="1"/>
        <v>518887</v>
      </c>
      <c r="I5" s="101">
        <f t="shared" ref="I5" si="2">I4-H4</f>
        <v>839512.76830364764</v>
      </c>
      <c r="J5" s="101">
        <f t="shared" ref="J5" si="3">J4-I4</f>
        <v>854252.84438358992</v>
      </c>
      <c r="K5" s="101">
        <f t="shared" ref="K5" si="4">K4-J4</f>
        <v>869251.72515483946</v>
      </c>
      <c r="L5" s="101">
        <f t="shared" ref="L5" si="5">L4-K4</f>
        <v>884513.95468267798</v>
      </c>
      <c r="M5" s="101">
        <f t="shared" ref="M5" si="6">M4-L4</f>
        <v>900044.15681663901</v>
      </c>
    </row>
    <row r="6" spans="2:13">
      <c r="B6" s="99" t="s">
        <v>145</v>
      </c>
      <c r="C6" s="127">
        <f>'Income Statement'!B23</f>
        <v>193018</v>
      </c>
      <c r="D6" s="127">
        <f>'Income Statement'!C23</f>
        <v>224337</v>
      </c>
      <c r="E6" s="127">
        <f>'Income Statement'!D23</f>
        <v>234143</v>
      </c>
      <c r="F6" s="127">
        <f>'Income Statement'!E23</f>
        <v>241046</v>
      </c>
      <c r="G6" s="127">
        <f>'Income Statement'!F23</f>
        <v>233216</v>
      </c>
      <c r="H6" s="127">
        <f>'Income Statement'!G23</f>
        <v>234226</v>
      </c>
      <c r="I6" s="137">
        <f>$H$6*(1+$C$9)^(YEAR(I3)-YEAR($H$3))</f>
        <v>241903.03481942808</v>
      </c>
      <c r="J6" s="137">
        <f t="shared" ref="J6:M6" si="7">$H$6*(1+$C$9)^(YEAR(J3)-YEAR($H$3))</f>
        <v>249831.69355600758</v>
      </c>
      <c r="K6" s="137">
        <f t="shared" si="7"/>
        <v>258020.22348191743</v>
      </c>
      <c r="L6" s="137">
        <f t="shared" si="7"/>
        <v>266477.14218345907</v>
      </c>
      <c r="M6" s="137">
        <f t="shared" si="7"/>
        <v>275211.24642092246</v>
      </c>
    </row>
    <row r="7" spans="2:13">
      <c r="B7" s="115" t="s">
        <v>141</v>
      </c>
      <c r="C7" s="116"/>
      <c r="D7" s="128">
        <f>D5+D6</f>
        <v>3014752</v>
      </c>
      <c r="E7" s="128">
        <f t="shared" ref="E7:H7" si="8">E5+E6</f>
        <v>1123045</v>
      </c>
      <c r="F7" s="128">
        <f t="shared" si="8"/>
        <v>899753</v>
      </c>
      <c r="G7" s="128">
        <f t="shared" si="8"/>
        <v>117780</v>
      </c>
      <c r="H7" s="128">
        <f t="shared" si="8"/>
        <v>753113</v>
      </c>
      <c r="I7" s="128">
        <f t="shared" ref="I7" si="9">I5+I6</f>
        <v>1081415.8031230757</v>
      </c>
      <c r="J7" s="128">
        <f t="shared" ref="J7" si="10">J5+J6</f>
        <v>1104084.5379395974</v>
      </c>
      <c r="K7" s="128">
        <f t="shared" ref="K7" si="11">K5+K6</f>
        <v>1127271.948636757</v>
      </c>
      <c r="L7" s="128">
        <f t="shared" ref="L7" si="12">L5+L6</f>
        <v>1150991.0968661371</v>
      </c>
      <c r="M7" s="128">
        <f t="shared" ref="M7" si="13">M5+M6</f>
        <v>1175255.4032375615</v>
      </c>
    </row>
    <row r="8" spans="2:13">
      <c r="B8" s="132" t="s">
        <v>157</v>
      </c>
      <c r="C8" s="134">
        <f>(H4/C4)^(1/COUNTA(C3:H3)) -1</f>
        <v>1.7557893859945217E-2</v>
      </c>
    </row>
    <row r="9" spans="2:13">
      <c r="B9" s="138" t="s">
        <v>158</v>
      </c>
      <c r="C9" s="139">
        <f>(H6/C6)^(1/COUNTA(C3:H3)) -1</f>
        <v>3.2776185476540043E-2</v>
      </c>
    </row>
    <row r="10" spans="2:13">
      <c r="B10" s="140"/>
      <c r="C10" s="140"/>
    </row>
    <row r="11" spans="2:13">
      <c r="B11" s="91" t="s">
        <v>155</v>
      </c>
      <c r="C11" s="91"/>
      <c r="D11" s="91"/>
      <c r="E11" s="91"/>
      <c r="F11" s="91"/>
      <c r="G11" s="91"/>
      <c r="H11" s="62"/>
      <c r="I11" s="62"/>
      <c r="J11" s="62"/>
      <c r="K11" s="62"/>
      <c r="L11" s="62"/>
      <c r="M11" s="62"/>
    </row>
    <row r="12" spans="2:13">
      <c r="B12" s="95"/>
      <c r="C12" s="97">
        <v>43658</v>
      </c>
      <c r="D12" s="97">
        <v>44024</v>
      </c>
      <c r="E12" s="97">
        <v>44390</v>
      </c>
      <c r="F12" s="97">
        <v>44756</v>
      </c>
      <c r="G12" s="97">
        <v>45122</v>
      </c>
      <c r="H12" s="97">
        <v>45488</v>
      </c>
      <c r="I12" s="135">
        <v>45853</v>
      </c>
      <c r="J12" s="135">
        <v>46218</v>
      </c>
      <c r="K12" s="135">
        <v>46583</v>
      </c>
      <c r="L12" s="135">
        <v>46949</v>
      </c>
      <c r="M12" s="135">
        <v>47314</v>
      </c>
    </row>
    <row r="13" spans="2:13">
      <c r="B13" s="100" t="s">
        <v>146</v>
      </c>
      <c r="C13" s="130">
        <f>SUM(C14:C16)</f>
        <v>16251988</v>
      </c>
      <c r="D13" s="130">
        <f t="shared" ref="D13:H13" si="14">SUM(D14:D16)</f>
        <v>19201619</v>
      </c>
      <c r="E13" s="130">
        <f t="shared" si="14"/>
        <v>21638225</v>
      </c>
      <c r="F13" s="130">
        <f t="shared" si="14"/>
        <v>26224956</v>
      </c>
      <c r="G13" s="130">
        <f t="shared" si="14"/>
        <v>24459216</v>
      </c>
      <c r="H13" s="130">
        <f t="shared" si="14"/>
        <v>28714929</v>
      </c>
      <c r="I13" s="129">
        <f>$H$13*(1+$C$22)^(YEAR(I12)-YEAR($H$12))</f>
        <v>31572426.126654014</v>
      </c>
      <c r="J13" s="129">
        <f t="shared" ref="J13:M13" si="15">$H$13*(1+$C$22)^(YEAR(J12)-YEAR($H$12))</f>
        <v>34714280.210235767</v>
      </c>
      <c r="K13" s="129">
        <f t="shared" si="15"/>
        <v>38168788.34969908</v>
      </c>
      <c r="L13" s="129">
        <f t="shared" si="15"/>
        <v>41967063.561771877</v>
      </c>
      <c r="M13" s="129">
        <f t="shared" si="15"/>
        <v>46143315.000243813</v>
      </c>
    </row>
    <row r="14" spans="2:13">
      <c r="B14" s="99" t="s">
        <v>152</v>
      </c>
      <c r="C14" s="94">
        <f>SUM('Balance Sheet'!B5:B8)</f>
        <v>5964410</v>
      </c>
      <c r="D14" s="94">
        <f>SUM('Balance Sheet'!C5:C8)</f>
        <v>7451670</v>
      </c>
      <c r="E14" s="94">
        <f>SUM('Balance Sheet'!D5:D8)</f>
        <v>8464306</v>
      </c>
      <c r="F14" s="94">
        <f>SUM('Balance Sheet'!E5:E8)</f>
        <v>9000849</v>
      </c>
      <c r="G14" s="94">
        <f>SUM('Balance Sheet'!F5:F8)</f>
        <v>8674000</v>
      </c>
      <c r="H14" s="94">
        <f>SUM('Balance Sheet'!G5:G8)</f>
        <v>10017297</v>
      </c>
      <c r="I14" s="94"/>
      <c r="J14" s="94"/>
      <c r="K14" s="94"/>
      <c r="L14" s="94"/>
      <c r="M14" s="94"/>
    </row>
    <row r="15" spans="2:13">
      <c r="B15" s="99" t="s">
        <v>148</v>
      </c>
      <c r="C15" s="94">
        <f>'Balance Sheet'!B9</f>
        <v>9658705</v>
      </c>
      <c r="D15" s="94">
        <f>'Balance Sheet'!C9</f>
        <v>11150432</v>
      </c>
      <c r="E15" s="94">
        <f>'Balance Sheet'!D9</f>
        <v>12683836</v>
      </c>
      <c r="F15" s="94">
        <f>'Balance Sheet'!E9</f>
        <v>16517373</v>
      </c>
      <c r="G15" s="94">
        <f>'Balance Sheet'!F9</f>
        <v>15213497</v>
      </c>
      <c r="H15" s="94">
        <f>'Balance Sheet'!G9</f>
        <v>17953901</v>
      </c>
      <c r="I15" s="94"/>
      <c r="J15" s="94"/>
      <c r="K15" s="94"/>
      <c r="L15" s="94"/>
      <c r="M15" s="94"/>
    </row>
    <row r="16" spans="2:13">
      <c r="B16" t="s">
        <v>149</v>
      </c>
      <c r="C16" s="94">
        <f>SUM('Balance Sheet'!B12:B13)</f>
        <v>628873</v>
      </c>
      <c r="D16" s="94">
        <f>SUM('Balance Sheet'!C12:C13)</f>
        <v>599517</v>
      </c>
      <c r="E16" s="94">
        <f>SUM('Balance Sheet'!D12:D13)</f>
        <v>490083</v>
      </c>
      <c r="F16" s="94">
        <f>SUM('Balance Sheet'!E12:E13)</f>
        <v>706734</v>
      </c>
      <c r="G16" s="94">
        <f>SUM('Balance Sheet'!F12:F13)</f>
        <v>571719</v>
      </c>
      <c r="H16" s="94">
        <f>SUM('Balance Sheet'!G12:G13)</f>
        <v>743731</v>
      </c>
      <c r="I16" s="94"/>
      <c r="J16" s="94"/>
      <c r="K16" s="94"/>
      <c r="L16" s="94"/>
      <c r="M16" s="94"/>
    </row>
    <row r="17" spans="2:13">
      <c r="B17" s="100" t="s">
        <v>147</v>
      </c>
      <c r="C17" s="129">
        <f>SUM(C18:C19)</f>
        <v>8876083</v>
      </c>
      <c r="D17" s="129">
        <f t="shared" ref="D17:H17" si="16">SUM(D18:D19)</f>
        <v>9529833</v>
      </c>
      <c r="E17" s="129">
        <f t="shared" si="16"/>
        <v>10534962</v>
      </c>
      <c r="F17" s="129">
        <f t="shared" si="16"/>
        <v>10584621</v>
      </c>
      <c r="G17" s="129">
        <f t="shared" si="16"/>
        <v>10970156</v>
      </c>
      <c r="H17" s="129">
        <f t="shared" si="16"/>
        <v>11727200</v>
      </c>
      <c r="I17" s="129">
        <f>$H$17*(1+$C$23)^(YEAR(I12)-YEAR($H$12))</f>
        <v>12284471.998015963</v>
      </c>
      <c r="J17" s="129">
        <f t="shared" ref="J17:M17" si="17">$H$17*(1+$C$23)^(YEAR(J12)-YEAR($H$12))</f>
        <v>12868225.345354246</v>
      </c>
      <c r="K17" s="129">
        <f t="shared" si="17"/>
        <v>13479718.425469298</v>
      </c>
      <c r="L17" s="129">
        <f t="shared" si="17"/>
        <v>14120269.419709513</v>
      </c>
      <c r="M17" s="129">
        <f t="shared" si="17"/>
        <v>14791259.148889985</v>
      </c>
    </row>
    <row r="18" spans="2:13">
      <c r="B18" s="99" t="s">
        <v>150</v>
      </c>
      <c r="C18" s="94">
        <f>SUM('Balance Sheet'!B31:B33)</f>
        <v>5987781</v>
      </c>
      <c r="D18" s="94">
        <f>SUM('Balance Sheet'!C31:C33)</f>
        <v>6155437</v>
      </c>
      <c r="E18" s="94">
        <f>SUM('Balance Sheet'!D31:D33)</f>
        <v>6983446</v>
      </c>
      <c r="F18" s="94">
        <f>SUM('Balance Sheet'!E31:E33)</f>
        <v>6968415</v>
      </c>
      <c r="G18" s="94">
        <f>SUM('Balance Sheet'!F31:F33)</f>
        <v>6884648</v>
      </c>
      <c r="H18" s="94">
        <f>SUM('Balance Sheet'!G31:G33)</f>
        <v>7412131</v>
      </c>
      <c r="I18" s="94"/>
      <c r="J18" s="94"/>
      <c r="K18" s="94"/>
      <c r="L18" s="94"/>
      <c r="M18" s="94"/>
    </row>
    <row r="19" spans="2:13">
      <c r="B19" s="99" t="s">
        <v>151</v>
      </c>
      <c r="C19" s="94">
        <f>SUM('Balance Sheet'!B34)</f>
        <v>2888302</v>
      </c>
      <c r="D19" s="94">
        <f>SUM('Balance Sheet'!C34)</f>
        <v>3374396</v>
      </c>
      <c r="E19" s="94">
        <f>SUM('Balance Sheet'!D34)</f>
        <v>3551516</v>
      </c>
      <c r="F19" s="94">
        <f>SUM('Balance Sheet'!E34)</f>
        <v>3616206</v>
      </c>
      <c r="G19" s="94">
        <f>SUM('Balance Sheet'!F34)</f>
        <v>4085508</v>
      </c>
      <c r="H19" s="94">
        <f>SUM('Balance Sheet'!G34)</f>
        <v>4315069</v>
      </c>
      <c r="I19" s="94"/>
      <c r="J19" s="94"/>
      <c r="K19" s="94"/>
      <c r="L19" s="94"/>
      <c r="M19" s="94"/>
    </row>
    <row r="20" spans="2:13">
      <c r="B20" s="115" t="s">
        <v>153</v>
      </c>
      <c r="C20" s="143">
        <f>C13-C17</f>
        <v>7375905</v>
      </c>
      <c r="D20" s="143">
        <f t="shared" ref="D20:H20" si="18">D13-D17</f>
        <v>9671786</v>
      </c>
      <c r="E20" s="143">
        <f t="shared" si="18"/>
        <v>11103263</v>
      </c>
      <c r="F20" s="143">
        <f t="shared" si="18"/>
        <v>15640335</v>
      </c>
      <c r="G20" s="143">
        <f t="shared" si="18"/>
        <v>13489060</v>
      </c>
      <c r="H20" s="143">
        <f t="shared" si="18"/>
        <v>16987729</v>
      </c>
      <c r="I20" s="143">
        <f t="shared" ref="I20:M20" si="19">I13-I17</f>
        <v>19287954.128638051</v>
      </c>
      <c r="J20" s="143">
        <f t="shared" si="19"/>
        <v>21846054.864881523</v>
      </c>
      <c r="K20" s="143">
        <f t="shared" si="19"/>
        <v>24689069.924229782</v>
      </c>
      <c r="L20" s="143">
        <f t="shared" si="19"/>
        <v>27846794.142062366</v>
      </c>
      <c r="M20" s="143">
        <f t="shared" si="19"/>
        <v>31352055.851353828</v>
      </c>
    </row>
    <row r="21" spans="2:13">
      <c r="B21" s="115" t="s">
        <v>154</v>
      </c>
      <c r="C21" s="143"/>
      <c r="D21" s="143">
        <f>D20-C20</f>
        <v>2295881</v>
      </c>
      <c r="E21" s="143">
        <f t="shared" ref="E21:H21" si="20">E20-D20</f>
        <v>1431477</v>
      </c>
      <c r="F21" s="143">
        <f t="shared" si="20"/>
        <v>4537072</v>
      </c>
      <c r="G21" s="143">
        <f t="shared" si="20"/>
        <v>-2151275</v>
      </c>
      <c r="H21" s="143">
        <f t="shared" si="20"/>
        <v>3498669</v>
      </c>
      <c r="I21" s="143">
        <f t="shared" ref="I21" si="21">I20-H20</f>
        <v>2300225.1286380515</v>
      </c>
      <c r="J21" s="143">
        <f t="shared" ref="J21" si="22">J20-I20</f>
        <v>2558100.7362434715</v>
      </c>
      <c r="K21" s="143">
        <f t="shared" ref="K21" si="23">K20-J20</f>
        <v>2843015.0593482591</v>
      </c>
      <c r="L21" s="143">
        <f t="shared" ref="L21" si="24">L20-K20</f>
        <v>3157724.2178325839</v>
      </c>
      <c r="M21" s="143">
        <f t="shared" ref="M21" si="25">M20-L20</f>
        <v>3505261.7092914619</v>
      </c>
    </row>
    <row r="22" spans="2:13">
      <c r="B22" s="132" t="s">
        <v>159</v>
      </c>
      <c r="C22" s="133">
        <f>(H13/C13)^(1/COUNTA(C12:H12)) -1</f>
        <v>9.9512595927157443E-2</v>
      </c>
    </row>
    <row r="23" spans="2:13">
      <c r="B23" s="141" t="s">
        <v>160</v>
      </c>
      <c r="C23" s="142">
        <f>(H17/C17)^(1/COUNTA(C12:H12)) -1</f>
        <v>4.7519612355546359E-2</v>
      </c>
    </row>
    <row r="24" spans="2:13">
      <c r="B24" s="132" t="s">
        <v>156</v>
      </c>
      <c r="C24" s="133">
        <f>(H20/C20)^(1/COUNTA(C12:H12)) -1</f>
        <v>0.14917631994120129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A9E0-F936-48CE-A1F1-51413484AFB7}">
  <sheetPr>
    <tabColor rgb="FFFFFF00"/>
  </sheetPr>
  <dimension ref="I10:AE38"/>
  <sheetViews>
    <sheetView zoomScale="63" workbookViewId="0">
      <selection activeCell="D33" sqref="D33"/>
    </sheetView>
  </sheetViews>
  <sheetFormatPr defaultRowHeight="14.4"/>
  <cols>
    <col min="1" max="16384" width="8.88671875" style="62"/>
  </cols>
  <sheetData>
    <row r="10" spans="9:31" ht="15" thickBot="1"/>
    <row r="11" spans="9:31">
      <c r="I11" s="73" t="s">
        <v>126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5"/>
    </row>
    <row r="12" spans="9:31"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8"/>
    </row>
    <row r="13" spans="9:31">
      <c r="I13" s="76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8"/>
    </row>
    <row r="14" spans="9:31">
      <c r="I14" s="76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8"/>
    </row>
    <row r="15" spans="9:31">
      <c r="I15" s="76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8"/>
    </row>
    <row r="16" spans="9:31">
      <c r="I16" s="76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</row>
    <row r="17" spans="9:31">
      <c r="I17" s="76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</row>
    <row r="18" spans="9:31"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</row>
    <row r="19" spans="9:31"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</row>
    <row r="20" spans="9:31">
      <c r="I20" s="76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8"/>
    </row>
    <row r="21" spans="9:31">
      <c r="I21" s="76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8"/>
    </row>
    <row r="22" spans="9:31"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8"/>
    </row>
    <row r="23" spans="9:31"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8"/>
    </row>
    <row r="24" spans="9:31"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8"/>
    </row>
    <row r="25" spans="9:31"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</row>
    <row r="26" spans="9:31"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8"/>
    </row>
    <row r="27" spans="9:31"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8"/>
    </row>
    <row r="28" spans="9:31"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8"/>
    </row>
    <row r="29" spans="9:31"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8"/>
    </row>
    <row r="30" spans="9:31"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8"/>
    </row>
    <row r="31" spans="9:31"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8"/>
    </row>
    <row r="32" spans="9:31"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8"/>
    </row>
    <row r="33" spans="9:31"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</row>
    <row r="34" spans="9:31"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</row>
    <row r="35" spans="9:31">
      <c r="I35" s="76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8"/>
    </row>
    <row r="36" spans="9:31"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8"/>
    </row>
    <row r="37" spans="9:31">
      <c r="I37" s="76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</row>
    <row r="38" spans="9:31" ht="15" thickBot="1">
      <c r="I38" s="79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/>
    </row>
  </sheetData>
  <mergeCells count="1">
    <mergeCell ref="I11:AE3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2A6-FE5E-4BBC-800F-9803E6A0C23E}">
  <dimension ref="B2:N24"/>
  <sheetViews>
    <sheetView showGridLines="0" topLeftCell="A4" zoomScale="115" zoomScaleNormal="115" workbookViewId="0">
      <selection activeCell="J18" sqref="I17:N18"/>
    </sheetView>
  </sheetViews>
  <sheetFormatPr defaultRowHeight="14.4"/>
  <cols>
    <col min="2" max="2" width="10.109375" bestFit="1" customWidth="1"/>
    <col min="3" max="4" width="16" bestFit="1" customWidth="1"/>
    <col min="5" max="7" width="17" bestFit="1" customWidth="1"/>
    <col min="9" max="9" width="8.6640625" bestFit="1" customWidth="1"/>
    <col min="10" max="14" width="15.33203125" bestFit="1" customWidth="1"/>
  </cols>
  <sheetData>
    <row r="2" spans="2:14">
      <c r="B2" s="91" t="s">
        <v>129</v>
      </c>
      <c r="C2" s="91"/>
      <c r="D2" s="91"/>
      <c r="E2" s="91"/>
      <c r="F2" s="91"/>
      <c r="G2" s="91"/>
      <c r="H2" s="92"/>
      <c r="I2" s="92"/>
    </row>
    <row r="3" spans="2:14">
      <c r="B3" s="112"/>
      <c r="C3" s="113">
        <v>1</v>
      </c>
      <c r="D3" s="113">
        <v>2</v>
      </c>
      <c r="E3" s="113">
        <v>3</v>
      </c>
      <c r="F3" s="113">
        <v>4</v>
      </c>
      <c r="G3" s="113">
        <v>5</v>
      </c>
      <c r="H3" s="92"/>
      <c r="I3" s="92"/>
    </row>
    <row r="4" spans="2:14">
      <c r="B4" s="95"/>
      <c r="C4" s="97">
        <v>44024</v>
      </c>
      <c r="D4" s="97">
        <v>44390</v>
      </c>
      <c r="E4" s="97">
        <v>44756</v>
      </c>
      <c r="F4" s="97">
        <v>45122</v>
      </c>
      <c r="G4" s="97">
        <v>45488</v>
      </c>
    </row>
    <row r="5" spans="2:14">
      <c r="B5" s="99" t="s">
        <v>128</v>
      </c>
      <c r="C5" s="94">
        <f>'Income Statement'!C2</f>
        <v>81731469</v>
      </c>
      <c r="D5" s="94">
        <f>'Income Statement'!D2</f>
        <v>99345618</v>
      </c>
      <c r="E5" s="94">
        <f>'Income Statement'!E2</f>
        <v>110830272</v>
      </c>
      <c r="F5" s="94">
        <f>'Income Statement'!F2</f>
        <v>111703611</v>
      </c>
      <c r="G5" s="94">
        <f>'Income Statement'!G2</f>
        <v>115786525</v>
      </c>
    </row>
    <row r="6" spans="2:14">
      <c r="B6" s="99" t="s">
        <v>133</v>
      </c>
      <c r="D6" s="96">
        <f>(D5-C5)/C5</f>
        <v>0.21551244845482956</v>
      </c>
      <c r="E6" s="96">
        <f t="shared" ref="E6:G6" si="0">(E5-D5)/D5</f>
        <v>0.115603025389605</v>
      </c>
      <c r="F6" s="96">
        <f t="shared" si="0"/>
        <v>7.8799680289515124E-3</v>
      </c>
      <c r="G6" s="96">
        <f t="shared" si="0"/>
        <v>3.6551316143217605E-2</v>
      </c>
    </row>
    <row r="8" spans="2:14">
      <c r="B8" s="102" t="s">
        <v>130</v>
      </c>
      <c r="C8" s="102" t="s">
        <v>134</v>
      </c>
      <c r="D8" s="102" t="s">
        <v>135</v>
      </c>
    </row>
    <row r="9" spans="2:14">
      <c r="B9" s="103">
        <f>(G5/C5) ^ (1/COUNTA(C4:G4)) - 1</f>
        <v>7.2145539350296772E-2</v>
      </c>
      <c r="C9" s="104">
        <f>AVERAGE(D6:G6)</f>
        <v>9.3886689504150925E-2</v>
      </c>
      <c r="D9" s="105">
        <f>MEDIAN(D6:G6)</f>
        <v>7.6077170766411295E-2</v>
      </c>
      <c r="E9" s="96"/>
    </row>
    <row r="12" spans="2:14">
      <c r="B12" s="91" t="s">
        <v>131</v>
      </c>
      <c r="C12" s="91"/>
      <c r="D12" s="91"/>
      <c r="E12" s="91"/>
      <c r="F12" s="91"/>
      <c r="G12" s="91"/>
      <c r="I12" s="91" t="s">
        <v>138</v>
      </c>
      <c r="J12" s="91"/>
      <c r="K12" s="91"/>
      <c r="L12" s="91"/>
      <c r="M12" s="91"/>
      <c r="N12" s="91"/>
    </row>
    <row r="14" spans="2:14">
      <c r="B14" s="111" t="s">
        <v>132</v>
      </c>
      <c r="C14" s="108">
        <f>B9</f>
        <v>7.2145539350296772E-2</v>
      </c>
      <c r="J14" s="119" t="s">
        <v>139</v>
      </c>
      <c r="K14" s="119" t="s">
        <v>140</v>
      </c>
      <c r="L14" s="102" t="s">
        <v>130</v>
      </c>
    </row>
    <row r="15" spans="2:14">
      <c r="C15" s="98">
        <v>45850</v>
      </c>
      <c r="D15" s="98">
        <v>46216</v>
      </c>
      <c r="E15" s="98">
        <v>46582</v>
      </c>
      <c r="F15" s="98">
        <v>46948</v>
      </c>
      <c r="G15" s="98">
        <v>47314</v>
      </c>
      <c r="J15" s="117">
        <f>SLOPE(C5:G5,C3:G3)</f>
        <v>8046810.5</v>
      </c>
      <c r="K15" s="117">
        <f>INTERCEPT(C5:G5,C3:G3)</f>
        <v>79739067.5</v>
      </c>
      <c r="L15" s="118">
        <f>(N18/J18) ^ (1/COUNTA(J17:N17)) -1</f>
        <v>4.8681281058209125E-2</v>
      </c>
    </row>
    <row r="16" spans="2:14">
      <c r="B16" s="99" t="s">
        <v>82</v>
      </c>
      <c r="C16" s="101">
        <f>$G$5 * (1+$C$14) ^ (YEAR(C15)-YEAR($G$4))</f>
        <v>124140006.29562162</v>
      </c>
      <c r="D16" s="101">
        <f t="shared" ref="D16:G16" si="1">$G$5 * (1+$C$14) ^ (YEAR(D15)-YEAR($G$4))</f>
        <v>133096154.00476848</v>
      </c>
      <c r="E16" s="101">
        <f t="shared" si="1"/>
        <v>142698447.82089266</v>
      </c>
      <c r="F16" s="101">
        <f t="shared" si="1"/>
        <v>152993504.30338115</v>
      </c>
      <c r="G16" s="101">
        <f t="shared" si="1"/>
        <v>164031303.1884405</v>
      </c>
    </row>
    <row r="17" spans="2:14">
      <c r="D17" s="101"/>
      <c r="E17" s="101"/>
      <c r="F17" s="101"/>
      <c r="G17" s="101"/>
      <c r="J17" s="98">
        <v>45850</v>
      </c>
      <c r="K17" s="98">
        <v>46216</v>
      </c>
      <c r="L17" s="98">
        <v>46582</v>
      </c>
      <c r="M17" s="98">
        <v>46948</v>
      </c>
      <c r="N17" s="98">
        <v>47314</v>
      </c>
    </row>
    <row r="18" spans="2:14">
      <c r="B18" s="110" t="s">
        <v>136</v>
      </c>
      <c r="C18" s="107">
        <f>C14 + 5%</f>
        <v>0.12214553935029678</v>
      </c>
      <c r="I18" s="99" t="s">
        <v>82</v>
      </c>
      <c r="J18" s="101">
        <f>$J$15*(YEAR(J17)-YEAR($C$4))+$K$15</f>
        <v>119973120</v>
      </c>
      <c r="K18" s="101">
        <f>$J$15*(YEAR(K17)-YEAR($C$4))+$K$15</f>
        <v>128019930.5</v>
      </c>
      <c r="L18" s="101">
        <f>$J$15*(YEAR(L17)-YEAR($C$4))+$K$15</f>
        <v>136066741</v>
      </c>
      <c r="M18" s="101">
        <f>$J$15*(YEAR(M17)-YEAR($C$4))+$K$15</f>
        <v>144113551.5</v>
      </c>
      <c r="N18" s="101">
        <f>$J$15*(YEAR(N17)-YEAR($C$4))+$K$15</f>
        <v>152160362</v>
      </c>
    </row>
    <row r="19" spans="2:14">
      <c r="C19" s="98">
        <v>45850</v>
      </c>
      <c r="D19" s="98">
        <v>46216</v>
      </c>
      <c r="E19" s="98">
        <v>46582</v>
      </c>
      <c r="F19" s="98">
        <v>46948</v>
      </c>
      <c r="G19" s="98">
        <v>47314</v>
      </c>
    </row>
    <row r="20" spans="2:14">
      <c r="B20" s="99" t="s">
        <v>82</v>
      </c>
      <c r="C20" s="101">
        <f>$G$5 * (1+$C$18) ^ (YEAR(C19)-YEAR($G$4))</f>
        <v>129929332.54562163</v>
      </c>
      <c r="D20" s="101">
        <f t="shared" ref="D20:G20" si="2">$G$5 * (1+$C$18) ^ (YEAR(D19)-YEAR($G$4))</f>
        <v>145799620.94683063</v>
      </c>
      <c r="E20" s="101">
        <f t="shared" si="2"/>
        <v>163608394.28445011</v>
      </c>
      <c r="F20" s="101">
        <f t="shared" si="2"/>
        <v>183592429.84656027</v>
      </c>
      <c r="G20" s="101">
        <f t="shared" si="2"/>
        <v>206017426.2107999</v>
      </c>
    </row>
    <row r="22" spans="2:14">
      <c r="B22" s="109" t="s">
        <v>137</v>
      </c>
      <c r="C22" s="106">
        <f>C14 - 5%</f>
        <v>2.214553935029677E-2</v>
      </c>
    </row>
    <row r="23" spans="2:14">
      <c r="C23" s="98">
        <v>45850</v>
      </c>
      <c r="D23" s="98">
        <v>46216</v>
      </c>
      <c r="E23" s="98">
        <v>46582</v>
      </c>
      <c r="F23" s="98">
        <v>46948</v>
      </c>
      <c r="G23" s="98">
        <v>47314</v>
      </c>
    </row>
    <row r="24" spans="2:14">
      <c r="B24" s="99" t="s">
        <v>82</v>
      </c>
      <c r="C24" s="101">
        <f>$G$5 * (1+$C$22) ^ (YEAR(C23)-YEAR($G$4))</f>
        <v>118350680.04562162</v>
      </c>
      <c r="D24" s="101">
        <f t="shared" ref="D24:G24" si="3">$G$5 * (1+$C$22) ^ (YEAR(D23)-YEAR($G$4))</f>
        <v>120971619.68770629</v>
      </c>
      <c r="E24" s="101">
        <f t="shared" si="3"/>
        <v>123650601.45176953</v>
      </c>
      <c r="F24" s="101">
        <f t="shared" si="3"/>
        <v>126388910.71190754</v>
      </c>
      <c r="G24" s="101">
        <f t="shared" si="3"/>
        <v>129187861.30751921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8BD1-C543-4BCF-8AEE-D6579AFB54A3}">
  <sheetPr>
    <tabColor rgb="FFC00000"/>
  </sheetPr>
  <dimension ref="I10:AE38"/>
  <sheetViews>
    <sheetView zoomScale="63" workbookViewId="0">
      <selection activeCell="F42" sqref="F42"/>
    </sheetView>
  </sheetViews>
  <sheetFormatPr defaultRowHeight="14.4"/>
  <cols>
    <col min="1" max="16384" width="8.88671875" style="62"/>
  </cols>
  <sheetData>
    <row r="10" spans="9:31" ht="15" thickBot="1"/>
    <row r="11" spans="9:31">
      <c r="I11" s="64" t="s">
        <v>125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6"/>
    </row>
    <row r="12" spans="9:31"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9"/>
    </row>
    <row r="13" spans="9:31"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9"/>
    </row>
    <row r="14" spans="9:31"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9"/>
    </row>
    <row r="15" spans="9:31"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9"/>
    </row>
    <row r="16" spans="9:31"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9"/>
    </row>
    <row r="17" spans="9:31"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9"/>
    </row>
    <row r="18" spans="9:31"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9"/>
    </row>
    <row r="19" spans="9:31"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9"/>
    </row>
    <row r="20" spans="9:31"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9"/>
    </row>
    <row r="21" spans="9:31"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9"/>
    </row>
    <row r="22" spans="9:31"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9"/>
    </row>
    <row r="23" spans="9:31"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9"/>
    </row>
    <row r="24" spans="9:31"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9"/>
    </row>
    <row r="25" spans="9:31"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9"/>
    </row>
    <row r="26" spans="9:31"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9"/>
    </row>
    <row r="27" spans="9:31"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9"/>
    </row>
    <row r="28" spans="9:31"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9"/>
    </row>
    <row r="29" spans="9:31"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9"/>
    </row>
    <row r="30" spans="9:31"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9"/>
    </row>
    <row r="31" spans="9:31"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9"/>
    </row>
    <row r="32" spans="9:31"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9"/>
    </row>
    <row r="33" spans="9:31"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9"/>
    </row>
    <row r="34" spans="9:31"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9"/>
    </row>
    <row r="35" spans="9:31"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9"/>
    </row>
    <row r="36" spans="9:31"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9"/>
    </row>
    <row r="37" spans="9:31"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9"/>
    </row>
    <row r="38" spans="9:31" ht="15" thickBot="1"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2"/>
    </row>
  </sheetData>
  <mergeCells count="1">
    <mergeCell ref="I11:AE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showGridLines="0" zoomScale="72" zoomScaleNormal="55" workbookViewId="0">
      <pane xSplit="1" topLeftCell="B1" activePane="topRight" state="frozen"/>
      <selection pane="topRight" activeCell="F29" sqref="F29"/>
    </sheetView>
  </sheetViews>
  <sheetFormatPr defaultRowHeight="14.4"/>
  <cols>
    <col min="1" max="1" width="38.88671875" bestFit="1" customWidth="1"/>
    <col min="2" max="2" width="16.77734375" bestFit="1" customWidth="1"/>
    <col min="3" max="7" width="17.88671875" bestFit="1" customWidth="1"/>
  </cols>
  <sheetData>
    <row r="1" spans="1:7" ht="15" thickBot="1">
      <c r="A1" s="25" t="s">
        <v>124</v>
      </c>
      <c r="B1" s="47">
        <v>2019</v>
      </c>
      <c r="C1" s="47" t="s">
        <v>0</v>
      </c>
      <c r="D1" s="48" t="s">
        <v>1</v>
      </c>
      <c r="E1" s="48" t="s">
        <v>2</v>
      </c>
      <c r="F1" s="144">
        <v>2023</v>
      </c>
      <c r="G1" s="145">
        <v>2024</v>
      </c>
    </row>
    <row r="2" spans="1:7">
      <c r="A2" s="46" t="s">
        <v>73</v>
      </c>
      <c r="B2" s="1">
        <f>SUM(B3:B13)</f>
        <v>31403445</v>
      </c>
      <c r="C2" s="1">
        <f>SUM(C3:C13)</f>
        <v>38418238</v>
      </c>
      <c r="D2" s="1">
        <f t="shared" ref="D2:E2" si="0">SUM(D3:D13)</f>
        <v>54183399</v>
      </c>
      <c r="E2" s="1">
        <f t="shared" si="0"/>
        <v>54876668</v>
      </c>
      <c r="F2" s="1">
        <f t="shared" ref="F2" si="1">SUM(F3:F13)</f>
        <v>63101797</v>
      </c>
      <c r="G2" s="45">
        <f>SUM(G3:G13)</f>
        <v>79765476</v>
      </c>
    </row>
    <row r="3" spans="1:7">
      <c r="A3" s="49" t="s">
        <v>3</v>
      </c>
      <c r="B3" s="50">
        <v>13745118</v>
      </c>
      <c r="C3" s="50">
        <v>17336960</v>
      </c>
      <c r="D3" s="50">
        <v>29478126</v>
      </c>
      <c r="E3" s="50">
        <v>25945916</v>
      </c>
      <c r="F3" s="50">
        <v>28575968</v>
      </c>
      <c r="G3" s="51">
        <v>38710056</v>
      </c>
    </row>
    <row r="4" spans="1:7">
      <c r="A4" s="49" t="s">
        <v>4</v>
      </c>
      <c r="B4" s="50">
        <v>55492</v>
      </c>
      <c r="C4" s="50">
        <v>1275</v>
      </c>
      <c r="D4" s="50">
        <v>1153637</v>
      </c>
      <c r="E4" s="50">
        <v>976134</v>
      </c>
      <c r="F4" s="50">
        <v>8113389</v>
      </c>
      <c r="G4" s="51">
        <v>9514928</v>
      </c>
    </row>
    <row r="5" spans="1:7">
      <c r="A5" s="49" t="s">
        <v>5</v>
      </c>
      <c r="B5" s="50">
        <v>4128356</v>
      </c>
      <c r="C5" s="50">
        <v>5315611</v>
      </c>
      <c r="D5" s="50">
        <v>6230066</v>
      </c>
      <c r="E5" s="50">
        <v>6805535</v>
      </c>
      <c r="F5" s="50">
        <v>6827850</v>
      </c>
      <c r="G5" s="51">
        <v>7989147</v>
      </c>
    </row>
    <row r="6" spans="1:7">
      <c r="A6" s="49" t="s">
        <v>6</v>
      </c>
      <c r="B6" s="50">
        <v>1277677</v>
      </c>
      <c r="C6" s="50">
        <v>1113519</v>
      </c>
      <c r="D6" s="50">
        <v>1395975</v>
      </c>
      <c r="E6" s="50">
        <v>1475001</v>
      </c>
      <c r="F6" s="50">
        <v>1150616</v>
      </c>
      <c r="G6" s="51">
        <v>1294396</v>
      </c>
    </row>
    <row r="7" spans="1:7">
      <c r="A7" s="49" t="s">
        <v>7</v>
      </c>
      <c r="B7" s="50">
        <v>331283</v>
      </c>
      <c r="C7" s="50">
        <v>420935</v>
      </c>
      <c r="D7" s="50">
        <v>194078</v>
      </c>
      <c r="E7" s="50">
        <v>301972</v>
      </c>
      <c r="F7" s="50">
        <v>282876</v>
      </c>
      <c r="G7" s="51">
        <v>307601</v>
      </c>
    </row>
    <row r="8" spans="1:7">
      <c r="A8" s="49" t="s">
        <v>8</v>
      </c>
      <c r="B8" s="50">
        <v>227094</v>
      </c>
      <c r="C8" s="50">
        <v>601605</v>
      </c>
      <c r="D8" s="50">
        <v>644187</v>
      </c>
      <c r="E8" s="50">
        <v>418341</v>
      </c>
      <c r="F8" s="50">
        <v>412658</v>
      </c>
      <c r="G8" s="51">
        <v>426153</v>
      </c>
    </row>
    <row r="9" spans="1:7">
      <c r="A9" s="49" t="s">
        <v>9</v>
      </c>
      <c r="B9" s="50">
        <v>9658705</v>
      </c>
      <c r="C9" s="50">
        <v>11150432</v>
      </c>
      <c r="D9" s="50">
        <v>12683836</v>
      </c>
      <c r="E9" s="50">
        <v>16517373</v>
      </c>
      <c r="F9" s="50">
        <v>15213497</v>
      </c>
      <c r="G9" s="51">
        <v>17953901</v>
      </c>
    </row>
    <row r="10" spans="1:7">
      <c r="A10" s="49" t="s">
        <v>10</v>
      </c>
      <c r="B10" s="50">
        <v>717620</v>
      </c>
      <c r="C10" s="50">
        <v>777388</v>
      </c>
      <c r="D10" s="50">
        <v>873393</v>
      </c>
      <c r="E10" s="50">
        <v>769634</v>
      </c>
      <c r="F10" s="50">
        <v>764416</v>
      </c>
      <c r="G10" s="51">
        <v>1132115</v>
      </c>
    </row>
    <row r="11" spans="1:7">
      <c r="A11" s="49" t="s">
        <v>11</v>
      </c>
      <c r="B11" s="50">
        <v>633227</v>
      </c>
      <c r="C11" s="50">
        <v>1100996</v>
      </c>
      <c r="D11" s="50">
        <v>1040018</v>
      </c>
      <c r="E11" s="50">
        <v>960028</v>
      </c>
      <c r="F11" s="50">
        <v>1188808</v>
      </c>
      <c r="G11" s="51">
        <v>1693448</v>
      </c>
    </row>
    <row r="12" spans="1:7">
      <c r="A12" s="49" t="s">
        <v>12</v>
      </c>
      <c r="B12" s="50">
        <v>404068</v>
      </c>
      <c r="C12" s="50">
        <v>493330</v>
      </c>
      <c r="D12" s="50">
        <v>371507</v>
      </c>
      <c r="E12" s="50">
        <v>552920</v>
      </c>
      <c r="F12" s="50">
        <v>469294</v>
      </c>
      <c r="G12" s="51">
        <v>646969</v>
      </c>
    </row>
    <row r="13" spans="1:7">
      <c r="A13" s="49" t="s">
        <v>13</v>
      </c>
      <c r="B13" s="50">
        <v>224805</v>
      </c>
      <c r="C13" s="50">
        <v>106187</v>
      </c>
      <c r="D13" s="50">
        <v>118576</v>
      </c>
      <c r="E13" s="50">
        <v>153814</v>
      </c>
      <c r="F13" s="50">
        <v>102425</v>
      </c>
      <c r="G13" s="51">
        <v>96762</v>
      </c>
    </row>
    <row r="14" spans="1:7">
      <c r="A14" s="52" t="s">
        <v>74</v>
      </c>
      <c r="B14" s="53">
        <f>SUM(B15:B26)</f>
        <v>64795114</v>
      </c>
      <c r="C14" s="53">
        <f>SUM(C15:C26)</f>
        <v>124593419</v>
      </c>
      <c r="D14" s="53">
        <f t="shared" ref="D14:E14" si="2">SUM(D15:D26)</f>
        <v>125088359</v>
      </c>
      <c r="E14" s="53">
        <f t="shared" si="2"/>
        <v>125556632</v>
      </c>
      <c r="F14" s="53">
        <f t="shared" ref="F14" si="3">SUM(F15:F26)</f>
        <v>123486160</v>
      </c>
      <c r="G14" s="54">
        <f>SUM(G15:G26)</f>
        <v>121947837</v>
      </c>
    </row>
    <row r="15" spans="1:7">
      <c r="A15" s="49" t="s">
        <v>14</v>
      </c>
      <c r="B15" s="50">
        <v>260131</v>
      </c>
      <c r="C15" s="50">
        <v>111177</v>
      </c>
      <c r="D15" s="50">
        <v>90852</v>
      </c>
      <c r="E15" s="50">
        <v>132652</v>
      </c>
      <c r="F15" s="50">
        <v>171601</v>
      </c>
      <c r="G15" s="51">
        <v>97309</v>
      </c>
    </row>
    <row r="16" spans="1:7">
      <c r="A16" s="49" t="s">
        <v>15</v>
      </c>
      <c r="B16" s="50">
        <v>1457728</v>
      </c>
      <c r="C16" s="50">
        <v>1558254</v>
      </c>
      <c r="D16" s="50">
        <v>1316574</v>
      </c>
      <c r="E16" s="50">
        <v>937832</v>
      </c>
      <c r="F16" s="50">
        <v>905886</v>
      </c>
      <c r="G16" s="51">
        <v>655524</v>
      </c>
    </row>
    <row r="17" spans="1:7">
      <c r="A17" s="49" t="s">
        <v>16</v>
      </c>
      <c r="B17" s="50">
        <v>1659709</v>
      </c>
      <c r="C17" s="50">
        <v>1088640</v>
      </c>
      <c r="D17" s="50">
        <v>875275</v>
      </c>
      <c r="E17" s="50">
        <v>697730</v>
      </c>
      <c r="F17" s="50">
        <v>758170</v>
      </c>
      <c r="G17" s="51">
        <v>726246</v>
      </c>
    </row>
    <row r="18" spans="1:7">
      <c r="A18" s="49" t="s">
        <v>17</v>
      </c>
      <c r="B18" s="50">
        <v>5065061</v>
      </c>
      <c r="C18" s="50">
        <v>11682021</v>
      </c>
      <c r="D18" s="50">
        <v>12102115</v>
      </c>
      <c r="E18" s="50">
        <v>12906555</v>
      </c>
      <c r="F18" s="50">
        <v>10116620</v>
      </c>
      <c r="G18" s="51">
        <v>7494144</v>
      </c>
    </row>
    <row r="19" spans="1:7">
      <c r="A19" s="49" t="s">
        <v>18</v>
      </c>
      <c r="B19" s="50">
        <v>0</v>
      </c>
      <c r="C19" s="50">
        <v>1192845</v>
      </c>
      <c r="D19" s="50">
        <v>1141585</v>
      </c>
      <c r="E19" s="50">
        <v>1044274</v>
      </c>
      <c r="F19" s="50">
        <v>987524</v>
      </c>
      <c r="G19" s="51">
        <v>953059</v>
      </c>
    </row>
    <row r="20" spans="1:7">
      <c r="A20" s="49" t="s">
        <v>19</v>
      </c>
      <c r="B20" s="50">
        <v>43072504</v>
      </c>
      <c r="C20" s="50">
        <v>45862919</v>
      </c>
      <c r="D20" s="50">
        <v>46751821</v>
      </c>
      <c r="E20" s="50">
        <v>47410528</v>
      </c>
      <c r="F20" s="50">
        <v>47295092</v>
      </c>
      <c r="G20" s="51">
        <v>47813979</v>
      </c>
    </row>
    <row r="21" spans="1:7">
      <c r="A21" s="49" t="s">
        <v>20</v>
      </c>
      <c r="B21" s="50">
        <v>42188</v>
      </c>
      <c r="C21" s="50">
        <v>42188</v>
      </c>
      <c r="D21" s="50">
        <v>42188</v>
      </c>
      <c r="E21" s="50">
        <v>42188</v>
      </c>
      <c r="F21" s="50">
        <v>42188</v>
      </c>
      <c r="G21" s="51">
        <v>42188</v>
      </c>
    </row>
    <row r="22" spans="1:7">
      <c r="A22" s="49" t="s">
        <v>21</v>
      </c>
      <c r="B22" s="50">
        <v>854175</v>
      </c>
      <c r="C22" s="50">
        <v>830573</v>
      </c>
      <c r="D22" s="50">
        <v>819824</v>
      </c>
      <c r="E22" s="50">
        <v>878581</v>
      </c>
      <c r="F22" s="50">
        <v>857618</v>
      </c>
      <c r="G22" s="51">
        <v>864115</v>
      </c>
    </row>
    <row r="23" spans="1:7">
      <c r="A23" s="49" t="s">
        <v>22</v>
      </c>
      <c r="B23" s="50">
        <v>4305329</v>
      </c>
      <c r="C23" s="50">
        <v>56462875</v>
      </c>
      <c r="D23" s="50">
        <v>56462875</v>
      </c>
      <c r="E23" s="50">
        <v>56358190</v>
      </c>
      <c r="F23" s="50">
        <v>56352086</v>
      </c>
      <c r="G23" s="51">
        <v>56352086</v>
      </c>
    </row>
    <row r="24" spans="1:7">
      <c r="A24" s="49" t="s">
        <v>23</v>
      </c>
      <c r="B24" s="50">
        <v>2011090</v>
      </c>
      <c r="C24" s="50">
        <v>1858998</v>
      </c>
      <c r="D24" s="50">
        <v>1725760</v>
      </c>
      <c r="E24" s="50">
        <v>1592522</v>
      </c>
      <c r="F24" s="50">
        <v>1446078</v>
      </c>
      <c r="G24" s="51">
        <v>1312840</v>
      </c>
    </row>
    <row r="25" spans="1:7">
      <c r="A25" s="49" t="s">
        <v>24</v>
      </c>
      <c r="B25" s="50">
        <v>836867</v>
      </c>
      <c r="C25" s="50">
        <v>13292</v>
      </c>
      <c r="D25" s="50">
        <v>11897</v>
      </c>
      <c r="E25" s="50">
        <v>9169</v>
      </c>
      <c r="F25" s="50">
        <v>13447</v>
      </c>
      <c r="G25" s="51">
        <v>15399</v>
      </c>
    </row>
    <row r="26" spans="1:7">
      <c r="A26" s="49" t="s">
        <v>25</v>
      </c>
      <c r="B26" s="50">
        <v>5230332</v>
      </c>
      <c r="C26" s="50">
        <v>3889637</v>
      </c>
      <c r="D26" s="50">
        <v>3747593</v>
      </c>
      <c r="E26" s="50">
        <v>3546411</v>
      </c>
      <c r="F26" s="50">
        <v>4539850</v>
      </c>
      <c r="G26" s="51">
        <v>5620948</v>
      </c>
    </row>
    <row r="27" spans="1:7">
      <c r="A27" s="55" t="s">
        <v>79</v>
      </c>
      <c r="B27" s="56">
        <f>SUM(B2,B14)</f>
        <v>96198559</v>
      </c>
      <c r="C27" s="56">
        <f>SUM(C2,C14)</f>
        <v>163011657</v>
      </c>
      <c r="D27" s="56">
        <f t="shared" ref="D27:E27" si="4">SUM(D2,D14)</f>
        <v>179271758</v>
      </c>
      <c r="E27" s="56">
        <f t="shared" si="4"/>
        <v>180433300</v>
      </c>
      <c r="F27" s="56">
        <v>186587957</v>
      </c>
      <c r="G27" s="57">
        <v>201713313</v>
      </c>
    </row>
    <row r="28" spans="1:7">
      <c r="A28" s="49"/>
      <c r="B28" s="50"/>
      <c r="C28" s="50"/>
      <c r="D28" s="50"/>
      <c r="E28" s="50"/>
      <c r="F28" s="50"/>
      <c r="G28" s="51"/>
    </row>
    <row r="29" spans="1:7">
      <c r="A29" s="52" t="s">
        <v>75</v>
      </c>
      <c r="B29" s="53">
        <f>SUM(B30:B40)</f>
        <v>24686862</v>
      </c>
      <c r="C29" s="53">
        <f>SUM(C30:C40)</f>
        <v>27975875</v>
      </c>
      <c r="D29" s="53">
        <f t="shared" ref="D29:F29" si="5">SUM(D30:D40)</f>
        <v>40403404</v>
      </c>
      <c r="E29" s="53">
        <f t="shared" si="5"/>
        <v>30725942</v>
      </c>
      <c r="F29" s="53">
        <f t="shared" si="5"/>
        <v>32914504</v>
      </c>
      <c r="G29" s="54">
        <f>SUM(G30:G40)</f>
        <v>37094061</v>
      </c>
    </row>
    <row r="30" spans="1:7">
      <c r="A30" s="49" t="s">
        <v>26</v>
      </c>
      <c r="B30" s="50">
        <v>13005567</v>
      </c>
      <c r="C30" s="50">
        <v>13800300</v>
      </c>
      <c r="D30" s="50">
        <v>13305721</v>
      </c>
      <c r="E30" s="50">
        <v>15254754</v>
      </c>
      <c r="F30" s="50">
        <v>16240377</v>
      </c>
      <c r="G30" s="51">
        <v>20951159</v>
      </c>
    </row>
    <row r="31" spans="1:7">
      <c r="A31" s="49" t="s">
        <v>27</v>
      </c>
      <c r="B31" s="50">
        <v>4373415</v>
      </c>
      <c r="C31" s="50">
        <v>4327951</v>
      </c>
      <c r="D31" s="50">
        <v>5034399</v>
      </c>
      <c r="E31" s="50">
        <v>5237585</v>
      </c>
      <c r="F31" s="50">
        <v>5172799</v>
      </c>
      <c r="G31" s="51">
        <v>5649272</v>
      </c>
    </row>
    <row r="32" spans="1:7">
      <c r="A32" s="49" t="s">
        <v>28</v>
      </c>
      <c r="B32" s="50">
        <v>148468</v>
      </c>
      <c r="C32" s="50">
        <v>79604</v>
      </c>
      <c r="D32" s="50">
        <v>122736</v>
      </c>
      <c r="E32" s="50">
        <v>134726</v>
      </c>
      <c r="F32" s="50">
        <v>180996</v>
      </c>
      <c r="G32" s="51">
        <v>152304</v>
      </c>
    </row>
    <row r="33" spans="1:7">
      <c r="A33" s="49" t="s">
        <v>29</v>
      </c>
      <c r="B33" s="50">
        <v>1465898</v>
      </c>
      <c r="C33" s="50">
        <v>1747882</v>
      </c>
      <c r="D33" s="50">
        <v>1826311</v>
      </c>
      <c r="E33" s="50">
        <v>1596104</v>
      </c>
      <c r="F33" s="50">
        <v>1530853</v>
      </c>
      <c r="G33" s="51">
        <v>1610555</v>
      </c>
    </row>
    <row r="34" spans="1:7">
      <c r="A34" s="49" t="s">
        <v>30</v>
      </c>
      <c r="B34" s="50">
        <v>2888302</v>
      </c>
      <c r="C34" s="50">
        <v>3374396</v>
      </c>
      <c r="D34" s="50">
        <v>3551516</v>
      </c>
      <c r="E34" s="50">
        <v>3616206</v>
      </c>
      <c r="F34" s="50">
        <v>4085508</v>
      </c>
      <c r="G34" s="51">
        <v>4315069</v>
      </c>
    </row>
    <row r="35" spans="1:7">
      <c r="A35" s="49" t="s">
        <v>31</v>
      </c>
      <c r="B35" s="50">
        <v>981133</v>
      </c>
      <c r="C35" s="50">
        <v>1456217</v>
      </c>
      <c r="D35" s="50">
        <v>1448680</v>
      </c>
      <c r="E35" s="50">
        <v>1485887</v>
      </c>
      <c r="F35" s="50">
        <v>1375018</v>
      </c>
      <c r="G35" s="51">
        <v>1820001</v>
      </c>
    </row>
    <row r="36" spans="1:7">
      <c r="A36" s="49" t="s">
        <v>32</v>
      </c>
      <c r="B36" s="50">
        <v>807465</v>
      </c>
      <c r="C36" s="50">
        <v>2176820</v>
      </c>
      <c r="D36" s="50">
        <v>1749655</v>
      </c>
      <c r="E36" s="50">
        <v>1678829</v>
      </c>
      <c r="F36" s="50">
        <v>2183637</v>
      </c>
      <c r="G36" s="51">
        <v>1894232</v>
      </c>
    </row>
    <row r="37" spans="1:7">
      <c r="A37" s="49" t="s">
        <v>33</v>
      </c>
      <c r="B37" s="50">
        <v>0</v>
      </c>
      <c r="C37" s="50">
        <v>99787</v>
      </c>
      <c r="D37" s="50">
        <v>78005</v>
      </c>
      <c r="E37" s="50">
        <v>94350</v>
      </c>
      <c r="F37" s="50">
        <v>119559</v>
      </c>
      <c r="G37" s="51">
        <v>79787</v>
      </c>
    </row>
    <row r="38" spans="1:7">
      <c r="A38" s="49" t="s">
        <v>34</v>
      </c>
      <c r="B38" s="50">
        <v>1016614</v>
      </c>
      <c r="C38" s="50">
        <v>912918</v>
      </c>
      <c r="D38" s="50">
        <v>2012532</v>
      </c>
      <c r="E38" s="50">
        <v>1627501</v>
      </c>
      <c r="F38" s="50">
        <v>2025757</v>
      </c>
      <c r="G38" s="51">
        <v>621682</v>
      </c>
    </row>
    <row r="39" spans="1:7">
      <c r="A39" s="49" t="s">
        <v>35</v>
      </c>
      <c r="B39" s="50">
        <v>0</v>
      </c>
      <c r="C39" s="50">
        <v>0</v>
      </c>
      <c r="D39" s="50">
        <v>1998992</v>
      </c>
      <c r="E39" s="50">
        <v>0</v>
      </c>
      <c r="F39" s="50">
        <v>0</v>
      </c>
      <c r="G39" s="51">
        <v>0</v>
      </c>
    </row>
    <row r="40" spans="1:7">
      <c r="A40" s="49" t="s">
        <v>36</v>
      </c>
      <c r="B40" s="50">
        <v>0</v>
      </c>
      <c r="C40" s="50">
        <v>0</v>
      </c>
      <c r="D40" s="50">
        <v>9274857</v>
      </c>
      <c r="E40" s="50">
        <v>0</v>
      </c>
      <c r="F40" s="50">
        <v>0</v>
      </c>
      <c r="G40" s="51">
        <v>0</v>
      </c>
    </row>
    <row r="41" spans="1:7">
      <c r="A41" s="52" t="s">
        <v>76</v>
      </c>
      <c r="B41" s="53">
        <f>SUM(B43:B51)</f>
        <v>17309209</v>
      </c>
      <c r="C41" s="53">
        <f>SUM(C43:C51)</f>
        <v>55381955</v>
      </c>
      <c r="D41" s="53">
        <f t="shared" ref="D41" si="6">SUM(D43:D51)</f>
        <v>51881927</v>
      </c>
      <c r="E41" s="53">
        <f>SUM(E43:E51)</f>
        <v>56084320</v>
      </c>
      <c r="F41" s="53">
        <f t="shared" ref="F41" si="7">SUM(F43:F50)</f>
        <v>53208562</v>
      </c>
      <c r="G41" s="54">
        <f>SUM(G43:G50)</f>
        <v>55627969</v>
      </c>
    </row>
    <row r="42" spans="1:7">
      <c r="A42" s="49" t="s">
        <v>77</v>
      </c>
      <c r="B42" s="53"/>
      <c r="C42" s="53"/>
      <c r="D42" s="53"/>
      <c r="E42" s="53"/>
      <c r="F42" s="53"/>
      <c r="G42" s="54"/>
    </row>
    <row r="43" spans="1:7">
      <c r="A43" s="58" t="s">
        <v>37</v>
      </c>
      <c r="B43" s="50">
        <v>6953533</v>
      </c>
      <c r="C43" s="50">
        <v>36568706</v>
      </c>
      <c r="D43" s="50">
        <v>5503779</v>
      </c>
      <c r="E43" s="50">
        <v>6205281</v>
      </c>
      <c r="F43" s="50">
        <v>4058609</v>
      </c>
      <c r="G43" s="51">
        <v>5015530</v>
      </c>
    </row>
    <row r="44" spans="1:7">
      <c r="A44" s="58" t="s">
        <v>38</v>
      </c>
      <c r="B44" s="50">
        <v>1994153</v>
      </c>
      <c r="C44" s="50">
        <v>1996572</v>
      </c>
      <c r="D44" s="50">
        <v>38951532</v>
      </c>
      <c r="E44" s="50">
        <v>42967686</v>
      </c>
      <c r="F44" s="50">
        <v>42125127</v>
      </c>
      <c r="G44" s="51">
        <v>44211216</v>
      </c>
    </row>
    <row r="45" spans="1:7">
      <c r="A45" s="58" t="s">
        <v>78</v>
      </c>
      <c r="B45" s="50">
        <v>7290</v>
      </c>
      <c r="C45" s="50">
        <v>7788</v>
      </c>
      <c r="D45" s="50">
        <v>7788</v>
      </c>
      <c r="E45" s="50">
        <v>8753</v>
      </c>
      <c r="F45" s="50">
        <v>8753</v>
      </c>
      <c r="G45" s="51">
        <v>8753</v>
      </c>
    </row>
    <row r="46" spans="1:7">
      <c r="A46" s="49" t="s">
        <v>40</v>
      </c>
      <c r="B46" s="50">
        <v>0</v>
      </c>
      <c r="C46" s="50">
        <v>134355</v>
      </c>
      <c r="D46" s="50">
        <v>172219</v>
      </c>
      <c r="E46" s="50">
        <v>90732</v>
      </c>
      <c r="F46" s="50">
        <v>114483</v>
      </c>
      <c r="G46" s="51">
        <v>137277</v>
      </c>
    </row>
    <row r="47" spans="1:7">
      <c r="A47" s="49" t="s">
        <v>41</v>
      </c>
      <c r="B47" s="50">
        <v>874536</v>
      </c>
      <c r="C47" s="50">
        <v>789102</v>
      </c>
      <c r="D47" s="50">
        <v>894613</v>
      </c>
      <c r="E47" s="50">
        <v>913936</v>
      </c>
      <c r="F47" s="50">
        <v>1004746</v>
      </c>
      <c r="G47" s="51">
        <v>996881</v>
      </c>
    </row>
    <row r="48" spans="1:7">
      <c r="A48" s="49" t="s">
        <v>42</v>
      </c>
      <c r="B48" s="50">
        <v>509859</v>
      </c>
      <c r="C48" s="50">
        <v>516143</v>
      </c>
      <c r="D48" s="50">
        <v>618913</v>
      </c>
      <c r="E48" s="50">
        <v>600613</v>
      </c>
      <c r="F48" s="50">
        <v>630713</v>
      </c>
      <c r="G48" s="51">
        <v>434143</v>
      </c>
    </row>
    <row r="49" spans="1:7">
      <c r="A49" s="49" t="s">
        <v>43</v>
      </c>
      <c r="B49" s="50">
        <v>6852215</v>
      </c>
      <c r="C49" s="50">
        <v>6089614</v>
      </c>
      <c r="D49" s="50">
        <v>5620988</v>
      </c>
      <c r="E49" s="50">
        <v>5182226</v>
      </c>
      <c r="F49" s="50">
        <v>5150033</v>
      </c>
      <c r="G49" s="51">
        <v>4724321</v>
      </c>
    </row>
    <row r="50" spans="1:7">
      <c r="A50" s="49" t="s">
        <v>44</v>
      </c>
      <c r="B50" s="50">
        <v>117623</v>
      </c>
      <c r="C50" s="50">
        <v>111418</v>
      </c>
      <c r="D50" s="50">
        <v>112095</v>
      </c>
      <c r="E50" s="50">
        <v>115093</v>
      </c>
      <c r="F50" s="50">
        <v>116098</v>
      </c>
      <c r="G50" s="51">
        <v>99848</v>
      </c>
    </row>
    <row r="51" spans="1:7">
      <c r="A51" s="49" t="s">
        <v>39</v>
      </c>
      <c r="B51" s="50">
        <v>0</v>
      </c>
      <c r="C51" s="50">
        <v>9168257</v>
      </c>
      <c r="D51" s="50">
        <v>0</v>
      </c>
      <c r="E51" s="50">
        <v>0</v>
      </c>
      <c r="F51" s="50">
        <v>0</v>
      </c>
      <c r="G51" s="51">
        <v>0</v>
      </c>
    </row>
    <row r="52" spans="1:7">
      <c r="A52" s="55" t="s">
        <v>80</v>
      </c>
      <c r="B52" s="56">
        <f>SUM(B41,B29)</f>
        <v>41996071</v>
      </c>
      <c r="C52" s="56">
        <f>SUM(C41,C29)</f>
        <v>83357830</v>
      </c>
      <c r="D52" s="56">
        <f t="shared" ref="D52:F52" si="8">SUM(D41,D29)</f>
        <v>92285331</v>
      </c>
      <c r="E52" s="56">
        <f t="shared" si="8"/>
        <v>86810262</v>
      </c>
      <c r="F52" s="56">
        <f t="shared" si="8"/>
        <v>86123066</v>
      </c>
      <c r="G52" s="57">
        <f>SUM(G41,G29)</f>
        <v>92722030</v>
      </c>
    </row>
    <row r="53" spans="1:7">
      <c r="A53" s="49"/>
      <c r="B53" s="120"/>
      <c r="C53" s="50"/>
      <c r="D53" s="50"/>
      <c r="E53" s="50"/>
      <c r="F53" s="50"/>
      <c r="G53" s="51"/>
    </row>
    <row r="54" spans="1:7">
      <c r="A54" s="49" t="s">
        <v>45</v>
      </c>
      <c r="B54" s="50">
        <v>878043</v>
      </c>
      <c r="C54" s="50">
        <v>878043</v>
      </c>
      <c r="D54" s="50">
        <v>878043</v>
      </c>
      <c r="E54" s="50">
        <v>878043</v>
      </c>
      <c r="F54" s="50">
        <v>878043</v>
      </c>
      <c r="G54" s="51">
        <v>878043</v>
      </c>
    </row>
    <row r="55" spans="1:7">
      <c r="A55" s="49" t="s">
        <v>46</v>
      </c>
      <c r="B55" s="50">
        <v>283732</v>
      </c>
      <c r="C55" s="50">
        <v>283732</v>
      </c>
      <c r="D55" s="50">
        <v>283732</v>
      </c>
      <c r="E55" s="50">
        <v>283732</v>
      </c>
      <c r="F55" s="50">
        <v>283732</v>
      </c>
      <c r="G55" s="51">
        <v>283732</v>
      </c>
    </row>
    <row r="56" spans="1:7">
      <c r="A56" s="49" t="s">
        <v>47</v>
      </c>
      <c r="B56" s="121">
        <v>1856757</v>
      </c>
      <c r="C56" s="50">
        <v>2113892</v>
      </c>
      <c r="D56" s="50">
        <v>2493250</v>
      </c>
      <c r="E56" s="50">
        <v>2624398</v>
      </c>
      <c r="F56" s="50">
        <v>2540342</v>
      </c>
      <c r="G56" s="51">
        <v>2082545</v>
      </c>
    </row>
    <row r="57" spans="1:7">
      <c r="A57" s="49" t="s">
        <v>48</v>
      </c>
      <c r="B57" s="121">
        <v>7102867</v>
      </c>
      <c r="C57" s="50">
        <v>7212983</v>
      </c>
      <c r="D57" s="50">
        <v>7004262</v>
      </c>
      <c r="E57" s="50">
        <v>7370592</v>
      </c>
      <c r="F57" s="50">
        <v>7493269</v>
      </c>
      <c r="G57" s="51">
        <v>7290835</v>
      </c>
    </row>
    <row r="58" spans="1:7">
      <c r="A58" s="49" t="s">
        <v>49</v>
      </c>
      <c r="B58" s="121">
        <v>876550</v>
      </c>
      <c r="C58" s="50">
        <v>769848</v>
      </c>
      <c r="D58" s="50">
        <v>749982</v>
      </c>
      <c r="E58" s="50">
        <v>1388910</v>
      </c>
      <c r="F58" s="50">
        <v>833544</v>
      </c>
      <c r="G58" s="51">
        <v>1041894</v>
      </c>
    </row>
    <row r="59" spans="1:7">
      <c r="A59" s="49" t="s">
        <v>50</v>
      </c>
      <c r="B59" s="121">
        <v>115000</v>
      </c>
      <c r="C59" s="50">
        <v>120000</v>
      </c>
      <c r="D59" s="50">
        <v>125000</v>
      </c>
      <c r="E59" s="50">
        <v>130000</v>
      </c>
      <c r="F59" s="50">
        <v>135000</v>
      </c>
      <c r="G59" s="51">
        <v>140000</v>
      </c>
    </row>
    <row r="60" spans="1:7">
      <c r="A60" s="49" t="s">
        <v>51</v>
      </c>
      <c r="B60" s="121">
        <v>26664999</v>
      </c>
      <c r="C60" s="50">
        <v>31397206</v>
      </c>
      <c r="D60" s="50">
        <v>37001406</v>
      </c>
      <c r="E60" s="50">
        <v>41168161</v>
      </c>
      <c r="F60" s="50">
        <v>47029083</v>
      </c>
      <c r="G60" s="51">
        <v>53396455</v>
      </c>
    </row>
    <row r="61" spans="1:7">
      <c r="A61" s="49" t="s">
        <v>52</v>
      </c>
      <c r="B61" s="121">
        <v>16424540</v>
      </c>
      <c r="C61" s="50">
        <v>36878246</v>
      </c>
      <c r="D61" s="50">
        <v>38450834</v>
      </c>
      <c r="E61" s="50">
        <v>39779202</v>
      </c>
      <c r="F61" s="50">
        <v>41271878</v>
      </c>
      <c r="G61" s="51">
        <v>43877779</v>
      </c>
    </row>
    <row r="62" spans="1:7" ht="15" thickBot="1">
      <c r="A62" s="59" t="s">
        <v>81</v>
      </c>
      <c r="B62" s="60">
        <f>SUM(B54:B61)</f>
        <v>54202488</v>
      </c>
      <c r="C62" s="60">
        <f>SUM(C54:C61)</f>
        <v>79653950</v>
      </c>
      <c r="D62" s="60">
        <f>SUM(D54:D61)</f>
        <v>86986509</v>
      </c>
      <c r="E62" s="60">
        <f>SUM(E54:E61)</f>
        <v>93623038</v>
      </c>
      <c r="F62" s="60">
        <f>SUM(F54:F61)</f>
        <v>100464891</v>
      </c>
      <c r="G62" s="61">
        <f>SUM(G54:G61)</f>
        <v>108991283</v>
      </c>
    </row>
    <row r="64" spans="1:7">
      <c r="F64" s="4"/>
      <c r="G64" s="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showGridLines="0" zoomScaleNormal="100" workbookViewId="0">
      <pane xSplit="1" topLeftCell="B1" activePane="topRight" state="frozen"/>
      <selection pane="topRight" activeCell="E6" sqref="E6"/>
    </sheetView>
  </sheetViews>
  <sheetFormatPr defaultRowHeight="14.4"/>
  <cols>
    <col min="1" max="1" width="36.6640625" bestFit="1" customWidth="1"/>
    <col min="2" max="2" width="11.6640625" bestFit="1" customWidth="1"/>
    <col min="3" max="4" width="17.44140625" bestFit="1" customWidth="1"/>
    <col min="5" max="5" width="17" bestFit="1" customWidth="1"/>
    <col min="6" max="7" width="17.44140625" bestFit="1" customWidth="1"/>
  </cols>
  <sheetData>
    <row r="1" spans="1:7" ht="15" thickBot="1">
      <c r="A1" s="25" t="s">
        <v>124</v>
      </c>
      <c r="B1" s="40">
        <v>2019</v>
      </c>
      <c r="C1" s="38" t="s">
        <v>0</v>
      </c>
      <c r="D1" s="38" t="s">
        <v>1</v>
      </c>
      <c r="E1" s="39" t="s">
        <v>2</v>
      </c>
      <c r="F1" s="40">
        <v>2023</v>
      </c>
      <c r="G1" s="41">
        <v>2024</v>
      </c>
    </row>
    <row r="2" spans="1:7">
      <c r="A2" s="42" t="s">
        <v>82</v>
      </c>
      <c r="B2" s="3"/>
      <c r="C2" s="3">
        <v>81731469</v>
      </c>
      <c r="D2" s="3">
        <v>99345618</v>
      </c>
      <c r="E2" s="3">
        <v>110830272</v>
      </c>
      <c r="F2" s="3">
        <v>111703611</v>
      </c>
      <c r="G2" s="34">
        <v>115786525</v>
      </c>
    </row>
    <row r="3" spans="1:7">
      <c r="A3" s="43" t="s">
        <v>53</v>
      </c>
      <c r="B3" s="5"/>
      <c r="C3" s="5">
        <v>54979425</v>
      </c>
      <c r="D3" s="5">
        <v>66871514</v>
      </c>
      <c r="E3" s="5">
        <v>76858593</v>
      </c>
      <c r="F3" s="5">
        <v>75653142</v>
      </c>
      <c r="G3" s="35">
        <v>75649996</v>
      </c>
    </row>
    <row r="4" spans="1:7">
      <c r="A4" s="42" t="s">
        <v>54</v>
      </c>
      <c r="B4" s="3"/>
      <c r="C4" s="3">
        <f t="shared" ref="C4" si="0">C2-C3</f>
        <v>26752044</v>
      </c>
      <c r="D4" s="3">
        <f t="shared" ref="D4" si="1">D2-D3</f>
        <v>32474104</v>
      </c>
      <c r="E4" s="3">
        <f>E2-E3</f>
        <v>33971679</v>
      </c>
      <c r="F4" s="3">
        <f>F2-F3</f>
        <v>36050469</v>
      </c>
      <c r="G4" s="34">
        <f>G2-G3</f>
        <v>40136529</v>
      </c>
    </row>
    <row r="5" spans="1:7">
      <c r="A5" s="43" t="s">
        <v>55</v>
      </c>
      <c r="B5" s="5"/>
      <c r="C5" s="5">
        <v>-9007860</v>
      </c>
      <c r="D5" s="5">
        <v>-10047519</v>
      </c>
      <c r="E5" s="5">
        <v>-10640348</v>
      </c>
      <c r="F5" s="5">
        <v>-11273970</v>
      </c>
      <c r="G5" s="35">
        <v>-12258278</v>
      </c>
    </row>
    <row r="6" spans="1:7">
      <c r="A6" s="43" t="s">
        <v>56</v>
      </c>
      <c r="B6" s="5"/>
      <c r="C6" s="5">
        <v>-5087140</v>
      </c>
      <c r="D6" s="5">
        <v>-5294066</v>
      </c>
      <c r="E6" s="5">
        <v>-4648354</v>
      </c>
      <c r="F6" s="5">
        <v>-5097825</v>
      </c>
      <c r="G6" s="35">
        <v>-5048503</v>
      </c>
    </row>
    <row r="7" spans="1:7">
      <c r="A7" s="43" t="s">
        <v>57</v>
      </c>
      <c r="B7" s="5"/>
      <c r="C7" s="5">
        <v>3108</v>
      </c>
      <c r="D7" s="5">
        <v>112690</v>
      </c>
      <c r="E7" s="5">
        <v>-136112</v>
      </c>
      <c r="F7" s="5">
        <v>12873</v>
      </c>
      <c r="G7" s="35">
        <v>317747</v>
      </c>
    </row>
    <row r="8" spans="1:7">
      <c r="A8" s="43" t="s">
        <v>58</v>
      </c>
      <c r="B8" s="5"/>
      <c r="C8" s="5">
        <v>792250</v>
      </c>
      <c r="D8" s="5">
        <v>922600</v>
      </c>
      <c r="E8" s="5">
        <v>2098014</v>
      </c>
      <c r="F8" s="5">
        <v>1029649</v>
      </c>
      <c r="G8" s="35">
        <v>1187010</v>
      </c>
    </row>
    <row r="9" spans="1:7">
      <c r="A9" s="43" t="s">
        <v>59</v>
      </c>
      <c r="B9" s="5"/>
      <c r="C9" s="5">
        <v>-563315</v>
      </c>
      <c r="D9" s="5">
        <v>-1252960</v>
      </c>
      <c r="E9" s="5">
        <v>-951769</v>
      </c>
      <c r="F9" s="5">
        <v>-1057598</v>
      </c>
      <c r="G9" s="35">
        <v>-1246321</v>
      </c>
    </row>
    <row r="10" spans="1:7">
      <c r="A10" s="42" t="s">
        <v>60</v>
      </c>
      <c r="B10" s="3"/>
      <c r="C10" s="3">
        <f>SUM(C4:C9)</f>
        <v>12889087</v>
      </c>
      <c r="D10" s="3">
        <f>SUM(D4:D9)</f>
        <v>16914849</v>
      </c>
      <c r="E10" s="3">
        <f>SUM(E4:E9)</f>
        <v>19693110</v>
      </c>
      <c r="F10" s="3">
        <f>SUM(F4:F9)</f>
        <v>19663598</v>
      </c>
      <c r="G10" s="34">
        <f>SUM(G4:G9)</f>
        <v>23088184</v>
      </c>
    </row>
    <row r="11" spans="1:7">
      <c r="A11" s="43" t="s">
        <v>61</v>
      </c>
      <c r="B11" s="5"/>
      <c r="C11" s="5">
        <v>1770540</v>
      </c>
      <c r="D11" s="5">
        <v>397344</v>
      </c>
      <c r="E11" s="5">
        <v>596234</v>
      </c>
      <c r="F11" s="5">
        <v>1965094</v>
      </c>
      <c r="G11" s="35">
        <v>1773991</v>
      </c>
    </row>
    <row r="12" spans="1:7">
      <c r="A12" s="43" t="s">
        <v>62</v>
      </c>
      <c r="B12" s="5"/>
      <c r="C12" s="5">
        <v>-1875812</v>
      </c>
      <c r="D12" s="5">
        <v>-2884772</v>
      </c>
      <c r="E12" s="5">
        <v>-7998890</v>
      </c>
      <c r="F12" s="5">
        <v>-3524625</v>
      </c>
      <c r="G12" s="35">
        <v>-6192226</v>
      </c>
    </row>
    <row r="13" spans="1:7">
      <c r="A13" s="43" t="s">
        <v>63</v>
      </c>
      <c r="B13" s="5"/>
      <c r="C13" s="5">
        <v>-103840</v>
      </c>
      <c r="D13" s="5">
        <v>-72738</v>
      </c>
      <c r="E13" s="5">
        <v>-94870</v>
      </c>
      <c r="F13" s="5">
        <v>-174330</v>
      </c>
      <c r="G13" s="35">
        <v>-268559</v>
      </c>
    </row>
    <row r="14" spans="1:7">
      <c r="A14" s="43" t="s">
        <v>64</v>
      </c>
      <c r="B14" s="5"/>
      <c r="C14" s="5">
        <v>-253641</v>
      </c>
      <c r="D14" s="5">
        <v>133927</v>
      </c>
      <c r="E14" s="5">
        <v>123181</v>
      </c>
      <c r="F14" s="5">
        <v>-2314353</v>
      </c>
      <c r="G14" s="35">
        <v>-1361608</v>
      </c>
    </row>
    <row r="15" spans="1:7">
      <c r="A15" s="42" t="s">
        <v>65</v>
      </c>
      <c r="B15" s="3"/>
      <c r="C15" s="3">
        <f>SUM(C10:C14)</f>
        <v>12426334</v>
      </c>
      <c r="D15" s="3">
        <f>SUM(D10:D14)</f>
        <v>14488610</v>
      </c>
      <c r="E15" s="3">
        <f>SUM(E10:E14)</f>
        <v>12318765</v>
      </c>
      <c r="F15" s="3">
        <f>SUM(F10:F14)</f>
        <v>15615384</v>
      </c>
      <c r="G15" s="34">
        <f>SUM(G10:G14)</f>
        <v>17039782</v>
      </c>
    </row>
    <row r="16" spans="1:7">
      <c r="A16" s="43" t="s">
        <v>66</v>
      </c>
      <c r="B16" s="5"/>
      <c r="C16" s="5">
        <v>-3674268</v>
      </c>
      <c r="D16" s="5">
        <v>-3258958</v>
      </c>
      <c r="E16" s="5">
        <v>-3126196</v>
      </c>
      <c r="F16" s="5">
        <v>-4121651</v>
      </c>
      <c r="G16" s="35">
        <v>-3962286</v>
      </c>
    </row>
    <row r="17" spans="1:7">
      <c r="A17" s="42" t="s">
        <v>67</v>
      </c>
      <c r="B17" s="3"/>
      <c r="C17" s="3">
        <f>SUM(C15:C16)</f>
        <v>8752066</v>
      </c>
      <c r="D17" s="3">
        <f>SUM(D15:D16)</f>
        <v>11229652</v>
      </c>
      <c r="E17" s="3">
        <f>SUM(E15:E16)</f>
        <v>9192569</v>
      </c>
      <c r="F17" s="3">
        <f>SUM(F15:F16)</f>
        <v>11493733</v>
      </c>
      <c r="G17" s="34">
        <f>SUM(G15:G16)</f>
        <v>13077496</v>
      </c>
    </row>
    <row r="18" spans="1:7">
      <c r="A18" s="43" t="s">
        <v>68</v>
      </c>
      <c r="B18" s="5"/>
      <c r="C18" s="5">
        <v>6455632</v>
      </c>
      <c r="D18" s="5">
        <v>7642197</v>
      </c>
      <c r="E18" s="5">
        <v>6359094</v>
      </c>
      <c r="F18" s="5">
        <v>8147019</v>
      </c>
      <c r="G18" s="35">
        <v>8641612</v>
      </c>
    </row>
    <row r="19" spans="1:7" ht="15" thickBot="1">
      <c r="A19" s="44" t="s">
        <v>69</v>
      </c>
      <c r="B19" s="36"/>
      <c r="C19" s="36">
        <v>2296434</v>
      </c>
      <c r="D19" s="36">
        <v>3561388</v>
      </c>
      <c r="E19" s="36">
        <v>2833475</v>
      </c>
      <c r="F19" s="36">
        <v>3346714</v>
      </c>
      <c r="G19" s="37">
        <v>4435884</v>
      </c>
    </row>
    <row r="22" spans="1:7">
      <c r="A22" s="126" t="s">
        <v>93</v>
      </c>
      <c r="B22" s="126"/>
      <c r="C22" s="17">
        <v>3654729</v>
      </c>
      <c r="D22" s="17">
        <v>3870832</v>
      </c>
      <c r="E22" s="17">
        <v>3911244</v>
      </c>
      <c r="F22" s="16">
        <v>3908709</v>
      </c>
      <c r="G22" s="16">
        <v>4017362</v>
      </c>
    </row>
    <row r="23" spans="1:7" s="124" customFormat="1">
      <c r="A23" s="125" t="s">
        <v>144</v>
      </c>
      <c r="B23" s="136">
        <v>193018</v>
      </c>
      <c r="C23" s="122">
        <v>224337</v>
      </c>
      <c r="D23" s="122">
        <v>234143</v>
      </c>
      <c r="E23" s="122">
        <v>241046</v>
      </c>
      <c r="F23" s="123">
        <v>233216</v>
      </c>
      <c r="G23" s="123">
        <v>234226</v>
      </c>
    </row>
    <row r="24" spans="1:7">
      <c r="D24" s="2"/>
      <c r="E24" s="2"/>
      <c r="F24" s="2"/>
      <c r="G24" s="2"/>
    </row>
    <row r="25" spans="1:7">
      <c r="A25" s="2" t="s">
        <v>121</v>
      </c>
      <c r="B25" s="2"/>
      <c r="C25" s="15">
        <v>0.29570000000000002</v>
      </c>
      <c r="D25" s="15">
        <v>0.22489999999999999</v>
      </c>
      <c r="E25" s="15">
        <v>0.25380000000000003</v>
      </c>
      <c r="F25" s="15">
        <v>0.26390000000000002</v>
      </c>
      <c r="G25" s="15">
        <v>0.23250000000000001</v>
      </c>
    </row>
  </sheetData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4"/>
  <sheetViews>
    <sheetView topLeftCell="A26" zoomScale="85" zoomScaleNormal="85" workbookViewId="0">
      <pane xSplit="2" topLeftCell="C1" activePane="topRight" state="frozen"/>
      <selection pane="topRight" activeCell="C44" sqref="C44"/>
    </sheetView>
  </sheetViews>
  <sheetFormatPr defaultRowHeight="14.4"/>
  <cols>
    <col min="2" max="2" width="71.6640625" bestFit="1" customWidth="1"/>
    <col min="3" max="4" width="16.6640625" bestFit="1" customWidth="1"/>
    <col min="5" max="7" width="17.44140625" bestFit="1" customWidth="1"/>
  </cols>
  <sheetData>
    <row r="1" spans="2:7" ht="15" thickBot="1"/>
    <row r="2" spans="2:7" ht="15" thickBot="1">
      <c r="B2" s="25" t="s">
        <v>124</v>
      </c>
      <c r="C2" s="166">
        <v>2020</v>
      </c>
      <c r="D2" s="24">
        <v>2021</v>
      </c>
      <c r="E2" s="24">
        <v>2022</v>
      </c>
      <c r="F2" s="23">
        <v>2023</v>
      </c>
      <c r="G2" s="167">
        <v>2024</v>
      </c>
    </row>
    <row r="3" spans="2:7">
      <c r="B3" s="26" t="s">
        <v>83</v>
      </c>
      <c r="C3" s="150"/>
      <c r="D3" s="146"/>
      <c r="E3" s="146"/>
      <c r="F3" s="147"/>
      <c r="G3" s="151"/>
    </row>
    <row r="4" spans="2:7">
      <c r="B4" s="27" t="s">
        <v>84</v>
      </c>
      <c r="C4" s="152">
        <v>81974807</v>
      </c>
      <c r="D4" s="7">
        <v>98434144</v>
      </c>
      <c r="E4" s="6">
        <v>110669817</v>
      </c>
      <c r="F4" s="6">
        <v>112104124</v>
      </c>
      <c r="G4" s="153">
        <v>115014921</v>
      </c>
    </row>
    <row r="5" spans="2:7">
      <c r="B5" s="27" t="s">
        <v>85</v>
      </c>
      <c r="C5" s="152">
        <v>-39571039</v>
      </c>
      <c r="D5" s="7">
        <v>-50101494</v>
      </c>
      <c r="E5" s="6">
        <v>-61407297</v>
      </c>
      <c r="F5" s="6">
        <v>-56028686</v>
      </c>
      <c r="G5" s="153">
        <v>-58059224</v>
      </c>
    </row>
    <row r="6" spans="2:7">
      <c r="B6" s="27" t="s">
        <v>86</v>
      </c>
      <c r="C6" s="152">
        <v>-16839201</v>
      </c>
      <c r="D6" s="7">
        <v>-18848379</v>
      </c>
      <c r="E6" s="6">
        <v>-20067869</v>
      </c>
      <c r="F6" s="6">
        <v>-20620606</v>
      </c>
      <c r="G6" s="153">
        <v>-22001700</v>
      </c>
    </row>
    <row r="7" spans="2:7">
      <c r="B7" s="27" t="s">
        <v>87</v>
      </c>
      <c r="C7" s="152">
        <v>-7851131</v>
      </c>
      <c r="D7" s="7">
        <v>-9468622</v>
      </c>
      <c r="E7" s="6">
        <v>-9442157</v>
      </c>
      <c r="F7" s="6">
        <v>-10389358</v>
      </c>
      <c r="G7" s="153">
        <v>-10404798</v>
      </c>
    </row>
    <row r="8" spans="2:7">
      <c r="B8" s="28" t="s">
        <v>88</v>
      </c>
      <c r="C8" s="154">
        <f>SUM(C4:C7)</f>
        <v>17713436</v>
      </c>
      <c r="D8" s="9">
        <f t="shared" ref="D8" si="0">SUM(D4:D7)</f>
        <v>20015649</v>
      </c>
      <c r="E8" s="8">
        <f t="shared" ref="E8" si="1">SUM(E4:E7)</f>
        <v>19752494</v>
      </c>
      <c r="F8" s="8">
        <f>SUM(F4:F7)</f>
        <v>25065474</v>
      </c>
      <c r="G8" s="18">
        <f>SUM(G4:G7)</f>
        <v>24549199</v>
      </c>
    </row>
    <row r="9" spans="2:7">
      <c r="B9" s="27" t="s">
        <v>89</v>
      </c>
      <c r="C9" s="152">
        <v>607230</v>
      </c>
      <c r="D9" s="7">
        <v>395950</v>
      </c>
      <c r="E9" s="6">
        <v>602816</v>
      </c>
      <c r="F9" s="6">
        <v>1163276</v>
      </c>
      <c r="G9" s="153">
        <v>1753911</v>
      </c>
    </row>
    <row r="10" spans="2:7">
      <c r="B10" s="27" t="s">
        <v>90</v>
      </c>
      <c r="C10" s="152">
        <v>-2784615</v>
      </c>
      <c r="D10" s="7">
        <v>-3577269</v>
      </c>
      <c r="E10" s="6">
        <v>-3775947</v>
      </c>
      <c r="F10" s="6">
        <v>-4325824</v>
      </c>
      <c r="G10" s="153">
        <v>-5172128</v>
      </c>
    </row>
    <row r="11" spans="2:7">
      <c r="B11" s="27" t="s">
        <v>91</v>
      </c>
      <c r="C11" s="152">
        <v>-1840068</v>
      </c>
      <c r="D11" s="7">
        <v>-2308523</v>
      </c>
      <c r="E11" s="6">
        <v>-3143191</v>
      </c>
      <c r="F11" s="6">
        <v>-3518728</v>
      </c>
      <c r="G11" s="153">
        <v>-3840151</v>
      </c>
    </row>
    <row r="12" spans="2:7">
      <c r="B12" s="27" t="s">
        <v>92</v>
      </c>
      <c r="C12" s="152">
        <v>159514</v>
      </c>
      <c r="D12" s="7">
        <v>166834</v>
      </c>
      <c r="E12" s="6">
        <v>188023</v>
      </c>
      <c r="F12" s="6">
        <v>76426</v>
      </c>
      <c r="G12" s="153">
        <v>217125</v>
      </c>
    </row>
    <row r="13" spans="2:7">
      <c r="B13" s="28" t="s">
        <v>70</v>
      </c>
      <c r="C13" s="155">
        <f t="shared" ref="C13" si="2">SUM(C8:C12)</f>
        <v>13855497</v>
      </c>
      <c r="D13" s="8">
        <f>SUM(D8:D12)</f>
        <v>14692641</v>
      </c>
      <c r="E13" s="8">
        <f>SUM(E8:E12)</f>
        <v>13624195</v>
      </c>
      <c r="F13" s="8">
        <f>SUM(F8:F12)</f>
        <v>18460624</v>
      </c>
      <c r="G13" s="18">
        <f>SUM(G8:G12)</f>
        <v>17507956</v>
      </c>
    </row>
    <row r="14" spans="2:7">
      <c r="B14" s="26" t="s">
        <v>94</v>
      </c>
      <c r="C14" s="156"/>
      <c r="D14" s="11"/>
      <c r="E14" s="10"/>
      <c r="F14" s="10"/>
      <c r="G14" s="157"/>
    </row>
    <row r="15" spans="2:7">
      <c r="B15" s="27" t="s">
        <v>95</v>
      </c>
      <c r="C15" s="152">
        <v>42691</v>
      </c>
      <c r="D15" s="7">
        <v>71904</v>
      </c>
      <c r="E15" s="6">
        <v>74491</v>
      </c>
      <c r="F15" s="6">
        <v>360284</v>
      </c>
      <c r="G15" s="153">
        <v>157873</v>
      </c>
    </row>
    <row r="16" spans="2:7">
      <c r="B16" s="27" t="s">
        <v>96</v>
      </c>
      <c r="C16" s="152">
        <v>-129500</v>
      </c>
      <c r="D16" s="7">
        <v>-117796</v>
      </c>
      <c r="E16" s="6">
        <v>-157241</v>
      </c>
      <c r="F16" s="6">
        <v>0</v>
      </c>
      <c r="G16" s="153">
        <v>-23500</v>
      </c>
    </row>
    <row r="17" spans="2:7" ht="39" customHeight="1">
      <c r="B17" s="27" t="s">
        <v>97</v>
      </c>
      <c r="C17" s="152">
        <v>-194004</v>
      </c>
      <c r="D17" s="7">
        <v>-190075</v>
      </c>
      <c r="E17" s="6">
        <v>-15242</v>
      </c>
      <c r="F17" s="6">
        <v>-31016</v>
      </c>
      <c r="G17" s="153">
        <v>-38376</v>
      </c>
    </row>
    <row r="18" spans="2:7">
      <c r="B18" s="27" t="s">
        <v>98</v>
      </c>
      <c r="C18" s="152">
        <v>-74879</v>
      </c>
      <c r="D18" s="7">
        <v>-506714</v>
      </c>
      <c r="E18" s="6">
        <v>-237362</v>
      </c>
      <c r="F18" s="6">
        <v>-280062</v>
      </c>
      <c r="G18" s="153">
        <v>-272326</v>
      </c>
    </row>
    <row r="19" spans="2:7">
      <c r="B19" s="27" t="s">
        <v>99</v>
      </c>
      <c r="C19" s="152">
        <v>54371</v>
      </c>
      <c r="D19" s="7">
        <v>-1152401</v>
      </c>
      <c r="E19" s="6">
        <v>-3741651</v>
      </c>
      <c r="F19" s="6">
        <v>-7137255</v>
      </c>
      <c r="G19" s="153">
        <v>-1401539</v>
      </c>
    </row>
    <row r="20" spans="2:7">
      <c r="B20" s="27" t="s">
        <v>100</v>
      </c>
      <c r="C20" s="152">
        <v>-4398300</v>
      </c>
      <c r="D20" s="7">
        <v>-4594593</v>
      </c>
      <c r="E20" s="6">
        <v>177502</v>
      </c>
      <c r="F20" s="6">
        <v>-3687802</v>
      </c>
      <c r="G20" s="153">
        <v>-5417096</v>
      </c>
    </row>
    <row r="21" spans="2:7">
      <c r="B21" s="27" t="s">
        <v>112</v>
      </c>
      <c r="C21" s="152">
        <v>-32936976</v>
      </c>
      <c r="D21" s="7">
        <v>0</v>
      </c>
      <c r="E21" s="5"/>
      <c r="F21" s="5"/>
      <c r="G21" s="35"/>
    </row>
    <row r="22" spans="2:7">
      <c r="B22" s="28" t="s">
        <v>71</v>
      </c>
      <c r="C22" s="154">
        <f>SUM(C15:C21)</f>
        <v>-37636597</v>
      </c>
      <c r="D22" s="9">
        <f t="shared" ref="D22" si="3">SUM(D15:D21)</f>
        <v>-6489675</v>
      </c>
      <c r="E22" s="8">
        <f>SUM(E15:E20)</f>
        <v>-3899503</v>
      </c>
      <c r="F22" s="8">
        <f>SUM(F15:F20)</f>
        <v>-10775851</v>
      </c>
      <c r="G22" s="18">
        <f>SUM(G15:G20)</f>
        <v>-6994964</v>
      </c>
    </row>
    <row r="23" spans="2:7">
      <c r="B23" s="26" t="s">
        <v>101</v>
      </c>
      <c r="C23" s="156"/>
      <c r="D23" s="11"/>
      <c r="E23" s="10"/>
      <c r="F23" s="10"/>
      <c r="G23" s="157"/>
    </row>
    <row r="24" spans="2:7">
      <c r="B24" s="29" t="s">
        <v>113</v>
      </c>
      <c r="C24" s="158">
        <v>0</v>
      </c>
      <c r="D24" s="12">
        <v>38842482</v>
      </c>
      <c r="E24" s="5"/>
      <c r="F24" s="5"/>
      <c r="G24" s="35"/>
    </row>
    <row r="25" spans="2:7">
      <c r="B25" s="27" t="s">
        <v>102</v>
      </c>
      <c r="C25" s="159">
        <v>30031557</v>
      </c>
      <c r="D25" s="12">
        <v>25747645</v>
      </c>
      <c r="E25" s="6">
        <v>37880699</v>
      </c>
      <c r="F25" s="6">
        <v>34795471</v>
      </c>
      <c r="G25" s="153">
        <v>29578782</v>
      </c>
    </row>
    <row r="26" spans="2:7">
      <c r="B26" s="27" t="s">
        <v>103</v>
      </c>
      <c r="C26" s="159">
        <v>31617911</v>
      </c>
      <c r="D26" s="12">
        <v>5133918</v>
      </c>
      <c r="E26" s="6">
        <v>4676743</v>
      </c>
      <c r="F26" s="6">
        <v>2588900</v>
      </c>
      <c r="G26" s="153">
        <v>1777184</v>
      </c>
    </row>
    <row r="27" spans="2:7">
      <c r="B27" s="30" t="s">
        <v>115</v>
      </c>
      <c r="C27" s="159">
        <v>6284</v>
      </c>
      <c r="D27" s="12">
        <v>102770</v>
      </c>
      <c r="E27" s="6"/>
      <c r="F27" s="6">
        <v>0</v>
      </c>
      <c r="G27" s="35">
        <v>-146470</v>
      </c>
    </row>
    <row r="28" spans="2:7">
      <c r="B28" s="30" t="s">
        <v>116</v>
      </c>
      <c r="C28" s="159">
        <v>-336408</v>
      </c>
      <c r="D28" s="12">
        <v>-341770</v>
      </c>
      <c r="E28" s="5">
        <v>-409845</v>
      </c>
      <c r="F28" s="5">
        <v>-306974</v>
      </c>
      <c r="G28" s="153">
        <v>-384298</v>
      </c>
    </row>
    <row r="29" spans="2:7">
      <c r="B29" s="30" t="s">
        <v>117</v>
      </c>
      <c r="C29" s="159">
        <v>-1137804</v>
      </c>
      <c r="D29" s="12">
        <v>-1685679</v>
      </c>
      <c r="E29" s="6"/>
      <c r="F29" s="6">
        <v>0</v>
      </c>
      <c r="G29" s="153">
        <v>377331</v>
      </c>
    </row>
    <row r="30" spans="2:7">
      <c r="B30" s="30" t="s">
        <v>106</v>
      </c>
      <c r="C30" s="159">
        <v>-2440959</v>
      </c>
      <c r="D30" s="12">
        <v>-2440959</v>
      </c>
      <c r="E30" s="6">
        <v>-2440959</v>
      </c>
      <c r="F30" s="6">
        <v>-2256570</v>
      </c>
      <c r="G30" s="153">
        <v>-2344374</v>
      </c>
    </row>
    <row r="31" spans="2:7">
      <c r="B31" s="30" t="s">
        <v>107</v>
      </c>
      <c r="C31" s="159">
        <v>-29264550</v>
      </c>
      <c r="D31" s="12">
        <v>-26158051</v>
      </c>
      <c r="E31" s="6">
        <v>-36454521</v>
      </c>
      <c r="F31" s="6">
        <v>-33733651</v>
      </c>
      <c r="G31" s="153">
        <v>-25283357</v>
      </c>
    </row>
    <row r="32" spans="2:7">
      <c r="B32" s="30" t="s">
        <v>105</v>
      </c>
      <c r="C32" s="159">
        <v>-1191020</v>
      </c>
      <c r="D32" s="12">
        <v>-35347932</v>
      </c>
      <c r="E32" s="6">
        <v>-4489368</v>
      </c>
      <c r="F32" s="6">
        <v>-4299232</v>
      </c>
      <c r="G32" s="153">
        <v>-2240709</v>
      </c>
    </row>
    <row r="33" spans="2:7">
      <c r="B33" s="30" t="s">
        <v>122</v>
      </c>
      <c r="C33" s="159"/>
      <c r="D33" s="12"/>
      <c r="E33" s="6">
        <v>-2000000</v>
      </c>
      <c r="F33" s="6"/>
      <c r="G33" s="153"/>
    </row>
    <row r="34" spans="2:7">
      <c r="B34" s="31" t="s">
        <v>104</v>
      </c>
      <c r="C34" s="159">
        <v>0</v>
      </c>
      <c r="D34" s="13">
        <v>0</v>
      </c>
      <c r="E34" s="6">
        <v>-1760386</v>
      </c>
      <c r="F34" s="6">
        <v>-1677790</v>
      </c>
      <c r="G34" s="153">
        <v>-2014297</v>
      </c>
    </row>
    <row r="35" spans="2:7">
      <c r="B35" s="30" t="s">
        <v>123</v>
      </c>
      <c r="C35" s="160"/>
      <c r="D35" s="148"/>
      <c r="E35" s="148">
        <v>-9331551</v>
      </c>
      <c r="F35" s="148"/>
      <c r="G35" s="19"/>
    </row>
    <row r="36" spans="2:7">
      <c r="B36" s="30" t="s">
        <v>114</v>
      </c>
      <c r="C36" s="159">
        <v>498</v>
      </c>
      <c r="D36" s="13">
        <v>0</v>
      </c>
      <c r="E36" s="5">
        <v>0</v>
      </c>
      <c r="F36" s="5"/>
      <c r="G36" s="35"/>
    </row>
    <row r="37" spans="2:7">
      <c r="B37" s="30" t="s">
        <v>72</v>
      </c>
      <c r="C37" s="155">
        <f>SUM(C24:C36)</f>
        <v>27285509</v>
      </c>
      <c r="D37" s="8">
        <f>SUM(D24:D36)</f>
        <v>3852424</v>
      </c>
      <c r="E37" s="8">
        <f>SUM(E24:E36)</f>
        <v>-14329188</v>
      </c>
      <c r="F37" s="8">
        <f t="shared" ref="F37" si="4">SUM(F24:F36)</f>
        <v>-4889846</v>
      </c>
      <c r="G37" s="18">
        <f>SUM(G24:G36)</f>
        <v>-680208</v>
      </c>
    </row>
    <row r="38" spans="2:7" ht="28.8">
      <c r="B38" s="28" t="s">
        <v>108</v>
      </c>
      <c r="C38" s="159">
        <v>98540</v>
      </c>
      <c r="D38" s="13">
        <v>93277</v>
      </c>
      <c r="E38" s="5">
        <v>1072286</v>
      </c>
      <c r="F38" s="5">
        <v>-164875</v>
      </c>
      <c r="G38" s="35">
        <v>301304</v>
      </c>
    </row>
    <row r="39" spans="2:7">
      <c r="B39" s="28" t="s">
        <v>109</v>
      </c>
      <c r="C39" s="161">
        <f t="shared" ref="C39" si="5">SUM(C37:C38,C22,C13)</f>
        <v>3602949</v>
      </c>
      <c r="D39" s="149">
        <f>SUM(D37:D38,D22,D13)</f>
        <v>12148667</v>
      </c>
      <c r="E39" s="149">
        <f>SUM(E37:E38,E22,E13)</f>
        <v>-3532210</v>
      </c>
      <c r="F39" s="149">
        <f t="shared" ref="F39" si="6">SUM(F37:F38,F22,F13)</f>
        <v>2630052</v>
      </c>
      <c r="G39" s="20">
        <f t="shared" ref="G39" si="7">SUM(G37:G38,G22,G13)</f>
        <v>10134088</v>
      </c>
    </row>
    <row r="40" spans="2:7" s="2" customFormat="1">
      <c r="B40" s="32" t="s">
        <v>110</v>
      </c>
      <c r="C40" s="162">
        <v>13726510</v>
      </c>
      <c r="D40" s="14">
        <v>17329459</v>
      </c>
      <c r="E40" s="3">
        <v>29478126</v>
      </c>
      <c r="F40" s="3">
        <v>25945916</v>
      </c>
      <c r="G40" s="34">
        <v>28575968</v>
      </c>
    </row>
    <row r="41" spans="2:7" s="2" customFormat="1">
      <c r="B41" s="32" t="s">
        <v>111</v>
      </c>
      <c r="C41" s="163">
        <v>17329459</v>
      </c>
      <c r="D41" s="14">
        <v>29478126</v>
      </c>
      <c r="E41" s="3">
        <v>25945916</v>
      </c>
      <c r="F41" s="3">
        <v>28575968</v>
      </c>
      <c r="G41" s="34">
        <v>38710056</v>
      </c>
    </row>
    <row r="42" spans="2:7">
      <c r="B42" s="30" t="s">
        <v>118</v>
      </c>
      <c r="C42" s="159">
        <v>17336960</v>
      </c>
      <c r="D42" s="12">
        <v>29478126</v>
      </c>
      <c r="E42" s="148"/>
      <c r="F42" s="148"/>
      <c r="G42" s="19"/>
    </row>
    <row r="43" spans="2:7">
      <c r="B43" s="30" t="s">
        <v>119</v>
      </c>
      <c r="C43" s="159">
        <v>-7501</v>
      </c>
      <c r="D43" s="13">
        <v>0</v>
      </c>
      <c r="E43" s="148"/>
      <c r="F43" s="148"/>
      <c r="G43" s="19"/>
    </row>
    <row r="44" spans="2:7" s="2" customFormat="1" ht="15" thickBot="1">
      <c r="B44" s="33" t="s">
        <v>120</v>
      </c>
      <c r="C44" s="164">
        <f>SUM(C42:C43)</f>
        <v>17329459</v>
      </c>
      <c r="D44" s="22">
        <f t="shared" ref="D44" si="8">SUM(D42:D43)</f>
        <v>29478126</v>
      </c>
      <c r="E44" s="21"/>
      <c r="F44" s="21"/>
      <c r="G44" s="165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39A4-BDB5-44AF-8409-519B92FD3517}">
  <dimension ref="B2:Y3571"/>
  <sheetViews>
    <sheetView workbookViewId="0">
      <selection activeCell="Q5" sqref="Q5"/>
    </sheetView>
  </sheetViews>
  <sheetFormatPr defaultRowHeight="14.4"/>
  <cols>
    <col min="2" max="2" width="15.6640625" bestFit="1" customWidth="1"/>
    <col min="5" max="5" width="15.6640625" bestFit="1" customWidth="1"/>
    <col min="8" max="9" width="10.5546875" bestFit="1" customWidth="1"/>
    <col min="12" max="13" width="10.5546875" bestFit="1" customWidth="1"/>
    <col min="16" max="16" width="10.5546875" bestFit="1" customWidth="1"/>
    <col min="20" max="20" width="15.6640625" bestFit="1" customWidth="1"/>
  </cols>
  <sheetData>
    <row r="2" spans="2:25">
      <c r="H2" s="91" t="s">
        <v>178</v>
      </c>
      <c r="I2" s="62"/>
      <c r="J2" s="62"/>
      <c r="L2" s="91" t="s">
        <v>179</v>
      </c>
      <c r="M2" s="62"/>
      <c r="N2" s="62"/>
      <c r="P2" s="91" t="s">
        <v>180</v>
      </c>
      <c r="Q2" s="62"/>
      <c r="R2" s="62"/>
    </row>
    <row r="3" spans="2:25">
      <c r="B3" t="s">
        <v>175</v>
      </c>
      <c r="C3" t="s">
        <v>187</v>
      </c>
      <c r="E3" t="s">
        <v>175</v>
      </c>
      <c r="F3" t="s">
        <v>177</v>
      </c>
      <c r="H3" t="s">
        <v>175</v>
      </c>
      <c r="I3" t="s">
        <v>187</v>
      </c>
      <c r="J3" t="s">
        <v>177</v>
      </c>
      <c r="L3" t="s">
        <v>175</v>
      </c>
      <c r="M3" t="s">
        <v>176</v>
      </c>
      <c r="N3" t="s">
        <v>177</v>
      </c>
      <c r="P3" t="s">
        <v>175</v>
      </c>
      <c r="Q3" t="s">
        <v>176</v>
      </c>
      <c r="R3" t="s">
        <v>177</v>
      </c>
    </row>
    <row r="4" spans="2:25">
      <c r="B4" s="170">
        <v>40458</v>
      </c>
      <c r="C4">
        <v>5327</v>
      </c>
      <c r="E4" s="170">
        <v>40458</v>
      </c>
      <c r="F4">
        <v>3586.19</v>
      </c>
      <c r="H4" s="170">
        <v>40458</v>
      </c>
      <c r="I4" s="172">
        <f>IFERROR(_xlfn.XLOOKUP($H4,B4:B3571,C4:C3571),AVERAGE(I1:I3))</f>
        <v>5327</v>
      </c>
      <c r="J4" s="114">
        <f>F4</f>
        <v>3586.19</v>
      </c>
      <c r="L4" s="170">
        <v>40480</v>
      </c>
      <c r="M4" s="173">
        <f>_xlfn.XLOOKUP($L4,$H$4:$H$3562,I$4:I$3562)</f>
        <v>5200</v>
      </c>
      <c r="N4" s="173">
        <f>_xlfn.XLOOKUP($L4,$H$4:$H$3562,J$4:J$3562)</f>
        <v>3635.32</v>
      </c>
      <c r="P4" s="170">
        <v>40480</v>
      </c>
      <c r="T4" s="170"/>
      <c r="X4" s="170"/>
      <c r="Y4" s="171"/>
    </row>
    <row r="5" spans="2:25">
      <c r="B5" s="170">
        <v>40459</v>
      </c>
      <c r="C5">
        <v>5078</v>
      </c>
      <c r="E5" s="170">
        <v>40459</v>
      </c>
      <c r="F5">
        <v>3546.95</v>
      </c>
      <c r="H5" s="170">
        <v>40459</v>
      </c>
      <c r="I5" s="172">
        <f t="shared" ref="I5:I68" si="0">IFERROR(_xlfn.XLOOKUP($H5,B5:B3572,C5:C3572),AVERAGE(I2:I4))</f>
        <v>5078</v>
      </c>
      <c r="J5" s="114">
        <f t="shared" ref="J5:J68" si="1">F5</f>
        <v>3546.95</v>
      </c>
      <c r="L5" s="170">
        <v>40512</v>
      </c>
      <c r="M5" s="173">
        <f t="shared" ref="M5:M68" si="2">_xlfn.XLOOKUP($L5,$H$4:$H$3562,I$4:I$3562)</f>
        <v>4575</v>
      </c>
      <c r="N5" s="173">
        <f t="shared" ref="N5:N68" si="3">_xlfn.XLOOKUP($L5,$H$4:$H$3562,J$4:J$3562)</f>
        <v>3531.21</v>
      </c>
      <c r="P5" s="170">
        <v>40512</v>
      </c>
      <c r="Q5" s="96">
        <f>(M5-M4)/M4</f>
        <v>-0.1201923076923077</v>
      </c>
      <c r="R5" s="96">
        <f>(N5-N4)/N4</f>
        <v>-2.8638469240672107E-2</v>
      </c>
      <c r="T5" s="170"/>
      <c r="X5" s="170"/>
      <c r="Y5" s="171"/>
    </row>
    <row r="6" spans="2:25">
      <c r="B6" s="170">
        <v>40462</v>
      </c>
      <c r="C6">
        <v>4854</v>
      </c>
      <c r="E6" s="170">
        <v>40462</v>
      </c>
      <c r="F6">
        <v>3548.75</v>
      </c>
      <c r="H6" s="170">
        <v>40462</v>
      </c>
      <c r="I6" s="172">
        <f t="shared" si="0"/>
        <v>4854</v>
      </c>
      <c r="J6" s="114">
        <f t="shared" si="1"/>
        <v>3548.75</v>
      </c>
      <c r="L6" s="170">
        <v>40542</v>
      </c>
      <c r="M6" s="173">
        <f t="shared" si="2"/>
        <v>4875</v>
      </c>
      <c r="N6" s="173">
        <f t="shared" si="3"/>
        <v>3703.51</v>
      </c>
      <c r="P6" s="170">
        <v>40542</v>
      </c>
      <c r="Q6" s="96">
        <f t="shared" ref="Q6:Q69" si="4">(M6-M5)/M5</f>
        <v>6.5573770491803282E-2</v>
      </c>
      <c r="R6" s="96">
        <f t="shared" ref="R6:R69" si="5">(N6-N5)/N5</f>
        <v>4.8793473058809919E-2</v>
      </c>
      <c r="T6" s="170"/>
      <c r="X6" s="170"/>
      <c r="Y6" s="171"/>
    </row>
    <row r="7" spans="2:25">
      <c r="B7" s="170">
        <v>40463</v>
      </c>
      <c r="C7">
        <v>5028</v>
      </c>
      <c r="E7" s="170">
        <v>40463</v>
      </c>
      <c r="F7">
        <v>3547.25</v>
      </c>
      <c r="H7" s="170">
        <v>40463</v>
      </c>
      <c r="I7" s="172">
        <f t="shared" si="0"/>
        <v>5028</v>
      </c>
      <c r="J7" s="114">
        <f t="shared" si="1"/>
        <v>3547.25</v>
      </c>
      <c r="L7" s="170">
        <v>40574</v>
      </c>
      <c r="M7" s="173">
        <f t="shared" si="2"/>
        <v>4700</v>
      </c>
      <c r="N7" s="173">
        <f t="shared" si="3"/>
        <v>3409.17</v>
      </c>
      <c r="P7" s="170">
        <v>40574</v>
      </c>
      <c r="Q7" s="96">
        <f t="shared" si="4"/>
        <v>-3.5897435897435895E-2</v>
      </c>
      <c r="R7" s="96">
        <f t="shared" si="5"/>
        <v>-7.9475956592529817E-2</v>
      </c>
      <c r="T7" s="170"/>
      <c r="X7" s="170"/>
      <c r="Y7" s="171"/>
    </row>
    <row r="8" spans="2:25">
      <c r="B8" s="170">
        <v>40464</v>
      </c>
      <c r="C8">
        <v>5078</v>
      </c>
      <c r="E8" s="170">
        <v>40464</v>
      </c>
      <c r="F8">
        <v>3611.98</v>
      </c>
      <c r="H8" s="170">
        <v>40464</v>
      </c>
      <c r="I8" s="172">
        <f t="shared" si="0"/>
        <v>5078</v>
      </c>
      <c r="J8" s="114">
        <f t="shared" si="1"/>
        <v>3611.98</v>
      </c>
      <c r="L8" s="170">
        <v>40602</v>
      </c>
      <c r="M8" s="173">
        <f t="shared" si="2"/>
        <v>4750</v>
      </c>
      <c r="N8" s="173">
        <f t="shared" si="3"/>
        <v>3470.35</v>
      </c>
      <c r="P8" s="170">
        <v>40602</v>
      </c>
      <c r="Q8" s="96">
        <f t="shared" si="4"/>
        <v>1.0638297872340425E-2</v>
      </c>
      <c r="R8" s="96">
        <f t="shared" si="5"/>
        <v>1.7945716992699055E-2</v>
      </c>
      <c r="T8" s="170"/>
      <c r="X8" s="170"/>
      <c r="Y8" s="171"/>
    </row>
    <row r="9" spans="2:25">
      <c r="B9" s="170">
        <v>40465</v>
      </c>
      <c r="C9">
        <v>5078</v>
      </c>
      <c r="E9" s="170">
        <v>40465</v>
      </c>
      <c r="F9">
        <v>3618.48</v>
      </c>
      <c r="H9" s="170">
        <v>40465</v>
      </c>
      <c r="I9" s="172">
        <f t="shared" si="0"/>
        <v>5078</v>
      </c>
      <c r="J9" s="114">
        <f t="shared" si="1"/>
        <v>3618.48</v>
      </c>
      <c r="L9" s="170">
        <v>40633</v>
      </c>
      <c r="M9" s="173">
        <f t="shared" si="2"/>
        <v>5400</v>
      </c>
      <c r="N9" s="173">
        <f t="shared" si="3"/>
        <v>3678.67</v>
      </c>
      <c r="P9" s="170">
        <v>40633</v>
      </c>
      <c r="Q9" s="96">
        <f t="shared" si="4"/>
        <v>0.1368421052631579</v>
      </c>
      <c r="R9" s="96">
        <f t="shared" si="5"/>
        <v>6.0028527381964403E-2</v>
      </c>
      <c r="T9" s="170"/>
      <c r="X9" s="170"/>
      <c r="Y9" s="171"/>
    </row>
    <row r="10" spans="2:25">
      <c r="B10" s="170">
        <v>40466</v>
      </c>
      <c r="C10">
        <v>5078</v>
      </c>
      <c r="E10" s="170">
        <v>40466</v>
      </c>
      <c r="F10">
        <v>3597.03</v>
      </c>
      <c r="H10" s="170">
        <v>40466</v>
      </c>
      <c r="I10" s="172">
        <f t="shared" si="0"/>
        <v>5078</v>
      </c>
      <c r="J10" s="114">
        <f t="shared" si="1"/>
        <v>3597.03</v>
      </c>
      <c r="L10" s="170">
        <v>40662</v>
      </c>
      <c r="M10" s="173">
        <f t="shared" si="2"/>
        <v>5550</v>
      </c>
      <c r="N10" s="173">
        <f t="shared" si="3"/>
        <v>3819.62</v>
      </c>
      <c r="P10" s="170">
        <v>40662</v>
      </c>
      <c r="Q10" s="96">
        <f t="shared" si="4"/>
        <v>2.7777777777777776E-2</v>
      </c>
      <c r="R10" s="96">
        <f t="shared" si="5"/>
        <v>3.8315478148352476E-2</v>
      </c>
      <c r="T10" s="170"/>
      <c r="X10" s="170"/>
      <c r="Y10" s="171"/>
    </row>
    <row r="11" spans="2:25">
      <c r="B11" s="170">
        <v>40469</v>
      </c>
      <c r="C11">
        <v>4954</v>
      </c>
      <c r="E11" s="170">
        <v>40469</v>
      </c>
      <c r="F11">
        <v>3566.92</v>
      </c>
      <c r="H11" s="170">
        <v>40469</v>
      </c>
      <c r="I11" s="172">
        <f t="shared" si="0"/>
        <v>4954</v>
      </c>
      <c r="J11" s="114">
        <f t="shared" si="1"/>
        <v>3566.92</v>
      </c>
      <c r="L11" s="170">
        <v>40694</v>
      </c>
      <c r="M11" s="173">
        <f t="shared" si="2"/>
        <v>5400</v>
      </c>
      <c r="N11" s="173">
        <f t="shared" si="3"/>
        <v>3836.97</v>
      </c>
      <c r="P11" s="170">
        <v>40694</v>
      </c>
      <c r="Q11" s="96">
        <f t="shared" si="4"/>
        <v>-2.7027027027027029E-2</v>
      </c>
      <c r="R11" s="96">
        <f t="shared" si="5"/>
        <v>4.5423366722343872E-3</v>
      </c>
      <c r="T11" s="170"/>
      <c r="X11" s="170"/>
      <c r="Y11" s="171"/>
    </row>
    <row r="12" spans="2:25">
      <c r="B12" s="170">
        <v>40470</v>
      </c>
      <c r="C12">
        <v>4978</v>
      </c>
      <c r="E12" s="170">
        <v>40470</v>
      </c>
      <c r="F12">
        <v>3592.79</v>
      </c>
      <c r="H12" s="170">
        <v>40470</v>
      </c>
      <c r="I12" s="172">
        <f t="shared" si="0"/>
        <v>4978</v>
      </c>
      <c r="J12" s="114">
        <f t="shared" si="1"/>
        <v>3592.79</v>
      </c>
      <c r="L12" s="170">
        <v>40724</v>
      </c>
      <c r="M12" s="173">
        <f t="shared" si="2"/>
        <v>5750</v>
      </c>
      <c r="N12" s="173">
        <f t="shared" si="3"/>
        <v>3888.57</v>
      </c>
      <c r="P12" s="170">
        <v>40724</v>
      </c>
      <c r="Q12" s="96">
        <f t="shared" si="4"/>
        <v>6.4814814814814811E-2</v>
      </c>
      <c r="R12" s="96">
        <f t="shared" si="5"/>
        <v>1.3448111400401976E-2</v>
      </c>
      <c r="T12" s="170"/>
      <c r="X12" s="170"/>
      <c r="Y12" s="171"/>
    </row>
    <row r="13" spans="2:25">
      <c r="B13" s="170">
        <v>40471</v>
      </c>
      <c r="C13">
        <v>4978</v>
      </c>
      <c r="E13" s="170">
        <v>40471</v>
      </c>
      <c r="F13">
        <v>3578.95</v>
      </c>
      <c r="H13" s="170">
        <v>40471</v>
      </c>
      <c r="I13" s="172">
        <f t="shared" si="0"/>
        <v>4978</v>
      </c>
      <c r="J13" s="114">
        <f t="shared" si="1"/>
        <v>3578.95</v>
      </c>
      <c r="L13" s="170">
        <v>40753</v>
      </c>
      <c r="M13" s="173">
        <f t="shared" si="2"/>
        <v>6350</v>
      </c>
      <c r="N13" s="173">
        <f t="shared" si="3"/>
        <v>4130.8</v>
      </c>
      <c r="P13" s="170">
        <v>40753</v>
      </c>
      <c r="Q13" s="96">
        <f t="shared" si="4"/>
        <v>0.10434782608695652</v>
      </c>
      <c r="R13" s="96">
        <f t="shared" si="5"/>
        <v>6.2292822297142655E-2</v>
      </c>
      <c r="T13" s="170"/>
      <c r="X13" s="170"/>
      <c r="Y13" s="171"/>
    </row>
    <row r="14" spans="2:25">
      <c r="B14" s="170">
        <v>40472</v>
      </c>
      <c r="C14">
        <v>4975</v>
      </c>
      <c r="E14" s="170">
        <v>40472</v>
      </c>
      <c r="F14">
        <v>3588.01</v>
      </c>
      <c r="H14" s="170">
        <v>40472</v>
      </c>
      <c r="I14" s="172">
        <f t="shared" si="0"/>
        <v>4975</v>
      </c>
      <c r="J14" s="114">
        <f t="shared" si="1"/>
        <v>3588.01</v>
      </c>
      <c r="L14" s="170">
        <v>40781</v>
      </c>
      <c r="M14" s="173">
        <f t="shared" si="2"/>
        <v>6100</v>
      </c>
      <c r="N14" s="173">
        <f t="shared" si="3"/>
        <v>3841.73</v>
      </c>
      <c r="P14" s="170">
        <v>40781</v>
      </c>
      <c r="Q14" s="96">
        <f t="shared" si="4"/>
        <v>-3.937007874015748E-2</v>
      </c>
      <c r="R14" s="96">
        <f t="shared" si="5"/>
        <v>-6.9979180788225084E-2</v>
      </c>
      <c r="T14" s="170"/>
      <c r="X14" s="170"/>
      <c r="Y14" s="171"/>
    </row>
    <row r="15" spans="2:25">
      <c r="B15" s="170">
        <v>40473</v>
      </c>
      <c r="C15">
        <v>4925</v>
      </c>
      <c r="E15" s="170">
        <v>40473</v>
      </c>
      <c r="F15">
        <v>3597.75</v>
      </c>
      <c r="H15" s="170">
        <v>40473</v>
      </c>
      <c r="I15" s="172">
        <f t="shared" si="0"/>
        <v>4925</v>
      </c>
      <c r="J15" s="114">
        <f t="shared" si="1"/>
        <v>3597.75</v>
      </c>
      <c r="L15" s="170">
        <v>40816</v>
      </c>
      <c r="M15" s="173">
        <f t="shared" si="2"/>
        <v>5050</v>
      </c>
      <c r="N15" s="173">
        <f t="shared" si="3"/>
        <v>3549.03</v>
      </c>
      <c r="P15" s="170">
        <v>40816</v>
      </c>
      <c r="Q15" s="96">
        <f t="shared" si="4"/>
        <v>-0.1721311475409836</v>
      </c>
      <c r="R15" s="96">
        <f t="shared" si="5"/>
        <v>-7.6189633316240291E-2</v>
      </c>
      <c r="T15" s="170"/>
      <c r="X15" s="170"/>
      <c r="Y15" s="171"/>
    </row>
    <row r="16" spans="2:25">
      <c r="B16" s="170">
        <v>40476</v>
      </c>
      <c r="C16">
        <v>5100</v>
      </c>
      <c r="E16" s="170">
        <v>40476</v>
      </c>
      <c r="F16">
        <v>3643.49</v>
      </c>
      <c r="H16" s="170">
        <v>40476</v>
      </c>
      <c r="I16" s="172">
        <f t="shared" si="0"/>
        <v>5100</v>
      </c>
      <c r="J16" s="114">
        <f t="shared" si="1"/>
        <v>3643.49</v>
      </c>
      <c r="L16" s="170">
        <v>40847</v>
      </c>
      <c r="M16" s="173">
        <f t="shared" si="2"/>
        <v>5250</v>
      </c>
      <c r="N16" s="173">
        <f t="shared" si="3"/>
        <v>3790.85</v>
      </c>
      <c r="P16" s="170">
        <v>40847</v>
      </c>
      <c r="Q16" s="96">
        <f t="shared" si="4"/>
        <v>3.9603960396039604E-2</v>
      </c>
      <c r="R16" s="96">
        <f t="shared" si="5"/>
        <v>6.8136927554852927E-2</v>
      </c>
      <c r="T16" s="170"/>
      <c r="X16" s="170"/>
      <c r="Y16" s="171"/>
    </row>
    <row r="17" spans="2:25">
      <c r="B17" s="170">
        <v>40477</v>
      </c>
      <c r="C17">
        <v>5150</v>
      </c>
      <c r="E17" s="170">
        <v>40477</v>
      </c>
      <c r="F17">
        <v>3654.1</v>
      </c>
      <c r="H17" s="170">
        <v>40477</v>
      </c>
      <c r="I17" s="172">
        <f t="shared" si="0"/>
        <v>5150</v>
      </c>
      <c r="J17" s="114">
        <f t="shared" si="1"/>
        <v>3654.1</v>
      </c>
      <c r="L17" s="170">
        <v>40877</v>
      </c>
      <c r="M17" s="173">
        <f t="shared" si="2"/>
        <v>4700</v>
      </c>
      <c r="N17" s="173">
        <f t="shared" si="3"/>
        <v>3715.08</v>
      </c>
      <c r="P17" s="170">
        <v>40877</v>
      </c>
      <c r="Q17" s="96">
        <f t="shared" si="4"/>
        <v>-0.10476190476190476</v>
      </c>
      <c r="R17" s="96">
        <f t="shared" si="5"/>
        <v>-1.9987601725206743E-2</v>
      </c>
      <c r="T17" s="170"/>
      <c r="X17" s="170"/>
      <c r="Y17" s="171"/>
    </row>
    <row r="18" spans="2:25">
      <c r="B18" s="170">
        <v>40478</v>
      </c>
      <c r="C18">
        <v>5050</v>
      </c>
      <c r="E18" s="170">
        <v>40478</v>
      </c>
      <c r="F18">
        <v>3624.47</v>
      </c>
      <c r="H18" s="170">
        <v>40478</v>
      </c>
      <c r="I18" s="172">
        <f t="shared" si="0"/>
        <v>5050</v>
      </c>
      <c r="J18" s="114">
        <f t="shared" si="1"/>
        <v>3624.47</v>
      </c>
      <c r="L18" s="170">
        <v>40907</v>
      </c>
      <c r="M18" s="173">
        <f t="shared" si="2"/>
        <v>4600</v>
      </c>
      <c r="N18" s="173">
        <f t="shared" si="3"/>
        <v>3821.99</v>
      </c>
      <c r="P18" s="170">
        <v>40907</v>
      </c>
      <c r="Q18" s="96">
        <f t="shared" si="4"/>
        <v>-2.1276595744680851E-2</v>
      </c>
      <c r="R18" s="96">
        <f t="shared" si="5"/>
        <v>2.8777307621908506E-2</v>
      </c>
      <c r="T18" s="170"/>
      <c r="X18" s="170"/>
      <c r="Y18" s="171"/>
    </row>
    <row r="19" spans="2:25">
      <c r="B19" s="170">
        <v>40479</v>
      </c>
      <c r="C19">
        <v>5250</v>
      </c>
      <c r="E19" s="170">
        <v>40479</v>
      </c>
      <c r="F19">
        <v>3638.83</v>
      </c>
      <c r="H19" s="170">
        <v>40479</v>
      </c>
      <c r="I19" s="172">
        <f t="shared" si="0"/>
        <v>5250</v>
      </c>
      <c r="J19" s="114">
        <f t="shared" si="1"/>
        <v>3638.83</v>
      </c>
      <c r="L19" s="170">
        <v>40939</v>
      </c>
      <c r="M19" s="173">
        <f t="shared" si="2"/>
        <v>4800</v>
      </c>
      <c r="N19" s="173">
        <f t="shared" si="3"/>
        <v>3941.69</v>
      </c>
      <c r="P19" s="170">
        <v>40939</v>
      </c>
      <c r="Q19" s="96">
        <f t="shared" si="4"/>
        <v>4.3478260869565216E-2</v>
      </c>
      <c r="R19" s="96">
        <f t="shared" si="5"/>
        <v>3.1318763262070358E-2</v>
      </c>
      <c r="T19" s="170"/>
      <c r="X19" s="170"/>
      <c r="Y19" s="171"/>
    </row>
    <row r="20" spans="2:25">
      <c r="B20" s="170">
        <v>40480</v>
      </c>
      <c r="C20">
        <v>5200</v>
      </c>
      <c r="E20" s="170">
        <v>40480</v>
      </c>
      <c r="F20">
        <v>3635.32</v>
      </c>
      <c r="H20" s="170">
        <v>40480</v>
      </c>
      <c r="I20" s="172">
        <f t="shared" si="0"/>
        <v>5200</v>
      </c>
      <c r="J20" s="114">
        <f t="shared" si="1"/>
        <v>3635.32</v>
      </c>
      <c r="L20" s="170">
        <v>40968</v>
      </c>
      <c r="M20" s="173">
        <f t="shared" si="2"/>
        <v>5100</v>
      </c>
      <c r="N20" s="173">
        <f t="shared" si="3"/>
        <v>3985.21</v>
      </c>
      <c r="P20" s="170">
        <v>40968</v>
      </c>
      <c r="Q20" s="96">
        <f t="shared" si="4"/>
        <v>6.25E-2</v>
      </c>
      <c r="R20" s="96">
        <f t="shared" si="5"/>
        <v>1.1040949440468423E-2</v>
      </c>
      <c r="T20" s="170"/>
      <c r="X20" s="170"/>
      <c r="Y20" s="171"/>
    </row>
    <row r="21" spans="2:25">
      <c r="B21" s="170">
        <v>40483</v>
      </c>
      <c r="C21">
        <v>5100</v>
      </c>
      <c r="E21" s="170">
        <v>40483</v>
      </c>
      <c r="F21">
        <v>3645.15</v>
      </c>
      <c r="H21" s="170">
        <v>40483</v>
      </c>
      <c r="I21" s="172">
        <f t="shared" si="0"/>
        <v>5100</v>
      </c>
      <c r="J21" s="114">
        <f t="shared" si="1"/>
        <v>3645.15</v>
      </c>
      <c r="L21" s="170">
        <v>40998</v>
      </c>
      <c r="M21" s="173">
        <f t="shared" si="2"/>
        <v>4850</v>
      </c>
      <c r="N21" s="173">
        <f t="shared" si="3"/>
        <v>4121.55</v>
      </c>
      <c r="P21" s="170">
        <v>40998</v>
      </c>
      <c r="Q21" s="96">
        <f t="shared" si="4"/>
        <v>-4.9019607843137254E-2</v>
      </c>
      <c r="R21" s="96">
        <f t="shared" si="5"/>
        <v>3.4211497010195234E-2</v>
      </c>
      <c r="T21" s="170"/>
      <c r="X21" s="170"/>
      <c r="Y21" s="171"/>
    </row>
    <row r="22" spans="2:25">
      <c r="B22" s="170">
        <v>40484</v>
      </c>
      <c r="C22">
        <v>5100</v>
      </c>
      <c r="E22" s="170">
        <v>40484</v>
      </c>
      <c r="F22">
        <v>3625.49</v>
      </c>
      <c r="H22" s="170">
        <v>40484</v>
      </c>
      <c r="I22" s="172">
        <f t="shared" si="0"/>
        <v>5100</v>
      </c>
      <c r="J22" s="114">
        <f t="shared" si="1"/>
        <v>3625.49</v>
      </c>
      <c r="L22" s="170">
        <v>41029</v>
      </c>
      <c r="M22" s="173">
        <f t="shared" si="2"/>
        <v>4850</v>
      </c>
      <c r="N22" s="173">
        <f t="shared" si="3"/>
        <v>4180.7299999999996</v>
      </c>
      <c r="P22" s="170">
        <v>41029</v>
      </c>
      <c r="Q22" s="96">
        <f t="shared" si="4"/>
        <v>0</v>
      </c>
      <c r="R22" s="96">
        <f t="shared" si="5"/>
        <v>1.4358675740922561E-2</v>
      </c>
      <c r="T22" s="170"/>
      <c r="X22" s="170"/>
      <c r="Y22" s="171"/>
    </row>
    <row r="23" spans="2:25">
      <c r="B23" s="170">
        <v>40485</v>
      </c>
      <c r="C23">
        <v>5150</v>
      </c>
      <c r="E23" s="170">
        <v>40485</v>
      </c>
      <c r="F23">
        <v>3605.67</v>
      </c>
      <c r="H23" s="170">
        <v>40485</v>
      </c>
      <c r="I23" s="172">
        <f t="shared" si="0"/>
        <v>5150</v>
      </c>
      <c r="J23" s="114">
        <f t="shared" si="1"/>
        <v>3605.67</v>
      </c>
      <c r="L23" s="170">
        <v>41060</v>
      </c>
      <c r="M23" s="173">
        <f t="shared" si="2"/>
        <v>4725</v>
      </c>
      <c r="N23" s="173">
        <f t="shared" si="3"/>
        <v>3832.82</v>
      </c>
      <c r="P23" s="170">
        <v>41060</v>
      </c>
      <c r="Q23" s="96">
        <f t="shared" si="4"/>
        <v>-2.5773195876288658E-2</v>
      </c>
      <c r="R23" s="96">
        <f t="shared" si="5"/>
        <v>-8.3217524212278585E-2</v>
      </c>
      <c r="T23" s="170"/>
      <c r="X23" s="170"/>
      <c r="Y23" s="171"/>
    </row>
    <row r="24" spans="2:25">
      <c r="B24" s="170">
        <v>40486</v>
      </c>
      <c r="C24">
        <v>5100</v>
      </c>
      <c r="E24" s="170">
        <v>40486</v>
      </c>
      <c r="F24">
        <v>3629.05</v>
      </c>
      <c r="H24" s="170">
        <v>40486</v>
      </c>
      <c r="I24" s="172">
        <f t="shared" si="0"/>
        <v>5100</v>
      </c>
      <c r="J24" s="114">
        <f t="shared" si="1"/>
        <v>3629.05</v>
      </c>
      <c r="L24" s="170">
        <v>41089</v>
      </c>
      <c r="M24" s="173">
        <f t="shared" si="2"/>
        <v>4850</v>
      </c>
      <c r="N24" s="173">
        <f t="shared" si="3"/>
        <v>3955.58</v>
      </c>
      <c r="P24" s="170">
        <v>41089</v>
      </c>
      <c r="Q24" s="96">
        <f t="shared" si="4"/>
        <v>2.6455026455026454E-2</v>
      </c>
      <c r="R24" s="96">
        <f t="shared" si="5"/>
        <v>3.2028636878329728E-2</v>
      </c>
      <c r="T24" s="170"/>
      <c r="X24" s="170"/>
      <c r="Y24" s="171"/>
    </row>
    <row r="25" spans="2:25">
      <c r="B25" s="170">
        <v>40487</v>
      </c>
      <c r="C25">
        <v>5100</v>
      </c>
      <c r="E25" s="170">
        <v>40487</v>
      </c>
      <c r="F25">
        <v>3655.3</v>
      </c>
      <c r="H25" s="170">
        <v>40487</v>
      </c>
      <c r="I25" s="172">
        <f t="shared" si="0"/>
        <v>5100</v>
      </c>
      <c r="J25" s="114">
        <f t="shared" si="1"/>
        <v>3655.3</v>
      </c>
      <c r="L25" s="170">
        <v>41121</v>
      </c>
      <c r="M25" s="173">
        <f t="shared" si="2"/>
        <v>5400</v>
      </c>
      <c r="N25" s="173">
        <f t="shared" si="3"/>
        <v>4142.34</v>
      </c>
      <c r="P25" s="170">
        <v>41121</v>
      </c>
      <c r="Q25" s="96">
        <f t="shared" si="4"/>
        <v>0.1134020618556701</v>
      </c>
      <c r="R25" s="96">
        <f t="shared" si="5"/>
        <v>4.7214314967716546E-2</v>
      </c>
      <c r="T25" s="170"/>
      <c r="X25" s="170"/>
      <c r="Y25" s="171"/>
    </row>
    <row r="26" spans="2:25">
      <c r="B26" s="170">
        <v>40490</v>
      </c>
      <c r="C26">
        <v>5200</v>
      </c>
      <c r="E26" s="170">
        <v>40490</v>
      </c>
      <c r="F26">
        <v>3699.26</v>
      </c>
      <c r="H26" s="170">
        <v>40490</v>
      </c>
      <c r="I26" s="172">
        <f t="shared" si="0"/>
        <v>5200</v>
      </c>
      <c r="J26" s="114">
        <f t="shared" si="1"/>
        <v>3699.26</v>
      </c>
      <c r="L26" s="170">
        <v>41152</v>
      </c>
      <c r="M26" s="173">
        <f t="shared" si="2"/>
        <v>5400</v>
      </c>
      <c r="N26" s="173">
        <f t="shared" si="3"/>
        <v>4060.33</v>
      </c>
      <c r="P26" s="170">
        <v>41152</v>
      </c>
      <c r="Q26" s="96">
        <f t="shared" si="4"/>
        <v>0</v>
      </c>
      <c r="R26" s="96">
        <f t="shared" si="5"/>
        <v>-1.979798857650512E-2</v>
      </c>
      <c r="T26" s="170"/>
      <c r="X26" s="170"/>
      <c r="Y26" s="171"/>
    </row>
    <row r="27" spans="2:25">
      <c r="B27" s="170">
        <v>40491</v>
      </c>
      <c r="C27">
        <v>5200</v>
      </c>
      <c r="E27" s="170">
        <v>40491</v>
      </c>
      <c r="F27">
        <v>3737.48</v>
      </c>
      <c r="H27" s="170">
        <v>40491</v>
      </c>
      <c r="I27" s="172">
        <f t="shared" si="0"/>
        <v>5200</v>
      </c>
      <c r="J27" s="114">
        <f t="shared" si="1"/>
        <v>3737.48</v>
      </c>
      <c r="L27" s="170">
        <v>41180</v>
      </c>
      <c r="M27" s="173">
        <f t="shared" si="2"/>
        <v>5650</v>
      </c>
      <c r="N27" s="173">
        <f t="shared" si="3"/>
        <v>4262.5600000000004</v>
      </c>
      <c r="P27" s="170">
        <v>41180</v>
      </c>
      <c r="Q27" s="96">
        <f t="shared" si="4"/>
        <v>4.6296296296296294E-2</v>
      </c>
      <c r="R27" s="96">
        <f t="shared" si="5"/>
        <v>4.9806296532547964E-2</v>
      </c>
      <c r="T27" s="170"/>
      <c r="X27" s="170"/>
      <c r="Y27" s="171"/>
    </row>
    <row r="28" spans="2:25">
      <c r="B28" s="170">
        <v>40492</v>
      </c>
      <c r="C28">
        <v>5200</v>
      </c>
      <c r="E28" s="170">
        <v>40492</v>
      </c>
      <c r="F28">
        <v>3756.97</v>
      </c>
      <c r="H28" s="170">
        <v>40492</v>
      </c>
      <c r="I28" s="172">
        <f t="shared" si="0"/>
        <v>5200</v>
      </c>
      <c r="J28" s="114">
        <f t="shared" si="1"/>
        <v>3756.97</v>
      </c>
      <c r="L28" s="170">
        <v>41213</v>
      </c>
      <c r="M28" s="173">
        <f t="shared" si="2"/>
        <v>5700</v>
      </c>
      <c r="N28" s="173">
        <f t="shared" si="3"/>
        <v>4350.29</v>
      </c>
      <c r="P28" s="170">
        <v>41213</v>
      </c>
      <c r="Q28" s="96">
        <f t="shared" si="4"/>
        <v>8.8495575221238937E-3</v>
      </c>
      <c r="R28" s="96">
        <f t="shared" si="5"/>
        <v>2.0581528471153382E-2</v>
      </c>
      <c r="T28" s="170"/>
      <c r="X28" s="170"/>
      <c r="Y28" s="171"/>
    </row>
    <row r="29" spans="2:25">
      <c r="B29" s="170">
        <v>40493</v>
      </c>
      <c r="C29">
        <v>5150</v>
      </c>
      <c r="E29" s="170">
        <v>40493</v>
      </c>
      <c r="F29">
        <v>3744.62</v>
      </c>
      <c r="H29" s="170">
        <v>40493</v>
      </c>
      <c r="I29" s="172">
        <f t="shared" si="0"/>
        <v>5150</v>
      </c>
      <c r="J29" s="114">
        <f t="shared" si="1"/>
        <v>3744.62</v>
      </c>
      <c r="L29" s="170">
        <v>41243</v>
      </c>
      <c r="M29" s="173">
        <f t="shared" si="2"/>
        <v>5850</v>
      </c>
      <c r="N29" s="173">
        <f t="shared" si="3"/>
        <v>4276.1400000000003</v>
      </c>
      <c r="P29" s="170">
        <v>41243</v>
      </c>
      <c r="Q29" s="96">
        <f t="shared" si="4"/>
        <v>2.6315789473684209E-2</v>
      </c>
      <c r="R29" s="96">
        <f t="shared" si="5"/>
        <v>-1.7044840688781582E-2</v>
      </c>
      <c r="T29" s="170"/>
      <c r="X29" s="170"/>
      <c r="Y29" s="171"/>
    </row>
    <row r="30" spans="2:25">
      <c r="B30" s="170">
        <v>40494</v>
      </c>
      <c r="C30">
        <v>4975</v>
      </c>
      <c r="E30" s="170">
        <v>40494</v>
      </c>
      <c r="F30">
        <v>3665.85</v>
      </c>
      <c r="H30" s="170">
        <v>40494</v>
      </c>
      <c r="I30" s="172">
        <f t="shared" si="0"/>
        <v>4975</v>
      </c>
      <c r="J30" s="114">
        <f t="shared" si="1"/>
        <v>3665.85</v>
      </c>
      <c r="L30" s="170">
        <v>41271</v>
      </c>
      <c r="M30" s="173">
        <f t="shared" si="2"/>
        <v>5850</v>
      </c>
      <c r="N30" s="173">
        <f t="shared" si="3"/>
        <v>4316.6899999999996</v>
      </c>
      <c r="P30" s="170">
        <v>41271</v>
      </c>
      <c r="Q30" s="96">
        <f t="shared" si="4"/>
        <v>0</v>
      </c>
      <c r="R30" s="96">
        <f t="shared" si="5"/>
        <v>9.4828513565971342E-3</v>
      </c>
      <c r="T30" s="170"/>
      <c r="X30" s="170"/>
      <c r="Y30" s="171"/>
    </row>
    <row r="31" spans="2:25">
      <c r="B31" s="170">
        <v>40497</v>
      </c>
      <c r="C31">
        <v>4950</v>
      </c>
      <c r="E31" s="170">
        <v>40497</v>
      </c>
      <c r="F31">
        <v>3656.46</v>
      </c>
      <c r="H31" s="170">
        <v>40497</v>
      </c>
      <c r="I31" s="172">
        <f t="shared" si="0"/>
        <v>4950</v>
      </c>
      <c r="J31" s="114">
        <f t="shared" si="1"/>
        <v>3656.46</v>
      </c>
      <c r="L31" s="170">
        <v>41305</v>
      </c>
      <c r="M31" s="173">
        <f t="shared" si="2"/>
        <v>6050</v>
      </c>
      <c r="N31" s="173">
        <f t="shared" si="3"/>
        <v>4453.7</v>
      </c>
      <c r="P31" s="170">
        <v>41305</v>
      </c>
      <c r="Q31" s="96">
        <f t="shared" si="4"/>
        <v>3.4188034188034191E-2</v>
      </c>
      <c r="R31" s="96">
        <f t="shared" si="5"/>
        <v>3.1739596774380423E-2</v>
      </c>
      <c r="T31" s="170"/>
      <c r="X31" s="170"/>
      <c r="Y31" s="171"/>
    </row>
    <row r="32" spans="2:25">
      <c r="B32" s="170">
        <v>40498</v>
      </c>
      <c r="C32">
        <v>5000</v>
      </c>
      <c r="E32" s="170">
        <v>40498</v>
      </c>
      <c r="F32">
        <v>3674.03</v>
      </c>
      <c r="H32" s="170">
        <v>40498</v>
      </c>
      <c r="I32" s="172">
        <f t="shared" si="0"/>
        <v>5000</v>
      </c>
      <c r="J32" s="114">
        <f t="shared" si="1"/>
        <v>3674.03</v>
      </c>
      <c r="L32" s="170">
        <v>41333</v>
      </c>
      <c r="M32" s="173">
        <f t="shared" si="2"/>
        <v>7300</v>
      </c>
      <c r="N32" s="173">
        <f t="shared" si="3"/>
        <v>4795.79</v>
      </c>
      <c r="P32" s="170">
        <v>41333</v>
      </c>
      <c r="Q32" s="96">
        <f t="shared" si="4"/>
        <v>0.20661157024793389</v>
      </c>
      <c r="R32" s="96">
        <f t="shared" si="5"/>
        <v>7.6810292565731894E-2</v>
      </c>
      <c r="T32" s="170"/>
      <c r="X32" s="170"/>
      <c r="Y32" s="171"/>
    </row>
    <row r="33" spans="2:25">
      <c r="B33" s="170">
        <v>40500</v>
      </c>
      <c r="C33">
        <v>5000</v>
      </c>
      <c r="E33" s="170">
        <v>40500</v>
      </c>
      <c r="F33">
        <v>3677.9</v>
      </c>
      <c r="H33" s="170">
        <v>40500</v>
      </c>
      <c r="I33" s="172">
        <f t="shared" si="0"/>
        <v>5000</v>
      </c>
      <c r="J33" s="114">
        <f t="shared" si="1"/>
        <v>3677.9</v>
      </c>
      <c r="L33" s="170">
        <v>41361</v>
      </c>
      <c r="M33" s="173">
        <f t="shared" si="2"/>
        <v>7450</v>
      </c>
      <c r="N33" s="173">
        <f t="shared" si="3"/>
        <v>4940.99</v>
      </c>
      <c r="P33" s="170">
        <v>41361</v>
      </c>
      <c r="Q33" s="96">
        <f t="shared" si="4"/>
        <v>2.0547945205479451E-2</v>
      </c>
      <c r="R33" s="96">
        <f t="shared" si="5"/>
        <v>3.0276555061835447E-2</v>
      </c>
      <c r="T33" s="170"/>
      <c r="X33" s="170"/>
      <c r="Y33" s="171"/>
    </row>
    <row r="34" spans="2:25">
      <c r="B34" s="170">
        <v>40501</v>
      </c>
      <c r="C34">
        <v>4925</v>
      </c>
      <c r="E34" s="170">
        <v>40501</v>
      </c>
      <c r="F34">
        <v>3725.05</v>
      </c>
      <c r="H34" s="170">
        <v>40501</v>
      </c>
      <c r="I34" s="172">
        <f t="shared" si="0"/>
        <v>4925</v>
      </c>
      <c r="J34" s="114">
        <f t="shared" si="1"/>
        <v>3725.05</v>
      </c>
      <c r="L34" s="170">
        <v>41394</v>
      </c>
      <c r="M34" s="173">
        <f t="shared" si="2"/>
        <v>7350</v>
      </c>
      <c r="N34" s="173">
        <f t="shared" si="3"/>
        <v>5034.07</v>
      </c>
      <c r="P34" s="170">
        <v>41394</v>
      </c>
      <c r="Q34" s="96">
        <f t="shared" si="4"/>
        <v>-1.3422818791946308E-2</v>
      </c>
      <c r="R34" s="96">
        <f t="shared" si="5"/>
        <v>1.883832997030958E-2</v>
      </c>
      <c r="T34" s="170"/>
      <c r="X34" s="170"/>
      <c r="Y34" s="171"/>
    </row>
    <row r="35" spans="2:25">
      <c r="B35" s="170">
        <v>40504</v>
      </c>
      <c r="C35">
        <v>4900</v>
      </c>
      <c r="E35" s="170">
        <v>40504</v>
      </c>
      <c r="F35">
        <v>3741.23</v>
      </c>
      <c r="H35" s="170">
        <v>40504</v>
      </c>
      <c r="I35" s="172">
        <f t="shared" si="0"/>
        <v>4900</v>
      </c>
      <c r="J35" s="114">
        <f t="shared" si="1"/>
        <v>3741.23</v>
      </c>
      <c r="L35" s="170">
        <v>41425</v>
      </c>
      <c r="M35" s="173">
        <f t="shared" si="2"/>
        <v>7350</v>
      </c>
      <c r="N35" s="173">
        <f t="shared" si="3"/>
        <v>5068.63</v>
      </c>
      <c r="P35" s="170">
        <v>41425</v>
      </c>
      <c r="Q35" s="96">
        <f t="shared" si="4"/>
        <v>0</v>
      </c>
      <c r="R35" s="96">
        <f t="shared" si="5"/>
        <v>6.8652203882743788E-3</v>
      </c>
      <c r="T35" s="170"/>
      <c r="X35" s="170"/>
      <c r="Y35" s="171"/>
    </row>
    <row r="36" spans="2:25">
      <c r="B36" s="170">
        <v>40505</v>
      </c>
      <c r="C36">
        <v>4850</v>
      </c>
      <c r="E36" s="170">
        <v>40505</v>
      </c>
      <c r="F36">
        <v>3678.19</v>
      </c>
      <c r="H36" s="170">
        <v>40505</v>
      </c>
      <c r="I36" s="172">
        <f t="shared" si="0"/>
        <v>4850</v>
      </c>
      <c r="J36" s="114">
        <f t="shared" si="1"/>
        <v>3678.19</v>
      </c>
      <c r="L36" s="170">
        <v>41453</v>
      </c>
      <c r="M36" s="173">
        <f t="shared" si="2"/>
        <v>7350</v>
      </c>
      <c r="N36" s="173">
        <f t="shared" si="3"/>
        <v>4818.8999999999996</v>
      </c>
      <c r="P36" s="170">
        <v>41453</v>
      </c>
      <c r="Q36" s="96">
        <f t="shared" si="4"/>
        <v>0</v>
      </c>
      <c r="R36" s="96">
        <f t="shared" si="5"/>
        <v>-4.9269723771512314E-2</v>
      </c>
      <c r="T36" s="170"/>
      <c r="X36" s="170"/>
      <c r="Y36" s="171"/>
    </row>
    <row r="37" spans="2:25">
      <c r="B37" s="170">
        <v>40506</v>
      </c>
      <c r="C37">
        <v>4800</v>
      </c>
      <c r="E37" s="170">
        <v>40506</v>
      </c>
      <c r="F37">
        <v>3658.78</v>
      </c>
      <c r="H37" s="170">
        <v>40506</v>
      </c>
      <c r="I37" s="172">
        <f t="shared" si="0"/>
        <v>4800</v>
      </c>
      <c r="J37" s="114">
        <f t="shared" si="1"/>
        <v>3658.78</v>
      </c>
      <c r="L37" s="170">
        <v>41486</v>
      </c>
      <c r="M37" s="173">
        <f t="shared" si="2"/>
        <v>6500</v>
      </c>
      <c r="N37" s="173">
        <f t="shared" si="3"/>
        <v>4610.38</v>
      </c>
      <c r="P37" s="170">
        <v>41486</v>
      </c>
      <c r="Q37" s="96">
        <f t="shared" si="4"/>
        <v>-0.11564625850340136</v>
      </c>
      <c r="R37" s="96">
        <f t="shared" si="5"/>
        <v>-4.3271285978127697E-2</v>
      </c>
      <c r="T37" s="170"/>
      <c r="X37" s="170"/>
      <c r="Y37" s="171"/>
    </row>
    <row r="38" spans="2:25">
      <c r="B38" s="170">
        <v>40507</v>
      </c>
      <c r="C38">
        <v>4750</v>
      </c>
      <c r="E38" s="170">
        <v>40507</v>
      </c>
      <c r="F38">
        <v>3702.01</v>
      </c>
      <c r="H38" s="170">
        <v>40507</v>
      </c>
      <c r="I38" s="172">
        <f t="shared" si="0"/>
        <v>4750</v>
      </c>
      <c r="J38" s="114">
        <f t="shared" si="1"/>
        <v>3702.01</v>
      </c>
      <c r="L38" s="170">
        <v>41516</v>
      </c>
      <c r="M38" s="173">
        <f t="shared" si="2"/>
        <v>6500</v>
      </c>
      <c r="N38" s="173">
        <f t="shared" si="3"/>
        <v>4195.09</v>
      </c>
      <c r="P38" s="170">
        <v>41516</v>
      </c>
      <c r="Q38" s="96">
        <f t="shared" si="4"/>
        <v>0</v>
      </c>
      <c r="R38" s="96">
        <f t="shared" si="5"/>
        <v>-9.0077173681995831E-2</v>
      </c>
      <c r="T38" s="170"/>
      <c r="X38" s="170"/>
      <c r="Y38" s="171"/>
    </row>
    <row r="39" spans="2:25">
      <c r="B39" s="170">
        <v>40508</v>
      </c>
      <c r="C39">
        <v>4650</v>
      </c>
      <c r="E39" s="170">
        <v>40508</v>
      </c>
      <c r="F39">
        <v>3642.5</v>
      </c>
      <c r="H39" s="170">
        <v>40508</v>
      </c>
      <c r="I39" s="172">
        <f t="shared" si="0"/>
        <v>4650</v>
      </c>
      <c r="J39" s="114">
        <f t="shared" si="1"/>
        <v>3642.5</v>
      </c>
      <c r="L39" s="170">
        <v>41547</v>
      </c>
      <c r="M39" s="173">
        <f t="shared" si="2"/>
        <v>7050</v>
      </c>
      <c r="N39" s="173">
        <f t="shared" si="3"/>
        <v>4316.18</v>
      </c>
      <c r="P39" s="170">
        <v>41547</v>
      </c>
      <c r="Q39" s="96">
        <f t="shared" si="4"/>
        <v>8.461538461538462E-2</v>
      </c>
      <c r="R39" s="96">
        <f t="shared" si="5"/>
        <v>2.8864696585770542E-2</v>
      </c>
      <c r="T39" s="170"/>
      <c r="X39" s="170"/>
      <c r="Y39" s="171"/>
    </row>
    <row r="40" spans="2:25">
      <c r="B40" s="170">
        <v>40511</v>
      </c>
      <c r="C40">
        <v>4600</v>
      </c>
      <c r="E40" s="170">
        <v>40511</v>
      </c>
      <c r="F40">
        <v>3630.64</v>
      </c>
      <c r="H40" s="170">
        <v>40511</v>
      </c>
      <c r="I40" s="172">
        <f t="shared" si="0"/>
        <v>4600</v>
      </c>
      <c r="J40" s="114">
        <f t="shared" si="1"/>
        <v>3630.64</v>
      </c>
      <c r="L40" s="170">
        <v>41578</v>
      </c>
      <c r="M40" s="173">
        <f t="shared" si="2"/>
        <v>6650</v>
      </c>
      <c r="N40" s="173">
        <f t="shared" si="3"/>
        <v>4510.63</v>
      </c>
      <c r="P40" s="170">
        <v>41578</v>
      </c>
      <c r="Q40" s="96">
        <f t="shared" si="4"/>
        <v>-5.6737588652482268E-2</v>
      </c>
      <c r="R40" s="96">
        <f t="shared" si="5"/>
        <v>4.5051411201571717E-2</v>
      </c>
      <c r="T40" s="170"/>
      <c r="X40" s="170"/>
      <c r="Y40" s="171"/>
    </row>
    <row r="41" spans="2:25">
      <c r="B41" s="170">
        <v>40512</v>
      </c>
      <c r="C41">
        <v>4575</v>
      </c>
      <c r="E41" s="170">
        <v>40512</v>
      </c>
      <c r="F41">
        <v>3531.21</v>
      </c>
      <c r="H41" s="170">
        <v>40512</v>
      </c>
      <c r="I41" s="172">
        <f t="shared" si="0"/>
        <v>4575</v>
      </c>
      <c r="J41" s="114">
        <f t="shared" si="1"/>
        <v>3531.21</v>
      </c>
      <c r="L41" s="170">
        <v>41607</v>
      </c>
      <c r="M41" s="173">
        <f t="shared" si="2"/>
        <v>6650</v>
      </c>
      <c r="N41" s="173">
        <f t="shared" si="3"/>
        <v>4256.4399999999996</v>
      </c>
      <c r="P41" s="170">
        <v>41607</v>
      </c>
      <c r="Q41" s="96">
        <f t="shared" si="4"/>
        <v>0</v>
      </c>
      <c r="R41" s="96">
        <f t="shared" si="5"/>
        <v>-5.635354706548764E-2</v>
      </c>
      <c r="T41" s="170"/>
      <c r="X41" s="170"/>
      <c r="Y41" s="171"/>
    </row>
    <row r="42" spans="2:25">
      <c r="B42" s="170">
        <v>40513</v>
      </c>
      <c r="C42">
        <v>4800</v>
      </c>
      <c r="E42" s="170">
        <v>40513</v>
      </c>
      <c r="F42">
        <v>3619.09</v>
      </c>
      <c r="H42" s="170">
        <v>40513</v>
      </c>
      <c r="I42" s="172">
        <f t="shared" si="0"/>
        <v>4800</v>
      </c>
      <c r="J42" s="114">
        <f t="shared" si="1"/>
        <v>3619.09</v>
      </c>
      <c r="L42" s="170">
        <v>41638</v>
      </c>
      <c r="M42" s="173">
        <f t="shared" si="2"/>
        <v>6600</v>
      </c>
      <c r="N42" s="173">
        <f t="shared" si="3"/>
        <v>4274.18</v>
      </c>
      <c r="P42" s="170">
        <v>41638</v>
      </c>
      <c r="Q42" s="96">
        <f t="shared" si="4"/>
        <v>-7.5187969924812026E-3</v>
      </c>
      <c r="R42" s="96">
        <f t="shared" si="5"/>
        <v>4.1678022009004456E-3</v>
      </c>
      <c r="T42" s="170"/>
      <c r="X42" s="170"/>
      <c r="Y42" s="171"/>
    </row>
    <row r="43" spans="2:25">
      <c r="B43" s="170">
        <v>40514</v>
      </c>
      <c r="C43">
        <v>4900</v>
      </c>
      <c r="E43" s="170">
        <v>40514</v>
      </c>
      <c r="F43">
        <v>3694.58</v>
      </c>
      <c r="H43" s="170">
        <v>40514</v>
      </c>
      <c r="I43" s="172">
        <f t="shared" si="0"/>
        <v>4900</v>
      </c>
      <c r="J43" s="114">
        <f t="shared" si="1"/>
        <v>3694.58</v>
      </c>
      <c r="L43" s="170">
        <v>41669</v>
      </c>
      <c r="M43" s="173">
        <f t="shared" si="2"/>
        <v>6975</v>
      </c>
      <c r="N43" s="173">
        <f t="shared" si="3"/>
        <v>4418.76</v>
      </c>
      <c r="P43" s="170">
        <v>41669</v>
      </c>
      <c r="Q43" s="96">
        <f t="shared" si="4"/>
        <v>5.6818181818181816E-2</v>
      </c>
      <c r="R43" s="96">
        <f t="shared" si="5"/>
        <v>3.3826371374158296E-2</v>
      </c>
      <c r="T43" s="170"/>
      <c r="X43" s="170"/>
      <c r="Y43" s="171"/>
    </row>
    <row r="44" spans="2:25">
      <c r="B44" s="170">
        <v>40515</v>
      </c>
      <c r="C44">
        <v>4850</v>
      </c>
      <c r="E44" s="170">
        <v>40515</v>
      </c>
      <c r="F44">
        <v>3696.26</v>
      </c>
      <c r="H44" s="170">
        <v>40515</v>
      </c>
      <c r="I44" s="172">
        <f t="shared" si="0"/>
        <v>4850</v>
      </c>
      <c r="J44" s="114">
        <f t="shared" si="1"/>
        <v>3696.26</v>
      </c>
      <c r="L44" s="170">
        <v>41698</v>
      </c>
      <c r="M44" s="173">
        <f t="shared" si="2"/>
        <v>7175</v>
      </c>
      <c r="N44" s="173">
        <f t="shared" si="3"/>
        <v>4620.22</v>
      </c>
      <c r="P44" s="170">
        <v>41698</v>
      </c>
      <c r="Q44" s="96">
        <f t="shared" si="4"/>
        <v>2.8673835125448029E-2</v>
      </c>
      <c r="R44" s="96">
        <f t="shared" si="5"/>
        <v>4.5591976029474339E-2</v>
      </c>
      <c r="T44" s="170"/>
      <c r="X44" s="170"/>
      <c r="Y44" s="171"/>
    </row>
    <row r="45" spans="2:25">
      <c r="B45" s="170">
        <v>40518</v>
      </c>
      <c r="C45">
        <v>4825</v>
      </c>
      <c r="E45" s="170">
        <v>40518</v>
      </c>
      <c r="F45">
        <v>3722.35</v>
      </c>
      <c r="H45" s="170">
        <v>40518</v>
      </c>
      <c r="I45" s="172">
        <f t="shared" si="0"/>
        <v>4825</v>
      </c>
      <c r="J45" s="114">
        <f t="shared" si="1"/>
        <v>3722.35</v>
      </c>
      <c r="L45" s="170">
        <v>41726</v>
      </c>
      <c r="M45" s="173">
        <f t="shared" si="2"/>
        <v>7300</v>
      </c>
      <c r="N45" s="173">
        <f t="shared" si="3"/>
        <v>4768.28</v>
      </c>
      <c r="P45" s="170">
        <v>41726</v>
      </c>
      <c r="Q45" s="96">
        <f t="shared" si="4"/>
        <v>1.7421602787456445E-2</v>
      </c>
      <c r="R45" s="96">
        <f t="shared" si="5"/>
        <v>3.2046093043188305E-2</v>
      </c>
      <c r="T45" s="170"/>
      <c r="X45" s="170"/>
      <c r="Y45" s="171"/>
    </row>
    <row r="46" spans="2:25">
      <c r="B46" s="170">
        <v>40520</v>
      </c>
      <c r="C46">
        <v>4725</v>
      </c>
      <c r="E46" s="170">
        <v>40520</v>
      </c>
      <c r="F46">
        <v>3769.99</v>
      </c>
      <c r="H46" s="170">
        <v>40520</v>
      </c>
      <c r="I46" s="172">
        <f t="shared" si="0"/>
        <v>4725</v>
      </c>
      <c r="J46" s="114">
        <f t="shared" si="1"/>
        <v>3769.99</v>
      </c>
      <c r="L46" s="170">
        <v>41759</v>
      </c>
      <c r="M46" s="173">
        <f t="shared" si="2"/>
        <v>7050</v>
      </c>
      <c r="N46" s="173">
        <f t="shared" si="3"/>
        <v>4840.1499999999996</v>
      </c>
      <c r="P46" s="170">
        <v>41759</v>
      </c>
      <c r="Q46" s="96">
        <f t="shared" si="4"/>
        <v>-3.4246575342465752E-2</v>
      </c>
      <c r="R46" s="96">
        <f t="shared" si="5"/>
        <v>1.5072520909006999E-2</v>
      </c>
      <c r="T46" s="170"/>
      <c r="X46" s="170"/>
      <c r="Y46" s="171"/>
    </row>
    <row r="47" spans="2:25">
      <c r="B47" s="170">
        <v>40521</v>
      </c>
      <c r="C47">
        <v>4750</v>
      </c>
      <c r="E47" s="170">
        <v>40521</v>
      </c>
      <c r="F47">
        <v>3786.1</v>
      </c>
      <c r="H47" s="170">
        <v>40521</v>
      </c>
      <c r="I47" s="172">
        <f t="shared" si="0"/>
        <v>4750</v>
      </c>
      <c r="J47" s="114">
        <f t="shared" si="1"/>
        <v>3786.1</v>
      </c>
      <c r="L47" s="170">
        <v>41789</v>
      </c>
      <c r="M47" s="173">
        <f t="shared" si="2"/>
        <v>6825</v>
      </c>
      <c r="N47" s="173">
        <f t="shared" si="3"/>
        <v>4893.91</v>
      </c>
      <c r="P47" s="170">
        <v>41789</v>
      </c>
      <c r="Q47" s="96">
        <f t="shared" si="4"/>
        <v>-3.1914893617021274E-2</v>
      </c>
      <c r="R47" s="96">
        <f t="shared" si="5"/>
        <v>1.1107093788415694E-2</v>
      </c>
      <c r="T47" s="170"/>
      <c r="X47" s="170"/>
      <c r="Y47" s="171"/>
    </row>
    <row r="48" spans="2:25">
      <c r="B48" s="170">
        <v>40522</v>
      </c>
      <c r="C48">
        <v>4750</v>
      </c>
      <c r="E48" s="170">
        <v>40522</v>
      </c>
      <c r="F48">
        <v>3747.71</v>
      </c>
      <c r="H48" s="170">
        <v>40522</v>
      </c>
      <c r="I48" s="172">
        <f t="shared" si="0"/>
        <v>4750</v>
      </c>
      <c r="J48" s="114">
        <f t="shared" si="1"/>
        <v>3747.71</v>
      </c>
      <c r="L48" s="170">
        <v>41820</v>
      </c>
      <c r="M48" s="173">
        <f t="shared" si="2"/>
        <v>6700</v>
      </c>
      <c r="N48" s="173">
        <f t="shared" si="3"/>
        <v>4878.58</v>
      </c>
      <c r="P48" s="170">
        <v>41820</v>
      </c>
      <c r="Q48" s="96">
        <f t="shared" si="4"/>
        <v>-1.8315018315018316E-2</v>
      </c>
      <c r="R48" s="96">
        <f t="shared" si="5"/>
        <v>-3.1324646346172955E-3</v>
      </c>
      <c r="T48" s="170"/>
      <c r="X48" s="170"/>
      <c r="Y48" s="171"/>
    </row>
    <row r="49" spans="2:25">
      <c r="B49" s="170">
        <v>40525</v>
      </c>
      <c r="C49">
        <v>4750</v>
      </c>
      <c r="E49" s="170">
        <v>40525</v>
      </c>
      <c r="F49">
        <v>3692.23</v>
      </c>
      <c r="H49" s="170">
        <v>40525</v>
      </c>
      <c r="I49" s="172">
        <f t="shared" si="0"/>
        <v>4750</v>
      </c>
      <c r="J49" s="114">
        <f t="shared" si="1"/>
        <v>3692.23</v>
      </c>
      <c r="L49" s="170">
        <v>41845</v>
      </c>
      <c r="M49" s="173">
        <f t="shared" si="2"/>
        <v>7075</v>
      </c>
      <c r="N49" s="173">
        <f t="shared" si="3"/>
        <v>5088.8</v>
      </c>
      <c r="P49" s="170">
        <v>41845</v>
      </c>
      <c r="Q49" s="96">
        <f t="shared" si="4"/>
        <v>5.5970149253731345E-2</v>
      </c>
      <c r="R49" s="96">
        <f t="shared" si="5"/>
        <v>4.3090407454628242E-2</v>
      </c>
      <c r="T49" s="170"/>
      <c r="X49" s="170"/>
      <c r="Y49" s="171"/>
    </row>
    <row r="50" spans="2:25">
      <c r="B50" s="170">
        <v>40526</v>
      </c>
      <c r="C50">
        <v>4675</v>
      </c>
      <c r="E50" s="170">
        <v>40526</v>
      </c>
      <c r="F50">
        <v>3689.67</v>
      </c>
      <c r="H50" s="170">
        <v>40526</v>
      </c>
      <c r="I50" s="172">
        <f t="shared" si="0"/>
        <v>4675</v>
      </c>
      <c r="J50" s="114">
        <f t="shared" si="1"/>
        <v>3689.67</v>
      </c>
      <c r="L50" s="170">
        <v>41880</v>
      </c>
      <c r="M50" s="173">
        <f t="shared" si="2"/>
        <v>6875</v>
      </c>
      <c r="N50" s="173">
        <f t="shared" si="3"/>
        <v>5136.8599999999997</v>
      </c>
      <c r="P50" s="170">
        <v>41880</v>
      </c>
      <c r="Q50" s="96">
        <f t="shared" si="4"/>
        <v>-2.8268551236749116E-2</v>
      </c>
      <c r="R50" s="96">
        <f t="shared" si="5"/>
        <v>9.4442697689041608E-3</v>
      </c>
      <c r="T50" s="170"/>
      <c r="X50" s="170"/>
      <c r="Y50" s="171"/>
    </row>
    <row r="51" spans="2:25">
      <c r="B51" s="170">
        <v>40527</v>
      </c>
      <c r="C51">
        <v>4650</v>
      </c>
      <c r="E51" s="170">
        <v>40527</v>
      </c>
      <c r="F51">
        <v>3658.31</v>
      </c>
      <c r="H51" s="170">
        <v>40527</v>
      </c>
      <c r="I51" s="172">
        <f t="shared" si="0"/>
        <v>4650</v>
      </c>
      <c r="J51" s="114">
        <f t="shared" si="1"/>
        <v>3658.31</v>
      </c>
      <c r="L51" s="170">
        <v>41912</v>
      </c>
      <c r="M51" s="173">
        <f t="shared" si="2"/>
        <v>7000</v>
      </c>
      <c r="N51" s="173">
        <f t="shared" si="3"/>
        <v>5137.58</v>
      </c>
      <c r="P51" s="170">
        <v>41912</v>
      </c>
      <c r="Q51" s="96">
        <f t="shared" si="4"/>
        <v>1.8181818181818181E-2</v>
      </c>
      <c r="R51" s="96">
        <f t="shared" si="5"/>
        <v>1.4016344615197897E-4</v>
      </c>
      <c r="T51" s="170"/>
      <c r="X51" s="170"/>
      <c r="Y51" s="171"/>
    </row>
    <row r="52" spans="2:25">
      <c r="B52" s="170">
        <v>40528</v>
      </c>
      <c r="C52">
        <v>4525</v>
      </c>
      <c r="E52" s="170">
        <v>40528</v>
      </c>
      <c r="F52">
        <v>3571.74</v>
      </c>
      <c r="H52" s="170">
        <v>40528</v>
      </c>
      <c r="I52" s="172">
        <f t="shared" si="0"/>
        <v>4525</v>
      </c>
      <c r="J52" s="114">
        <f t="shared" si="1"/>
        <v>3571.74</v>
      </c>
      <c r="L52" s="170">
        <v>41943</v>
      </c>
      <c r="M52" s="173">
        <f t="shared" si="2"/>
        <v>6825</v>
      </c>
      <c r="N52" s="173">
        <f t="shared" si="3"/>
        <v>5089.55</v>
      </c>
      <c r="P52" s="170">
        <v>41943</v>
      </c>
      <c r="Q52" s="96">
        <f t="shared" si="4"/>
        <v>-2.5000000000000001E-2</v>
      </c>
      <c r="R52" s="96">
        <f t="shared" si="5"/>
        <v>-9.3487595326982257E-3</v>
      </c>
      <c r="T52" s="170"/>
      <c r="X52" s="170"/>
      <c r="Y52" s="171"/>
    </row>
    <row r="53" spans="2:25">
      <c r="B53" s="170">
        <v>40529</v>
      </c>
      <c r="C53">
        <v>4475</v>
      </c>
      <c r="E53" s="170">
        <v>40529</v>
      </c>
      <c r="F53">
        <v>3581.56</v>
      </c>
      <c r="H53" s="170">
        <v>40529</v>
      </c>
      <c r="I53" s="172">
        <f t="shared" si="0"/>
        <v>4475</v>
      </c>
      <c r="J53" s="114">
        <f t="shared" si="1"/>
        <v>3581.56</v>
      </c>
      <c r="L53" s="170">
        <v>41971</v>
      </c>
      <c r="M53" s="173">
        <f t="shared" si="2"/>
        <v>6700</v>
      </c>
      <c r="N53" s="173">
        <f t="shared" si="3"/>
        <v>5149.8900000000003</v>
      </c>
      <c r="P53" s="170">
        <v>41971</v>
      </c>
      <c r="Q53" s="96">
        <f t="shared" si="4"/>
        <v>-1.8315018315018316E-2</v>
      </c>
      <c r="R53" s="96">
        <f t="shared" si="5"/>
        <v>1.1855665039148873E-2</v>
      </c>
      <c r="T53" s="170"/>
      <c r="X53" s="170"/>
      <c r="Y53" s="171"/>
    </row>
    <row r="54" spans="2:25">
      <c r="B54" s="170">
        <v>40532</v>
      </c>
      <c r="C54">
        <v>4475</v>
      </c>
      <c r="E54" s="170">
        <v>40532</v>
      </c>
      <c r="F54">
        <v>3568.81</v>
      </c>
      <c r="H54" s="170">
        <v>40532</v>
      </c>
      <c r="I54" s="172">
        <f t="shared" si="0"/>
        <v>4475</v>
      </c>
      <c r="J54" s="114">
        <f t="shared" si="1"/>
        <v>3568.81</v>
      </c>
      <c r="L54" s="170">
        <v>42003</v>
      </c>
      <c r="M54" s="173">
        <f t="shared" si="2"/>
        <v>6750</v>
      </c>
      <c r="N54" s="173">
        <f t="shared" si="3"/>
        <v>5226.95</v>
      </c>
      <c r="P54" s="170">
        <v>42003</v>
      </c>
      <c r="Q54" s="96">
        <f t="shared" si="4"/>
        <v>7.462686567164179E-3</v>
      </c>
      <c r="R54" s="96">
        <f t="shared" si="5"/>
        <v>1.49634264032823E-2</v>
      </c>
      <c r="T54" s="170"/>
      <c r="X54" s="170"/>
      <c r="Y54" s="171"/>
    </row>
    <row r="55" spans="2:25">
      <c r="B55" s="170">
        <v>40533</v>
      </c>
      <c r="C55">
        <v>4650</v>
      </c>
      <c r="E55" s="170">
        <v>40533</v>
      </c>
      <c r="F55">
        <v>3637.45</v>
      </c>
      <c r="H55" s="170">
        <v>40533</v>
      </c>
      <c r="I55" s="172">
        <f t="shared" si="0"/>
        <v>4650</v>
      </c>
      <c r="J55" s="114">
        <f t="shared" si="1"/>
        <v>3637.45</v>
      </c>
      <c r="L55" s="170">
        <v>42034</v>
      </c>
      <c r="M55" s="173">
        <f t="shared" si="2"/>
        <v>7550</v>
      </c>
      <c r="N55" s="173">
        <f t="shared" si="3"/>
        <v>5289.4</v>
      </c>
      <c r="P55" s="170">
        <v>42034</v>
      </c>
      <c r="Q55" s="96">
        <f t="shared" si="4"/>
        <v>0.11851851851851852</v>
      </c>
      <c r="R55" s="96">
        <f t="shared" si="5"/>
        <v>1.1947694161987358E-2</v>
      </c>
      <c r="T55" s="170"/>
      <c r="X55" s="170"/>
      <c r="Y55" s="171"/>
    </row>
    <row r="56" spans="2:25">
      <c r="B56" s="170">
        <v>40534</v>
      </c>
      <c r="C56">
        <v>4650</v>
      </c>
      <c r="E56" s="170">
        <v>40534</v>
      </c>
      <c r="F56">
        <v>3620.68</v>
      </c>
      <c r="H56" s="170">
        <v>40534</v>
      </c>
      <c r="I56" s="172">
        <f t="shared" si="0"/>
        <v>4650</v>
      </c>
      <c r="J56" s="114">
        <f t="shared" si="1"/>
        <v>3620.68</v>
      </c>
      <c r="L56" s="170">
        <v>42062</v>
      </c>
      <c r="M56" s="173">
        <f t="shared" si="2"/>
        <v>7400</v>
      </c>
      <c r="N56" s="173">
        <f t="shared" si="3"/>
        <v>5450.29</v>
      </c>
      <c r="P56" s="170">
        <v>42062</v>
      </c>
      <c r="Q56" s="96">
        <f t="shared" si="4"/>
        <v>-1.9867549668874173E-2</v>
      </c>
      <c r="R56" s="96">
        <f t="shared" si="5"/>
        <v>3.0417438650886742E-2</v>
      </c>
      <c r="T56" s="170"/>
      <c r="X56" s="170"/>
      <c r="Y56" s="171"/>
    </row>
    <row r="57" spans="2:25">
      <c r="B57" s="170">
        <v>40535</v>
      </c>
      <c r="C57">
        <v>4650</v>
      </c>
      <c r="E57" s="170">
        <v>40535</v>
      </c>
      <c r="F57">
        <v>3611.53</v>
      </c>
      <c r="H57" s="170">
        <v>40535</v>
      </c>
      <c r="I57" s="172">
        <f t="shared" si="0"/>
        <v>4650</v>
      </c>
      <c r="J57" s="114">
        <f t="shared" si="1"/>
        <v>3611.53</v>
      </c>
      <c r="L57" s="170">
        <v>42094</v>
      </c>
      <c r="M57" s="173">
        <f t="shared" si="2"/>
        <v>7450</v>
      </c>
      <c r="N57" s="173">
        <f t="shared" si="3"/>
        <v>5518.68</v>
      </c>
      <c r="P57" s="170">
        <v>42094</v>
      </c>
      <c r="Q57" s="96">
        <f t="shared" si="4"/>
        <v>6.7567567567567571E-3</v>
      </c>
      <c r="R57" s="96">
        <f t="shared" si="5"/>
        <v>1.2547956163800519E-2</v>
      </c>
      <c r="T57" s="170"/>
      <c r="X57" s="170"/>
      <c r="Y57" s="171"/>
    </row>
    <row r="58" spans="2:25">
      <c r="B58" s="170">
        <v>40539</v>
      </c>
      <c r="C58">
        <v>4650</v>
      </c>
      <c r="E58" s="170">
        <v>40539</v>
      </c>
      <c r="F58">
        <v>3625.27</v>
      </c>
      <c r="H58" s="170">
        <v>40539</v>
      </c>
      <c r="I58" s="172">
        <f t="shared" si="0"/>
        <v>4650</v>
      </c>
      <c r="J58" s="114">
        <f t="shared" si="1"/>
        <v>3625.27</v>
      </c>
      <c r="L58" s="170">
        <v>42124</v>
      </c>
      <c r="M58" s="173">
        <f t="shared" si="2"/>
        <v>6750</v>
      </c>
      <c r="N58" s="173">
        <f t="shared" si="3"/>
        <v>5086.43</v>
      </c>
      <c r="P58" s="170">
        <v>42124</v>
      </c>
      <c r="Q58" s="96">
        <f t="shared" si="4"/>
        <v>-9.3959731543624164E-2</v>
      </c>
      <c r="R58" s="96">
        <f t="shared" si="5"/>
        <v>-7.8324889285118895E-2</v>
      </c>
      <c r="T58" s="170"/>
      <c r="X58" s="170"/>
      <c r="Y58" s="171"/>
    </row>
    <row r="59" spans="2:25">
      <c r="B59" s="170">
        <v>40540</v>
      </c>
      <c r="C59">
        <v>4825</v>
      </c>
      <c r="E59" s="170">
        <v>40540</v>
      </c>
      <c r="F59">
        <v>3659.99</v>
      </c>
      <c r="H59" s="170">
        <v>40540</v>
      </c>
      <c r="I59" s="172">
        <f t="shared" si="0"/>
        <v>4825</v>
      </c>
      <c r="J59" s="114">
        <f t="shared" si="1"/>
        <v>3659.99</v>
      </c>
      <c r="L59" s="170">
        <v>42153</v>
      </c>
      <c r="M59" s="173">
        <f t="shared" si="2"/>
        <v>7300</v>
      </c>
      <c r="N59" s="173">
        <f t="shared" si="3"/>
        <v>5216.38</v>
      </c>
      <c r="P59" s="170">
        <v>42153</v>
      </c>
      <c r="Q59" s="96">
        <f t="shared" si="4"/>
        <v>8.1481481481481488E-2</v>
      </c>
      <c r="R59" s="96">
        <f t="shared" si="5"/>
        <v>2.5548370861291674E-2</v>
      </c>
      <c r="T59" s="170"/>
      <c r="X59" s="170"/>
      <c r="Y59" s="171"/>
    </row>
    <row r="60" spans="2:25">
      <c r="B60" s="170">
        <v>40541</v>
      </c>
      <c r="C60">
        <v>4875</v>
      </c>
      <c r="E60" s="170">
        <v>40541</v>
      </c>
      <c r="F60">
        <v>3699.22</v>
      </c>
      <c r="H60" s="170">
        <v>40541</v>
      </c>
      <c r="I60" s="172">
        <f t="shared" si="0"/>
        <v>4875</v>
      </c>
      <c r="J60" s="114">
        <f t="shared" si="1"/>
        <v>3699.22</v>
      </c>
      <c r="L60" s="170">
        <v>42185</v>
      </c>
      <c r="M60" s="173">
        <f t="shared" si="2"/>
        <v>6575</v>
      </c>
      <c r="N60" s="173">
        <f t="shared" si="3"/>
        <v>4910.66</v>
      </c>
      <c r="P60" s="170">
        <v>42185</v>
      </c>
      <c r="Q60" s="96">
        <f t="shared" si="4"/>
        <v>-9.9315068493150679E-2</v>
      </c>
      <c r="R60" s="96">
        <f t="shared" si="5"/>
        <v>-5.8607693457915305E-2</v>
      </c>
      <c r="T60" s="170"/>
      <c r="X60" s="170"/>
      <c r="Y60" s="171"/>
    </row>
    <row r="61" spans="2:25">
      <c r="B61" s="170">
        <v>40542</v>
      </c>
      <c r="C61">
        <v>4875</v>
      </c>
      <c r="E61" s="170">
        <v>40542</v>
      </c>
      <c r="F61">
        <v>3703.51</v>
      </c>
      <c r="H61" s="170">
        <v>40542</v>
      </c>
      <c r="I61" s="172">
        <f t="shared" si="0"/>
        <v>4875</v>
      </c>
      <c r="J61" s="114">
        <f t="shared" si="1"/>
        <v>3703.51</v>
      </c>
      <c r="L61" s="170">
        <v>42216</v>
      </c>
      <c r="M61" s="173">
        <f t="shared" si="2"/>
        <v>6100</v>
      </c>
      <c r="N61" s="173">
        <f t="shared" si="3"/>
        <v>4802.53</v>
      </c>
      <c r="P61" s="170">
        <v>42216</v>
      </c>
      <c r="Q61" s="96">
        <f t="shared" si="4"/>
        <v>-7.2243346007604556E-2</v>
      </c>
      <c r="R61" s="96">
        <f t="shared" si="5"/>
        <v>-2.2019443414938136E-2</v>
      </c>
      <c r="T61" s="170"/>
      <c r="X61" s="170"/>
      <c r="Y61" s="171"/>
    </row>
    <row r="62" spans="2:25">
      <c r="B62" s="170">
        <v>40546</v>
      </c>
      <c r="C62">
        <v>4950</v>
      </c>
      <c r="E62" s="170">
        <v>40546</v>
      </c>
      <c r="F62">
        <v>3727.52</v>
      </c>
      <c r="H62" s="170">
        <v>40546</v>
      </c>
      <c r="I62" s="172">
        <f t="shared" si="0"/>
        <v>4950</v>
      </c>
      <c r="J62" s="114">
        <f t="shared" si="1"/>
        <v>3727.52</v>
      </c>
      <c r="L62" s="170">
        <v>42247</v>
      </c>
      <c r="M62" s="173">
        <f t="shared" si="2"/>
        <v>5300</v>
      </c>
      <c r="N62" s="173">
        <f t="shared" si="3"/>
        <v>4509.6099999999997</v>
      </c>
      <c r="P62" s="170">
        <v>42247</v>
      </c>
      <c r="Q62" s="96">
        <f t="shared" si="4"/>
        <v>-0.13114754098360656</v>
      </c>
      <c r="R62" s="96">
        <f t="shared" si="5"/>
        <v>-6.0992851684424684E-2</v>
      </c>
      <c r="T62" s="170"/>
      <c r="X62" s="170"/>
      <c r="Y62" s="171"/>
    </row>
    <row r="63" spans="2:25">
      <c r="B63" s="170">
        <v>40547</v>
      </c>
      <c r="C63">
        <v>5100</v>
      </c>
      <c r="E63" s="170">
        <v>40547</v>
      </c>
      <c r="F63">
        <v>3760.06</v>
      </c>
      <c r="H63" s="170">
        <v>40547</v>
      </c>
      <c r="I63" s="172">
        <f t="shared" si="0"/>
        <v>5100</v>
      </c>
      <c r="J63" s="114">
        <f t="shared" si="1"/>
        <v>3760.06</v>
      </c>
      <c r="L63" s="170">
        <v>42277</v>
      </c>
      <c r="M63" s="173">
        <f t="shared" si="2"/>
        <v>5500</v>
      </c>
      <c r="N63" s="173">
        <f t="shared" si="3"/>
        <v>4223.91</v>
      </c>
      <c r="P63" s="170">
        <v>42277</v>
      </c>
      <c r="Q63" s="96">
        <f t="shared" si="4"/>
        <v>3.7735849056603772E-2</v>
      </c>
      <c r="R63" s="96">
        <f t="shared" si="5"/>
        <v>-6.3353593769749458E-2</v>
      </c>
      <c r="T63" s="170"/>
      <c r="X63" s="170"/>
      <c r="Y63" s="171"/>
    </row>
    <row r="64" spans="2:25">
      <c r="B64" s="170">
        <v>40548</v>
      </c>
      <c r="C64">
        <v>4950</v>
      </c>
      <c r="E64" s="170">
        <v>40548</v>
      </c>
      <c r="F64">
        <v>3783.71</v>
      </c>
      <c r="H64" s="170">
        <v>40548</v>
      </c>
      <c r="I64" s="172">
        <f t="shared" si="0"/>
        <v>4950</v>
      </c>
      <c r="J64" s="114">
        <f t="shared" si="1"/>
        <v>3783.71</v>
      </c>
      <c r="L64" s="170">
        <v>42307</v>
      </c>
      <c r="M64" s="173">
        <f t="shared" si="2"/>
        <v>5525</v>
      </c>
      <c r="N64" s="173">
        <f t="shared" si="3"/>
        <v>4455.18</v>
      </c>
      <c r="P64" s="170">
        <v>42307</v>
      </c>
      <c r="Q64" s="96">
        <f t="shared" si="4"/>
        <v>4.5454545454545452E-3</v>
      </c>
      <c r="R64" s="96">
        <f t="shared" si="5"/>
        <v>5.4752587057962987E-2</v>
      </c>
      <c r="T64" s="170"/>
      <c r="X64" s="170"/>
      <c r="Y64" s="171"/>
    </row>
    <row r="65" spans="2:25">
      <c r="B65" s="170">
        <v>40549</v>
      </c>
      <c r="C65">
        <v>4850</v>
      </c>
      <c r="E65" s="170">
        <v>40549</v>
      </c>
      <c r="F65">
        <v>3736.26</v>
      </c>
      <c r="H65" s="170">
        <v>40549</v>
      </c>
      <c r="I65" s="172">
        <f t="shared" si="0"/>
        <v>4850</v>
      </c>
      <c r="J65" s="114">
        <f t="shared" si="1"/>
        <v>3736.26</v>
      </c>
      <c r="L65" s="170">
        <v>42338</v>
      </c>
      <c r="M65" s="173">
        <f t="shared" si="2"/>
        <v>4875</v>
      </c>
      <c r="N65" s="173">
        <f t="shared" si="3"/>
        <v>4446.46</v>
      </c>
      <c r="P65" s="170">
        <v>42338</v>
      </c>
      <c r="Q65" s="96">
        <f t="shared" si="4"/>
        <v>-0.11764705882352941</v>
      </c>
      <c r="R65" s="96">
        <f t="shared" si="5"/>
        <v>-1.9572722089792678E-3</v>
      </c>
      <c r="T65" s="170"/>
      <c r="X65" s="170"/>
      <c r="Y65" s="171"/>
    </row>
    <row r="66" spans="2:25">
      <c r="B66" s="170">
        <v>40550</v>
      </c>
      <c r="C66">
        <v>4725</v>
      </c>
      <c r="E66" s="170">
        <v>40550</v>
      </c>
      <c r="F66">
        <v>3631.45</v>
      </c>
      <c r="H66" s="170">
        <v>40550</v>
      </c>
      <c r="I66" s="172">
        <f t="shared" si="0"/>
        <v>4725</v>
      </c>
      <c r="J66" s="114">
        <f t="shared" si="1"/>
        <v>3631.45</v>
      </c>
      <c r="L66" s="170">
        <v>42368</v>
      </c>
      <c r="M66" s="173">
        <f t="shared" si="2"/>
        <v>5175</v>
      </c>
      <c r="N66" s="173">
        <f t="shared" si="3"/>
        <v>4593.01</v>
      </c>
      <c r="P66" s="170">
        <v>42368</v>
      </c>
      <c r="Q66" s="96">
        <f t="shared" si="4"/>
        <v>6.1538461538461542E-2</v>
      </c>
      <c r="R66" s="96">
        <f t="shared" si="5"/>
        <v>3.2958803182756659E-2</v>
      </c>
      <c r="T66" s="170"/>
      <c r="X66" s="170"/>
      <c r="Y66" s="171"/>
    </row>
    <row r="67" spans="2:25">
      <c r="B67" s="170">
        <v>40553</v>
      </c>
      <c r="C67">
        <v>4575</v>
      </c>
      <c r="E67" s="170">
        <v>40553</v>
      </c>
      <c r="F67">
        <v>3478.55</v>
      </c>
      <c r="H67" s="170">
        <v>40553</v>
      </c>
      <c r="I67" s="172">
        <f t="shared" si="0"/>
        <v>4575</v>
      </c>
      <c r="J67" s="114">
        <f t="shared" si="1"/>
        <v>3478.55</v>
      </c>
      <c r="L67" s="170">
        <v>42398</v>
      </c>
      <c r="M67" s="173">
        <f t="shared" si="2"/>
        <v>6200</v>
      </c>
      <c r="N67" s="173">
        <f t="shared" si="3"/>
        <v>4615.16</v>
      </c>
      <c r="P67" s="170">
        <v>42398</v>
      </c>
      <c r="Q67" s="96">
        <f t="shared" si="4"/>
        <v>0.19806763285024154</v>
      </c>
      <c r="R67" s="96">
        <f t="shared" si="5"/>
        <v>4.8225455638023071E-3</v>
      </c>
      <c r="T67" s="170"/>
      <c r="X67" s="170"/>
      <c r="Y67" s="171"/>
    </row>
    <row r="68" spans="2:25">
      <c r="B68" s="170">
        <v>40554</v>
      </c>
      <c r="C68">
        <v>4525</v>
      </c>
      <c r="E68" s="170">
        <v>40554</v>
      </c>
      <c r="F68">
        <v>3455.13</v>
      </c>
      <c r="H68" s="170">
        <v>40554</v>
      </c>
      <c r="I68" s="172">
        <f t="shared" si="0"/>
        <v>4525</v>
      </c>
      <c r="J68" s="114">
        <f t="shared" si="1"/>
        <v>3455.13</v>
      </c>
      <c r="L68" s="170">
        <v>42429</v>
      </c>
      <c r="M68" s="173">
        <f t="shared" si="2"/>
        <v>7050</v>
      </c>
      <c r="N68" s="173">
        <f t="shared" si="3"/>
        <v>4770.96</v>
      </c>
      <c r="P68" s="170">
        <v>42429</v>
      </c>
      <c r="Q68" s="96">
        <f t="shared" si="4"/>
        <v>0.13709677419354838</v>
      </c>
      <c r="R68" s="96">
        <f t="shared" si="5"/>
        <v>3.3758309571065834E-2</v>
      </c>
      <c r="T68" s="170"/>
      <c r="X68" s="170"/>
      <c r="Y68" s="171"/>
    </row>
    <row r="69" spans="2:25">
      <c r="B69" s="170">
        <v>40555</v>
      </c>
      <c r="C69">
        <v>4700</v>
      </c>
      <c r="E69" s="170">
        <v>40555</v>
      </c>
      <c r="F69">
        <v>3554.77</v>
      </c>
      <c r="H69" s="170">
        <v>40555</v>
      </c>
      <c r="I69" s="172">
        <f t="shared" ref="I69:I132" si="6">IFERROR(_xlfn.XLOOKUP($H69,B69:B3636,C69:C3636),AVERAGE(I66:I68))</f>
        <v>4700</v>
      </c>
      <c r="J69" s="114">
        <f t="shared" ref="J69:J132" si="7">F69</f>
        <v>3554.77</v>
      </c>
      <c r="L69" s="170">
        <v>42460</v>
      </c>
      <c r="M69" s="173">
        <f t="shared" ref="M69:M132" si="8">_xlfn.XLOOKUP($L69,$H$4:$H$3562,I$4:I$3562)</f>
        <v>7225</v>
      </c>
      <c r="N69" s="173">
        <f t="shared" ref="N69:N132" si="9">_xlfn.XLOOKUP($L69,$H$4:$H$3562,J$4:J$3562)</f>
        <v>4845.37</v>
      </c>
      <c r="P69" s="170">
        <v>42460</v>
      </c>
      <c r="Q69" s="96">
        <f t="shared" si="4"/>
        <v>2.4822695035460994E-2</v>
      </c>
      <c r="R69" s="96">
        <f t="shared" si="5"/>
        <v>1.5596441806261184E-2</v>
      </c>
      <c r="T69" s="170"/>
      <c r="X69" s="170"/>
      <c r="Y69" s="171"/>
    </row>
    <row r="70" spans="2:25">
      <c r="B70" s="170">
        <v>40556</v>
      </c>
      <c r="C70">
        <v>4725</v>
      </c>
      <c r="E70" s="170">
        <v>40556</v>
      </c>
      <c r="F70">
        <v>3564.94</v>
      </c>
      <c r="H70" s="170">
        <v>40556</v>
      </c>
      <c r="I70" s="172">
        <f t="shared" si="6"/>
        <v>4725</v>
      </c>
      <c r="J70" s="114">
        <f t="shared" si="7"/>
        <v>3564.94</v>
      </c>
      <c r="L70" s="170">
        <v>42489</v>
      </c>
      <c r="M70" s="173">
        <f t="shared" si="8"/>
        <v>7125</v>
      </c>
      <c r="N70" s="173">
        <f t="shared" si="9"/>
        <v>4838.58</v>
      </c>
      <c r="P70" s="170">
        <v>42489</v>
      </c>
      <c r="Q70" s="96">
        <f t="shared" ref="Q70:Q133" si="10">(M70-M69)/M69</f>
        <v>-1.384083044982699E-2</v>
      </c>
      <c r="R70" s="96">
        <f t="shared" ref="R70:R133" si="11">(N70-N69)/N69</f>
        <v>-1.4013377719348499E-3</v>
      </c>
      <c r="T70" s="170"/>
      <c r="X70" s="170"/>
      <c r="Y70" s="171"/>
    </row>
    <row r="71" spans="2:25">
      <c r="B71" s="170">
        <v>40557</v>
      </c>
      <c r="C71">
        <v>4875</v>
      </c>
      <c r="E71" s="170">
        <v>40557</v>
      </c>
      <c r="F71">
        <v>3569.14</v>
      </c>
      <c r="H71" s="170">
        <v>40557</v>
      </c>
      <c r="I71" s="172">
        <f t="shared" si="6"/>
        <v>4875</v>
      </c>
      <c r="J71" s="114">
        <f t="shared" si="7"/>
        <v>3569.14</v>
      </c>
      <c r="L71" s="170">
        <v>42521</v>
      </c>
      <c r="M71" s="173">
        <f t="shared" si="8"/>
        <v>6925</v>
      </c>
      <c r="N71" s="173">
        <f t="shared" si="9"/>
        <v>4796.87</v>
      </c>
      <c r="P71" s="170">
        <v>42521</v>
      </c>
      <c r="Q71" s="96">
        <f t="shared" si="10"/>
        <v>-2.8070175438596492E-2</v>
      </c>
      <c r="R71" s="96">
        <f t="shared" si="11"/>
        <v>-8.6202976906447834E-3</v>
      </c>
      <c r="T71" s="170"/>
      <c r="X71" s="170"/>
      <c r="Y71" s="171"/>
    </row>
    <row r="72" spans="2:25">
      <c r="B72" s="170">
        <v>40560</v>
      </c>
      <c r="C72">
        <v>4825</v>
      </c>
      <c r="E72" s="170">
        <v>40560</v>
      </c>
      <c r="F72">
        <v>3535.73</v>
      </c>
      <c r="H72" s="170">
        <v>40560</v>
      </c>
      <c r="I72" s="172">
        <f t="shared" si="6"/>
        <v>4825</v>
      </c>
      <c r="J72" s="114">
        <f t="shared" si="7"/>
        <v>3535.73</v>
      </c>
      <c r="L72" s="170">
        <v>42551</v>
      </c>
      <c r="M72" s="173">
        <f t="shared" si="8"/>
        <v>7250</v>
      </c>
      <c r="N72" s="173">
        <f t="shared" si="9"/>
        <v>5016.6499999999996</v>
      </c>
      <c r="P72" s="170">
        <v>42551</v>
      </c>
      <c r="Q72" s="96">
        <f t="shared" si="10"/>
        <v>4.6931407942238268E-2</v>
      </c>
      <c r="R72" s="96">
        <f t="shared" si="11"/>
        <v>4.5817376747754213E-2</v>
      </c>
      <c r="T72" s="170"/>
      <c r="X72" s="170"/>
      <c r="Y72" s="171"/>
    </row>
    <row r="73" spans="2:25">
      <c r="B73" s="170">
        <v>40561</v>
      </c>
      <c r="C73">
        <v>4775</v>
      </c>
      <c r="E73" s="170">
        <v>40561</v>
      </c>
      <c r="F73">
        <v>3548.65</v>
      </c>
      <c r="H73" s="170">
        <v>40561</v>
      </c>
      <c r="I73" s="172">
        <f t="shared" si="6"/>
        <v>4775</v>
      </c>
      <c r="J73" s="114">
        <f t="shared" si="7"/>
        <v>3548.65</v>
      </c>
      <c r="L73" s="170">
        <v>42580</v>
      </c>
      <c r="M73" s="173">
        <f t="shared" si="8"/>
        <v>8325</v>
      </c>
      <c r="N73" s="173">
        <f t="shared" si="9"/>
        <v>5215.99</v>
      </c>
      <c r="P73" s="170">
        <v>42580</v>
      </c>
      <c r="Q73" s="96">
        <f t="shared" si="10"/>
        <v>0.14827586206896551</v>
      </c>
      <c r="R73" s="96">
        <f t="shared" si="11"/>
        <v>3.9735680184984037E-2</v>
      </c>
      <c r="T73" s="170"/>
      <c r="X73" s="170"/>
      <c r="Y73" s="171"/>
    </row>
    <row r="74" spans="2:25">
      <c r="B74" s="170">
        <v>40562</v>
      </c>
      <c r="C74">
        <v>4725</v>
      </c>
      <c r="E74" s="170">
        <v>40562</v>
      </c>
      <c r="F74">
        <v>3534.28</v>
      </c>
      <c r="H74" s="170">
        <v>40562</v>
      </c>
      <c r="I74" s="172">
        <f t="shared" si="6"/>
        <v>4725</v>
      </c>
      <c r="J74" s="114">
        <f t="shared" si="7"/>
        <v>3534.28</v>
      </c>
      <c r="L74" s="170">
        <v>42613</v>
      </c>
      <c r="M74" s="173">
        <f t="shared" si="8"/>
        <v>7925</v>
      </c>
      <c r="N74" s="173">
        <f t="shared" si="9"/>
        <v>5386.08</v>
      </c>
      <c r="P74" s="170">
        <v>42613</v>
      </c>
      <c r="Q74" s="96">
        <f t="shared" si="10"/>
        <v>-4.8048048048048048E-2</v>
      </c>
      <c r="R74" s="96">
        <f t="shared" si="11"/>
        <v>3.2609341659013948E-2</v>
      </c>
      <c r="T74" s="170"/>
      <c r="X74" s="170"/>
      <c r="Y74" s="171"/>
    </row>
    <row r="75" spans="2:25">
      <c r="B75" s="170">
        <v>40563</v>
      </c>
      <c r="C75">
        <v>4550</v>
      </c>
      <c r="E75" s="170">
        <v>40563</v>
      </c>
      <c r="F75">
        <v>3454.12</v>
      </c>
      <c r="H75" s="170">
        <v>40563</v>
      </c>
      <c r="I75" s="172">
        <f t="shared" si="6"/>
        <v>4550</v>
      </c>
      <c r="J75" s="114">
        <f t="shared" si="7"/>
        <v>3454.12</v>
      </c>
      <c r="L75" s="170">
        <v>42643</v>
      </c>
      <c r="M75" s="173">
        <f t="shared" si="8"/>
        <v>8700</v>
      </c>
      <c r="N75" s="173">
        <f t="shared" si="9"/>
        <v>5364.8</v>
      </c>
      <c r="P75" s="170">
        <v>42643</v>
      </c>
      <c r="Q75" s="96">
        <f t="shared" si="10"/>
        <v>9.7791798107255523E-2</v>
      </c>
      <c r="R75" s="96">
        <f t="shared" si="11"/>
        <v>-3.9509253483052138E-3</v>
      </c>
      <c r="T75" s="170"/>
      <c r="X75" s="170"/>
      <c r="Y75" s="171"/>
    </row>
    <row r="76" spans="2:25">
      <c r="B76" s="170">
        <v>40564</v>
      </c>
      <c r="C76">
        <v>4525</v>
      </c>
      <c r="E76" s="170">
        <v>40564</v>
      </c>
      <c r="F76">
        <v>3379.54</v>
      </c>
      <c r="H76" s="170">
        <v>40564</v>
      </c>
      <c r="I76" s="172">
        <f t="shared" si="6"/>
        <v>4525</v>
      </c>
      <c r="J76" s="114">
        <f t="shared" si="7"/>
        <v>3379.54</v>
      </c>
      <c r="L76" s="170">
        <v>42674</v>
      </c>
      <c r="M76" s="173">
        <f t="shared" si="8"/>
        <v>8500</v>
      </c>
      <c r="N76" s="173">
        <f t="shared" si="9"/>
        <v>5422.54</v>
      </c>
      <c r="P76" s="170">
        <v>42674</v>
      </c>
      <c r="Q76" s="96">
        <f t="shared" si="10"/>
        <v>-2.2988505747126436E-2</v>
      </c>
      <c r="R76" s="96">
        <f t="shared" si="11"/>
        <v>1.0762749776319672E-2</v>
      </c>
      <c r="T76" s="170"/>
      <c r="X76" s="170"/>
      <c r="Y76" s="171"/>
    </row>
    <row r="77" spans="2:25">
      <c r="B77" s="170">
        <v>40567</v>
      </c>
      <c r="C77">
        <v>4575</v>
      </c>
      <c r="E77" s="170">
        <v>40567</v>
      </c>
      <c r="F77">
        <v>3346.06</v>
      </c>
      <c r="H77" s="170">
        <v>40567</v>
      </c>
      <c r="I77" s="172">
        <f t="shared" si="6"/>
        <v>4575</v>
      </c>
      <c r="J77" s="114">
        <f t="shared" si="7"/>
        <v>3346.06</v>
      </c>
      <c r="L77" s="170">
        <v>42704</v>
      </c>
      <c r="M77" s="173">
        <f t="shared" si="8"/>
        <v>7575</v>
      </c>
      <c r="N77" s="173">
        <f t="shared" si="9"/>
        <v>5148.91</v>
      </c>
      <c r="P77" s="170">
        <v>42704</v>
      </c>
      <c r="Q77" s="96">
        <f t="shared" si="10"/>
        <v>-0.10882352941176471</v>
      </c>
      <c r="R77" s="96">
        <f t="shared" si="11"/>
        <v>-5.0461591800152715E-2</v>
      </c>
      <c r="T77" s="170"/>
      <c r="X77" s="170"/>
      <c r="Y77" s="171"/>
    </row>
    <row r="78" spans="2:25">
      <c r="B78" s="170">
        <v>40568</v>
      </c>
      <c r="C78">
        <v>4725</v>
      </c>
      <c r="E78" s="170">
        <v>40568</v>
      </c>
      <c r="F78">
        <v>3433.91</v>
      </c>
      <c r="H78" s="170">
        <v>40568</v>
      </c>
      <c r="I78" s="172">
        <f t="shared" si="6"/>
        <v>4725</v>
      </c>
      <c r="J78" s="114">
        <f t="shared" si="7"/>
        <v>3433.91</v>
      </c>
      <c r="L78" s="170">
        <v>42734</v>
      </c>
      <c r="M78" s="173">
        <f t="shared" si="8"/>
        <v>7925</v>
      </c>
      <c r="N78" s="173">
        <f t="shared" si="9"/>
        <v>5296.71</v>
      </c>
      <c r="P78" s="170">
        <v>42734</v>
      </c>
      <c r="Q78" s="96">
        <f t="shared" si="10"/>
        <v>4.6204620462046202E-2</v>
      </c>
      <c r="R78" s="96">
        <f t="shared" si="11"/>
        <v>2.8705104575531555E-2</v>
      </c>
      <c r="T78" s="170"/>
      <c r="X78" s="170"/>
      <c r="Y78" s="171"/>
    </row>
    <row r="79" spans="2:25">
      <c r="B79" s="170">
        <v>40569</v>
      </c>
      <c r="C79">
        <v>4775</v>
      </c>
      <c r="E79" s="170">
        <v>40569</v>
      </c>
      <c r="F79">
        <v>3501.72</v>
      </c>
      <c r="H79" s="170">
        <v>40569</v>
      </c>
      <c r="I79" s="172">
        <f t="shared" si="6"/>
        <v>4775</v>
      </c>
      <c r="J79" s="114">
        <f t="shared" si="7"/>
        <v>3501.72</v>
      </c>
      <c r="L79" s="170">
        <v>42766</v>
      </c>
      <c r="M79" s="173">
        <f t="shared" si="8"/>
        <v>7925</v>
      </c>
      <c r="N79" s="173">
        <f t="shared" si="9"/>
        <v>5294.1</v>
      </c>
      <c r="P79" s="170">
        <v>42766</v>
      </c>
      <c r="Q79" s="96">
        <f t="shared" si="10"/>
        <v>0</v>
      </c>
      <c r="R79" s="96">
        <f t="shared" si="11"/>
        <v>-4.9275871248372527E-4</v>
      </c>
      <c r="T79" s="170"/>
      <c r="X79" s="170"/>
      <c r="Y79" s="171"/>
    </row>
    <row r="80" spans="2:25">
      <c r="B80" s="170">
        <v>40570</v>
      </c>
      <c r="C80">
        <v>4875</v>
      </c>
      <c r="E80" s="170">
        <v>40570</v>
      </c>
      <c r="F80">
        <v>3514.62</v>
      </c>
      <c r="H80" s="170">
        <v>40570</v>
      </c>
      <c r="I80" s="172">
        <f t="shared" si="6"/>
        <v>4875</v>
      </c>
      <c r="J80" s="114">
        <f t="shared" si="7"/>
        <v>3514.62</v>
      </c>
      <c r="L80" s="170">
        <v>42794</v>
      </c>
      <c r="M80" s="173">
        <f t="shared" si="8"/>
        <v>8125</v>
      </c>
      <c r="N80" s="173">
        <f t="shared" si="9"/>
        <v>5386.69</v>
      </c>
      <c r="P80" s="170">
        <v>42794</v>
      </c>
      <c r="Q80" s="96">
        <f t="shared" si="10"/>
        <v>2.5236593059936908E-2</v>
      </c>
      <c r="R80" s="96">
        <f t="shared" si="11"/>
        <v>1.7489280519823808E-2</v>
      </c>
      <c r="T80" s="170"/>
      <c r="X80" s="170"/>
      <c r="Y80" s="171"/>
    </row>
    <row r="81" spans="2:25">
      <c r="B81" s="170">
        <v>40571</v>
      </c>
      <c r="C81">
        <v>4800</v>
      </c>
      <c r="E81" s="170">
        <v>40571</v>
      </c>
      <c r="F81">
        <v>3487.61</v>
      </c>
      <c r="H81" s="170">
        <v>40571</v>
      </c>
      <c r="I81" s="172">
        <f t="shared" si="6"/>
        <v>4800</v>
      </c>
      <c r="J81" s="114">
        <f t="shared" si="7"/>
        <v>3487.61</v>
      </c>
      <c r="L81" s="170">
        <v>42825</v>
      </c>
      <c r="M81" s="173">
        <f t="shared" si="8"/>
        <v>8000</v>
      </c>
      <c r="N81" s="173">
        <f t="shared" si="9"/>
        <v>5568.11</v>
      </c>
      <c r="P81" s="170">
        <v>42825</v>
      </c>
      <c r="Q81" s="96">
        <f t="shared" si="10"/>
        <v>-1.5384615384615385E-2</v>
      </c>
      <c r="R81" s="96">
        <f t="shared" si="11"/>
        <v>3.3679309557446239E-2</v>
      </c>
      <c r="T81" s="170"/>
      <c r="X81" s="170"/>
      <c r="Y81" s="171"/>
    </row>
    <row r="82" spans="2:25">
      <c r="B82" s="170">
        <v>40574</v>
      </c>
      <c r="C82">
        <v>4700</v>
      </c>
      <c r="E82" s="170">
        <v>40574</v>
      </c>
      <c r="F82">
        <v>3409.17</v>
      </c>
      <c r="H82" s="170">
        <v>40574</v>
      </c>
      <c r="I82" s="172">
        <f t="shared" si="6"/>
        <v>4700</v>
      </c>
      <c r="J82" s="114">
        <f t="shared" si="7"/>
        <v>3409.17</v>
      </c>
      <c r="L82" s="170">
        <v>42853</v>
      </c>
      <c r="M82" s="173">
        <f t="shared" si="8"/>
        <v>8375</v>
      </c>
      <c r="N82" s="173">
        <f t="shared" si="9"/>
        <v>5685.3</v>
      </c>
      <c r="P82" s="170">
        <v>42853</v>
      </c>
      <c r="Q82" s="96">
        <f t="shared" si="10"/>
        <v>4.6875E-2</v>
      </c>
      <c r="R82" s="96">
        <f t="shared" si="11"/>
        <v>2.1046638805627137E-2</v>
      </c>
      <c r="T82" s="170"/>
      <c r="X82" s="170"/>
      <c r="Y82" s="171"/>
    </row>
    <row r="83" spans="2:25">
      <c r="B83" s="170">
        <v>40575</v>
      </c>
      <c r="C83">
        <v>4650</v>
      </c>
      <c r="E83" s="170">
        <v>40575</v>
      </c>
      <c r="F83">
        <v>3442.5</v>
      </c>
      <c r="H83" s="170">
        <v>40575</v>
      </c>
      <c r="I83" s="172">
        <f t="shared" si="6"/>
        <v>4650</v>
      </c>
      <c r="J83" s="114">
        <f t="shared" si="7"/>
        <v>3442.5</v>
      </c>
      <c r="L83" s="170">
        <v>42886</v>
      </c>
      <c r="M83" s="173">
        <f t="shared" si="8"/>
        <v>8750</v>
      </c>
      <c r="N83" s="173">
        <f t="shared" si="9"/>
        <v>5738.16</v>
      </c>
      <c r="P83" s="170">
        <v>42886</v>
      </c>
      <c r="Q83" s="96">
        <f t="shared" si="10"/>
        <v>4.4776119402985072E-2</v>
      </c>
      <c r="R83" s="96">
        <f t="shared" si="11"/>
        <v>9.2976623924858268E-3</v>
      </c>
      <c r="T83" s="170"/>
      <c r="X83" s="170"/>
      <c r="Y83" s="171"/>
    </row>
    <row r="84" spans="2:25">
      <c r="B84" s="170">
        <v>40576</v>
      </c>
      <c r="C84">
        <v>4750</v>
      </c>
      <c r="E84" s="170">
        <v>40576</v>
      </c>
      <c r="F84">
        <v>3480.83</v>
      </c>
      <c r="H84" s="170">
        <v>40576</v>
      </c>
      <c r="I84" s="172">
        <f t="shared" si="6"/>
        <v>4750</v>
      </c>
      <c r="J84" s="114">
        <f t="shared" si="7"/>
        <v>3480.83</v>
      </c>
      <c r="L84" s="170">
        <v>42908</v>
      </c>
      <c r="M84" s="173">
        <f t="shared" si="8"/>
        <v>8600</v>
      </c>
      <c r="N84" s="173">
        <f t="shared" si="9"/>
        <v>5829.71</v>
      </c>
      <c r="P84" s="170">
        <v>42908</v>
      </c>
      <c r="Q84" s="96">
        <f t="shared" si="10"/>
        <v>-1.7142857142857144E-2</v>
      </c>
      <c r="R84" s="96">
        <f t="shared" si="11"/>
        <v>1.5954591715811373E-2</v>
      </c>
      <c r="T84" s="170"/>
      <c r="X84" s="170"/>
      <c r="Y84" s="171"/>
    </row>
    <row r="85" spans="2:25">
      <c r="B85" s="170">
        <v>40578</v>
      </c>
      <c r="C85">
        <v>4750</v>
      </c>
      <c r="E85" s="170">
        <v>40578</v>
      </c>
      <c r="F85">
        <v>3496.17</v>
      </c>
      <c r="H85" s="170">
        <v>40578</v>
      </c>
      <c r="I85" s="172">
        <f t="shared" si="6"/>
        <v>4750</v>
      </c>
      <c r="J85" s="114">
        <f t="shared" si="7"/>
        <v>3496.17</v>
      </c>
      <c r="L85" s="170">
        <v>42947</v>
      </c>
      <c r="M85" s="173">
        <f t="shared" si="8"/>
        <v>8375</v>
      </c>
      <c r="N85" s="173">
        <f t="shared" si="9"/>
        <v>5840.94</v>
      </c>
      <c r="P85" s="170">
        <v>42947</v>
      </c>
      <c r="Q85" s="96">
        <f t="shared" si="10"/>
        <v>-2.616279069767442E-2</v>
      </c>
      <c r="R85" s="96">
        <f t="shared" si="11"/>
        <v>1.9263393890947514E-3</v>
      </c>
      <c r="T85" s="170"/>
      <c r="X85" s="170"/>
      <c r="Y85" s="171"/>
    </row>
    <row r="86" spans="2:25">
      <c r="B86" s="170">
        <v>40581</v>
      </c>
      <c r="C86">
        <v>4725</v>
      </c>
      <c r="E86" s="170">
        <v>40581</v>
      </c>
      <c r="F86">
        <v>3487.71</v>
      </c>
      <c r="H86" s="170">
        <v>40581</v>
      </c>
      <c r="I86" s="172">
        <f t="shared" si="6"/>
        <v>4725</v>
      </c>
      <c r="J86" s="114">
        <f t="shared" si="7"/>
        <v>3487.71</v>
      </c>
      <c r="L86" s="170">
        <v>42978</v>
      </c>
      <c r="M86" s="173">
        <f t="shared" si="8"/>
        <v>8375</v>
      </c>
      <c r="N86" s="173">
        <f t="shared" si="9"/>
        <v>5864.06</v>
      </c>
      <c r="P86" s="170">
        <v>42978</v>
      </c>
      <c r="Q86" s="96">
        <f t="shared" si="10"/>
        <v>0</v>
      </c>
      <c r="R86" s="96">
        <f t="shared" si="11"/>
        <v>3.9582669912720898E-3</v>
      </c>
      <c r="T86" s="170"/>
      <c r="X86" s="170"/>
      <c r="Y86" s="171"/>
    </row>
    <row r="87" spans="2:25">
      <c r="B87" s="170">
        <v>40582</v>
      </c>
      <c r="C87">
        <v>4825</v>
      </c>
      <c r="E87" s="170">
        <v>40582</v>
      </c>
      <c r="F87">
        <v>3459.93</v>
      </c>
      <c r="H87" s="170">
        <v>40582</v>
      </c>
      <c r="I87" s="172">
        <f t="shared" si="6"/>
        <v>4825</v>
      </c>
      <c r="J87" s="114">
        <f t="shared" si="7"/>
        <v>3459.93</v>
      </c>
      <c r="L87" s="170">
        <v>43007</v>
      </c>
      <c r="M87" s="173">
        <f t="shared" si="8"/>
        <v>8425</v>
      </c>
      <c r="N87" s="173">
        <f t="shared" si="9"/>
        <v>5900.85</v>
      </c>
      <c r="P87" s="170">
        <v>43007</v>
      </c>
      <c r="Q87" s="96">
        <f t="shared" si="10"/>
        <v>5.9701492537313433E-3</v>
      </c>
      <c r="R87" s="96">
        <f t="shared" si="11"/>
        <v>6.2738102952561809E-3</v>
      </c>
      <c r="T87" s="170"/>
      <c r="X87" s="170"/>
      <c r="Y87" s="171"/>
    </row>
    <row r="88" spans="2:25">
      <c r="B88" s="170">
        <v>40583</v>
      </c>
      <c r="C88">
        <v>4750</v>
      </c>
      <c r="E88" s="170">
        <v>40583</v>
      </c>
      <c r="F88">
        <v>3417.47</v>
      </c>
      <c r="H88" s="170">
        <v>40583</v>
      </c>
      <c r="I88" s="172">
        <f t="shared" si="6"/>
        <v>4750</v>
      </c>
      <c r="J88" s="114">
        <f t="shared" si="7"/>
        <v>3417.47</v>
      </c>
      <c r="L88" s="170">
        <v>43039</v>
      </c>
      <c r="M88" s="173">
        <f t="shared" si="8"/>
        <v>8200</v>
      </c>
      <c r="N88" s="173">
        <f t="shared" si="9"/>
        <v>6005.78</v>
      </c>
      <c r="P88" s="170">
        <v>43039</v>
      </c>
      <c r="Q88" s="96">
        <f t="shared" si="10"/>
        <v>-2.6706231454005934E-2</v>
      </c>
      <c r="R88" s="96">
        <f t="shared" si="11"/>
        <v>1.7782183922655105E-2</v>
      </c>
      <c r="T88" s="170"/>
      <c r="X88" s="170"/>
      <c r="Y88" s="171"/>
    </row>
    <row r="89" spans="2:25">
      <c r="B89" s="170">
        <v>40584</v>
      </c>
      <c r="C89">
        <v>4675</v>
      </c>
      <c r="E89" s="170">
        <v>40584</v>
      </c>
      <c r="F89">
        <v>3373.64</v>
      </c>
      <c r="H89" s="170">
        <v>40584</v>
      </c>
      <c r="I89" s="172">
        <f t="shared" si="6"/>
        <v>4675</v>
      </c>
      <c r="J89" s="114">
        <f t="shared" si="7"/>
        <v>3373.64</v>
      </c>
      <c r="L89" s="170">
        <v>43068</v>
      </c>
      <c r="M89" s="173">
        <f t="shared" si="8"/>
        <v>7600</v>
      </c>
      <c r="N89" s="173">
        <f t="shared" si="9"/>
        <v>6061.37</v>
      </c>
      <c r="P89" s="170">
        <v>43068</v>
      </c>
      <c r="Q89" s="96">
        <f t="shared" si="10"/>
        <v>-7.3170731707317069E-2</v>
      </c>
      <c r="R89" s="96">
        <f t="shared" si="11"/>
        <v>9.2560833064148449E-3</v>
      </c>
      <c r="T89" s="170"/>
      <c r="X89" s="170"/>
      <c r="Y89" s="171"/>
    </row>
    <row r="90" spans="2:25">
      <c r="B90" s="170">
        <v>40585</v>
      </c>
      <c r="C90">
        <v>4650</v>
      </c>
      <c r="E90" s="170">
        <v>40585</v>
      </c>
      <c r="F90">
        <v>3391.77</v>
      </c>
      <c r="H90" s="170">
        <v>40585</v>
      </c>
      <c r="I90" s="172">
        <f t="shared" si="6"/>
        <v>4650</v>
      </c>
      <c r="J90" s="114">
        <f t="shared" si="7"/>
        <v>3391.77</v>
      </c>
      <c r="L90" s="170">
        <v>43098</v>
      </c>
      <c r="M90" s="173">
        <f t="shared" si="8"/>
        <v>7625</v>
      </c>
      <c r="N90" s="173">
        <f t="shared" si="9"/>
        <v>6355.65</v>
      </c>
      <c r="P90" s="170">
        <v>43098</v>
      </c>
      <c r="Q90" s="96">
        <f t="shared" si="10"/>
        <v>3.2894736842105261E-3</v>
      </c>
      <c r="R90" s="96">
        <f t="shared" si="11"/>
        <v>4.8550080262382889E-2</v>
      </c>
      <c r="T90" s="170"/>
      <c r="X90" s="170"/>
      <c r="Y90" s="171"/>
    </row>
    <row r="91" spans="2:25">
      <c r="B91" s="170">
        <v>40588</v>
      </c>
      <c r="C91">
        <v>4725</v>
      </c>
      <c r="E91" s="170">
        <v>40588</v>
      </c>
      <c r="F91">
        <v>3416.77</v>
      </c>
      <c r="H91" s="170">
        <v>40588</v>
      </c>
      <c r="I91" s="172">
        <f t="shared" si="6"/>
        <v>4725</v>
      </c>
      <c r="J91" s="114">
        <f t="shared" si="7"/>
        <v>3416.77</v>
      </c>
      <c r="L91" s="170">
        <v>43131</v>
      </c>
      <c r="M91" s="173">
        <f t="shared" si="8"/>
        <v>7750</v>
      </c>
      <c r="N91" s="173">
        <f t="shared" si="9"/>
        <v>6605.63</v>
      </c>
      <c r="P91" s="170">
        <v>43131</v>
      </c>
      <c r="Q91" s="96">
        <f t="shared" si="10"/>
        <v>1.6393442622950821E-2</v>
      </c>
      <c r="R91" s="96">
        <f t="shared" si="11"/>
        <v>3.9331933004492142E-2</v>
      </c>
      <c r="T91" s="170"/>
      <c r="X91" s="170"/>
      <c r="Y91" s="171"/>
    </row>
    <row r="92" spans="2:25">
      <c r="B92" s="170">
        <v>40590</v>
      </c>
      <c r="C92">
        <v>4700</v>
      </c>
      <c r="E92" s="170">
        <v>40590</v>
      </c>
      <c r="F92">
        <v>3416.78</v>
      </c>
      <c r="H92" s="170">
        <v>40590</v>
      </c>
      <c r="I92" s="172">
        <f t="shared" si="6"/>
        <v>4700</v>
      </c>
      <c r="J92" s="114">
        <f t="shared" si="7"/>
        <v>3416.78</v>
      </c>
      <c r="L92" s="170">
        <v>43159</v>
      </c>
      <c r="M92" s="173">
        <f t="shared" si="8"/>
        <v>7575</v>
      </c>
      <c r="N92" s="173">
        <f t="shared" si="9"/>
        <v>6597.22</v>
      </c>
      <c r="P92" s="170">
        <v>43159</v>
      </c>
      <c r="Q92" s="96">
        <f t="shared" si="10"/>
        <v>-2.2580645161290321E-2</v>
      </c>
      <c r="R92" s="96">
        <f t="shared" si="11"/>
        <v>-1.273156383266979E-3</v>
      </c>
      <c r="T92" s="170"/>
      <c r="X92" s="170"/>
      <c r="Y92" s="171"/>
    </row>
    <row r="93" spans="2:25">
      <c r="B93" s="170">
        <v>40591</v>
      </c>
      <c r="C93">
        <v>4675</v>
      </c>
      <c r="E93" s="170">
        <v>40591</v>
      </c>
      <c r="F93">
        <v>3434.38</v>
      </c>
      <c r="H93" s="170">
        <v>40591</v>
      </c>
      <c r="I93" s="172">
        <f t="shared" si="6"/>
        <v>4675</v>
      </c>
      <c r="J93" s="114">
        <f t="shared" si="7"/>
        <v>3434.38</v>
      </c>
      <c r="L93" s="170">
        <v>43188</v>
      </c>
      <c r="M93" s="173">
        <f t="shared" si="8"/>
        <v>7200</v>
      </c>
      <c r="N93" s="173">
        <f t="shared" si="9"/>
        <v>6188.99</v>
      </c>
      <c r="P93" s="170">
        <v>43188</v>
      </c>
      <c r="Q93" s="96">
        <f t="shared" si="10"/>
        <v>-4.9504950495049507E-2</v>
      </c>
      <c r="R93" s="96">
        <f t="shared" si="11"/>
        <v>-6.1879094527695071E-2</v>
      </c>
      <c r="T93" s="170"/>
      <c r="X93" s="170"/>
      <c r="Y93" s="171"/>
    </row>
    <row r="94" spans="2:25">
      <c r="B94" s="170">
        <v>40592</v>
      </c>
      <c r="C94">
        <v>4700</v>
      </c>
      <c r="E94" s="170">
        <v>40592</v>
      </c>
      <c r="F94">
        <v>3501.5</v>
      </c>
      <c r="H94" s="170">
        <v>40592</v>
      </c>
      <c r="I94" s="172">
        <f t="shared" si="6"/>
        <v>4700</v>
      </c>
      <c r="J94" s="114">
        <f t="shared" si="7"/>
        <v>3501.5</v>
      </c>
      <c r="L94" s="170">
        <v>43220</v>
      </c>
      <c r="M94" s="173">
        <f t="shared" si="8"/>
        <v>6975</v>
      </c>
      <c r="N94" s="173">
        <f t="shared" si="9"/>
        <v>5994.6</v>
      </c>
      <c r="P94" s="170">
        <v>43220</v>
      </c>
      <c r="Q94" s="96">
        <f t="shared" si="10"/>
        <v>-3.125E-2</v>
      </c>
      <c r="R94" s="96">
        <f t="shared" si="11"/>
        <v>-3.1409002115046145E-2</v>
      </c>
      <c r="T94" s="170"/>
      <c r="X94" s="170"/>
      <c r="Y94" s="171"/>
    </row>
    <row r="95" spans="2:25">
      <c r="B95" s="170">
        <v>40595</v>
      </c>
      <c r="C95">
        <v>4825</v>
      </c>
      <c r="E95" s="170">
        <v>40595</v>
      </c>
      <c r="F95">
        <v>3497.64</v>
      </c>
      <c r="H95" s="170">
        <v>40595</v>
      </c>
      <c r="I95" s="172">
        <f t="shared" si="6"/>
        <v>4825</v>
      </c>
      <c r="J95" s="114">
        <f t="shared" si="7"/>
        <v>3497.64</v>
      </c>
      <c r="L95" s="170">
        <v>43251</v>
      </c>
      <c r="M95" s="173">
        <f t="shared" si="8"/>
        <v>7075</v>
      </c>
      <c r="N95" s="173">
        <f t="shared" si="9"/>
        <v>5983.59</v>
      </c>
      <c r="P95" s="170">
        <v>43251</v>
      </c>
      <c r="Q95" s="96">
        <f t="shared" si="10"/>
        <v>1.4336917562724014E-2</v>
      </c>
      <c r="R95" s="96">
        <f t="shared" si="11"/>
        <v>-1.8366529876889563E-3</v>
      </c>
      <c r="T95" s="170"/>
      <c r="X95" s="170"/>
      <c r="Y95" s="171"/>
    </row>
    <row r="96" spans="2:25">
      <c r="B96" s="170">
        <v>40596</v>
      </c>
      <c r="C96">
        <v>4850</v>
      </c>
      <c r="E96" s="170">
        <v>40596</v>
      </c>
      <c r="F96">
        <v>3451.1</v>
      </c>
      <c r="H96" s="170">
        <v>40596</v>
      </c>
      <c r="I96" s="172">
        <f t="shared" si="6"/>
        <v>4850</v>
      </c>
      <c r="J96" s="114">
        <f t="shared" si="7"/>
        <v>3451.1</v>
      </c>
      <c r="L96" s="170">
        <v>43280</v>
      </c>
      <c r="M96" s="173">
        <f t="shared" si="8"/>
        <v>6650</v>
      </c>
      <c r="N96" s="173">
        <f t="shared" si="9"/>
        <v>5799.24</v>
      </c>
      <c r="P96" s="170">
        <v>43280</v>
      </c>
      <c r="Q96" s="96">
        <f t="shared" si="10"/>
        <v>-6.0070671378091869E-2</v>
      </c>
      <c r="R96" s="96">
        <f t="shared" si="11"/>
        <v>-3.0809263335221892E-2</v>
      </c>
      <c r="T96" s="170"/>
      <c r="X96" s="170"/>
      <c r="Y96" s="171"/>
    </row>
    <row r="97" spans="2:25">
      <c r="B97" s="170">
        <v>40597</v>
      </c>
      <c r="C97">
        <v>4900</v>
      </c>
      <c r="E97" s="170">
        <v>40597</v>
      </c>
      <c r="F97">
        <v>3474.12</v>
      </c>
      <c r="H97" s="170">
        <v>40597</v>
      </c>
      <c r="I97" s="172">
        <f t="shared" si="6"/>
        <v>4900</v>
      </c>
      <c r="J97" s="114">
        <f t="shared" si="7"/>
        <v>3474.12</v>
      </c>
      <c r="L97" s="170">
        <v>43312</v>
      </c>
      <c r="M97" s="173">
        <f t="shared" si="8"/>
        <v>6350</v>
      </c>
      <c r="N97" s="173">
        <f t="shared" si="9"/>
        <v>5936.44</v>
      </c>
      <c r="P97" s="170">
        <v>43312</v>
      </c>
      <c r="Q97" s="96">
        <f t="shared" si="10"/>
        <v>-4.5112781954887216E-2</v>
      </c>
      <c r="R97" s="96">
        <f t="shared" si="11"/>
        <v>2.3658272463288263E-2</v>
      </c>
      <c r="T97" s="170"/>
      <c r="X97" s="170"/>
      <c r="Y97" s="171"/>
    </row>
    <row r="98" spans="2:25">
      <c r="B98" s="170">
        <v>40598</v>
      </c>
      <c r="C98">
        <v>4800</v>
      </c>
      <c r="E98" s="170">
        <v>40598</v>
      </c>
      <c r="F98">
        <v>3439.13</v>
      </c>
      <c r="H98" s="170">
        <v>40598</v>
      </c>
      <c r="I98" s="172">
        <f t="shared" si="6"/>
        <v>4800</v>
      </c>
      <c r="J98" s="114">
        <f t="shared" si="7"/>
        <v>3439.13</v>
      </c>
      <c r="L98" s="170">
        <v>43343</v>
      </c>
      <c r="M98" s="173">
        <f t="shared" si="8"/>
        <v>6375</v>
      </c>
      <c r="N98" s="173">
        <f t="shared" si="9"/>
        <v>6018.46</v>
      </c>
      <c r="P98" s="170">
        <v>43343</v>
      </c>
      <c r="Q98" s="96">
        <f t="shared" si="10"/>
        <v>3.937007874015748E-3</v>
      </c>
      <c r="R98" s="96">
        <f t="shared" si="11"/>
        <v>1.381636132092642E-2</v>
      </c>
      <c r="T98" s="170"/>
      <c r="X98" s="170"/>
      <c r="Y98" s="171"/>
    </row>
    <row r="99" spans="2:25">
      <c r="B99" s="170">
        <v>40599</v>
      </c>
      <c r="C99">
        <v>4800</v>
      </c>
      <c r="E99" s="170">
        <v>40599</v>
      </c>
      <c r="F99">
        <v>3443.53</v>
      </c>
      <c r="H99" s="170">
        <v>40599</v>
      </c>
      <c r="I99" s="172">
        <f t="shared" si="6"/>
        <v>4800</v>
      </c>
      <c r="J99" s="114">
        <f t="shared" si="7"/>
        <v>3443.53</v>
      </c>
      <c r="L99" s="170">
        <v>43371</v>
      </c>
      <c r="M99" s="173">
        <f t="shared" si="8"/>
        <v>5900</v>
      </c>
      <c r="N99" s="173">
        <f t="shared" si="9"/>
        <v>5976.55</v>
      </c>
      <c r="P99" s="170">
        <v>43371</v>
      </c>
      <c r="Q99" s="96">
        <f t="shared" si="10"/>
        <v>-7.4509803921568626E-2</v>
      </c>
      <c r="R99" s="96">
        <f t="shared" si="11"/>
        <v>-6.9635753996869386E-3</v>
      </c>
      <c r="T99" s="170"/>
      <c r="X99" s="170"/>
      <c r="Y99" s="171"/>
    </row>
    <row r="100" spans="2:25">
      <c r="B100" s="170">
        <v>40602</v>
      </c>
      <c r="C100">
        <v>4750</v>
      </c>
      <c r="E100" s="170">
        <v>40602</v>
      </c>
      <c r="F100">
        <v>3470.35</v>
      </c>
      <c r="H100" s="170">
        <v>40602</v>
      </c>
      <c r="I100" s="172">
        <f t="shared" si="6"/>
        <v>4750</v>
      </c>
      <c r="J100" s="114">
        <f t="shared" si="7"/>
        <v>3470.35</v>
      </c>
      <c r="L100" s="170">
        <v>43404</v>
      </c>
      <c r="M100" s="173">
        <f t="shared" si="8"/>
        <v>5975</v>
      </c>
      <c r="N100" s="173">
        <f t="shared" si="9"/>
        <v>5831.65</v>
      </c>
      <c r="P100" s="170">
        <v>43404</v>
      </c>
      <c r="Q100" s="96">
        <f t="shared" si="10"/>
        <v>1.2711864406779662E-2</v>
      </c>
      <c r="R100" s="96">
        <f t="shared" si="11"/>
        <v>-2.4244756590340671E-2</v>
      </c>
      <c r="T100" s="170"/>
      <c r="X100" s="170"/>
      <c r="Y100" s="171"/>
    </row>
    <row r="101" spans="2:25">
      <c r="B101" s="170">
        <v>40603</v>
      </c>
      <c r="C101">
        <v>4800</v>
      </c>
      <c r="E101" s="170">
        <v>40604</v>
      </c>
      <c r="F101">
        <v>3486.2</v>
      </c>
      <c r="H101" s="170">
        <v>40604</v>
      </c>
      <c r="I101" s="172">
        <f t="shared" si="6"/>
        <v>4825</v>
      </c>
      <c r="J101" s="114">
        <f t="shared" si="7"/>
        <v>3486.2</v>
      </c>
      <c r="L101" s="170">
        <v>43434</v>
      </c>
      <c r="M101" s="173">
        <f t="shared" si="8"/>
        <v>6600</v>
      </c>
      <c r="N101" s="173">
        <f t="shared" si="9"/>
        <v>6056.12</v>
      </c>
      <c r="P101" s="170">
        <v>43434</v>
      </c>
      <c r="Q101" s="96">
        <f t="shared" si="10"/>
        <v>0.10460251046025104</v>
      </c>
      <c r="R101" s="96">
        <f t="shared" si="11"/>
        <v>3.8491679027376519E-2</v>
      </c>
      <c r="T101" s="170"/>
      <c r="X101" s="170"/>
      <c r="Y101" s="171"/>
    </row>
    <row r="102" spans="2:25">
      <c r="B102" s="170">
        <v>40604</v>
      </c>
      <c r="C102">
        <v>4825</v>
      </c>
      <c r="E102" s="170">
        <v>40605</v>
      </c>
      <c r="F102">
        <v>3494.54</v>
      </c>
      <c r="H102" s="170">
        <v>40605</v>
      </c>
      <c r="I102" s="172">
        <f t="shared" si="6"/>
        <v>4850</v>
      </c>
      <c r="J102" s="114">
        <f t="shared" si="7"/>
        <v>3494.54</v>
      </c>
      <c r="L102" s="170">
        <v>43462</v>
      </c>
      <c r="M102" s="173">
        <f t="shared" si="8"/>
        <v>7450</v>
      </c>
      <c r="N102" s="173">
        <f t="shared" si="9"/>
        <v>6194.5</v>
      </c>
      <c r="P102" s="170">
        <v>43462</v>
      </c>
      <c r="Q102" s="96">
        <f t="shared" si="10"/>
        <v>0.12878787878787878</v>
      </c>
      <c r="R102" s="96">
        <f t="shared" si="11"/>
        <v>2.2849613283752651E-2</v>
      </c>
      <c r="T102" s="170"/>
      <c r="X102" s="170"/>
      <c r="Y102" s="171"/>
    </row>
    <row r="103" spans="2:25">
      <c r="B103" s="170">
        <v>40605</v>
      </c>
      <c r="C103">
        <v>4850</v>
      </c>
      <c r="E103" s="170">
        <v>40606</v>
      </c>
      <c r="F103">
        <v>3542.9</v>
      </c>
      <c r="H103" s="170">
        <v>40606</v>
      </c>
      <c r="I103" s="172">
        <f t="shared" si="6"/>
        <v>5000</v>
      </c>
      <c r="J103" s="114">
        <f t="shared" si="7"/>
        <v>3542.9</v>
      </c>
      <c r="L103" s="170">
        <v>43496</v>
      </c>
      <c r="M103" s="173">
        <f t="shared" si="8"/>
        <v>7750</v>
      </c>
      <c r="N103" s="173">
        <f t="shared" si="9"/>
        <v>6532.97</v>
      </c>
      <c r="P103" s="170">
        <v>43496</v>
      </c>
      <c r="Q103" s="96">
        <f t="shared" si="10"/>
        <v>4.0268456375838924E-2</v>
      </c>
      <c r="R103" s="96">
        <f t="shared" si="11"/>
        <v>5.4640406812494997E-2</v>
      </c>
      <c r="T103" s="170"/>
      <c r="X103" s="170"/>
      <c r="Y103" s="171"/>
    </row>
    <row r="104" spans="2:25">
      <c r="B104" s="170">
        <v>40606</v>
      </c>
      <c r="C104">
        <v>5000</v>
      </c>
      <c r="E104" s="170">
        <v>40609</v>
      </c>
      <c r="F104">
        <v>3561.72</v>
      </c>
      <c r="H104" s="170">
        <v>40609</v>
      </c>
      <c r="I104" s="172">
        <f t="shared" si="6"/>
        <v>4950</v>
      </c>
      <c r="J104" s="114">
        <f t="shared" si="7"/>
        <v>3561.72</v>
      </c>
      <c r="L104" s="170">
        <v>43524</v>
      </c>
      <c r="M104" s="173">
        <f t="shared" si="8"/>
        <v>7425</v>
      </c>
      <c r="N104" s="173">
        <f t="shared" si="9"/>
        <v>6443.35</v>
      </c>
      <c r="P104" s="170">
        <v>43524</v>
      </c>
      <c r="Q104" s="96">
        <f t="shared" si="10"/>
        <v>-4.1935483870967745E-2</v>
      </c>
      <c r="R104" s="96">
        <f t="shared" si="11"/>
        <v>-1.3718109833659099E-2</v>
      </c>
      <c r="T104" s="170"/>
      <c r="X104" s="170"/>
      <c r="Y104" s="171"/>
    </row>
    <row r="105" spans="2:25">
      <c r="B105" s="170">
        <v>40609</v>
      </c>
      <c r="C105">
        <v>4950</v>
      </c>
      <c r="E105" s="170">
        <v>40610</v>
      </c>
      <c r="F105">
        <v>3580.31</v>
      </c>
      <c r="H105" s="170">
        <v>40610</v>
      </c>
      <c r="I105" s="172">
        <f t="shared" si="6"/>
        <v>4950</v>
      </c>
      <c r="J105" s="114">
        <f t="shared" si="7"/>
        <v>3580.31</v>
      </c>
      <c r="L105" s="170">
        <v>43553</v>
      </c>
      <c r="M105" s="173">
        <f t="shared" si="8"/>
        <v>6454</v>
      </c>
      <c r="N105" s="173">
        <f t="shared" si="9"/>
        <v>6468.76</v>
      </c>
      <c r="P105" s="170">
        <v>43553</v>
      </c>
      <c r="Q105" s="96">
        <f t="shared" si="10"/>
        <v>-0.13077441077441077</v>
      </c>
      <c r="R105" s="96">
        <f t="shared" si="11"/>
        <v>3.9436007666819048E-3</v>
      </c>
      <c r="T105" s="170"/>
      <c r="X105" s="170"/>
      <c r="Y105" s="171"/>
    </row>
    <row r="106" spans="2:25">
      <c r="B106" s="170">
        <v>40610</v>
      </c>
      <c r="C106">
        <v>4950</v>
      </c>
      <c r="E106" s="170">
        <v>40611</v>
      </c>
      <c r="F106">
        <v>3598.68</v>
      </c>
      <c r="H106" s="170">
        <v>40611</v>
      </c>
      <c r="I106" s="172">
        <f t="shared" si="6"/>
        <v>4925</v>
      </c>
      <c r="J106" s="114">
        <f t="shared" si="7"/>
        <v>3598.68</v>
      </c>
      <c r="L106" s="170">
        <v>43585</v>
      </c>
      <c r="M106" s="173">
        <f t="shared" si="8"/>
        <v>6550</v>
      </c>
      <c r="N106" s="173">
        <f t="shared" si="9"/>
        <v>6455.35</v>
      </c>
      <c r="P106" s="170">
        <v>43585</v>
      </c>
      <c r="Q106" s="96">
        <f t="shared" si="10"/>
        <v>1.4874496436318562E-2</v>
      </c>
      <c r="R106" s="96">
        <f t="shared" si="11"/>
        <v>-2.0730402735609074E-3</v>
      </c>
      <c r="T106" s="170"/>
      <c r="X106" s="170"/>
      <c r="Y106" s="171"/>
    </row>
    <row r="107" spans="2:25">
      <c r="B107" s="170">
        <v>40611</v>
      </c>
      <c r="C107">
        <v>4925</v>
      </c>
      <c r="E107" s="170">
        <v>40612</v>
      </c>
      <c r="F107">
        <v>3587.65</v>
      </c>
      <c r="H107" s="170">
        <v>40612</v>
      </c>
      <c r="I107" s="172">
        <f t="shared" si="6"/>
        <v>4875</v>
      </c>
      <c r="J107" s="114">
        <f t="shared" si="7"/>
        <v>3587.65</v>
      </c>
      <c r="L107" s="170">
        <v>43616</v>
      </c>
      <c r="M107" s="173">
        <f t="shared" si="8"/>
        <v>6570</v>
      </c>
      <c r="N107" s="173">
        <f t="shared" si="9"/>
        <v>6209.12</v>
      </c>
      <c r="P107" s="170">
        <v>43616</v>
      </c>
      <c r="Q107" s="96">
        <f t="shared" si="10"/>
        <v>3.0534351145038168E-3</v>
      </c>
      <c r="R107" s="96">
        <f t="shared" si="11"/>
        <v>-3.8143555345566155E-2</v>
      </c>
      <c r="T107" s="170"/>
      <c r="X107" s="170"/>
      <c r="Y107" s="171"/>
    </row>
    <row r="108" spans="2:25">
      <c r="B108" s="170">
        <v>40612</v>
      </c>
      <c r="C108">
        <v>4875</v>
      </c>
      <c r="E108" s="170">
        <v>40613</v>
      </c>
      <c r="F108">
        <v>3542.23</v>
      </c>
      <c r="H108" s="170">
        <v>40613</v>
      </c>
      <c r="I108" s="172">
        <f t="shared" si="6"/>
        <v>4825</v>
      </c>
      <c r="J108" s="114">
        <f t="shared" si="7"/>
        <v>3542.23</v>
      </c>
      <c r="L108" s="170">
        <v>43644</v>
      </c>
      <c r="M108" s="173">
        <f t="shared" si="8"/>
        <v>6978.666666666667</v>
      </c>
      <c r="N108" s="173">
        <f t="shared" si="9"/>
        <v>6358.63</v>
      </c>
      <c r="P108" s="170">
        <v>43644</v>
      </c>
      <c r="Q108" s="96">
        <f t="shared" si="10"/>
        <v>6.2201927955352662E-2</v>
      </c>
      <c r="R108" s="96">
        <f t="shared" si="11"/>
        <v>2.4079096554745313E-2</v>
      </c>
      <c r="T108" s="170"/>
      <c r="X108" s="170"/>
      <c r="Y108" s="171"/>
    </row>
    <row r="109" spans="2:25">
      <c r="B109" s="170">
        <v>40613</v>
      </c>
      <c r="C109">
        <v>4825</v>
      </c>
      <c r="E109" s="170">
        <v>40616</v>
      </c>
      <c r="F109">
        <v>3569.84</v>
      </c>
      <c r="H109" s="170">
        <v>40616</v>
      </c>
      <c r="I109" s="172">
        <f t="shared" si="6"/>
        <v>4900</v>
      </c>
      <c r="J109" s="114">
        <f t="shared" si="7"/>
        <v>3569.84</v>
      </c>
      <c r="L109" s="170">
        <v>43677</v>
      </c>
      <c r="M109" s="173">
        <f t="shared" si="8"/>
        <v>6825.9012690653035</v>
      </c>
      <c r="N109" s="173">
        <f t="shared" si="9"/>
        <v>6390.51</v>
      </c>
      <c r="P109" s="170">
        <v>43677</v>
      </c>
      <c r="Q109" s="96">
        <f t="shared" si="10"/>
        <v>-2.1890341650940504E-2</v>
      </c>
      <c r="R109" s="96">
        <f t="shared" si="11"/>
        <v>5.0136586025606314E-3</v>
      </c>
      <c r="T109" s="170"/>
      <c r="X109" s="170"/>
      <c r="Y109" s="171"/>
    </row>
    <row r="110" spans="2:25">
      <c r="B110" s="170">
        <v>40616</v>
      </c>
      <c r="C110">
        <v>4900</v>
      </c>
      <c r="E110" s="170">
        <v>40617</v>
      </c>
      <c r="F110">
        <v>3524.48</v>
      </c>
      <c r="H110" s="170">
        <v>40617</v>
      </c>
      <c r="I110" s="172">
        <f t="shared" si="6"/>
        <v>4900</v>
      </c>
      <c r="J110" s="114">
        <f t="shared" si="7"/>
        <v>3524.48</v>
      </c>
      <c r="L110" s="170">
        <v>43707</v>
      </c>
      <c r="M110" s="173">
        <f t="shared" si="8"/>
        <v>6825.9444443176517</v>
      </c>
      <c r="N110" s="173">
        <f t="shared" si="9"/>
        <v>6328.47</v>
      </c>
      <c r="P110" s="170">
        <v>43707</v>
      </c>
      <c r="Q110" s="96">
        <f t="shared" si="10"/>
        <v>6.3252090304704937E-6</v>
      </c>
      <c r="R110" s="96">
        <f t="shared" si="11"/>
        <v>-9.7081453592905674E-3</v>
      </c>
      <c r="T110" s="170"/>
      <c r="X110" s="170"/>
      <c r="Y110" s="171"/>
    </row>
    <row r="111" spans="2:25">
      <c r="B111" s="170">
        <v>40617</v>
      </c>
      <c r="C111">
        <v>4900</v>
      </c>
      <c r="E111" s="170">
        <v>40618</v>
      </c>
      <c r="F111">
        <v>3531.48</v>
      </c>
      <c r="H111" s="170">
        <v>40618</v>
      </c>
      <c r="I111" s="172">
        <f t="shared" si="6"/>
        <v>4975</v>
      </c>
      <c r="J111" s="114">
        <f t="shared" si="7"/>
        <v>3531.48</v>
      </c>
      <c r="L111" s="170">
        <v>43738</v>
      </c>
      <c r="M111" s="173">
        <f t="shared" si="8"/>
        <v>6825.9444444444416</v>
      </c>
      <c r="N111" s="173">
        <f t="shared" si="9"/>
        <v>6169.1</v>
      </c>
      <c r="P111" s="170">
        <v>43738</v>
      </c>
      <c r="Q111" s="96">
        <f t="shared" si="10"/>
        <v>1.8574708441350789E-11</v>
      </c>
      <c r="R111" s="96">
        <f t="shared" si="11"/>
        <v>-2.5183022120670539E-2</v>
      </c>
      <c r="T111" s="170"/>
      <c r="X111" s="170"/>
      <c r="Y111" s="171"/>
    </row>
    <row r="112" spans="2:25">
      <c r="B112" s="170">
        <v>40618</v>
      </c>
      <c r="C112">
        <v>4975</v>
      </c>
      <c r="E112" s="170">
        <v>40619</v>
      </c>
      <c r="F112">
        <v>3484.21</v>
      </c>
      <c r="H112" s="170">
        <v>40619</v>
      </c>
      <c r="I112" s="172">
        <f t="shared" si="6"/>
        <v>4900</v>
      </c>
      <c r="J112" s="114">
        <f t="shared" si="7"/>
        <v>3484.21</v>
      </c>
      <c r="L112" s="170">
        <v>43769</v>
      </c>
      <c r="M112" s="173">
        <f t="shared" si="8"/>
        <v>6825.9444444444453</v>
      </c>
      <c r="N112" s="173">
        <f t="shared" si="9"/>
        <v>6228.32</v>
      </c>
      <c r="P112" s="170">
        <v>43769</v>
      </c>
      <c r="Q112" s="96">
        <f t="shared" si="10"/>
        <v>5.3296343629819936E-16</v>
      </c>
      <c r="R112" s="96">
        <f t="shared" si="11"/>
        <v>9.599455350050955E-3</v>
      </c>
      <c r="T112" s="170"/>
      <c r="X112" s="170"/>
      <c r="Y112" s="171"/>
    </row>
    <row r="113" spans="2:25">
      <c r="B113" s="170">
        <v>40619</v>
      </c>
      <c r="C113">
        <v>4900</v>
      </c>
      <c r="E113" s="170">
        <v>40620</v>
      </c>
      <c r="F113">
        <v>3494.07</v>
      </c>
      <c r="H113" s="170">
        <v>40620</v>
      </c>
      <c r="I113" s="172">
        <f t="shared" si="6"/>
        <v>4850</v>
      </c>
      <c r="J113" s="114">
        <f t="shared" si="7"/>
        <v>3494.07</v>
      </c>
      <c r="L113" s="170">
        <v>43798</v>
      </c>
      <c r="M113" s="173">
        <f t="shared" si="8"/>
        <v>6825.9444444444453</v>
      </c>
      <c r="N113" s="173">
        <f t="shared" si="9"/>
        <v>6011.83</v>
      </c>
      <c r="P113" s="170">
        <v>43798</v>
      </c>
      <c r="Q113" s="96">
        <f t="shared" si="10"/>
        <v>0</v>
      </c>
      <c r="R113" s="96">
        <f t="shared" si="11"/>
        <v>-3.4758971921802315E-2</v>
      </c>
      <c r="T113" s="170"/>
      <c r="X113" s="170"/>
      <c r="Y113" s="171"/>
    </row>
    <row r="114" spans="2:25">
      <c r="B114" s="170">
        <v>40620</v>
      </c>
      <c r="C114">
        <v>4850</v>
      </c>
      <c r="E114" s="170">
        <v>40623</v>
      </c>
      <c r="F114">
        <v>3518.85</v>
      </c>
      <c r="H114" s="170">
        <v>40623</v>
      </c>
      <c r="I114" s="172">
        <f t="shared" si="6"/>
        <v>4950</v>
      </c>
      <c r="J114" s="114">
        <f t="shared" si="7"/>
        <v>3518.85</v>
      </c>
      <c r="L114" s="170">
        <v>43829</v>
      </c>
      <c r="M114" s="173">
        <f t="shared" si="8"/>
        <v>6825.9444444444453</v>
      </c>
      <c r="N114" s="173">
        <f t="shared" si="9"/>
        <v>6299.54</v>
      </c>
      <c r="P114" s="170">
        <v>43829</v>
      </c>
      <c r="Q114" s="96">
        <f t="shared" si="10"/>
        <v>0</v>
      </c>
      <c r="R114" s="96">
        <f t="shared" si="11"/>
        <v>4.7857308007711472E-2</v>
      </c>
      <c r="T114" s="170"/>
      <c r="X114" s="170"/>
      <c r="Y114" s="171"/>
    </row>
    <row r="115" spans="2:25">
      <c r="B115" s="170">
        <v>40623</v>
      </c>
      <c r="C115">
        <v>4950</v>
      </c>
      <c r="E115" s="170">
        <v>40625</v>
      </c>
      <c r="F115">
        <v>3556.23</v>
      </c>
      <c r="H115" s="170">
        <v>40625</v>
      </c>
      <c r="I115" s="172">
        <f t="shared" si="6"/>
        <v>5100</v>
      </c>
      <c r="J115" s="114">
        <f t="shared" si="7"/>
        <v>3556.23</v>
      </c>
      <c r="L115" s="170">
        <v>43861</v>
      </c>
      <c r="M115" s="173">
        <f t="shared" si="8"/>
        <v>6825.9444444444453</v>
      </c>
      <c r="N115" s="173">
        <f t="shared" si="9"/>
        <v>5940.05</v>
      </c>
      <c r="P115" s="170">
        <v>43861</v>
      </c>
      <c r="Q115" s="96">
        <f t="shared" si="10"/>
        <v>0</v>
      </c>
      <c r="R115" s="96">
        <f t="shared" si="11"/>
        <v>-5.7066071490934227E-2</v>
      </c>
      <c r="T115" s="170"/>
      <c r="X115" s="170"/>
      <c r="Y115" s="171"/>
    </row>
    <row r="116" spans="2:25">
      <c r="B116" s="170">
        <v>40624</v>
      </c>
      <c r="C116">
        <v>5000</v>
      </c>
      <c r="E116" s="170">
        <v>40626</v>
      </c>
      <c r="F116">
        <v>3611.64</v>
      </c>
      <c r="H116" s="170">
        <v>40626</v>
      </c>
      <c r="I116" s="172">
        <f t="shared" si="6"/>
        <v>5150</v>
      </c>
      <c r="J116" s="114">
        <f t="shared" si="7"/>
        <v>3611.64</v>
      </c>
      <c r="L116" s="170">
        <v>43889</v>
      </c>
      <c r="M116" s="173">
        <f t="shared" si="8"/>
        <v>6825.9444444444453</v>
      </c>
      <c r="N116" s="173">
        <f t="shared" si="9"/>
        <v>5452.7</v>
      </c>
      <c r="P116" s="170">
        <v>43889</v>
      </c>
      <c r="Q116" s="96">
        <f t="shared" si="10"/>
        <v>0</v>
      </c>
      <c r="R116" s="96">
        <f t="shared" si="11"/>
        <v>-8.2044763932963588E-2</v>
      </c>
      <c r="T116" s="170"/>
      <c r="X116" s="170"/>
      <c r="Y116" s="171"/>
    </row>
    <row r="117" spans="2:25">
      <c r="B117" s="170">
        <v>40625</v>
      </c>
      <c r="C117">
        <v>5100</v>
      </c>
      <c r="E117" s="170">
        <v>40627</v>
      </c>
      <c r="F117">
        <v>3607.11</v>
      </c>
      <c r="H117" s="170">
        <v>40627</v>
      </c>
      <c r="I117" s="172">
        <f t="shared" si="6"/>
        <v>5200</v>
      </c>
      <c r="J117" s="114">
        <f t="shared" si="7"/>
        <v>3607.11</v>
      </c>
      <c r="L117" s="170">
        <v>43921</v>
      </c>
      <c r="M117" s="173">
        <f t="shared" si="8"/>
        <v>6825.9444444444453</v>
      </c>
      <c r="N117" s="173">
        <f t="shared" si="9"/>
        <v>4538.93</v>
      </c>
      <c r="P117" s="170">
        <v>43921</v>
      </c>
      <c r="Q117" s="96">
        <f t="shared" si="10"/>
        <v>0</v>
      </c>
      <c r="R117" s="96">
        <f t="shared" si="11"/>
        <v>-0.16758119830542659</v>
      </c>
      <c r="T117" s="170"/>
      <c r="X117" s="170"/>
      <c r="Y117" s="171"/>
    </row>
    <row r="118" spans="2:25">
      <c r="B118" s="170">
        <v>40626</v>
      </c>
      <c r="C118">
        <v>5150</v>
      </c>
      <c r="E118" s="170">
        <v>40630</v>
      </c>
      <c r="F118">
        <v>3602.86</v>
      </c>
      <c r="H118" s="170">
        <v>40630</v>
      </c>
      <c r="I118" s="172">
        <f t="shared" si="6"/>
        <v>5250</v>
      </c>
      <c r="J118" s="114">
        <f t="shared" si="7"/>
        <v>3602.86</v>
      </c>
      <c r="L118" s="170">
        <v>43951</v>
      </c>
      <c r="M118" s="173">
        <f t="shared" si="8"/>
        <v>6825.9444444444453</v>
      </c>
      <c r="N118" s="173">
        <f t="shared" si="9"/>
        <v>4716.3999999999996</v>
      </c>
      <c r="P118" s="170">
        <v>43951</v>
      </c>
      <c r="Q118" s="96">
        <f t="shared" si="10"/>
        <v>0</v>
      </c>
      <c r="R118" s="96">
        <f t="shared" si="11"/>
        <v>3.9099523455968552E-2</v>
      </c>
      <c r="T118" s="170"/>
      <c r="X118" s="170"/>
      <c r="Y118" s="171"/>
    </row>
    <row r="119" spans="2:25">
      <c r="B119" s="170">
        <v>40627</v>
      </c>
      <c r="C119">
        <v>5200</v>
      </c>
      <c r="E119" s="170">
        <v>40631</v>
      </c>
      <c r="F119">
        <v>3591.51</v>
      </c>
      <c r="H119" s="170">
        <v>40631</v>
      </c>
      <c r="I119" s="172">
        <f t="shared" si="6"/>
        <v>5200</v>
      </c>
      <c r="J119" s="114">
        <f t="shared" si="7"/>
        <v>3591.51</v>
      </c>
      <c r="L119" s="170">
        <v>43980</v>
      </c>
      <c r="M119" s="173">
        <f t="shared" si="8"/>
        <v>6825.9444444444453</v>
      </c>
      <c r="N119" s="173">
        <f t="shared" si="9"/>
        <v>4753.6099999999997</v>
      </c>
      <c r="P119" s="170">
        <v>43980</v>
      </c>
      <c r="Q119" s="96">
        <f t="shared" si="10"/>
        <v>0</v>
      </c>
      <c r="R119" s="96">
        <f t="shared" si="11"/>
        <v>7.8894919854126111E-3</v>
      </c>
      <c r="T119" s="170"/>
      <c r="X119" s="170"/>
      <c r="Y119" s="171"/>
    </row>
    <row r="120" spans="2:25">
      <c r="B120" s="170">
        <v>40630</v>
      </c>
      <c r="C120">
        <v>5250</v>
      </c>
      <c r="E120" s="170">
        <v>40632</v>
      </c>
      <c r="F120">
        <v>3640.98</v>
      </c>
      <c r="H120" s="170">
        <v>40632</v>
      </c>
      <c r="I120" s="172">
        <f t="shared" si="6"/>
        <v>5350</v>
      </c>
      <c r="J120" s="114">
        <f t="shared" si="7"/>
        <v>3640.98</v>
      </c>
      <c r="L120" s="170">
        <v>44012</v>
      </c>
      <c r="M120" s="173">
        <f t="shared" si="8"/>
        <v>6825.9444444444453</v>
      </c>
      <c r="N120" s="173">
        <f t="shared" si="9"/>
        <v>4905.3900000000003</v>
      </c>
      <c r="P120" s="170">
        <v>44012</v>
      </c>
      <c r="Q120" s="96">
        <f t="shared" si="10"/>
        <v>0</v>
      </c>
      <c r="R120" s="96">
        <f t="shared" si="11"/>
        <v>3.1929417852958206E-2</v>
      </c>
      <c r="T120" s="170"/>
      <c r="X120" s="170"/>
      <c r="Y120" s="171"/>
    </row>
    <row r="121" spans="2:25">
      <c r="B121" s="170">
        <v>40631</v>
      </c>
      <c r="C121">
        <v>5200</v>
      </c>
      <c r="E121" s="170">
        <v>40633</v>
      </c>
      <c r="F121">
        <v>3678.67</v>
      </c>
      <c r="H121" s="170">
        <v>40633</v>
      </c>
      <c r="I121" s="172">
        <f t="shared" si="6"/>
        <v>5400</v>
      </c>
      <c r="J121" s="114">
        <f t="shared" si="7"/>
        <v>3678.67</v>
      </c>
      <c r="L121" s="170">
        <v>44042</v>
      </c>
      <c r="M121" s="173">
        <f t="shared" si="8"/>
        <v>6825.9444444444453</v>
      </c>
      <c r="N121" s="173">
        <f t="shared" si="9"/>
        <v>5149.63</v>
      </c>
      <c r="P121" s="170">
        <v>44042</v>
      </c>
      <c r="Q121" s="96">
        <f t="shared" si="10"/>
        <v>0</v>
      </c>
      <c r="R121" s="96">
        <f t="shared" si="11"/>
        <v>4.9790128817484396E-2</v>
      </c>
      <c r="T121" s="170"/>
      <c r="X121" s="170"/>
      <c r="Y121" s="171"/>
    </row>
    <row r="122" spans="2:25">
      <c r="B122" s="170">
        <v>40632</v>
      </c>
      <c r="C122">
        <v>5350</v>
      </c>
      <c r="E122" s="170">
        <v>40634</v>
      </c>
      <c r="F122">
        <v>3707.49</v>
      </c>
      <c r="H122" s="170">
        <v>40634</v>
      </c>
      <c r="I122" s="172">
        <f t="shared" si="6"/>
        <v>5350</v>
      </c>
      <c r="J122" s="114">
        <f t="shared" si="7"/>
        <v>3707.49</v>
      </c>
      <c r="L122" s="170">
        <v>44074</v>
      </c>
      <c r="M122" s="173">
        <f t="shared" si="8"/>
        <v>6825.9444444444453</v>
      </c>
      <c r="N122" s="173">
        <f t="shared" si="9"/>
        <v>5238.49</v>
      </c>
      <c r="P122" s="170">
        <v>44074</v>
      </c>
      <c r="Q122" s="96">
        <f t="shared" si="10"/>
        <v>0</v>
      </c>
      <c r="R122" s="96">
        <f t="shared" si="11"/>
        <v>1.7255608655379059E-2</v>
      </c>
      <c r="T122" s="170"/>
      <c r="X122" s="170"/>
      <c r="Y122" s="171"/>
    </row>
    <row r="123" spans="2:25">
      <c r="B123" s="170">
        <v>40633</v>
      </c>
      <c r="C123">
        <v>5400</v>
      </c>
      <c r="E123" s="170">
        <v>40637</v>
      </c>
      <c r="F123">
        <v>3700.05</v>
      </c>
      <c r="H123" s="170">
        <v>40637</v>
      </c>
      <c r="I123" s="172">
        <f t="shared" si="6"/>
        <v>5300</v>
      </c>
      <c r="J123" s="114">
        <f t="shared" si="7"/>
        <v>3700.05</v>
      </c>
      <c r="L123" s="170">
        <v>44104</v>
      </c>
      <c r="M123" s="173">
        <f t="shared" si="8"/>
        <v>6825.9444444444453</v>
      </c>
      <c r="N123" s="173">
        <f t="shared" si="9"/>
        <v>4870.04</v>
      </c>
      <c r="P123" s="170">
        <v>44104</v>
      </c>
      <c r="Q123" s="96">
        <f t="shared" si="10"/>
        <v>0</v>
      </c>
      <c r="R123" s="96">
        <f t="shared" si="11"/>
        <v>-7.0335153832497499E-2</v>
      </c>
      <c r="T123" s="170"/>
      <c r="X123" s="170"/>
      <c r="Y123" s="171"/>
    </row>
    <row r="124" spans="2:25">
      <c r="B124" s="170">
        <v>40634</v>
      </c>
      <c r="C124">
        <v>5350</v>
      </c>
      <c r="E124" s="170">
        <v>40638</v>
      </c>
      <c r="F124">
        <v>3685.94</v>
      </c>
      <c r="H124" s="170">
        <v>40638</v>
      </c>
      <c r="I124" s="172">
        <f t="shared" si="6"/>
        <v>5250</v>
      </c>
      <c r="J124" s="114">
        <f t="shared" si="7"/>
        <v>3685.94</v>
      </c>
      <c r="L124" s="170">
        <v>44131</v>
      </c>
      <c r="M124" s="173">
        <f t="shared" si="8"/>
        <v>6825.9444444444453</v>
      </c>
      <c r="N124" s="173">
        <f t="shared" si="9"/>
        <v>5128.2299999999996</v>
      </c>
      <c r="P124" s="170">
        <v>44131</v>
      </c>
      <c r="Q124" s="96">
        <f t="shared" si="10"/>
        <v>0</v>
      </c>
      <c r="R124" s="96">
        <f t="shared" si="11"/>
        <v>5.3015991655099258E-2</v>
      </c>
      <c r="T124" s="170"/>
      <c r="X124" s="170"/>
      <c r="Y124" s="171"/>
    </row>
    <row r="125" spans="2:25">
      <c r="B125" s="170">
        <v>40637</v>
      </c>
      <c r="C125">
        <v>5300</v>
      </c>
      <c r="E125" s="170">
        <v>40639</v>
      </c>
      <c r="F125">
        <v>3727.8</v>
      </c>
      <c r="H125" s="170">
        <v>40639</v>
      </c>
      <c r="I125" s="172">
        <f t="shared" si="6"/>
        <v>5350</v>
      </c>
      <c r="J125" s="114">
        <f t="shared" si="7"/>
        <v>3727.8</v>
      </c>
      <c r="L125" s="170">
        <v>44165</v>
      </c>
      <c r="M125" s="173">
        <f t="shared" si="8"/>
        <v>6825.9444444444453</v>
      </c>
      <c r="N125" s="173">
        <f t="shared" si="9"/>
        <v>5612.42</v>
      </c>
      <c r="P125" s="170">
        <v>44165</v>
      </c>
      <c r="Q125" s="96">
        <f t="shared" si="10"/>
        <v>0</v>
      </c>
      <c r="R125" s="96">
        <f t="shared" si="11"/>
        <v>9.4416592079528516E-2</v>
      </c>
      <c r="T125" s="170"/>
      <c r="X125" s="170"/>
      <c r="Y125" s="171"/>
    </row>
    <row r="126" spans="2:25">
      <c r="B126" s="170">
        <v>40638</v>
      </c>
      <c r="C126">
        <v>5250</v>
      </c>
      <c r="E126" s="170">
        <v>40640</v>
      </c>
      <c r="F126">
        <v>3730.58</v>
      </c>
      <c r="H126" s="170">
        <v>40640</v>
      </c>
      <c r="I126" s="172">
        <f t="shared" si="6"/>
        <v>5400</v>
      </c>
      <c r="J126" s="114">
        <f t="shared" si="7"/>
        <v>3730.58</v>
      </c>
      <c r="L126" s="170">
        <v>44195</v>
      </c>
      <c r="M126" s="173">
        <f t="shared" si="8"/>
        <v>6825.9444444444453</v>
      </c>
      <c r="N126" s="173">
        <f t="shared" si="9"/>
        <v>5979.07</v>
      </c>
      <c r="P126" s="170">
        <v>44195</v>
      </c>
      <c r="Q126" s="96">
        <f t="shared" si="10"/>
        <v>0</v>
      </c>
      <c r="R126" s="96">
        <f t="shared" si="11"/>
        <v>6.5328325392611325E-2</v>
      </c>
      <c r="T126" s="170"/>
      <c r="X126" s="170"/>
      <c r="Y126" s="171"/>
    </row>
    <row r="127" spans="2:25">
      <c r="B127" s="170">
        <v>40639</v>
      </c>
      <c r="C127">
        <v>5350</v>
      </c>
      <c r="E127" s="170">
        <v>40641</v>
      </c>
      <c r="F127">
        <v>3741.81</v>
      </c>
      <c r="H127" s="170">
        <v>40641</v>
      </c>
      <c r="I127" s="172">
        <f t="shared" si="6"/>
        <v>5350</v>
      </c>
      <c r="J127" s="114">
        <f t="shared" si="7"/>
        <v>3741.81</v>
      </c>
      <c r="L127" s="170">
        <v>44225</v>
      </c>
      <c r="M127" s="173">
        <f t="shared" si="8"/>
        <v>6825.9444444444453</v>
      </c>
      <c r="N127" s="173">
        <f t="shared" si="9"/>
        <v>5862.35</v>
      </c>
      <c r="P127" s="170">
        <v>44225</v>
      </c>
      <c r="Q127" s="96">
        <f t="shared" si="10"/>
        <v>0</v>
      </c>
      <c r="R127" s="96">
        <f t="shared" si="11"/>
        <v>-1.9521430590375987E-2</v>
      </c>
      <c r="T127" s="170"/>
      <c r="X127" s="170"/>
      <c r="Y127" s="171"/>
    </row>
    <row r="128" spans="2:25">
      <c r="B128" s="170">
        <v>40640</v>
      </c>
      <c r="C128">
        <v>5400</v>
      </c>
      <c r="E128" s="170">
        <v>40644</v>
      </c>
      <c r="F128">
        <v>3745.84</v>
      </c>
      <c r="H128" s="170">
        <v>40644</v>
      </c>
      <c r="I128" s="172">
        <f t="shared" si="6"/>
        <v>5350</v>
      </c>
      <c r="J128" s="114">
        <f t="shared" si="7"/>
        <v>3745.84</v>
      </c>
      <c r="L128" s="170">
        <v>44253</v>
      </c>
      <c r="M128" s="173">
        <f t="shared" si="8"/>
        <v>6825.9444444444453</v>
      </c>
      <c r="N128" s="173">
        <f t="shared" si="9"/>
        <v>6241.8</v>
      </c>
      <c r="P128" s="170">
        <v>44253</v>
      </c>
      <c r="Q128" s="96">
        <f t="shared" si="10"/>
        <v>0</v>
      </c>
      <c r="R128" s="96">
        <f t="shared" si="11"/>
        <v>6.4726602812865117E-2</v>
      </c>
      <c r="T128" s="170"/>
      <c r="X128" s="170"/>
      <c r="Y128" s="171"/>
    </row>
    <row r="129" spans="2:25">
      <c r="B129" s="170">
        <v>40641</v>
      </c>
      <c r="C129">
        <v>5350</v>
      </c>
      <c r="E129" s="170">
        <v>40645</v>
      </c>
      <c r="F129">
        <v>3719.23</v>
      </c>
      <c r="H129" s="170">
        <v>40645</v>
      </c>
      <c r="I129" s="172">
        <f t="shared" si="6"/>
        <v>5400</v>
      </c>
      <c r="J129" s="114">
        <f t="shared" si="7"/>
        <v>3719.23</v>
      </c>
      <c r="L129" s="170">
        <v>44286</v>
      </c>
      <c r="M129" s="173">
        <f t="shared" si="8"/>
        <v>6825.9444444444453</v>
      </c>
      <c r="N129" s="173">
        <f t="shared" si="9"/>
        <v>5985.52</v>
      </c>
      <c r="P129" s="170">
        <v>44286</v>
      </c>
      <c r="Q129" s="96">
        <f t="shared" si="10"/>
        <v>0</v>
      </c>
      <c r="R129" s="96">
        <f t="shared" si="11"/>
        <v>-4.1058668973693445E-2</v>
      </c>
      <c r="T129" s="170"/>
      <c r="X129" s="170"/>
      <c r="Y129" s="171"/>
    </row>
    <row r="130" spans="2:25">
      <c r="B130" s="170">
        <v>40644</v>
      </c>
      <c r="C130">
        <v>5350</v>
      </c>
      <c r="E130" s="170">
        <v>40646</v>
      </c>
      <c r="F130">
        <v>3734.41</v>
      </c>
      <c r="H130" s="170">
        <v>40646</v>
      </c>
      <c r="I130" s="172">
        <f t="shared" si="6"/>
        <v>5400</v>
      </c>
      <c r="J130" s="114">
        <f t="shared" si="7"/>
        <v>3734.41</v>
      </c>
      <c r="L130" s="170">
        <v>44316</v>
      </c>
      <c r="M130" s="173">
        <f t="shared" si="8"/>
        <v>6825.9444444444453</v>
      </c>
      <c r="N130" s="173">
        <f t="shared" si="9"/>
        <v>5995.62</v>
      </c>
      <c r="P130" s="170">
        <v>44316</v>
      </c>
      <c r="Q130" s="96">
        <f t="shared" si="10"/>
        <v>0</v>
      </c>
      <c r="R130" s="96">
        <f t="shared" si="11"/>
        <v>1.6874056055279163E-3</v>
      </c>
      <c r="T130" s="170"/>
      <c r="X130" s="170"/>
      <c r="Y130" s="171"/>
    </row>
    <row r="131" spans="2:25">
      <c r="B131" s="170">
        <v>40645</v>
      </c>
      <c r="C131">
        <v>5400</v>
      </c>
      <c r="E131" s="170">
        <v>40647</v>
      </c>
      <c r="F131">
        <v>3707.98</v>
      </c>
      <c r="H131" s="170">
        <v>40647</v>
      </c>
      <c r="I131" s="172">
        <f t="shared" si="6"/>
        <v>5300</v>
      </c>
      <c r="J131" s="114">
        <f t="shared" si="7"/>
        <v>3707.98</v>
      </c>
      <c r="L131" s="170">
        <v>44347</v>
      </c>
      <c r="M131" s="173">
        <f t="shared" si="8"/>
        <v>6825.9444444444453</v>
      </c>
      <c r="N131" s="173">
        <f t="shared" si="9"/>
        <v>5947.46</v>
      </c>
      <c r="P131" s="170">
        <v>44347</v>
      </c>
      <c r="Q131" s="96">
        <f t="shared" si="10"/>
        <v>0</v>
      </c>
      <c r="R131" s="96">
        <f t="shared" si="11"/>
        <v>-8.0325304138687669E-3</v>
      </c>
      <c r="T131" s="170"/>
      <c r="X131" s="170"/>
      <c r="Y131" s="171"/>
    </row>
    <row r="132" spans="2:25">
      <c r="B132" s="170">
        <v>40646</v>
      </c>
      <c r="C132">
        <v>5400</v>
      </c>
      <c r="E132" s="170">
        <v>40648</v>
      </c>
      <c r="F132">
        <v>3730.51</v>
      </c>
      <c r="H132" s="170">
        <v>40648</v>
      </c>
      <c r="I132" s="172">
        <f t="shared" si="6"/>
        <v>5350</v>
      </c>
      <c r="J132" s="114">
        <f t="shared" si="7"/>
        <v>3730.51</v>
      </c>
      <c r="L132" s="170">
        <v>44377</v>
      </c>
      <c r="M132" s="173">
        <f t="shared" si="8"/>
        <v>6825.9444444444453</v>
      </c>
      <c r="N132" s="173">
        <f t="shared" si="9"/>
        <v>5985.49</v>
      </c>
      <c r="P132" s="170">
        <v>44377</v>
      </c>
      <c r="Q132" s="96">
        <f t="shared" si="10"/>
        <v>0</v>
      </c>
      <c r="R132" s="96">
        <f t="shared" si="11"/>
        <v>6.3943263174531216E-3</v>
      </c>
      <c r="T132" s="170"/>
      <c r="X132" s="170"/>
      <c r="Y132" s="171"/>
    </row>
    <row r="133" spans="2:25">
      <c r="B133" s="170">
        <v>40647</v>
      </c>
      <c r="C133">
        <v>5300</v>
      </c>
      <c r="E133" s="170">
        <v>40651</v>
      </c>
      <c r="F133">
        <v>3727.07</v>
      </c>
      <c r="H133" s="170">
        <v>40651</v>
      </c>
      <c r="I133" s="172">
        <f t="shared" ref="I133:I196" si="12">IFERROR(_xlfn.XLOOKUP($H133,B133:B3700,C133:C3700),AVERAGE(I130:I132))</f>
        <v>5400</v>
      </c>
      <c r="J133" s="114">
        <f t="shared" ref="J133:J196" si="13">F133</f>
        <v>3727.07</v>
      </c>
      <c r="L133" s="170">
        <v>44407</v>
      </c>
      <c r="M133" s="173">
        <f t="shared" ref="M133:M181" si="14">_xlfn.XLOOKUP($L133,$H$4:$H$3562,I$4:I$3562)</f>
        <v>6825.9444444444453</v>
      </c>
      <c r="N133" s="173">
        <f t="shared" ref="N133:N181" si="15">_xlfn.XLOOKUP($L133,$H$4:$H$3562,J$4:J$3562)</f>
        <v>6070.04</v>
      </c>
      <c r="P133" s="170">
        <v>44407</v>
      </c>
      <c r="Q133" s="96">
        <f t="shared" si="10"/>
        <v>0</v>
      </c>
      <c r="R133" s="96">
        <f t="shared" si="11"/>
        <v>1.4125827626476727E-2</v>
      </c>
      <c r="T133" s="170"/>
      <c r="X133" s="170"/>
      <c r="Y133" s="171"/>
    </row>
    <row r="134" spans="2:25">
      <c r="B134" s="170">
        <v>40648</v>
      </c>
      <c r="C134">
        <v>5350</v>
      </c>
      <c r="E134" s="170">
        <v>40652</v>
      </c>
      <c r="F134">
        <v>3732.65</v>
      </c>
      <c r="H134" s="170">
        <v>40652</v>
      </c>
      <c r="I134" s="172">
        <f t="shared" si="12"/>
        <v>5450</v>
      </c>
      <c r="J134" s="114">
        <f t="shared" si="13"/>
        <v>3732.65</v>
      </c>
      <c r="L134" s="170">
        <v>44439</v>
      </c>
      <c r="M134" s="173">
        <f t="shared" si="14"/>
        <v>6825.9444444444453</v>
      </c>
      <c r="N134" s="173">
        <f t="shared" si="15"/>
        <v>6150.3</v>
      </c>
      <c r="P134" s="170">
        <v>44439</v>
      </c>
      <c r="Q134" s="96">
        <f t="shared" ref="Q134:Q181" si="16">(M134-M133)/M133</f>
        <v>0</v>
      </c>
      <c r="R134" s="96">
        <f t="shared" ref="R134:R181" si="17">(N134-N133)/N133</f>
        <v>1.3222318139583959E-2</v>
      </c>
      <c r="T134" s="170"/>
      <c r="X134" s="170"/>
      <c r="Y134" s="171"/>
    </row>
    <row r="135" spans="2:25">
      <c r="B135" s="170">
        <v>40651</v>
      </c>
      <c r="C135">
        <v>5400</v>
      </c>
      <c r="E135" s="170">
        <v>40653</v>
      </c>
      <c r="F135">
        <v>3794.76</v>
      </c>
      <c r="H135" s="170">
        <v>40653</v>
      </c>
      <c r="I135" s="172">
        <f t="shared" si="12"/>
        <v>5600</v>
      </c>
      <c r="J135" s="114">
        <f t="shared" si="13"/>
        <v>3794.76</v>
      </c>
      <c r="L135" s="170">
        <v>44469</v>
      </c>
      <c r="M135" s="173">
        <f t="shared" si="14"/>
        <v>6825.9444444444453</v>
      </c>
      <c r="N135" s="173">
        <f t="shared" si="15"/>
        <v>6286.94</v>
      </c>
      <c r="P135" s="170">
        <v>44469</v>
      </c>
      <c r="Q135" s="96">
        <f t="shared" si="16"/>
        <v>0</v>
      </c>
      <c r="R135" s="96">
        <f t="shared" si="17"/>
        <v>2.2216802432401577E-2</v>
      </c>
      <c r="T135" s="170"/>
      <c r="X135" s="170"/>
      <c r="Y135" s="171"/>
    </row>
    <row r="136" spans="2:25">
      <c r="B136" s="170">
        <v>40652</v>
      </c>
      <c r="C136">
        <v>5450</v>
      </c>
      <c r="E136" s="170">
        <v>40654</v>
      </c>
      <c r="F136">
        <v>3801.08</v>
      </c>
      <c r="H136" s="170">
        <v>40654</v>
      </c>
      <c r="I136" s="172">
        <f t="shared" si="12"/>
        <v>5600</v>
      </c>
      <c r="J136" s="114">
        <f t="shared" si="13"/>
        <v>3801.08</v>
      </c>
      <c r="L136" s="170">
        <v>44498</v>
      </c>
      <c r="M136" s="173">
        <f t="shared" si="14"/>
        <v>6825.9444444444453</v>
      </c>
      <c r="N136" s="173">
        <f t="shared" si="15"/>
        <v>6591.35</v>
      </c>
      <c r="P136" s="170">
        <v>44498</v>
      </c>
      <c r="Q136" s="96">
        <f t="shared" si="16"/>
        <v>0</v>
      </c>
      <c r="R136" s="96">
        <f t="shared" si="17"/>
        <v>4.8419421849103188E-2</v>
      </c>
      <c r="T136" s="170"/>
      <c r="X136" s="170"/>
      <c r="Y136" s="171"/>
    </row>
    <row r="137" spans="2:25">
      <c r="B137" s="170">
        <v>40653</v>
      </c>
      <c r="C137">
        <v>5600</v>
      </c>
      <c r="E137" s="170">
        <v>40659</v>
      </c>
      <c r="F137">
        <v>3774.87</v>
      </c>
      <c r="H137" s="170">
        <v>40659</v>
      </c>
      <c r="I137" s="172">
        <f t="shared" si="12"/>
        <v>5650</v>
      </c>
      <c r="J137" s="114">
        <f t="shared" si="13"/>
        <v>3774.87</v>
      </c>
      <c r="L137" s="170">
        <v>44530</v>
      </c>
      <c r="M137" s="173">
        <f t="shared" si="14"/>
        <v>6825.9444444444453</v>
      </c>
      <c r="N137" s="173">
        <f t="shared" si="15"/>
        <v>6533.93</v>
      </c>
      <c r="P137" s="170">
        <v>44530</v>
      </c>
      <c r="Q137" s="96">
        <f t="shared" si="16"/>
        <v>0</v>
      </c>
      <c r="R137" s="96">
        <f t="shared" si="17"/>
        <v>-8.7114172362262772E-3</v>
      </c>
      <c r="T137" s="170"/>
      <c r="X137" s="170"/>
      <c r="Y137" s="171"/>
    </row>
    <row r="138" spans="2:25">
      <c r="B138" s="170">
        <v>40654</v>
      </c>
      <c r="C138">
        <v>5600</v>
      </c>
      <c r="E138" s="170">
        <v>40660</v>
      </c>
      <c r="F138">
        <v>3804.93</v>
      </c>
      <c r="H138" s="170">
        <v>40660</v>
      </c>
      <c r="I138" s="172">
        <f t="shared" si="12"/>
        <v>5600</v>
      </c>
      <c r="J138" s="114">
        <f t="shared" si="13"/>
        <v>3804.93</v>
      </c>
      <c r="L138" s="170">
        <v>44560</v>
      </c>
      <c r="M138" s="173">
        <f t="shared" si="14"/>
        <v>6825.9444444444453</v>
      </c>
      <c r="N138" s="173">
        <f t="shared" si="15"/>
        <v>6581.48</v>
      </c>
      <c r="P138" s="170">
        <v>44560</v>
      </c>
      <c r="Q138" s="96">
        <f t="shared" si="16"/>
        <v>0</v>
      </c>
      <c r="R138" s="96">
        <f t="shared" si="17"/>
        <v>7.2773966051058502E-3</v>
      </c>
      <c r="T138" s="170"/>
      <c r="X138" s="170"/>
      <c r="Y138" s="171"/>
    </row>
    <row r="139" spans="2:25">
      <c r="B139" s="170">
        <v>40658</v>
      </c>
      <c r="C139">
        <v>5600</v>
      </c>
      <c r="E139" s="170">
        <v>40661</v>
      </c>
      <c r="F139">
        <v>3808.93</v>
      </c>
      <c r="H139" s="170">
        <v>40661</v>
      </c>
      <c r="I139" s="172">
        <f t="shared" si="12"/>
        <v>5600</v>
      </c>
      <c r="J139" s="114">
        <f t="shared" si="13"/>
        <v>3808.93</v>
      </c>
      <c r="L139" s="170">
        <v>44592</v>
      </c>
      <c r="M139" s="173">
        <f t="shared" si="14"/>
        <v>6825.9444444444453</v>
      </c>
      <c r="N139" s="173">
        <f t="shared" si="15"/>
        <v>6631.15</v>
      </c>
      <c r="P139" s="170">
        <v>44592</v>
      </c>
      <c r="Q139" s="96">
        <f t="shared" si="16"/>
        <v>0</v>
      </c>
      <c r="R139" s="96">
        <f t="shared" si="17"/>
        <v>7.5469347320055785E-3</v>
      </c>
      <c r="T139" s="170"/>
      <c r="X139" s="170"/>
      <c r="Y139" s="171"/>
    </row>
    <row r="140" spans="2:25">
      <c r="B140" s="170">
        <v>40659</v>
      </c>
      <c r="C140">
        <v>5650</v>
      </c>
      <c r="E140" s="170">
        <v>40662</v>
      </c>
      <c r="F140">
        <v>3819.62</v>
      </c>
      <c r="H140" s="170">
        <v>40662</v>
      </c>
      <c r="I140" s="172">
        <f t="shared" si="12"/>
        <v>5550</v>
      </c>
      <c r="J140" s="114">
        <f t="shared" si="13"/>
        <v>3819.62</v>
      </c>
      <c r="L140" s="170">
        <v>44617</v>
      </c>
      <c r="M140" s="173">
        <f t="shared" si="14"/>
        <v>6825.9444444444453</v>
      </c>
      <c r="N140" s="173">
        <f t="shared" si="15"/>
        <v>6888.17</v>
      </c>
      <c r="P140" s="170">
        <v>44617</v>
      </c>
      <c r="Q140" s="96">
        <f t="shared" si="16"/>
        <v>0</v>
      </c>
      <c r="R140" s="96">
        <f t="shared" si="17"/>
        <v>3.8759491189311122E-2</v>
      </c>
      <c r="T140" s="170"/>
      <c r="X140" s="170"/>
      <c r="Y140" s="171"/>
    </row>
    <row r="141" spans="2:25">
      <c r="B141" s="170">
        <v>40660</v>
      </c>
      <c r="C141">
        <v>5600</v>
      </c>
      <c r="E141" s="170">
        <v>40665</v>
      </c>
      <c r="F141">
        <v>3849.3</v>
      </c>
      <c r="H141" s="170">
        <v>40665</v>
      </c>
      <c r="I141" s="172">
        <f t="shared" si="12"/>
        <v>5600</v>
      </c>
      <c r="J141" s="114">
        <f t="shared" si="13"/>
        <v>3849.3</v>
      </c>
      <c r="L141" s="170">
        <v>44651</v>
      </c>
      <c r="M141" s="173">
        <f t="shared" si="14"/>
        <v>6825.9444444444453</v>
      </c>
      <c r="N141" s="173">
        <f t="shared" si="15"/>
        <v>7071.44</v>
      </c>
      <c r="P141" s="170">
        <v>44651</v>
      </c>
      <c r="Q141" s="96">
        <f t="shared" si="16"/>
        <v>0</v>
      </c>
      <c r="R141" s="96">
        <f t="shared" si="17"/>
        <v>2.6606486192994588E-2</v>
      </c>
      <c r="T141" s="170"/>
      <c r="X141" s="170"/>
      <c r="Y141" s="171"/>
    </row>
    <row r="142" spans="2:25">
      <c r="B142" s="170">
        <v>40661</v>
      </c>
      <c r="C142">
        <v>5600</v>
      </c>
      <c r="E142" s="170">
        <v>40666</v>
      </c>
      <c r="F142">
        <v>3813.87</v>
      </c>
      <c r="H142" s="170">
        <v>40666</v>
      </c>
      <c r="I142" s="172">
        <f t="shared" si="12"/>
        <v>5500</v>
      </c>
      <c r="J142" s="114">
        <f t="shared" si="13"/>
        <v>3813.87</v>
      </c>
      <c r="L142" s="170">
        <v>44679</v>
      </c>
      <c r="M142" s="173">
        <f t="shared" si="14"/>
        <v>6825.9444444444453</v>
      </c>
      <c r="N142" s="173">
        <f t="shared" si="15"/>
        <v>7228.91</v>
      </c>
      <c r="P142" s="170">
        <v>44679</v>
      </c>
      <c r="Q142" s="96">
        <f t="shared" si="16"/>
        <v>0</v>
      </c>
      <c r="R142" s="96">
        <f t="shared" si="17"/>
        <v>2.2268448859072587E-2</v>
      </c>
      <c r="T142" s="170"/>
      <c r="X142" s="170"/>
      <c r="Y142" s="171"/>
    </row>
    <row r="143" spans="2:25">
      <c r="B143" s="170">
        <v>40662</v>
      </c>
      <c r="C143">
        <v>5550</v>
      </c>
      <c r="E143" s="170">
        <v>40667</v>
      </c>
      <c r="F143">
        <v>3814.93</v>
      </c>
      <c r="H143" s="170">
        <v>40667</v>
      </c>
      <c r="I143" s="172">
        <f t="shared" si="12"/>
        <v>5550</v>
      </c>
      <c r="J143" s="114">
        <f t="shared" si="13"/>
        <v>3814.93</v>
      </c>
      <c r="L143" s="170">
        <v>44712</v>
      </c>
      <c r="M143" s="173">
        <f t="shared" si="14"/>
        <v>6825.9444444444453</v>
      </c>
      <c r="N143" s="173">
        <f t="shared" si="15"/>
        <v>7148.97</v>
      </c>
      <c r="P143" s="170">
        <v>44712</v>
      </c>
      <c r="Q143" s="96">
        <f t="shared" si="16"/>
        <v>0</v>
      </c>
      <c r="R143" s="96">
        <f t="shared" si="17"/>
        <v>-1.105837532906062E-2</v>
      </c>
      <c r="T143" s="170"/>
      <c r="X143" s="170"/>
      <c r="Y143" s="171"/>
    </row>
    <row r="144" spans="2:25">
      <c r="B144" s="170">
        <v>40665</v>
      </c>
      <c r="C144">
        <v>5600</v>
      </c>
      <c r="E144" s="170">
        <v>40668</v>
      </c>
      <c r="F144">
        <v>3816.27</v>
      </c>
      <c r="H144" s="170">
        <v>40668</v>
      </c>
      <c r="I144" s="172">
        <f t="shared" si="12"/>
        <v>5600</v>
      </c>
      <c r="J144" s="114">
        <f t="shared" si="13"/>
        <v>3816.27</v>
      </c>
      <c r="L144" s="170">
        <v>44742</v>
      </c>
      <c r="M144" s="173">
        <f t="shared" si="14"/>
        <v>6825.9444444444453</v>
      </c>
      <c r="N144" s="173">
        <f t="shared" si="15"/>
        <v>6911.58</v>
      </c>
      <c r="P144" s="170">
        <v>44742</v>
      </c>
      <c r="Q144" s="96">
        <f t="shared" si="16"/>
        <v>0</v>
      </c>
      <c r="R144" s="96">
        <f t="shared" si="17"/>
        <v>-3.3206182149316657E-2</v>
      </c>
      <c r="T144" s="170"/>
      <c r="X144" s="170"/>
      <c r="Y144" s="171"/>
    </row>
    <row r="145" spans="2:25">
      <c r="B145" s="170">
        <v>40666</v>
      </c>
      <c r="C145">
        <v>5500</v>
      </c>
      <c r="E145" s="170">
        <v>40669</v>
      </c>
      <c r="F145">
        <v>3798.55</v>
      </c>
      <c r="H145" s="170">
        <v>40669</v>
      </c>
      <c r="I145" s="172">
        <f t="shared" si="12"/>
        <v>5700</v>
      </c>
      <c r="J145" s="114">
        <f t="shared" si="13"/>
        <v>3798.55</v>
      </c>
      <c r="L145" s="170">
        <v>44771</v>
      </c>
      <c r="M145" s="173">
        <f t="shared" si="14"/>
        <v>6825.9444444444453</v>
      </c>
      <c r="N145" s="173">
        <f t="shared" si="15"/>
        <v>6951.12</v>
      </c>
      <c r="P145" s="170">
        <v>44771</v>
      </c>
      <c r="Q145" s="96">
        <f t="shared" si="16"/>
        <v>0</v>
      </c>
      <c r="R145" s="96">
        <f t="shared" si="17"/>
        <v>5.7208337312163017E-3</v>
      </c>
      <c r="T145" s="170"/>
      <c r="X145" s="170"/>
      <c r="Y145" s="171"/>
    </row>
    <row r="146" spans="2:25">
      <c r="B146" s="170">
        <v>40667</v>
      </c>
      <c r="C146">
        <v>5550</v>
      </c>
      <c r="E146" s="170">
        <v>40672</v>
      </c>
      <c r="F146">
        <v>3785.45</v>
      </c>
      <c r="H146" s="170">
        <v>40672</v>
      </c>
      <c r="I146" s="172">
        <f t="shared" si="12"/>
        <v>5600</v>
      </c>
      <c r="J146" s="114">
        <f t="shared" si="13"/>
        <v>3785.45</v>
      </c>
      <c r="L146" s="170">
        <v>44804</v>
      </c>
      <c r="M146" s="173">
        <f t="shared" si="14"/>
        <v>6825.9444444444453</v>
      </c>
      <c r="N146" s="173">
        <f t="shared" si="15"/>
        <v>7178.59</v>
      </c>
      <c r="P146" s="170">
        <v>44804</v>
      </c>
      <c r="Q146" s="96">
        <f t="shared" si="16"/>
        <v>0</v>
      </c>
      <c r="R146" s="96">
        <f t="shared" si="17"/>
        <v>3.2724222859050092E-2</v>
      </c>
      <c r="T146" s="170"/>
      <c r="X146" s="170"/>
      <c r="Y146" s="171"/>
    </row>
    <row r="147" spans="2:25">
      <c r="B147" s="170">
        <v>40668</v>
      </c>
      <c r="C147">
        <v>5600</v>
      </c>
      <c r="E147" s="170">
        <v>40673</v>
      </c>
      <c r="F147">
        <v>3800.52</v>
      </c>
      <c r="H147" s="170">
        <v>40673</v>
      </c>
      <c r="I147" s="172">
        <f t="shared" si="12"/>
        <v>5600</v>
      </c>
      <c r="J147" s="114">
        <f t="shared" si="13"/>
        <v>3800.52</v>
      </c>
      <c r="L147" s="170">
        <v>44834</v>
      </c>
      <c r="M147" s="173">
        <f t="shared" si="14"/>
        <v>6825.9444444444453</v>
      </c>
      <c r="N147" s="173">
        <f t="shared" si="15"/>
        <v>7040.8</v>
      </c>
      <c r="P147" s="170">
        <v>44834</v>
      </c>
      <c r="Q147" s="96">
        <f t="shared" si="16"/>
        <v>0</v>
      </c>
      <c r="R147" s="96">
        <f t="shared" si="17"/>
        <v>-1.919457720805896E-2</v>
      </c>
      <c r="T147" s="170"/>
      <c r="X147" s="170"/>
      <c r="Y147" s="171"/>
    </row>
    <row r="148" spans="2:25">
      <c r="B148" s="170">
        <v>40669</v>
      </c>
      <c r="C148">
        <v>5700</v>
      </c>
      <c r="E148" s="170">
        <v>40674</v>
      </c>
      <c r="F148">
        <v>3838.14</v>
      </c>
      <c r="H148" s="170">
        <v>40674</v>
      </c>
      <c r="I148" s="172">
        <f t="shared" si="12"/>
        <v>5650</v>
      </c>
      <c r="J148" s="114">
        <f t="shared" si="13"/>
        <v>3838.14</v>
      </c>
      <c r="L148" s="170">
        <v>44865</v>
      </c>
      <c r="M148" s="173">
        <f t="shared" si="14"/>
        <v>6825.9444444444453</v>
      </c>
      <c r="N148" s="173">
        <f t="shared" si="15"/>
        <v>7098.89</v>
      </c>
      <c r="P148" s="170">
        <v>44865</v>
      </c>
      <c r="Q148" s="96">
        <f t="shared" si="16"/>
        <v>0</v>
      </c>
      <c r="R148" s="96">
        <f t="shared" si="17"/>
        <v>8.2504828996705117E-3</v>
      </c>
      <c r="T148" s="170"/>
      <c r="X148" s="170"/>
      <c r="Y148" s="171"/>
    </row>
    <row r="149" spans="2:25">
      <c r="B149" s="170">
        <v>40672</v>
      </c>
      <c r="C149">
        <v>5600</v>
      </c>
      <c r="E149" s="170">
        <v>40675</v>
      </c>
      <c r="F149">
        <v>3808.71</v>
      </c>
      <c r="H149" s="170">
        <v>40675</v>
      </c>
      <c r="I149" s="172">
        <f t="shared" si="12"/>
        <v>5550</v>
      </c>
      <c r="J149" s="114">
        <f t="shared" si="13"/>
        <v>3808.71</v>
      </c>
      <c r="L149" s="170">
        <v>44895</v>
      </c>
      <c r="M149" s="173">
        <f t="shared" si="14"/>
        <v>6825.9444444444453</v>
      </c>
      <c r="N149" s="173">
        <f t="shared" si="15"/>
        <v>7081.31</v>
      </c>
      <c r="P149" s="170">
        <v>44895</v>
      </c>
      <c r="Q149" s="96">
        <f t="shared" si="16"/>
        <v>0</v>
      </c>
      <c r="R149" s="96">
        <f t="shared" si="17"/>
        <v>-2.4764435003218708E-3</v>
      </c>
      <c r="T149" s="170"/>
      <c r="X149" s="170"/>
      <c r="Y149" s="171"/>
    </row>
    <row r="150" spans="2:25">
      <c r="B150" s="170">
        <v>40673</v>
      </c>
      <c r="C150">
        <v>5600</v>
      </c>
      <c r="E150" s="170">
        <v>40676</v>
      </c>
      <c r="F150">
        <v>3832.02</v>
      </c>
      <c r="H150" s="170">
        <v>40676</v>
      </c>
      <c r="I150" s="172">
        <f t="shared" si="12"/>
        <v>5650</v>
      </c>
      <c r="J150" s="114">
        <f t="shared" si="13"/>
        <v>3832.02</v>
      </c>
      <c r="L150" s="170">
        <v>44925</v>
      </c>
      <c r="M150" s="173">
        <f t="shared" si="14"/>
        <v>6825.9444444444453</v>
      </c>
      <c r="N150" s="173">
        <f t="shared" si="15"/>
        <v>6850.62</v>
      </c>
      <c r="P150" s="170">
        <v>44925</v>
      </c>
      <c r="Q150" s="96">
        <f t="shared" si="16"/>
        <v>0</v>
      </c>
      <c r="R150" s="96">
        <f t="shared" si="17"/>
        <v>-3.2577305611532402E-2</v>
      </c>
      <c r="T150" s="170"/>
      <c r="X150" s="170"/>
      <c r="Y150" s="171"/>
    </row>
    <row r="151" spans="2:25">
      <c r="B151" s="170">
        <v>40674</v>
      </c>
      <c r="C151">
        <v>5650</v>
      </c>
      <c r="E151" s="170">
        <v>40679</v>
      </c>
      <c r="F151">
        <v>3799.23</v>
      </c>
      <c r="H151" s="170">
        <v>40679</v>
      </c>
      <c r="I151" s="172">
        <f t="shared" si="12"/>
        <v>5600</v>
      </c>
      <c r="J151" s="114">
        <f t="shared" si="13"/>
        <v>3799.23</v>
      </c>
      <c r="L151" s="170">
        <v>44957</v>
      </c>
      <c r="M151" s="173">
        <f t="shared" si="14"/>
        <v>6825.9444444444453</v>
      </c>
      <c r="N151" s="173">
        <f t="shared" si="15"/>
        <v>6839.34</v>
      </c>
      <c r="P151" s="170">
        <v>44957</v>
      </c>
      <c r="Q151" s="96">
        <f t="shared" si="16"/>
        <v>0</v>
      </c>
      <c r="R151" s="96">
        <f t="shared" si="17"/>
        <v>-1.6465662961892128E-3</v>
      </c>
      <c r="T151" s="170"/>
      <c r="X151" s="170"/>
      <c r="Y151" s="171"/>
    </row>
    <row r="152" spans="2:25">
      <c r="B152" s="170">
        <v>40675</v>
      </c>
      <c r="C152">
        <v>5550</v>
      </c>
      <c r="E152" s="170">
        <v>40681</v>
      </c>
      <c r="F152">
        <v>3840.21</v>
      </c>
      <c r="H152" s="170">
        <v>40681</v>
      </c>
      <c r="I152" s="172">
        <f t="shared" si="12"/>
        <v>5700</v>
      </c>
      <c r="J152" s="114">
        <f t="shared" si="13"/>
        <v>3840.21</v>
      </c>
      <c r="L152" s="170">
        <v>44985</v>
      </c>
      <c r="M152" s="173">
        <f t="shared" si="14"/>
        <v>6825.9444444444453</v>
      </c>
      <c r="N152" s="173">
        <f t="shared" si="15"/>
        <v>6843.24</v>
      </c>
      <c r="P152" s="170">
        <v>44985</v>
      </c>
      <c r="Q152" s="96">
        <f t="shared" si="16"/>
        <v>0</v>
      </c>
      <c r="R152" s="96">
        <f t="shared" si="17"/>
        <v>5.7023046083388691E-4</v>
      </c>
      <c r="T152" s="170"/>
      <c r="X152" s="170"/>
      <c r="Y152" s="171"/>
    </row>
    <row r="153" spans="2:25">
      <c r="B153" s="170">
        <v>40676</v>
      </c>
      <c r="C153">
        <v>5650</v>
      </c>
      <c r="E153" s="170">
        <v>40682</v>
      </c>
      <c r="F153">
        <v>3859.81</v>
      </c>
      <c r="H153" s="170">
        <v>40682</v>
      </c>
      <c r="I153" s="172">
        <f t="shared" si="12"/>
        <v>5700</v>
      </c>
      <c r="J153" s="114">
        <f t="shared" si="13"/>
        <v>3859.81</v>
      </c>
      <c r="L153" s="170">
        <v>45016</v>
      </c>
      <c r="M153" s="173">
        <f t="shared" si="14"/>
        <v>6825.9444444444453</v>
      </c>
      <c r="N153" s="173">
        <f t="shared" si="15"/>
        <v>6805.28</v>
      </c>
      <c r="P153" s="170">
        <v>45016</v>
      </c>
      <c r="Q153" s="96">
        <f t="shared" si="16"/>
        <v>0</v>
      </c>
      <c r="R153" s="96">
        <f t="shared" si="17"/>
        <v>-5.5470800381106078E-3</v>
      </c>
      <c r="T153" s="170"/>
      <c r="X153" s="170"/>
      <c r="Y153" s="171"/>
    </row>
    <row r="154" spans="2:25">
      <c r="B154" s="170">
        <v>40679</v>
      </c>
      <c r="C154">
        <v>5600</v>
      </c>
      <c r="E154" s="170">
        <v>40683</v>
      </c>
      <c r="F154">
        <v>3872.95</v>
      </c>
      <c r="H154" s="170">
        <v>40683</v>
      </c>
      <c r="I154" s="172">
        <f t="shared" si="12"/>
        <v>5650</v>
      </c>
      <c r="J154" s="114">
        <f t="shared" si="13"/>
        <v>3872.95</v>
      </c>
      <c r="L154" s="170">
        <v>45044</v>
      </c>
      <c r="M154" s="173">
        <f t="shared" si="14"/>
        <v>6825.9444444444453</v>
      </c>
      <c r="N154" s="173">
        <f t="shared" si="15"/>
        <v>6915.72</v>
      </c>
      <c r="P154" s="170">
        <v>45044</v>
      </c>
      <c r="Q154" s="96">
        <f t="shared" si="16"/>
        <v>0</v>
      </c>
      <c r="R154" s="96">
        <f t="shared" si="17"/>
        <v>1.6228575459055396E-2</v>
      </c>
      <c r="T154" s="170"/>
      <c r="X154" s="170"/>
      <c r="Y154" s="171"/>
    </row>
    <row r="155" spans="2:25">
      <c r="B155" s="170">
        <v>40681</v>
      </c>
      <c r="C155">
        <v>5700</v>
      </c>
      <c r="E155" s="170">
        <v>40686</v>
      </c>
      <c r="F155">
        <v>3778.45</v>
      </c>
      <c r="H155" s="170">
        <v>40686</v>
      </c>
      <c r="I155" s="172">
        <f t="shared" si="12"/>
        <v>5400</v>
      </c>
      <c r="J155" s="114">
        <f t="shared" si="13"/>
        <v>3778.45</v>
      </c>
      <c r="L155" s="170">
        <v>45077</v>
      </c>
      <c r="M155" s="173">
        <f t="shared" si="14"/>
        <v>6825.9444444444453</v>
      </c>
      <c r="N155" s="173">
        <f t="shared" si="15"/>
        <v>6633.26</v>
      </c>
      <c r="P155" s="170">
        <v>45077</v>
      </c>
      <c r="Q155" s="96">
        <f t="shared" si="16"/>
        <v>0</v>
      </c>
      <c r="R155" s="96">
        <f t="shared" si="17"/>
        <v>-4.0843180464217754E-2</v>
      </c>
      <c r="T155" s="170"/>
      <c r="X155" s="170"/>
      <c r="Y155" s="171"/>
    </row>
    <row r="156" spans="2:25">
      <c r="B156" s="170">
        <v>40682</v>
      </c>
      <c r="C156">
        <v>5700</v>
      </c>
      <c r="E156" s="170">
        <v>40687</v>
      </c>
      <c r="F156">
        <v>3785.94</v>
      </c>
      <c r="H156" s="170">
        <v>40687</v>
      </c>
      <c r="I156" s="172">
        <f t="shared" si="12"/>
        <v>5300</v>
      </c>
      <c r="J156" s="114">
        <f t="shared" si="13"/>
        <v>3785.94</v>
      </c>
      <c r="L156" s="170">
        <v>45104</v>
      </c>
      <c r="M156" s="173">
        <f t="shared" si="14"/>
        <v>6825.9444444444453</v>
      </c>
      <c r="N156" s="173">
        <f t="shared" si="15"/>
        <v>6661.88</v>
      </c>
      <c r="P156" s="170">
        <v>45104</v>
      </c>
      <c r="Q156" s="96">
        <f t="shared" si="16"/>
        <v>0</v>
      </c>
      <c r="R156" s="96">
        <f t="shared" si="17"/>
        <v>4.3146205636444054E-3</v>
      </c>
      <c r="T156" s="170"/>
      <c r="X156" s="170"/>
      <c r="Y156" s="171"/>
    </row>
    <row r="157" spans="2:25">
      <c r="B157" s="170">
        <v>40683</v>
      </c>
      <c r="C157">
        <v>5650</v>
      </c>
      <c r="E157" s="170">
        <v>40688</v>
      </c>
      <c r="F157">
        <v>3780.16</v>
      </c>
      <c r="H157" s="170">
        <v>40688</v>
      </c>
      <c r="I157" s="172">
        <f t="shared" si="12"/>
        <v>5350</v>
      </c>
      <c r="J157" s="114">
        <f t="shared" si="13"/>
        <v>3780.16</v>
      </c>
      <c r="L157" s="170">
        <v>45138</v>
      </c>
      <c r="M157" s="173">
        <f t="shared" si="14"/>
        <v>6825.9444444444453</v>
      </c>
      <c r="N157" s="173">
        <f t="shared" si="15"/>
        <v>6931.36</v>
      </c>
      <c r="P157" s="170">
        <v>45138</v>
      </c>
      <c r="Q157" s="96">
        <f t="shared" si="16"/>
        <v>0</v>
      </c>
      <c r="R157" s="96">
        <f t="shared" si="17"/>
        <v>4.0451043849483864E-2</v>
      </c>
      <c r="T157" s="170"/>
      <c r="X157" s="170"/>
      <c r="Y157" s="171"/>
    </row>
    <row r="158" spans="2:25">
      <c r="B158" s="170">
        <v>40686</v>
      </c>
      <c r="C158">
        <v>5400</v>
      </c>
      <c r="E158" s="170">
        <v>40689</v>
      </c>
      <c r="F158">
        <v>3814.82</v>
      </c>
      <c r="H158" s="170">
        <v>40689</v>
      </c>
      <c r="I158" s="172">
        <f t="shared" si="12"/>
        <v>5450</v>
      </c>
      <c r="J158" s="114">
        <f t="shared" si="13"/>
        <v>3814.82</v>
      </c>
      <c r="L158" s="170">
        <v>45169</v>
      </c>
      <c r="M158" s="173">
        <f t="shared" si="14"/>
        <v>6825.9444444444453</v>
      </c>
      <c r="N158" s="173">
        <f t="shared" si="15"/>
        <v>6953.26</v>
      </c>
      <c r="P158" s="170">
        <v>45169</v>
      </c>
      <c r="Q158" s="96">
        <f t="shared" si="16"/>
        <v>0</v>
      </c>
      <c r="R158" s="96">
        <f t="shared" si="17"/>
        <v>3.1595531035757121E-3</v>
      </c>
      <c r="T158" s="170"/>
      <c r="X158" s="170"/>
      <c r="Y158" s="171"/>
    </row>
    <row r="159" spans="2:25">
      <c r="B159" s="170">
        <v>40687</v>
      </c>
      <c r="C159">
        <v>5300</v>
      </c>
      <c r="E159" s="170">
        <v>40690</v>
      </c>
      <c r="F159">
        <v>3832.38</v>
      </c>
      <c r="H159" s="170">
        <v>40690</v>
      </c>
      <c r="I159" s="172">
        <f t="shared" si="12"/>
        <v>5400</v>
      </c>
      <c r="J159" s="114">
        <f t="shared" si="13"/>
        <v>3832.38</v>
      </c>
      <c r="L159" s="170">
        <v>45198</v>
      </c>
      <c r="M159" s="173">
        <f t="shared" si="14"/>
        <v>6825.9444444444453</v>
      </c>
      <c r="N159" s="173">
        <f t="shared" si="15"/>
        <v>6939.89</v>
      </c>
      <c r="P159" s="170">
        <v>45198</v>
      </c>
      <c r="Q159" s="96">
        <f t="shared" si="16"/>
        <v>0</v>
      </c>
      <c r="R159" s="96">
        <f t="shared" si="17"/>
        <v>-1.9228390711694789E-3</v>
      </c>
      <c r="T159" s="170"/>
      <c r="X159" s="170"/>
      <c r="Y159" s="171"/>
    </row>
    <row r="160" spans="2:25">
      <c r="B160" s="170">
        <v>40688</v>
      </c>
      <c r="C160">
        <v>5350</v>
      </c>
      <c r="E160" s="170">
        <v>40693</v>
      </c>
      <c r="F160">
        <v>3826.14</v>
      </c>
      <c r="H160" s="170">
        <v>40693</v>
      </c>
      <c r="I160" s="172">
        <f t="shared" si="12"/>
        <v>5350</v>
      </c>
      <c r="J160" s="114">
        <f t="shared" si="13"/>
        <v>3826.14</v>
      </c>
      <c r="L160" s="170">
        <v>45230</v>
      </c>
      <c r="M160" s="173">
        <f t="shared" si="14"/>
        <v>6825.9444444444453</v>
      </c>
      <c r="N160" s="173">
        <f t="shared" si="15"/>
        <v>6752.21</v>
      </c>
      <c r="P160" s="170">
        <v>45230</v>
      </c>
      <c r="Q160" s="96">
        <f t="shared" si="16"/>
        <v>0</v>
      </c>
      <c r="R160" s="96">
        <f t="shared" si="17"/>
        <v>-2.7043656311555413E-2</v>
      </c>
      <c r="T160" s="170"/>
      <c r="X160" s="170"/>
      <c r="Y160" s="171"/>
    </row>
    <row r="161" spans="2:25">
      <c r="B161" s="170">
        <v>40689</v>
      </c>
      <c r="C161">
        <v>5450</v>
      </c>
      <c r="E161" s="170">
        <v>40694</v>
      </c>
      <c r="F161">
        <v>3836.97</v>
      </c>
      <c r="H161" s="170">
        <v>40694</v>
      </c>
      <c r="I161" s="172">
        <f t="shared" si="12"/>
        <v>5400</v>
      </c>
      <c r="J161" s="114">
        <f t="shared" si="13"/>
        <v>3836.97</v>
      </c>
      <c r="L161" s="170">
        <v>45260</v>
      </c>
      <c r="M161" s="173">
        <f t="shared" si="14"/>
        <v>6825.9444444444453</v>
      </c>
      <c r="N161" s="173">
        <f t="shared" si="15"/>
        <v>7080.74</v>
      </c>
      <c r="P161" s="170">
        <v>45260</v>
      </c>
      <c r="Q161" s="96">
        <f t="shared" si="16"/>
        <v>0</v>
      </c>
      <c r="R161" s="96">
        <f t="shared" si="17"/>
        <v>4.8655181044428376E-2</v>
      </c>
      <c r="T161" s="170"/>
      <c r="X161" s="170"/>
      <c r="Y161" s="171"/>
    </row>
    <row r="162" spans="2:25">
      <c r="B162" s="170">
        <v>40690</v>
      </c>
      <c r="C162">
        <v>5400</v>
      </c>
      <c r="E162" s="170">
        <v>40695</v>
      </c>
      <c r="F162">
        <v>3837.76</v>
      </c>
      <c r="H162" s="170">
        <v>40695</v>
      </c>
      <c r="I162" s="172">
        <f t="shared" si="12"/>
        <v>5450</v>
      </c>
      <c r="J162" s="114">
        <f t="shared" si="13"/>
        <v>3837.76</v>
      </c>
      <c r="L162" s="170">
        <v>45289</v>
      </c>
      <c r="M162" s="173">
        <f t="shared" si="14"/>
        <v>6825.9444444444453</v>
      </c>
      <c r="N162" s="173">
        <f t="shared" si="15"/>
        <v>7272.8</v>
      </c>
      <c r="P162" s="170">
        <v>45289</v>
      </c>
      <c r="Q162" s="96">
        <f t="shared" si="16"/>
        <v>0</v>
      </c>
      <c r="R162" s="96">
        <f t="shared" si="17"/>
        <v>2.7124283620073665E-2</v>
      </c>
      <c r="T162" s="170"/>
      <c r="X162" s="170"/>
      <c r="Y162" s="171"/>
    </row>
    <row r="163" spans="2:25">
      <c r="B163" s="170">
        <v>40693</v>
      </c>
      <c r="C163">
        <v>5350</v>
      </c>
      <c r="E163" s="170">
        <v>40697</v>
      </c>
      <c r="F163">
        <v>3844.02</v>
      </c>
      <c r="H163" s="170">
        <v>40697</v>
      </c>
      <c r="I163" s="172">
        <f t="shared" si="12"/>
        <v>5500</v>
      </c>
      <c r="J163" s="114">
        <f t="shared" si="13"/>
        <v>3844.02</v>
      </c>
      <c r="L163" s="170">
        <v>45322</v>
      </c>
      <c r="M163" s="173">
        <f t="shared" si="14"/>
        <v>6825.9444444444453</v>
      </c>
      <c r="N163" s="173">
        <f t="shared" si="15"/>
        <v>7207.94</v>
      </c>
      <c r="P163" s="170">
        <v>45322</v>
      </c>
      <c r="Q163" s="96">
        <f t="shared" si="16"/>
        <v>0</v>
      </c>
      <c r="R163" s="96">
        <f t="shared" si="17"/>
        <v>-8.9181608183918955E-3</v>
      </c>
      <c r="T163" s="170"/>
      <c r="X163" s="170"/>
      <c r="Y163" s="171"/>
    </row>
    <row r="164" spans="2:25">
      <c r="B164" s="170">
        <v>40694</v>
      </c>
      <c r="C164">
        <v>5400</v>
      </c>
      <c r="E164" s="170">
        <v>40700</v>
      </c>
      <c r="F164">
        <v>3834.2</v>
      </c>
      <c r="H164" s="170">
        <v>40700</v>
      </c>
      <c r="I164" s="172">
        <f t="shared" si="12"/>
        <v>5400</v>
      </c>
      <c r="J164" s="114">
        <f t="shared" si="13"/>
        <v>3834.2</v>
      </c>
      <c r="L164" s="170">
        <v>45351</v>
      </c>
      <c r="M164" s="173">
        <f t="shared" si="14"/>
        <v>6825.9444444444453</v>
      </c>
      <c r="N164" s="173">
        <f t="shared" si="15"/>
        <v>7316.11</v>
      </c>
      <c r="P164" s="170">
        <v>45351</v>
      </c>
      <c r="Q164" s="96">
        <f t="shared" si="16"/>
        <v>0</v>
      </c>
      <c r="R164" s="96">
        <f t="shared" si="17"/>
        <v>1.5007061657006035E-2</v>
      </c>
      <c r="T164" s="170"/>
      <c r="X164" s="170"/>
      <c r="Y164" s="171"/>
    </row>
    <row r="165" spans="2:25">
      <c r="B165" s="170">
        <v>40695</v>
      </c>
      <c r="C165">
        <v>5450</v>
      </c>
      <c r="E165" s="170">
        <v>40701</v>
      </c>
      <c r="F165">
        <v>3842.95</v>
      </c>
      <c r="H165" s="170">
        <v>40701</v>
      </c>
      <c r="I165" s="172">
        <f t="shared" si="12"/>
        <v>5450</v>
      </c>
      <c r="J165" s="114">
        <f t="shared" si="13"/>
        <v>3842.95</v>
      </c>
      <c r="L165" s="170">
        <v>45379</v>
      </c>
      <c r="M165" s="173">
        <f t="shared" si="14"/>
        <v>6825.9444444444453</v>
      </c>
      <c r="N165" s="173">
        <f t="shared" si="15"/>
        <v>7288.81</v>
      </c>
      <c r="P165" s="170">
        <v>45379</v>
      </c>
      <c r="Q165" s="96">
        <f t="shared" si="16"/>
        <v>0</v>
      </c>
      <c r="R165" s="96">
        <f t="shared" si="17"/>
        <v>-3.731491188623363E-3</v>
      </c>
      <c r="T165" s="170"/>
      <c r="X165" s="170"/>
      <c r="Y165" s="171"/>
    </row>
    <row r="166" spans="2:25">
      <c r="B166" s="170">
        <v>40697</v>
      </c>
      <c r="C166">
        <v>5500</v>
      </c>
      <c r="E166" s="170">
        <v>40702</v>
      </c>
      <c r="F166">
        <v>3825.82</v>
      </c>
      <c r="H166" s="170">
        <v>40702</v>
      </c>
      <c r="I166" s="172">
        <f t="shared" si="12"/>
        <v>5300</v>
      </c>
      <c r="J166" s="114">
        <f t="shared" si="13"/>
        <v>3825.82</v>
      </c>
      <c r="L166" s="170">
        <v>45412</v>
      </c>
      <c r="M166" s="173">
        <f t="shared" si="14"/>
        <v>6825.9444444444453</v>
      </c>
      <c r="N166" s="173">
        <f t="shared" si="15"/>
        <v>7234.2</v>
      </c>
      <c r="P166" s="170">
        <v>45412</v>
      </c>
      <c r="Q166" s="96">
        <f t="shared" si="16"/>
        <v>0</v>
      </c>
      <c r="R166" s="96">
        <f t="shared" si="17"/>
        <v>-7.4923067002707682E-3</v>
      </c>
      <c r="T166" s="170"/>
      <c r="X166" s="170"/>
      <c r="Y166" s="171"/>
    </row>
    <row r="167" spans="2:25">
      <c r="B167" s="170">
        <v>40700</v>
      </c>
      <c r="C167">
        <v>5400</v>
      </c>
      <c r="E167" s="170">
        <v>40703</v>
      </c>
      <c r="F167">
        <v>3806.19</v>
      </c>
      <c r="H167" s="170">
        <v>40703</v>
      </c>
      <c r="I167" s="172">
        <f t="shared" si="12"/>
        <v>5200</v>
      </c>
      <c r="J167" s="114">
        <f t="shared" si="13"/>
        <v>3806.19</v>
      </c>
      <c r="L167" s="170">
        <v>45443</v>
      </c>
      <c r="M167" s="173">
        <f t="shared" si="14"/>
        <v>6825.9444444444453</v>
      </c>
      <c r="N167" s="173">
        <f t="shared" si="15"/>
        <v>6970.74</v>
      </c>
      <c r="P167" s="170">
        <v>45443</v>
      </c>
      <c r="Q167" s="96">
        <f t="shared" si="16"/>
        <v>0</v>
      </c>
      <c r="R167" s="96">
        <f t="shared" si="17"/>
        <v>-3.6418677946421174E-2</v>
      </c>
      <c r="T167" s="170"/>
      <c r="X167" s="170"/>
      <c r="Y167" s="171"/>
    </row>
    <row r="168" spans="2:25">
      <c r="B168" s="170">
        <v>40701</v>
      </c>
      <c r="C168">
        <v>5450</v>
      </c>
      <c r="E168" s="170">
        <v>40704</v>
      </c>
      <c r="F168">
        <v>3787.65</v>
      </c>
      <c r="H168" s="170">
        <v>40704</v>
      </c>
      <c r="I168" s="172">
        <f t="shared" si="12"/>
        <v>5200</v>
      </c>
      <c r="J168" s="114">
        <f t="shared" si="13"/>
        <v>3787.65</v>
      </c>
      <c r="L168" s="170">
        <v>45471</v>
      </c>
      <c r="M168" s="173">
        <f t="shared" si="14"/>
        <v>6825.9444444444453</v>
      </c>
      <c r="N168" s="173">
        <f t="shared" si="15"/>
        <v>7063.58</v>
      </c>
      <c r="P168" s="170">
        <v>45471</v>
      </c>
      <c r="Q168" s="96">
        <f t="shared" si="16"/>
        <v>0</v>
      </c>
      <c r="R168" s="96">
        <f t="shared" si="17"/>
        <v>1.3318528592373284E-2</v>
      </c>
      <c r="T168" s="170"/>
      <c r="X168" s="170"/>
      <c r="Y168" s="171"/>
    </row>
    <row r="169" spans="2:25">
      <c r="B169" s="170">
        <v>40702</v>
      </c>
      <c r="C169">
        <v>5300</v>
      </c>
      <c r="E169" s="170">
        <v>40707</v>
      </c>
      <c r="F169">
        <v>3748.76</v>
      </c>
      <c r="H169" s="170">
        <v>40707</v>
      </c>
      <c r="I169" s="172">
        <f t="shared" si="12"/>
        <v>5200</v>
      </c>
      <c r="J169" s="114">
        <f t="shared" si="13"/>
        <v>3748.76</v>
      </c>
      <c r="L169" s="170">
        <v>45504</v>
      </c>
      <c r="M169" s="173">
        <f t="shared" si="14"/>
        <v>6825.9444444444453</v>
      </c>
      <c r="N169" s="173">
        <f t="shared" si="15"/>
        <v>7255.76</v>
      </c>
      <c r="P169" s="170">
        <v>45504</v>
      </c>
      <c r="Q169" s="96">
        <f t="shared" si="16"/>
        <v>0</v>
      </c>
      <c r="R169" s="96">
        <f t="shared" si="17"/>
        <v>2.720716690403454E-2</v>
      </c>
      <c r="T169" s="170"/>
      <c r="X169" s="170"/>
      <c r="Y169" s="171"/>
    </row>
    <row r="170" spans="2:25">
      <c r="B170" s="170">
        <v>40703</v>
      </c>
      <c r="C170">
        <v>5200</v>
      </c>
      <c r="E170" s="170">
        <v>40708</v>
      </c>
      <c r="F170">
        <v>3773.27</v>
      </c>
      <c r="H170" s="170">
        <v>40708</v>
      </c>
      <c r="I170" s="172">
        <f t="shared" si="12"/>
        <v>5300</v>
      </c>
      <c r="J170" s="114">
        <f t="shared" si="13"/>
        <v>3773.27</v>
      </c>
      <c r="L170" s="170">
        <v>45534</v>
      </c>
      <c r="M170" s="173">
        <f t="shared" si="14"/>
        <v>6825.9444444444453</v>
      </c>
      <c r="N170" s="173">
        <f t="shared" si="15"/>
        <v>7670.73</v>
      </c>
      <c r="P170" s="170">
        <v>45534</v>
      </c>
      <c r="Q170" s="96">
        <f t="shared" si="16"/>
        <v>0</v>
      </c>
      <c r="R170" s="96">
        <f t="shared" si="17"/>
        <v>5.7191803477512945E-2</v>
      </c>
      <c r="T170" s="170"/>
      <c r="X170" s="170"/>
      <c r="Y170" s="171"/>
    </row>
    <row r="171" spans="2:25">
      <c r="B171" s="170">
        <v>40704</v>
      </c>
      <c r="C171">
        <v>5200</v>
      </c>
      <c r="E171" s="170">
        <v>40709</v>
      </c>
      <c r="F171">
        <v>3794.25</v>
      </c>
      <c r="H171" s="170">
        <v>40709</v>
      </c>
      <c r="I171" s="172">
        <f t="shared" si="12"/>
        <v>5350</v>
      </c>
      <c r="J171" s="114">
        <f t="shared" si="13"/>
        <v>3794.25</v>
      </c>
      <c r="L171" s="170">
        <v>45565</v>
      </c>
      <c r="M171" s="173">
        <f t="shared" si="14"/>
        <v>6825.9444444444453</v>
      </c>
      <c r="N171" s="173">
        <f t="shared" si="15"/>
        <v>7527.93</v>
      </c>
      <c r="P171" s="170">
        <v>45565</v>
      </c>
      <c r="Q171" s="96">
        <f t="shared" si="16"/>
        <v>0</v>
      </c>
      <c r="R171" s="96">
        <f t="shared" si="17"/>
        <v>-1.8616220359730987E-2</v>
      </c>
      <c r="T171" s="170"/>
      <c r="X171" s="170"/>
      <c r="Y171" s="171"/>
    </row>
    <row r="172" spans="2:25">
      <c r="B172" s="170">
        <v>40707</v>
      </c>
      <c r="C172">
        <v>5200</v>
      </c>
      <c r="E172" s="170">
        <v>40710</v>
      </c>
      <c r="F172">
        <v>3740.47</v>
      </c>
      <c r="H172" s="170">
        <v>40710</v>
      </c>
      <c r="I172" s="172">
        <f t="shared" si="12"/>
        <v>5300</v>
      </c>
      <c r="J172" s="114">
        <f t="shared" si="13"/>
        <v>3740.47</v>
      </c>
      <c r="L172" s="170">
        <v>45596</v>
      </c>
      <c r="M172" s="173">
        <f t="shared" si="14"/>
        <v>6825.9444444444453</v>
      </c>
      <c r="N172" s="173">
        <f t="shared" si="15"/>
        <v>7574.02</v>
      </c>
      <c r="P172" s="170">
        <v>45596</v>
      </c>
      <c r="Q172" s="96">
        <f t="shared" si="16"/>
        <v>0</v>
      </c>
      <c r="R172" s="96">
        <f t="shared" si="17"/>
        <v>6.1225330203655117E-3</v>
      </c>
      <c r="T172" s="170"/>
      <c r="X172" s="170"/>
      <c r="Y172" s="171"/>
    </row>
    <row r="173" spans="2:25">
      <c r="B173" s="170">
        <v>40708</v>
      </c>
      <c r="C173">
        <v>5300</v>
      </c>
      <c r="E173" s="170">
        <v>40711</v>
      </c>
      <c r="F173">
        <v>3722.3</v>
      </c>
      <c r="H173" s="170">
        <v>40711</v>
      </c>
      <c r="I173" s="172">
        <f t="shared" si="12"/>
        <v>5200</v>
      </c>
      <c r="J173" s="114">
        <f t="shared" si="13"/>
        <v>3722.3</v>
      </c>
      <c r="L173" s="170">
        <v>45625</v>
      </c>
      <c r="M173" s="173">
        <f t="shared" si="14"/>
        <v>6825.9444444444453</v>
      </c>
      <c r="N173" s="173">
        <f t="shared" si="15"/>
        <v>7114.27</v>
      </c>
      <c r="P173" s="170">
        <v>45625</v>
      </c>
      <c r="Q173" s="96">
        <f t="shared" si="16"/>
        <v>0</v>
      </c>
      <c r="R173" s="96">
        <f t="shared" si="17"/>
        <v>-6.0700922363553303E-2</v>
      </c>
      <c r="T173" s="170"/>
      <c r="X173" s="170"/>
      <c r="Y173" s="171"/>
    </row>
    <row r="174" spans="2:25">
      <c r="B174" s="170">
        <v>40709</v>
      </c>
      <c r="C174">
        <v>5350</v>
      </c>
      <c r="E174" s="170">
        <v>40714</v>
      </c>
      <c r="F174">
        <v>3729.12</v>
      </c>
      <c r="H174" s="170">
        <v>40714</v>
      </c>
      <c r="I174" s="172">
        <f t="shared" si="12"/>
        <v>5350</v>
      </c>
      <c r="J174" s="114">
        <f t="shared" si="13"/>
        <v>3729.12</v>
      </c>
      <c r="L174" s="170">
        <v>45656</v>
      </c>
      <c r="M174" s="173">
        <f t="shared" si="14"/>
        <v>6825.9444444444453</v>
      </c>
      <c r="N174" s="173">
        <f t="shared" si="15"/>
        <v>7079.91</v>
      </c>
      <c r="P174" s="170">
        <v>45656</v>
      </c>
      <c r="Q174" s="96">
        <f t="shared" si="16"/>
        <v>0</v>
      </c>
      <c r="R174" s="96">
        <f t="shared" si="17"/>
        <v>-4.8297295435793947E-3</v>
      </c>
      <c r="T174" s="170"/>
      <c r="X174" s="170"/>
      <c r="Y174" s="171"/>
    </row>
    <row r="175" spans="2:25">
      <c r="B175" s="170">
        <v>40710</v>
      </c>
      <c r="C175">
        <v>5300</v>
      </c>
      <c r="E175" s="170">
        <v>40715</v>
      </c>
      <c r="F175">
        <v>3794.94</v>
      </c>
      <c r="H175" s="170">
        <v>40715</v>
      </c>
      <c r="I175" s="172">
        <f t="shared" si="12"/>
        <v>5600</v>
      </c>
      <c r="J175" s="114">
        <f t="shared" si="13"/>
        <v>3794.94</v>
      </c>
      <c r="L175" s="170">
        <v>45688</v>
      </c>
      <c r="M175" s="173">
        <f t="shared" si="14"/>
        <v>6825.9444444444453</v>
      </c>
      <c r="N175" s="173">
        <f t="shared" si="15"/>
        <v>7109.2</v>
      </c>
      <c r="P175" s="170">
        <v>45688</v>
      </c>
      <c r="Q175" s="96">
        <f t="shared" si="16"/>
        <v>0</v>
      </c>
      <c r="R175" s="96">
        <f t="shared" si="17"/>
        <v>4.1370582394408915E-3</v>
      </c>
      <c r="T175" s="170"/>
      <c r="X175" s="170"/>
      <c r="Y175" s="171"/>
    </row>
    <row r="176" spans="2:25">
      <c r="B176" s="170">
        <v>40711</v>
      </c>
      <c r="C176">
        <v>5200</v>
      </c>
      <c r="E176" s="170">
        <v>40716</v>
      </c>
      <c r="F176">
        <v>3821.83</v>
      </c>
      <c r="H176" s="170">
        <v>40716</v>
      </c>
      <c r="I176" s="172">
        <f t="shared" si="12"/>
        <v>5600</v>
      </c>
      <c r="J176" s="114">
        <f t="shared" si="13"/>
        <v>3821.83</v>
      </c>
      <c r="L176" s="170">
        <v>45716</v>
      </c>
      <c r="M176" s="173">
        <f t="shared" si="14"/>
        <v>6825.9444444444453</v>
      </c>
      <c r="N176" s="173">
        <f t="shared" si="15"/>
        <v>6270.6</v>
      </c>
      <c r="P176" s="170">
        <v>45716</v>
      </c>
      <c r="Q176" s="96">
        <f t="shared" si="16"/>
        <v>0</v>
      </c>
      <c r="R176" s="96">
        <f t="shared" si="17"/>
        <v>-0.11795982670342647</v>
      </c>
      <c r="T176" s="170"/>
      <c r="X176" s="170"/>
      <c r="Y176" s="171"/>
    </row>
    <row r="177" spans="2:25">
      <c r="B177" s="170">
        <v>40714</v>
      </c>
      <c r="C177">
        <v>5350</v>
      </c>
      <c r="E177" s="170">
        <v>40717</v>
      </c>
      <c r="F177">
        <v>3823.65</v>
      </c>
      <c r="H177" s="170">
        <v>40717</v>
      </c>
      <c r="I177" s="172">
        <f t="shared" si="12"/>
        <v>5600</v>
      </c>
      <c r="J177" s="114">
        <f t="shared" si="13"/>
        <v>3823.65</v>
      </c>
      <c r="L177" s="170">
        <v>45743</v>
      </c>
      <c r="M177" s="173">
        <f t="shared" si="14"/>
        <v>6825.9444444444453</v>
      </c>
      <c r="N177" s="173">
        <f t="shared" si="15"/>
        <v>6510.62</v>
      </c>
      <c r="P177" s="170">
        <v>45743</v>
      </c>
      <c r="Q177" s="96">
        <f t="shared" si="16"/>
        <v>0</v>
      </c>
      <c r="R177" s="96">
        <f t="shared" si="17"/>
        <v>3.8277038879851927E-2</v>
      </c>
      <c r="T177" s="170"/>
      <c r="X177" s="170"/>
      <c r="Y177" s="171"/>
    </row>
    <row r="178" spans="2:25">
      <c r="B178" s="170">
        <v>40715</v>
      </c>
      <c r="C178">
        <v>5600</v>
      </c>
      <c r="E178" s="170">
        <v>40718</v>
      </c>
      <c r="F178">
        <v>3848.56</v>
      </c>
      <c r="H178" s="170">
        <v>40718</v>
      </c>
      <c r="I178" s="172">
        <f t="shared" si="12"/>
        <v>5600</v>
      </c>
      <c r="J178" s="114">
        <f t="shared" si="13"/>
        <v>3848.56</v>
      </c>
      <c r="L178" s="170">
        <v>45777</v>
      </c>
      <c r="M178" s="173">
        <f t="shared" si="14"/>
        <v>6825.9444444444453</v>
      </c>
      <c r="N178" s="173">
        <f t="shared" si="15"/>
        <v>6766.8</v>
      </c>
      <c r="P178" s="170">
        <v>45777</v>
      </c>
      <c r="Q178" s="96">
        <f t="shared" si="16"/>
        <v>0</v>
      </c>
      <c r="R178" s="96">
        <f t="shared" si="17"/>
        <v>3.9348019082668058E-2</v>
      </c>
      <c r="T178" s="170"/>
      <c r="X178" s="170"/>
      <c r="Y178" s="171"/>
    </row>
    <row r="179" spans="2:25">
      <c r="B179" s="170">
        <v>40716</v>
      </c>
      <c r="C179">
        <v>5600</v>
      </c>
      <c r="E179" s="170">
        <v>40721</v>
      </c>
      <c r="F179">
        <v>3813.43</v>
      </c>
      <c r="H179" s="170">
        <v>40721</v>
      </c>
      <c r="I179" s="172">
        <f t="shared" si="12"/>
        <v>5500</v>
      </c>
      <c r="J179" s="114">
        <f t="shared" si="13"/>
        <v>3813.43</v>
      </c>
      <c r="L179" s="170">
        <v>45805</v>
      </c>
      <c r="M179" s="173">
        <f t="shared" si="14"/>
        <v>6825.9444444444453</v>
      </c>
      <c r="N179" s="173">
        <f t="shared" si="15"/>
        <v>7175.82</v>
      </c>
      <c r="P179" s="170">
        <v>45805</v>
      </c>
      <c r="Q179" s="96">
        <f t="shared" si="16"/>
        <v>0</v>
      </c>
      <c r="R179" s="96">
        <f t="shared" si="17"/>
        <v>6.0445114381982551E-2</v>
      </c>
      <c r="T179" s="170"/>
      <c r="X179" s="170"/>
      <c r="Y179" s="171"/>
    </row>
    <row r="180" spans="2:25">
      <c r="B180" s="170">
        <v>40717</v>
      </c>
      <c r="C180">
        <v>5600</v>
      </c>
      <c r="E180" s="170">
        <v>40722</v>
      </c>
      <c r="F180">
        <v>3830.27</v>
      </c>
      <c r="H180" s="170">
        <v>40722</v>
      </c>
      <c r="I180" s="172">
        <f t="shared" si="12"/>
        <v>5600</v>
      </c>
      <c r="J180" s="114">
        <f t="shared" si="13"/>
        <v>3830.27</v>
      </c>
      <c r="L180" s="170">
        <v>45838</v>
      </c>
      <c r="M180" s="173">
        <f t="shared" si="14"/>
        <v>6825.9444444444453</v>
      </c>
      <c r="N180" s="173">
        <f t="shared" si="15"/>
        <v>6927.68</v>
      </c>
      <c r="P180" s="170">
        <v>45838</v>
      </c>
      <c r="Q180" s="96">
        <f t="shared" si="16"/>
        <v>0</v>
      </c>
      <c r="R180" s="96">
        <f t="shared" si="17"/>
        <v>-3.4580020123135671E-2</v>
      </c>
      <c r="T180" s="170"/>
      <c r="X180" s="170"/>
      <c r="Y180" s="171"/>
    </row>
    <row r="181" spans="2:25">
      <c r="B181" s="170">
        <v>40718</v>
      </c>
      <c r="C181">
        <v>5600</v>
      </c>
      <c r="E181" s="170">
        <v>40724</v>
      </c>
      <c r="F181">
        <v>3888.57</v>
      </c>
      <c r="H181" s="170">
        <v>40724</v>
      </c>
      <c r="I181" s="172">
        <f t="shared" si="12"/>
        <v>5750</v>
      </c>
      <c r="J181" s="114">
        <f t="shared" si="13"/>
        <v>3888.57</v>
      </c>
      <c r="L181" s="170">
        <v>45863</v>
      </c>
      <c r="M181" s="173">
        <f t="shared" si="14"/>
        <v>6825.9444444444453</v>
      </c>
      <c r="N181" s="173">
        <f t="shared" si="15"/>
        <v>7543.5</v>
      </c>
      <c r="P181" s="170">
        <v>45863</v>
      </c>
      <c r="Q181" s="96">
        <f t="shared" si="16"/>
        <v>0</v>
      </c>
      <c r="R181" s="96">
        <f t="shared" si="17"/>
        <v>8.8892674026513879E-2</v>
      </c>
      <c r="T181" s="170"/>
      <c r="X181" s="170"/>
      <c r="Y181" s="171"/>
    </row>
    <row r="182" spans="2:25">
      <c r="B182" s="170">
        <v>40721</v>
      </c>
      <c r="C182">
        <v>5500</v>
      </c>
      <c r="E182" s="170">
        <v>40725</v>
      </c>
      <c r="F182">
        <v>3927.1</v>
      </c>
      <c r="H182" s="170">
        <v>40725</v>
      </c>
      <c r="I182" s="172">
        <f t="shared" si="12"/>
        <v>6000</v>
      </c>
      <c r="J182" s="114">
        <f t="shared" si="13"/>
        <v>3927.1</v>
      </c>
      <c r="L182" s="170"/>
      <c r="M182" s="173"/>
      <c r="T182" s="170"/>
      <c r="X182" s="170"/>
      <c r="Y182" s="171"/>
    </row>
    <row r="183" spans="2:25">
      <c r="B183" s="170">
        <v>40722</v>
      </c>
      <c r="C183">
        <v>5600</v>
      </c>
      <c r="E183" s="170">
        <v>40729</v>
      </c>
      <c r="F183">
        <v>3924.13</v>
      </c>
      <c r="H183" s="170">
        <v>40729</v>
      </c>
      <c r="I183" s="172">
        <f t="shared" si="12"/>
        <v>5800</v>
      </c>
      <c r="J183" s="114">
        <f t="shared" si="13"/>
        <v>3924.13</v>
      </c>
      <c r="L183" s="170"/>
      <c r="M183" s="173"/>
      <c r="T183" s="170"/>
      <c r="X183" s="170"/>
      <c r="Y183" s="171"/>
    </row>
    <row r="184" spans="2:25">
      <c r="B184" s="170">
        <v>40724</v>
      </c>
      <c r="C184">
        <v>5750</v>
      </c>
      <c r="E184" s="170">
        <v>40730</v>
      </c>
      <c r="F184">
        <v>3908.96</v>
      </c>
      <c r="H184" s="170">
        <v>40730</v>
      </c>
      <c r="I184" s="172">
        <f t="shared" si="12"/>
        <v>5700</v>
      </c>
      <c r="J184" s="114">
        <f t="shared" si="13"/>
        <v>3908.96</v>
      </c>
      <c r="L184" s="170"/>
      <c r="M184" s="173"/>
      <c r="T184" s="170"/>
      <c r="X184" s="170"/>
      <c r="Y184" s="171"/>
    </row>
    <row r="185" spans="2:25">
      <c r="B185" s="170">
        <v>40725</v>
      </c>
      <c r="C185">
        <v>6000</v>
      </c>
      <c r="E185" s="170">
        <v>40731</v>
      </c>
      <c r="F185">
        <v>3939.47</v>
      </c>
      <c r="H185" s="170">
        <v>40731</v>
      </c>
      <c r="I185" s="172">
        <f t="shared" si="12"/>
        <v>5800</v>
      </c>
      <c r="J185" s="114">
        <f t="shared" si="13"/>
        <v>3939.47</v>
      </c>
      <c r="L185" s="170"/>
      <c r="M185" s="173"/>
      <c r="T185" s="170"/>
      <c r="X185" s="170"/>
      <c r="Y185" s="171"/>
    </row>
    <row r="186" spans="2:25">
      <c r="B186" s="170">
        <v>40728</v>
      </c>
      <c r="C186">
        <v>6000</v>
      </c>
      <c r="E186" s="170">
        <v>40732</v>
      </c>
      <c r="F186">
        <v>4003.69</v>
      </c>
      <c r="H186" s="170">
        <v>40732</v>
      </c>
      <c r="I186" s="172">
        <f t="shared" si="12"/>
        <v>5850</v>
      </c>
      <c r="J186" s="114">
        <f t="shared" si="13"/>
        <v>4003.69</v>
      </c>
      <c r="L186" s="170"/>
      <c r="M186" s="173"/>
      <c r="T186" s="170"/>
      <c r="X186" s="170"/>
      <c r="Y186" s="171"/>
    </row>
    <row r="187" spans="2:25">
      <c r="B187" s="170">
        <v>40729</v>
      </c>
      <c r="C187">
        <v>5800</v>
      </c>
      <c r="E187" s="170">
        <v>40735</v>
      </c>
      <c r="F187">
        <v>3995.59</v>
      </c>
      <c r="H187" s="170">
        <v>40735</v>
      </c>
      <c r="I187" s="172">
        <f t="shared" si="12"/>
        <v>5900</v>
      </c>
      <c r="J187" s="114">
        <f t="shared" si="13"/>
        <v>3995.59</v>
      </c>
      <c r="L187" s="170"/>
      <c r="M187" s="173"/>
      <c r="T187" s="170"/>
      <c r="X187" s="170"/>
      <c r="Y187" s="171"/>
    </row>
    <row r="188" spans="2:25">
      <c r="B188" s="170">
        <v>40730</v>
      </c>
      <c r="C188">
        <v>5700</v>
      </c>
      <c r="E188" s="170">
        <v>40736</v>
      </c>
      <c r="F188">
        <v>3938.01</v>
      </c>
      <c r="H188" s="170">
        <v>40736</v>
      </c>
      <c r="I188" s="172">
        <f t="shared" si="12"/>
        <v>5850</v>
      </c>
      <c r="J188" s="114">
        <f t="shared" si="13"/>
        <v>3938.01</v>
      </c>
      <c r="L188" s="170"/>
      <c r="M188" s="173"/>
      <c r="T188" s="170"/>
      <c r="X188" s="170"/>
      <c r="Y188" s="171"/>
    </row>
    <row r="189" spans="2:25">
      <c r="B189" s="170">
        <v>40731</v>
      </c>
      <c r="C189">
        <v>5800</v>
      </c>
      <c r="E189" s="170">
        <v>40737</v>
      </c>
      <c r="F189">
        <v>3980.85</v>
      </c>
      <c r="H189" s="170">
        <v>40737</v>
      </c>
      <c r="I189" s="172">
        <f t="shared" si="12"/>
        <v>5800</v>
      </c>
      <c r="J189" s="114">
        <f t="shared" si="13"/>
        <v>3980.85</v>
      </c>
      <c r="L189" s="170"/>
      <c r="M189" s="173"/>
      <c r="T189" s="170"/>
      <c r="X189" s="170"/>
      <c r="Y189" s="171"/>
    </row>
    <row r="190" spans="2:25">
      <c r="B190" s="170">
        <v>40732</v>
      </c>
      <c r="C190">
        <v>5850</v>
      </c>
      <c r="E190" s="170">
        <v>40738</v>
      </c>
      <c r="F190">
        <v>3997.64</v>
      </c>
      <c r="H190" s="170">
        <v>40738</v>
      </c>
      <c r="I190" s="172">
        <f t="shared" si="12"/>
        <v>5950</v>
      </c>
      <c r="J190" s="114">
        <f t="shared" si="13"/>
        <v>3997.64</v>
      </c>
      <c r="L190" s="170"/>
      <c r="M190" s="173"/>
      <c r="T190" s="170"/>
      <c r="X190" s="170"/>
      <c r="Y190" s="171"/>
    </row>
    <row r="191" spans="2:25">
      <c r="B191" s="170">
        <v>40735</v>
      </c>
      <c r="C191">
        <v>5900</v>
      </c>
      <c r="E191" s="170">
        <v>40739</v>
      </c>
      <c r="F191">
        <v>4023.2</v>
      </c>
      <c r="H191" s="170">
        <v>40739</v>
      </c>
      <c r="I191" s="172">
        <f t="shared" si="12"/>
        <v>5950</v>
      </c>
      <c r="J191" s="114">
        <f t="shared" si="13"/>
        <v>4023.2</v>
      </c>
      <c r="L191" s="170"/>
      <c r="M191" s="173"/>
      <c r="T191" s="170"/>
      <c r="X191" s="170"/>
      <c r="Y191" s="171"/>
    </row>
    <row r="192" spans="2:25">
      <c r="B192" s="170">
        <v>40736</v>
      </c>
      <c r="C192">
        <v>5850</v>
      </c>
      <c r="E192" s="170">
        <v>40742</v>
      </c>
      <c r="F192">
        <v>4032.97</v>
      </c>
      <c r="H192" s="170">
        <v>40742</v>
      </c>
      <c r="I192" s="172">
        <f t="shared" si="12"/>
        <v>6000</v>
      </c>
      <c r="J192" s="114">
        <f t="shared" si="13"/>
        <v>4032.97</v>
      </c>
      <c r="L192" s="170"/>
      <c r="M192" s="173"/>
      <c r="T192" s="170"/>
      <c r="X192" s="170"/>
      <c r="Y192" s="171"/>
    </row>
    <row r="193" spans="2:25">
      <c r="B193" s="170">
        <v>40737</v>
      </c>
      <c r="C193">
        <v>5800</v>
      </c>
      <c r="E193" s="170">
        <v>40743</v>
      </c>
      <c r="F193">
        <v>4023.42</v>
      </c>
      <c r="H193" s="170">
        <v>40743</v>
      </c>
      <c r="I193" s="172">
        <f t="shared" si="12"/>
        <v>5900</v>
      </c>
      <c r="J193" s="114">
        <f t="shared" si="13"/>
        <v>4023.42</v>
      </c>
      <c r="L193" s="170"/>
      <c r="M193" s="173"/>
      <c r="T193" s="170"/>
      <c r="X193" s="170"/>
      <c r="Y193" s="171"/>
    </row>
    <row r="194" spans="2:25">
      <c r="B194" s="170">
        <v>40738</v>
      </c>
      <c r="C194">
        <v>5950</v>
      </c>
      <c r="E194" s="170">
        <v>40744</v>
      </c>
      <c r="F194">
        <v>4050.63</v>
      </c>
      <c r="H194" s="170">
        <v>40744</v>
      </c>
      <c r="I194" s="172">
        <f t="shared" si="12"/>
        <v>5950</v>
      </c>
      <c r="J194" s="114">
        <f t="shared" si="13"/>
        <v>4050.63</v>
      </c>
      <c r="L194" s="170"/>
      <c r="M194" s="173"/>
      <c r="T194" s="170"/>
      <c r="X194" s="170"/>
      <c r="Y194" s="171"/>
    </row>
    <row r="195" spans="2:25">
      <c r="B195" s="170">
        <v>40739</v>
      </c>
      <c r="C195">
        <v>5950</v>
      </c>
      <c r="E195" s="170">
        <v>40745</v>
      </c>
      <c r="F195">
        <v>4068.07</v>
      </c>
      <c r="H195" s="170">
        <v>40745</v>
      </c>
      <c r="I195" s="172">
        <f t="shared" si="12"/>
        <v>5900</v>
      </c>
      <c r="J195" s="114">
        <f t="shared" si="13"/>
        <v>4068.07</v>
      </c>
      <c r="L195" s="170"/>
      <c r="M195" s="173"/>
      <c r="T195" s="170"/>
      <c r="X195" s="170"/>
      <c r="Y195" s="171"/>
    </row>
    <row r="196" spans="2:25">
      <c r="B196" s="170">
        <v>40742</v>
      </c>
      <c r="C196">
        <v>6000</v>
      </c>
      <c r="E196" s="170">
        <v>40746</v>
      </c>
      <c r="F196">
        <v>4106.82</v>
      </c>
      <c r="H196" s="170">
        <v>40746</v>
      </c>
      <c r="I196" s="172">
        <f t="shared" si="12"/>
        <v>6000</v>
      </c>
      <c r="J196" s="114">
        <f t="shared" si="13"/>
        <v>4106.82</v>
      </c>
      <c r="L196" s="170"/>
      <c r="M196" s="173"/>
      <c r="T196" s="170"/>
      <c r="X196" s="170"/>
      <c r="Y196" s="171"/>
    </row>
    <row r="197" spans="2:25">
      <c r="B197" s="170">
        <v>40743</v>
      </c>
      <c r="C197">
        <v>5900</v>
      </c>
      <c r="E197" s="170">
        <v>40749</v>
      </c>
      <c r="F197">
        <v>4087.09</v>
      </c>
      <c r="H197" s="170">
        <v>40749</v>
      </c>
      <c r="I197" s="172">
        <f t="shared" ref="I197:I260" si="18">IFERROR(_xlfn.XLOOKUP($H197,B197:B3764,C197:C3764),AVERAGE(I194:I196))</f>
        <v>6050</v>
      </c>
      <c r="J197" s="114">
        <f t="shared" ref="J197:J260" si="19">F197</f>
        <v>4087.09</v>
      </c>
      <c r="L197" s="170"/>
      <c r="M197" s="173"/>
      <c r="T197" s="170"/>
      <c r="X197" s="170"/>
      <c r="Y197" s="171"/>
    </row>
    <row r="198" spans="2:25">
      <c r="B198" s="170">
        <v>40744</v>
      </c>
      <c r="C198">
        <v>5950</v>
      </c>
      <c r="E198" s="170">
        <v>40750</v>
      </c>
      <c r="F198">
        <v>4132.78</v>
      </c>
      <c r="H198" s="170">
        <v>40750</v>
      </c>
      <c r="I198" s="172">
        <f t="shared" si="18"/>
        <v>6150</v>
      </c>
      <c r="J198" s="114">
        <f t="shared" si="19"/>
        <v>4132.78</v>
      </c>
      <c r="L198" s="170"/>
      <c r="M198" s="173"/>
      <c r="T198" s="170"/>
      <c r="X198" s="170"/>
      <c r="Y198" s="171"/>
    </row>
    <row r="199" spans="2:25">
      <c r="B199" s="170">
        <v>40745</v>
      </c>
      <c r="C199">
        <v>5900</v>
      </c>
      <c r="E199" s="170">
        <v>40751</v>
      </c>
      <c r="F199">
        <v>4174.1099999999997</v>
      </c>
      <c r="H199" s="170">
        <v>40751</v>
      </c>
      <c r="I199" s="172">
        <f t="shared" si="18"/>
        <v>6100</v>
      </c>
      <c r="J199" s="114">
        <f t="shared" si="19"/>
        <v>4174.1099999999997</v>
      </c>
      <c r="L199" s="170"/>
      <c r="M199" s="173"/>
      <c r="T199" s="170"/>
      <c r="X199" s="170"/>
      <c r="Y199" s="171"/>
    </row>
    <row r="200" spans="2:25">
      <c r="B200" s="170">
        <v>40746</v>
      </c>
      <c r="C200">
        <v>6000</v>
      </c>
      <c r="E200" s="170">
        <v>40752</v>
      </c>
      <c r="F200">
        <v>4145.83</v>
      </c>
      <c r="H200" s="170">
        <v>40752</v>
      </c>
      <c r="I200" s="172">
        <f t="shared" si="18"/>
        <v>6300</v>
      </c>
      <c r="J200" s="114">
        <f t="shared" si="19"/>
        <v>4145.83</v>
      </c>
      <c r="L200" s="170"/>
      <c r="M200" s="173"/>
      <c r="T200" s="170"/>
      <c r="X200" s="170"/>
      <c r="Y200" s="171"/>
    </row>
    <row r="201" spans="2:25">
      <c r="B201" s="170">
        <v>40749</v>
      </c>
      <c r="C201">
        <v>6050</v>
      </c>
      <c r="E201" s="170">
        <v>40753</v>
      </c>
      <c r="F201">
        <v>4130.8</v>
      </c>
      <c r="H201" s="170">
        <v>40753</v>
      </c>
      <c r="I201" s="172">
        <f t="shared" si="18"/>
        <v>6350</v>
      </c>
      <c r="J201" s="114">
        <f t="shared" si="19"/>
        <v>4130.8</v>
      </c>
      <c r="L201" s="170"/>
      <c r="M201" s="173"/>
      <c r="T201" s="170"/>
      <c r="X201" s="170"/>
      <c r="Y201" s="171"/>
    </row>
    <row r="202" spans="2:25">
      <c r="B202" s="170">
        <v>40750</v>
      </c>
      <c r="C202">
        <v>6150</v>
      </c>
      <c r="E202" s="170">
        <v>40756</v>
      </c>
      <c r="F202">
        <v>4193.4399999999996</v>
      </c>
      <c r="H202" s="170">
        <v>40756</v>
      </c>
      <c r="I202" s="172">
        <f t="shared" si="18"/>
        <v>6400</v>
      </c>
      <c r="J202" s="114">
        <f t="shared" si="19"/>
        <v>4193.4399999999996</v>
      </c>
      <c r="L202" s="170"/>
      <c r="M202" s="173"/>
      <c r="T202" s="170"/>
      <c r="X202" s="170"/>
      <c r="Y202" s="171"/>
    </row>
    <row r="203" spans="2:25">
      <c r="B203" s="170">
        <v>40751</v>
      </c>
      <c r="C203">
        <v>6100</v>
      </c>
      <c r="E203" s="170">
        <v>40757</v>
      </c>
      <c r="F203">
        <v>4177.8500000000004</v>
      </c>
      <c r="H203" s="170">
        <v>40757</v>
      </c>
      <c r="I203" s="172">
        <f t="shared" si="18"/>
        <v>6300</v>
      </c>
      <c r="J203" s="114">
        <f t="shared" si="19"/>
        <v>4177.8500000000004</v>
      </c>
      <c r="L203" s="170"/>
      <c r="M203" s="173"/>
      <c r="T203" s="170"/>
      <c r="X203" s="170"/>
      <c r="Y203" s="171"/>
    </row>
    <row r="204" spans="2:25">
      <c r="B204" s="170">
        <v>40752</v>
      </c>
      <c r="C204">
        <v>6300</v>
      </c>
      <c r="E204" s="170">
        <v>40758</v>
      </c>
      <c r="F204">
        <v>4136.51</v>
      </c>
      <c r="H204" s="170">
        <v>40758</v>
      </c>
      <c r="I204" s="172">
        <f t="shared" si="18"/>
        <v>6450</v>
      </c>
      <c r="J204" s="114">
        <f t="shared" si="19"/>
        <v>4136.51</v>
      </c>
      <c r="L204" s="170"/>
      <c r="M204" s="173"/>
      <c r="T204" s="170"/>
      <c r="X204" s="170"/>
      <c r="Y204" s="171"/>
    </row>
    <row r="205" spans="2:25">
      <c r="B205" s="170">
        <v>40753</v>
      </c>
      <c r="C205">
        <v>6350</v>
      </c>
      <c r="E205" s="170">
        <v>40759</v>
      </c>
      <c r="F205">
        <v>4122.09</v>
      </c>
      <c r="H205" s="170">
        <v>40759</v>
      </c>
      <c r="I205" s="172">
        <f t="shared" si="18"/>
        <v>6500</v>
      </c>
      <c r="J205" s="114">
        <f t="shared" si="19"/>
        <v>4122.09</v>
      </c>
      <c r="L205" s="170"/>
      <c r="M205" s="173"/>
      <c r="T205" s="170"/>
      <c r="X205" s="170"/>
      <c r="Y205" s="171"/>
    </row>
    <row r="206" spans="2:25">
      <c r="B206" s="170">
        <v>40756</v>
      </c>
      <c r="C206">
        <v>6400</v>
      </c>
      <c r="E206" s="170">
        <v>40760</v>
      </c>
      <c r="F206">
        <v>3921.64</v>
      </c>
      <c r="H206" s="170">
        <v>40760</v>
      </c>
      <c r="I206" s="172">
        <f t="shared" si="18"/>
        <v>6400</v>
      </c>
      <c r="J206" s="114">
        <f t="shared" si="19"/>
        <v>3921.64</v>
      </c>
      <c r="L206" s="170"/>
      <c r="M206" s="173"/>
      <c r="T206" s="170"/>
      <c r="X206" s="170"/>
      <c r="Y206" s="171"/>
    </row>
    <row r="207" spans="2:25">
      <c r="B207" s="170">
        <v>40757</v>
      </c>
      <c r="C207">
        <v>6300</v>
      </c>
      <c r="E207" s="170">
        <v>40764</v>
      </c>
      <c r="F207">
        <v>3735.12</v>
      </c>
      <c r="H207" s="170">
        <v>40764</v>
      </c>
      <c r="I207" s="172">
        <f t="shared" si="18"/>
        <v>6100</v>
      </c>
      <c r="J207" s="114">
        <f t="shared" si="19"/>
        <v>3735.12</v>
      </c>
      <c r="L207" s="170"/>
      <c r="M207" s="173"/>
      <c r="T207" s="170"/>
      <c r="X207" s="170"/>
      <c r="Y207" s="171"/>
    </row>
    <row r="208" spans="2:25">
      <c r="B208" s="170">
        <v>40758</v>
      </c>
      <c r="C208">
        <v>6450</v>
      </c>
      <c r="E208" s="170">
        <v>40765</v>
      </c>
      <c r="F208">
        <v>3863.58</v>
      </c>
      <c r="H208" s="170">
        <v>40765</v>
      </c>
      <c r="I208" s="172">
        <f t="shared" si="18"/>
        <v>6350</v>
      </c>
      <c r="J208" s="114">
        <f t="shared" si="19"/>
        <v>3863.58</v>
      </c>
      <c r="L208" s="170"/>
      <c r="M208" s="173"/>
      <c r="T208" s="170"/>
      <c r="X208" s="170"/>
      <c r="Y208" s="171"/>
    </row>
    <row r="209" spans="2:25">
      <c r="B209" s="170">
        <v>40759</v>
      </c>
      <c r="C209">
        <v>6500</v>
      </c>
      <c r="E209" s="170">
        <v>40766</v>
      </c>
      <c r="F209">
        <v>3869.37</v>
      </c>
      <c r="H209" s="170">
        <v>40766</v>
      </c>
      <c r="I209" s="172">
        <f t="shared" si="18"/>
        <v>6500</v>
      </c>
      <c r="J209" s="114">
        <f t="shared" si="19"/>
        <v>3869.37</v>
      </c>
      <c r="L209" s="170"/>
      <c r="M209" s="173"/>
      <c r="T209" s="170"/>
      <c r="X209" s="170"/>
      <c r="Y209" s="171"/>
    </row>
    <row r="210" spans="2:25">
      <c r="B210" s="170">
        <v>40760</v>
      </c>
      <c r="C210">
        <v>6400</v>
      </c>
      <c r="E210" s="170">
        <v>40767</v>
      </c>
      <c r="F210">
        <v>3890.53</v>
      </c>
      <c r="H210" s="170">
        <v>40767</v>
      </c>
      <c r="I210" s="172">
        <f t="shared" si="18"/>
        <v>6450</v>
      </c>
      <c r="J210" s="114">
        <f t="shared" si="19"/>
        <v>3890.53</v>
      </c>
      <c r="L210" s="170"/>
      <c r="M210" s="173"/>
      <c r="T210" s="170"/>
      <c r="X210" s="170"/>
      <c r="Y210" s="171"/>
    </row>
    <row r="211" spans="2:25">
      <c r="B211" s="170">
        <v>40763</v>
      </c>
      <c r="C211">
        <v>6200</v>
      </c>
      <c r="E211" s="170">
        <v>40770</v>
      </c>
      <c r="F211">
        <v>3960.02</v>
      </c>
      <c r="H211" s="170">
        <v>40770</v>
      </c>
      <c r="I211" s="172">
        <f t="shared" si="18"/>
        <v>6450</v>
      </c>
      <c r="J211" s="114">
        <f t="shared" si="19"/>
        <v>3960.02</v>
      </c>
      <c r="L211" s="170"/>
      <c r="M211" s="173"/>
      <c r="T211" s="170"/>
      <c r="X211" s="170"/>
      <c r="Y211" s="171"/>
    </row>
    <row r="212" spans="2:25">
      <c r="B212" s="170">
        <v>40764</v>
      </c>
      <c r="C212">
        <v>6100</v>
      </c>
      <c r="E212" s="170">
        <v>40773</v>
      </c>
      <c r="F212">
        <v>4020.99</v>
      </c>
      <c r="H212" s="170">
        <v>40773</v>
      </c>
      <c r="I212" s="172">
        <f t="shared" si="18"/>
        <v>6450</v>
      </c>
      <c r="J212" s="114">
        <f t="shared" si="19"/>
        <v>4020.99</v>
      </c>
      <c r="L212" s="170"/>
      <c r="M212" s="173"/>
      <c r="T212" s="170"/>
      <c r="X212" s="170"/>
      <c r="Y212" s="171"/>
    </row>
    <row r="213" spans="2:25">
      <c r="B213" s="170">
        <v>40765</v>
      </c>
      <c r="C213">
        <v>6350</v>
      </c>
      <c r="E213" s="170">
        <v>40774</v>
      </c>
      <c r="F213">
        <v>3842.75</v>
      </c>
      <c r="H213" s="170">
        <v>40774</v>
      </c>
      <c r="I213" s="172">
        <f t="shared" si="18"/>
        <v>6100</v>
      </c>
      <c r="J213" s="114">
        <f t="shared" si="19"/>
        <v>3842.75</v>
      </c>
      <c r="L213" s="170"/>
      <c r="M213" s="173"/>
      <c r="T213" s="170"/>
      <c r="X213" s="170"/>
      <c r="Y213" s="171"/>
    </row>
    <row r="214" spans="2:25">
      <c r="B214" s="170">
        <v>40766</v>
      </c>
      <c r="C214">
        <v>6500</v>
      </c>
      <c r="E214" s="170">
        <v>40777</v>
      </c>
      <c r="F214">
        <v>3839.62</v>
      </c>
      <c r="H214" s="170">
        <v>40777</v>
      </c>
      <c r="I214" s="172">
        <f t="shared" si="18"/>
        <v>6450</v>
      </c>
      <c r="J214" s="114">
        <f t="shared" si="19"/>
        <v>3839.62</v>
      </c>
      <c r="L214" s="170"/>
      <c r="M214" s="173"/>
      <c r="T214" s="170"/>
      <c r="X214" s="170"/>
      <c r="Y214" s="171"/>
    </row>
    <row r="215" spans="2:25">
      <c r="B215" s="170">
        <v>40767</v>
      </c>
      <c r="C215">
        <v>6450</v>
      </c>
      <c r="E215" s="170">
        <v>40778</v>
      </c>
      <c r="F215">
        <v>3880.46</v>
      </c>
      <c r="H215" s="170">
        <v>40778</v>
      </c>
      <c r="I215" s="172">
        <f t="shared" si="18"/>
        <v>6750</v>
      </c>
      <c r="J215" s="114">
        <f t="shared" si="19"/>
        <v>3880.46</v>
      </c>
      <c r="L215" s="170"/>
      <c r="M215" s="173"/>
      <c r="T215" s="170"/>
      <c r="X215" s="170"/>
      <c r="Y215" s="171"/>
    </row>
    <row r="216" spans="2:25">
      <c r="B216" s="170">
        <v>40770</v>
      </c>
      <c r="C216">
        <v>6450</v>
      </c>
      <c r="E216" s="170">
        <v>40779</v>
      </c>
      <c r="F216">
        <v>3847.02</v>
      </c>
      <c r="H216" s="170">
        <v>40779</v>
      </c>
      <c r="I216" s="172">
        <f t="shared" si="18"/>
        <v>6450</v>
      </c>
      <c r="J216" s="114">
        <f t="shared" si="19"/>
        <v>3847.02</v>
      </c>
      <c r="L216" s="170"/>
      <c r="M216" s="173"/>
      <c r="T216" s="170"/>
      <c r="X216" s="170"/>
      <c r="Y216" s="171"/>
    </row>
    <row r="217" spans="2:25">
      <c r="B217" s="170">
        <v>40771</v>
      </c>
      <c r="C217">
        <v>6400</v>
      </c>
      <c r="E217" s="170">
        <v>40780</v>
      </c>
      <c r="F217">
        <v>3844.38</v>
      </c>
      <c r="H217" s="170">
        <v>40780</v>
      </c>
      <c r="I217" s="172">
        <f t="shared" si="18"/>
        <v>6200</v>
      </c>
      <c r="J217" s="114">
        <f t="shared" si="19"/>
        <v>3844.38</v>
      </c>
      <c r="L217" s="170"/>
      <c r="M217" s="173"/>
      <c r="T217" s="170"/>
      <c r="X217" s="170"/>
      <c r="Y217" s="171"/>
    </row>
    <row r="218" spans="2:25">
      <c r="B218" s="170">
        <v>40773</v>
      </c>
      <c r="C218">
        <v>6450</v>
      </c>
      <c r="E218" s="170">
        <v>40781</v>
      </c>
      <c r="F218">
        <v>3841.73</v>
      </c>
      <c r="H218" s="170">
        <v>40781</v>
      </c>
      <c r="I218" s="172">
        <f t="shared" si="18"/>
        <v>6100</v>
      </c>
      <c r="J218" s="114">
        <f t="shared" si="19"/>
        <v>3841.73</v>
      </c>
      <c r="L218" s="170"/>
      <c r="M218" s="173"/>
      <c r="T218" s="170"/>
      <c r="X218" s="170"/>
      <c r="Y218" s="171"/>
    </row>
    <row r="219" spans="2:25">
      <c r="B219" s="170">
        <v>40774</v>
      </c>
      <c r="C219">
        <v>6100</v>
      </c>
      <c r="E219" s="170">
        <v>40791</v>
      </c>
      <c r="F219">
        <v>3866.17</v>
      </c>
      <c r="H219" s="170">
        <v>40791</v>
      </c>
      <c r="I219" s="172">
        <f t="shared" si="18"/>
        <v>5950</v>
      </c>
      <c r="J219" s="114">
        <f t="shared" si="19"/>
        <v>3866.17</v>
      </c>
      <c r="L219" s="170"/>
      <c r="M219" s="173"/>
      <c r="T219" s="170"/>
      <c r="X219" s="170"/>
      <c r="Y219" s="171"/>
    </row>
    <row r="220" spans="2:25">
      <c r="B220" s="170">
        <v>40777</v>
      </c>
      <c r="C220">
        <v>6450</v>
      </c>
      <c r="E220" s="170">
        <v>40792</v>
      </c>
      <c r="F220">
        <v>3889.97</v>
      </c>
      <c r="H220" s="170">
        <v>40792</v>
      </c>
      <c r="I220" s="172">
        <f t="shared" si="18"/>
        <v>5950</v>
      </c>
      <c r="J220" s="114">
        <f t="shared" si="19"/>
        <v>3889.97</v>
      </c>
      <c r="L220" s="170"/>
      <c r="M220" s="173"/>
      <c r="T220" s="170"/>
      <c r="X220" s="170"/>
      <c r="Y220" s="171"/>
    </row>
    <row r="221" spans="2:25">
      <c r="B221" s="170">
        <v>40778</v>
      </c>
      <c r="C221">
        <v>6750</v>
      </c>
      <c r="E221" s="170">
        <v>40793</v>
      </c>
      <c r="F221">
        <v>4001.43</v>
      </c>
      <c r="H221" s="170">
        <v>40793</v>
      </c>
      <c r="I221" s="172">
        <f t="shared" si="18"/>
        <v>6000</v>
      </c>
      <c r="J221" s="114">
        <f t="shared" si="19"/>
        <v>4001.43</v>
      </c>
      <c r="L221" s="170"/>
      <c r="M221" s="173"/>
      <c r="T221" s="170"/>
      <c r="X221" s="170"/>
      <c r="Y221" s="171"/>
    </row>
    <row r="222" spans="2:25">
      <c r="B222" s="170">
        <v>40779</v>
      </c>
      <c r="C222">
        <v>6450</v>
      </c>
      <c r="E222" s="170">
        <v>40794</v>
      </c>
      <c r="F222">
        <v>4005.39</v>
      </c>
      <c r="H222" s="170">
        <v>40794</v>
      </c>
      <c r="I222" s="172">
        <f t="shared" si="18"/>
        <v>5950</v>
      </c>
      <c r="J222" s="114">
        <f t="shared" si="19"/>
        <v>4005.39</v>
      </c>
      <c r="L222" s="170"/>
      <c r="M222" s="173"/>
      <c r="T222" s="170"/>
      <c r="X222" s="170"/>
      <c r="Y222" s="171"/>
    </row>
    <row r="223" spans="2:25">
      <c r="B223" s="170">
        <v>40780</v>
      </c>
      <c r="C223">
        <v>6200</v>
      </c>
      <c r="E223" s="170">
        <v>40795</v>
      </c>
      <c r="F223">
        <v>3998.5</v>
      </c>
      <c r="H223" s="170">
        <v>40795</v>
      </c>
      <c r="I223" s="172">
        <f t="shared" si="18"/>
        <v>5900</v>
      </c>
      <c r="J223" s="114">
        <f t="shared" si="19"/>
        <v>3998.5</v>
      </c>
      <c r="L223" s="170"/>
      <c r="M223" s="173"/>
      <c r="T223" s="170"/>
      <c r="X223" s="170"/>
      <c r="Y223" s="171"/>
    </row>
    <row r="224" spans="2:25">
      <c r="B224" s="170">
        <v>40781</v>
      </c>
      <c r="C224">
        <v>6100</v>
      </c>
      <c r="E224" s="170">
        <v>40799</v>
      </c>
      <c r="F224">
        <v>3874.78</v>
      </c>
      <c r="H224" s="170">
        <v>40799</v>
      </c>
      <c r="I224" s="172">
        <f t="shared" si="18"/>
        <v>5700</v>
      </c>
      <c r="J224" s="114">
        <f t="shared" si="19"/>
        <v>3874.78</v>
      </c>
      <c r="L224" s="170"/>
      <c r="M224" s="173"/>
      <c r="T224" s="170"/>
      <c r="X224" s="170"/>
      <c r="Y224" s="171"/>
    </row>
    <row r="225" spans="2:25">
      <c r="B225" s="170">
        <v>40791</v>
      </c>
      <c r="C225">
        <v>5950</v>
      </c>
      <c r="E225" s="170">
        <v>40800</v>
      </c>
      <c r="F225">
        <v>3799.04</v>
      </c>
      <c r="H225" s="170">
        <v>40800</v>
      </c>
      <c r="I225" s="172">
        <f t="shared" si="18"/>
        <v>5550</v>
      </c>
      <c r="J225" s="114">
        <f t="shared" si="19"/>
        <v>3799.04</v>
      </c>
      <c r="L225" s="170"/>
      <c r="M225" s="173"/>
      <c r="T225" s="170"/>
      <c r="X225" s="170"/>
      <c r="Y225" s="171"/>
    </row>
    <row r="226" spans="2:25">
      <c r="B226" s="170">
        <v>40792</v>
      </c>
      <c r="C226">
        <v>5950</v>
      </c>
      <c r="E226" s="170">
        <v>40801</v>
      </c>
      <c r="F226">
        <v>3774.33</v>
      </c>
      <c r="H226" s="170">
        <v>40801</v>
      </c>
      <c r="I226" s="172">
        <f t="shared" si="18"/>
        <v>5450</v>
      </c>
      <c r="J226" s="114">
        <f t="shared" si="19"/>
        <v>3774.33</v>
      </c>
      <c r="L226" s="170"/>
      <c r="M226" s="173"/>
      <c r="T226" s="170"/>
      <c r="X226" s="170"/>
      <c r="Y226" s="171"/>
    </row>
    <row r="227" spans="2:25">
      <c r="B227" s="170">
        <v>40793</v>
      </c>
      <c r="C227">
        <v>6000</v>
      </c>
      <c r="E227" s="170">
        <v>40802</v>
      </c>
      <c r="F227">
        <v>3835.18</v>
      </c>
      <c r="H227" s="170">
        <v>40802</v>
      </c>
      <c r="I227" s="172">
        <f t="shared" si="18"/>
        <v>5650</v>
      </c>
      <c r="J227" s="114">
        <f t="shared" si="19"/>
        <v>3835.18</v>
      </c>
      <c r="L227" s="170"/>
      <c r="M227" s="173"/>
      <c r="T227" s="170"/>
      <c r="X227" s="170"/>
      <c r="Y227" s="171"/>
    </row>
    <row r="228" spans="2:25">
      <c r="B228" s="170">
        <v>40794</v>
      </c>
      <c r="C228">
        <v>5950</v>
      </c>
      <c r="E228" s="170">
        <v>40805</v>
      </c>
      <c r="F228">
        <v>3755.05</v>
      </c>
      <c r="H228" s="170">
        <v>40805</v>
      </c>
      <c r="I228" s="172">
        <f t="shared" si="18"/>
        <v>5400</v>
      </c>
      <c r="J228" s="114">
        <f t="shared" si="19"/>
        <v>3755.05</v>
      </c>
      <c r="L228" s="170"/>
      <c r="M228" s="173"/>
      <c r="T228" s="170"/>
      <c r="X228" s="170"/>
      <c r="Y228" s="171"/>
    </row>
    <row r="229" spans="2:25">
      <c r="B229" s="170">
        <v>40795</v>
      </c>
      <c r="C229">
        <v>5900</v>
      </c>
      <c r="E229" s="170">
        <v>40806</v>
      </c>
      <c r="F229">
        <v>3752.11</v>
      </c>
      <c r="H229" s="170">
        <v>40806</v>
      </c>
      <c r="I229" s="172">
        <f t="shared" si="18"/>
        <v>5250</v>
      </c>
      <c r="J229" s="114">
        <f t="shared" si="19"/>
        <v>3752.11</v>
      </c>
      <c r="L229" s="170"/>
      <c r="M229" s="173"/>
      <c r="T229" s="170"/>
      <c r="X229" s="170"/>
      <c r="Y229" s="171"/>
    </row>
    <row r="230" spans="2:25">
      <c r="B230" s="170">
        <v>40798</v>
      </c>
      <c r="C230">
        <v>5700</v>
      </c>
      <c r="E230" s="170">
        <v>40807</v>
      </c>
      <c r="F230">
        <v>3697.49</v>
      </c>
      <c r="H230" s="170">
        <v>40807</v>
      </c>
      <c r="I230" s="172">
        <f t="shared" si="18"/>
        <v>5000</v>
      </c>
      <c r="J230" s="114">
        <f t="shared" si="19"/>
        <v>3697.49</v>
      </c>
      <c r="L230" s="170"/>
      <c r="M230" s="173"/>
      <c r="T230" s="170"/>
      <c r="X230" s="170"/>
      <c r="Y230" s="171"/>
    </row>
    <row r="231" spans="2:25">
      <c r="B231" s="170">
        <v>40799</v>
      </c>
      <c r="C231">
        <v>5700</v>
      </c>
      <c r="E231" s="170">
        <v>40808</v>
      </c>
      <c r="F231">
        <v>3369.14</v>
      </c>
      <c r="H231" s="170">
        <v>40808</v>
      </c>
      <c r="I231" s="172">
        <f t="shared" si="18"/>
        <v>4350</v>
      </c>
      <c r="J231" s="114">
        <f t="shared" si="19"/>
        <v>3369.14</v>
      </c>
      <c r="L231" s="170"/>
      <c r="M231" s="173"/>
      <c r="T231" s="170"/>
      <c r="X231" s="170"/>
      <c r="Y231" s="171"/>
    </row>
    <row r="232" spans="2:25">
      <c r="B232" s="170">
        <v>40800</v>
      </c>
      <c r="C232">
        <v>5550</v>
      </c>
      <c r="E232" s="170">
        <v>40809</v>
      </c>
      <c r="F232">
        <v>3426.35</v>
      </c>
      <c r="H232" s="170">
        <v>40809</v>
      </c>
      <c r="I232" s="172">
        <f t="shared" si="18"/>
        <v>4600</v>
      </c>
      <c r="J232" s="114">
        <f t="shared" si="19"/>
        <v>3426.35</v>
      </c>
      <c r="L232" s="170"/>
      <c r="M232" s="173"/>
      <c r="T232" s="170"/>
      <c r="X232" s="170"/>
      <c r="Y232" s="171"/>
    </row>
    <row r="233" spans="2:25">
      <c r="B233" s="170">
        <v>40801</v>
      </c>
      <c r="C233">
        <v>5450</v>
      </c>
      <c r="E233" s="170">
        <v>40812</v>
      </c>
      <c r="F233">
        <v>3316.14</v>
      </c>
      <c r="H233" s="170">
        <v>40812</v>
      </c>
      <c r="I233" s="172">
        <f t="shared" si="18"/>
        <v>4500</v>
      </c>
      <c r="J233" s="114">
        <f t="shared" si="19"/>
        <v>3316.14</v>
      </c>
      <c r="L233" s="170"/>
      <c r="M233" s="173"/>
      <c r="T233" s="170"/>
      <c r="X233" s="170"/>
      <c r="Y233" s="171"/>
    </row>
    <row r="234" spans="2:25">
      <c r="B234" s="170">
        <v>40802</v>
      </c>
      <c r="C234">
        <v>5650</v>
      </c>
      <c r="E234" s="170">
        <v>40813</v>
      </c>
      <c r="F234">
        <v>3473.94</v>
      </c>
      <c r="H234" s="170">
        <v>40813</v>
      </c>
      <c r="I234" s="172">
        <f t="shared" si="18"/>
        <v>4700</v>
      </c>
      <c r="J234" s="114">
        <f t="shared" si="19"/>
        <v>3473.94</v>
      </c>
      <c r="L234" s="170"/>
      <c r="M234" s="173"/>
      <c r="T234" s="170"/>
      <c r="X234" s="170"/>
      <c r="Y234" s="171"/>
    </row>
    <row r="235" spans="2:25">
      <c r="B235" s="170">
        <v>40805</v>
      </c>
      <c r="C235">
        <v>5400</v>
      </c>
      <c r="E235" s="170">
        <v>40814</v>
      </c>
      <c r="F235">
        <v>3513.17</v>
      </c>
      <c r="H235" s="170">
        <v>40814</v>
      </c>
      <c r="I235" s="172">
        <f t="shared" si="18"/>
        <v>4725</v>
      </c>
      <c r="J235" s="114">
        <f t="shared" si="19"/>
        <v>3513.17</v>
      </c>
      <c r="L235" s="170"/>
      <c r="M235" s="173"/>
      <c r="T235" s="170"/>
      <c r="X235" s="170"/>
      <c r="Y235" s="171"/>
    </row>
    <row r="236" spans="2:25">
      <c r="B236" s="170">
        <v>40806</v>
      </c>
      <c r="C236">
        <v>5250</v>
      </c>
      <c r="E236" s="170">
        <v>40815</v>
      </c>
      <c r="F236">
        <v>3537.18</v>
      </c>
      <c r="H236" s="170">
        <v>40815</v>
      </c>
      <c r="I236" s="172">
        <f t="shared" si="18"/>
        <v>4850</v>
      </c>
      <c r="J236" s="114">
        <f t="shared" si="19"/>
        <v>3537.18</v>
      </c>
      <c r="L236" s="170"/>
      <c r="M236" s="173"/>
      <c r="T236" s="170"/>
      <c r="X236" s="170"/>
      <c r="Y236" s="171"/>
    </row>
    <row r="237" spans="2:25">
      <c r="B237" s="170">
        <v>40807</v>
      </c>
      <c r="C237">
        <v>5000</v>
      </c>
      <c r="E237" s="170">
        <v>40816</v>
      </c>
      <c r="F237">
        <v>3549.03</v>
      </c>
      <c r="H237" s="170">
        <v>40816</v>
      </c>
      <c r="I237" s="172">
        <f t="shared" si="18"/>
        <v>5050</v>
      </c>
      <c r="J237" s="114">
        <f t="shared" si="19"/>
        <v>3549.03</v>
      </c>
      <c r="L237" s="170"/>
      <c r="M237" s="173"/>
      <c r="T237" s="170"/>
      <c r="X237" s="170"/>
      <c r="Y237" s="171"/>
    </row>
    <row r="238" spans="2:25">
      <c r="B238" s="170">
        <v>40808</v>
      </c>
      <c r="C238">
        <v>4350</v>
      </c>
      <c r="E238" s="170">
        <v>40819</v>
      </c>
      <c r="F238">
        <v>3348.71</v>
      </c>
      <c r="H238" s="170">
        <v>40819</v>
      </c>
      <c r="I238" s="172">
        <f t="shared" si="18"/>
        <v>4875</v>
      </c>
      <c r="J238" s="114">
        <f t="shared" si="19"/>
        <v>3348.71</v>
      </c>
      <c r="L238" s="170"/>
      <c r="M238" s="173"/>
      <c r="T238" s="170"/>
      <c r="X238" s="170"/>
      <c r="Y238" s="171"/>
    </row>
    <row r="239" spans="2:25">
      <c r="B239" s="170">
        <v>40809</v>
      </c>
      <c r="C239">
        <v>4600</v>
      </c>
      <c r="E239" s="170">
        <v>40820</v>
      </c>
      <c r="F239">
        <v>3269.45</v>
      </c>
      <c r="H239" s="170">
        <v>40820</v>
      </c>
      <c r="I239" s="172">
        <f t="shared" si="18"/>
        <v>4625</v>
      </c>
      <c r="J239" s="114">
        <f t="shared" si="19"/>
        <v>3269.45</v>
      </c>
      <c r="L239" s="170"/>
      <c r="M239" s="173"/>
      <c r="T239" s="170"/>
      <c r="X239" s="170"/>
      <c r="Y239" s="171"/>
    </row>
    <row r="240" spans="2:25">
      <c r="B240" s="170">
        <v>40812</v>
      </c>
      <c r="C240">
        <v>4500</v>
      </c>
      <c r="E240" s="170">
        <v>40821</v>
      </c>
      <c r="F240">
        <v>3293.24</v>
      </c>
      <c r="H240" s="170">
        <v>40821</v>
      </c>
      <c r="I240" s="172">
        <f t="shared" si="18"/>
        <v>4650</v>
      </c>
      <c r="J240" s="114">
        <f t="shared" si="19"/>
        <v>3293.24</v>
      </c>
      <c r="L240" s="170"/>
      <c r="M240" s="173"/>
      <c r="T240" s="170"/>
      <c r="X240" s="170"/>
      <c r="Y240" s="171"/>
    </row>
    <row r="241" spans="2:25">
      <c r="B241" s="170">
        <v>40813</v>
      </c>
      <c r="C241">
        <v>4700</v>
      </c>
      <c r="E241" s="170">
        <v>40822</v>
      </c>
      <c r="F241">
        <v>3443.11</v>
      </c>
      <c r="H241" s="170">
        <v>40822</v>
      </c>
      <c r="I241" s="172">
        <f t="shared" si="18"/>
        <v>4925</v>
      </c>
      <c r="J241" s="114">
        <f t="shared" si="19"/>
        <v>3443.11</v>
      </c>
      <c r="L241" s="170"/>
      <c r="M241" s="173"/>
      <c r="T241" s="170"/>
      <c r="X241" s="170"/>
      <c r="Y241" s="171"/>
    </row>
    <row r="242" spans="2:25">
      <c r="B242" s="170">
        <v>40814</v>
      </c>
      <c r="C242">
        <v>4725</v>
      </c>
      <c r="E242" s="170">
        <v>40823</v>
      </c>
      <c r="F242">
        <v>3425.68</v>
      </c>
      <c r="H242" s="170">
        <v>40823</v>
      </c>
      <c r="I242" s="172">
        <f t="shared" si="18"/>
        <v>4925</v>
      </c>
      <c r="J242" s="114">
        <f t="shared" si="19"/>
        <v>3425.68</v>
      </c>
      <c r="L242" s="170"/>
      <c r="M242" s="173"/>
      <c r="T242" s="170"/>
      <c r="X242" s="170"/>
      <c r="Y242" s="171"/>
    </row>
    <row r="243" spans="2:25">
      <c r="B243" s="170">
        <v>40815</v>
      </c>
      <c r="C243">
        <v>4850</v>
      </c>
      <c r="E243" s="170">
        <v>40826</v>
      </c>
      <c r="F243">
        <v>3451.08</v>
      </c>
      <c r="H243" s="170">
        <v>40826</v>
      </c>
      <c r="I243" s="172">
        <f t="shared" si="18"/>
        <v>4950</v>
      </c>
      <c r="J243" s="114">
        <f t="shared" si="19"/>
        <v>3451.08</v>
      </c>
      <c r="L243" s="170"/>
      <c r="M243" s="173"/>
      <c r="T243" s="170"/>
      <c r="X243" s="170"/>
      <c r="Y243" s="171"/>
    </row>
    <row r="244" spans="2:25">
      <c r="B244" s="170">
        <v>40816</v>
      </c>
      <c r="C244">
        <v>5050</v>
      </c>
      <c r="E244" s="170">
        <v>40827</v>
      </c>
      <c r="F244">
        <v>3531.75</v>
      </c>
      <c r="H244" s="170">
        <v>40827</v>
      </c>
      <c r="I244" s="172">
        <f t="shared" si="18"/>
        <v>5150</v>
      </c>
      <c r="J244" s="114">
        <f t="shared" si="19"/>
        <v>3531.75</v>
      </c>
      <c r="L244" s="170"/>
      <c r="M244" s="173"/>
      <c r="T244" s="170"/>
      <c r="X244" s="170"/>
      <c r="Y244" s="171"/>
    </row>
    <row r="245" spans="2:25">
      <c r="B245" s="170">
        <v>40819</v>
      </c>
      <c r="C245">
        <v>4875</v>
      </c>
      <c r="E245" s="170">
        <v>40828</v>
      </c>
      <c r="F245">
        <v>3635.93</v>
      </c>
      <c r="H245" s="170">
        <v>40828</v>
      </c>
      <c r="I245" s="172">
        <f t="shared" si="18"/>
        <v>5300</v>
      </c>
      <c r="J245" s="114">
        <f t="shared" si="19"/>
        <v>3635.93</v>
      </c>
      <c r="L245" s="170"/>
      <c r="M245" s="173"/>
      <c r="T245" s="170"/>
      <c r="X245" s="170"/>
      <c r="Y245" s="171"/>
    </row>
    <row r="246" spans="2:25">
      <c r="B246" s="170">
        <v>40820</v>
      </c>
      <c r="C246">
        <v>4625</v>
      </c>
      <c r="E246" s="170">
        <v>40829</v>
      </c>
      <c r="F246">
        <v>3675.38</v>
      </c>
      <c r="H246" s="170">
        <v>40829</v>
      </c>
      <c r="I246" s="172">
        <f t="shared" si="18"/>
        <v>5550</v>
      </c>
      <c r="J246" s="114">
        <f t="shared" si="19"/>
        <v>3675.38</v>
      </c>
      <c r="L246" s="170"/>
      <c r="M246" s="173"/>
      <c r="T246" s="170"/>
      <c r="X246" s="170"/>
      <c r="Y246" s="171"/>
    </row>
    <row r="247" spans="2:25">
      <c r="B247" s="170">
        <v>40821</v>
      </c>
      <c r="C247">
        <v>4650</v>
      </c>
      <c r="E247" s="170">
        <v>40830</v>
      </c>
      <c r="F247">
        <v>3664.68</v>
      </c>
      <c r="H247" s="170">
        <v>40830</v>
      </c>
      <c r="I247" s="172">
        <f t="shared" si="18"/>
        <v>5550</v>
      </c>
      <c r="J247" s="114">
        <f t="shared" si="19"/>
        <v>3664.68</v>
      </c>
      <c r="L247" s="170"/>
      <c r="M247" s="173"/>
      <c r="T247" s="170"/>
      <c r="X247" s="170"/>
      <c r="Y247" s="171"/>
    </row>
    <row r="248" spans="2:25">
      <c r="B248" s="170">
        <v>40822</v>
      </c>
      <c r="C248">
        <v>4925</v>
      </c>
      <c r="E248" s="170">
        <v>40833</v>
      </c>
      <c r="F248">
        <v>3729.01</v>
      </c>
      <c r="H248" s="170">
        <v>40833</v>
      </c>
      <c r="I248" s="172">
        <f t="shared" si="18"/>
        <v>5550</v>
      </c>
      <c r="J248" s="114">
        <f t="shared" si="19"/>
        <v>3729.01</v>
      </c>
      <c r="L248" s="170"/>
      <c r="M248" s="173"/>
      <c r="T248" s="170"/>
      <c r="X248" s="170"/>
      <c r="Y248" s="171"/>
    </row>
    <row r="249" spans="2:25">
      <c r="B249" s="170">
        <v>40823</v>
      </c>
      <c r="C249">
        <v>4925</v>
      </c>
      <c r="E249" s="170">
        <v>40834</v>
      </c>
      <c r="F249">
        <v>3622.03</v>
      </c>
      <c r="H249" s="170">
        <v>40834</v>
      </c>
      <c r="I249" s="172">
        <f t="shared" si="18"/>
        <v>5300</v>
      </c>
      <c r="J249" s="114">
        <f t="shared" si="19"/>
        <v>3622.03</v>
      </c>
      <c r="L249" s="170"/>
      <c r="M249" s="173"/>
      <c r="T249" s="170"/>
      <c r="X249" s="170"/>
      <c r="Y249" s="171"/>
    </row>
    <row r="250" spans="2:25">
      <c r="B250" s="170">
        <v>40826</v>
      </c>
      <c r="C250">
        <v>4950</v>
      </c>
      <c r="E250" s="170">
        <v>40835</v>
      </c>
      <c r="F250">
        <v>3685.31</v>
      </c>
      <c r="H250" s="170">
        <v>40835</v>
      </c>
      <c r="I250" s="172">
        <f t="shared" si="18"/>
        <v>5550</v>
      </c>
      <c r="J250" s="114">
        <f t="shared" si="19"/>
        <v>3685.31</v>
      </c>
      <c r="L250" s="170"/>
      <c r="M250" s="173"/>
      <c r="T250" s="170"/>
      <c r="X250" s="170"/>
      <c r="Y250" s="171"/>
    </row>
    <row r="251" spans="2:25">
      <c r="B251" s="170">
        <v>40827</v>
      </c>
      <c r="C251">
        <v>5150</v>
      </c>
      <c r="E251" s="170">
        <v>40836</v>
      </c>
      <c r="F251">
        <v>3622.78</v>
      </c>
      <c r="H251" s="170">
        <v>40836</v>
      </c>
      <c r="I251" s="172">
        <f t="shared" si="18"/>
        <v>5450</v>
      </c>
      <c r="J251" s="114">
        <f t="shared" si="19"/>
        <v>3622.78</v>
      </c>
      <c r="L251" s="170"/>
      <c r="M251" s="173"/>
      <c r="T251" s="170"/>
      <c r="X251" s="170"/>
      <c r="Y251" s="171"/>
    </row>
    <row r="252" spans="2:25">
      <c r="B252" s="170">
        <v>40828</v>
      </c>
      <c r="C252">
        <v>5300</v>
      </c>
      <c r="E252" s="170">
        <v>40837</v>
      </c>
      <c r="F252">
        <v>3620.66</v>
      </c>
      <c r="H252" s="170">
        <v>40837</v>
      </c>
      <c r="I252" s="172">
        <f t="shared" si="18"/>
        <v>5450</v>
      </c>
      <c r="J252" s="114">
        <f t="shared" si="19"/>
        <v>3620.66</v>
      </c>
      <c r="L252" s="170"/>
      <c r="M252" s="173"/>
      <c r="T252" s="170"/>
      <c r="X252" s="170"/>
      <c r="Y252" s="171"/>
    </row>
    <row r="253" spans="2:25">
      <c r="B253" s="170">
        <v>40829</v>
      </c>
      <c r="C253">
        <v>5550</v>
      </c>
      <c r="E253" s="170">
        <v>40840</v>
      </c>
      <c r="F253">
        <v>3706.78</v>
      </c>
      <c r="H253" s="170">
        <v>40840</v>
      </c>
      <c r="I253" s="172">
        <f t="shared" si="18"/>
        <v>5600</v>
      </c>
      <c r="J253" s="114">
        <f t="shared" si="19"/>
        <v>3706.78</v>
      </c>
      <c r="L253" s="170"/>
      <c r="M253" s="173"/>
      <c r="T253" s="170"/>
      <c r="X253" s="170"/>
      <c r="Y253" s="171"/>
    </row>
    <row r="254" spans="2:25">
      <c r="B254" s="170">
        <v>40830</v>
      </c>
      <c r="C254">
        <v>5550</v>
      </c>
      <c r="E254" s="170">
        <v>40841</v>
      </c>
      <c r="F254">
        <v>3710.48</v>
      </c>
      <c r="H254" s="170">
        <v>40841</v>
      </c>
      <c r="I254" s="172">
        <f t="shared" si="18"/>
        <v>5600</v>
      </c>
      <c r="J254" s="114">
        <f t="shared" si="19"/>
        <v>3710.48</v>
      </c>
      <c r="L254" s="170"/>
      <c r="M254" s="173"/>
      <c r="T254" s="170"/>
      <c r="X254" s="170"/>
      <c r="Y254" s="171"/>
    </row>
    <row r="255" spans="2:25">
      <c r="B255" s="170">
        <v>40833</v>
      </c>
      <c r="C255">
        <v>5550</v>
      </c>
      <c r="E255" s="170">
        <v>40842</v>
      </c>
      <c r="F255">
        <v>3738.61</v>
      </c>
      <c r="H255" s="170">
        <v>40842</v>
      </c>
      <c r="I255" s="172">
        <f t="shared" si="18"/>
        <v>5600</v>
      </c>
      <c r="J255" s="114">
        <f t="shared" si="19"/>
        <v>3738.61</v>
      </c>
      <c r="L255" s="170"/>
      <c r="M255" s="173"/>
      <c r="T255" s="170"/>
      <c r="X255" s="170"/>
      <c r="Y255" s="171"/>
    </row>
    <row r="256" spans="2:25">
      <c r="B256" s="170">
        <v>40834</v>
      </c>
      <c r="C256">
        <v>5300</v>
      </c>
      <c r="E256" s="170">
        <v>40843</v>
      </c>
      <c r="F256">
        <v>3813</v>
      </c>
      <c r="H256" s="170">
        <v>40843</v>
      </c>
      <c r="I256" s="172">
        <f t="shared" si="18"/>
        <v>5650</v>
      </c>
      <c r="J256" s="114">
        <f t="shared" si="19"/>
        <v>3813</v>
      </c>
      <c r="L256" s="170"/>
      <c r="M256" s="173"/>
      <c r="T256" s="170"/>
      <c r="X256" s="170"/>
      <c r="Y256" s="171"/>
    </row>
    <row r="257" spans="2:25">
      <c r="B257" s="170">
        <v>40835</v>
      </c>
      <c r="C257">
        <v>5550</v>
      </c>
      <c r="E257" s="170">
        <v>40844</v>
      </c>
      <c r="F257">
        <v>3829.96</v>
      </c>
      <c r="H257" s="170">
        <v>40844</v>
      </c>
      <c r="I257" s="172">
        <f t="shared" si="18"/>
        <v>5400</v>
      </c>
      <c r="J257" s="114">
        <f t="shared" si="19"/>
        <v>3829.96</v>
      </c>
      <c r="L257" s="170"/>
      <c r="M257" s="173"/>
      <c r="T257" s="170"/>
      <c r="X257" s="170"/>
      <c r="Y257" s="171"/>
    </row>
    <row r="258" spans="2:25">
      <c r="B258" s="170">
        <v>40836</v>
      </c>
      <c r="C258">
        <v>5450</v>
      </c>
      <c r="E258" s="170">
        <v>40847</v>
      </c>
      <c r="F258">
        <v>3790.85</v>
      </c>
      <c r="H258" s="170">
        <v>40847</v>
      </c>
      <c r="I258" s="172">
        <f t="shared" si="18"/>
        <v>5250</v>
      </c>
      <c r="J258" s="114">
        <f t="shared" si="19"/>
        <v>3790.85</v>
      </c>
      <c r="L258" s="170"/>
      <c r="M258" s="173"/>
      <c r="T258" s="170"/>
      <c r="X258" s="170"/>
      <c r="Y258" s="171"/>
    </row>
    <row r="259" spans="2:25">
      <c r="B259" s="170">
        <v>40837</v>
      </c>
      <c r="C259">
        <v>5450</v>
      </c>
      <c r="E259" s="170">
        <v>40848</v>
      </c>
      <c r="F259">
        <v>3685.01</v>
      </c>
      <c r="H259" s="170">
        <v>40848</v>
      </c>
      <c r="I259" s="172">
        <f t="shared" si="18"/>
        <v>5000</v>
      </c>
      <c r="J259" s="114">
        <f t="shared" si="19"/>
        <v>3685.01</v>
      </c>
      <c r="L259" s="170"/>
      <c r="M259" s="173"/>
      <c r="T259" s="170"/>
      <c r="X259" s="170"/>
      <c r="Y259" s="171"/>
    </row>
    <row r="260" spans="2:25">
      <c r="B260" s="170">
        <v>40840</v>
      </c>
      <c r="C260">
        <v>5600</v>
      </c>
      <c r="E260" s="170">
        <v>40849</v>
      </c>
      <c r="F260">
        <v>3763.03</v>
      </c>
      <c r="H260" s="170">
        <v>40849</v>
      </c>
      <c r="I260" s="172">
        <f t="shared" si="18"/>
        <v>5250</v>
      </c>
      <c r="J260" s="114">
        <f t="shared" si="19"/>
        <v>3763.03</v>
      </c>
      <c r="L260" s="170"/>
      <c r="M260" s="173"/>
      <c r="T260" s="170"/>
      <c r="X260" s="170"/>
      <c r="Y260" s="171"/>
    </row>
    <row r="261" spans="2:25">
      <c r="B261" s="170">
        <v>40841</v>
      </c>
      <c r="C261">
        <v>5600</v>
      </c>
      <c r="E261" s="170">
        <v>40850</v>
      </c>
      <c r="F261">
        <v>3705.81</v>
      </c>
      <c r="H261" s="170">
        <v>40850</v>
      </c>
      <c r="I261" s="172">
        <f t="shared" ref="I261:I324" si="20">IFERROR(_xlfn.XLOOKUP($H261,B261:B3828,C261:C3828),AVERAGE(I258:I260))</f>
        <v>5050</v>
      </c>
      <c r="J261" s="114">
        <f t="shared" ref="J261:J324" si="21">F261</f>
        <v>3705.81</v>
      </c>
      <c r="L261" s="170"/>
      <c r="M261" s="173"/>
      <c r="T261" s="170"/>
      <c r="X261" s="170"/>
      <c r="Y261" s="171"/>
    </row>
    <row r="262" spans="2:25">
      <c r="B262" s="170">
        <v>40842</v>
      </c>
      <c r="C262">
        <v>5600</v>
      </c>
      <c r="E262" s="170">
        <v>40851</v>
      </c>
      <c r="F262">
        <v>3783.63</v>
      </c>
      <c r="H262" s="170">
        <v>40851</v>
      </c>
      <c r="I262" s="172">
        <f t="shared" si="20"/>
        <v>5150</v>
      </c>
      <c r="J262" s="114">
        <f t="shared" si="21"/>
        <v>3783.63</v>
      </c>
      <c r="L262" s="170"/>
      <c r="M262" s="173"/>
      <c r="T262" s="170"/>
      <c r="X262" s="170"/>
      <c r="Y262" s="171"/>
    </row>
    <row r="263" spans="2:25">
      <c r="B263" s="170">
        <v>40843</v>
      </c>
      <c r="C263">
        <v>5650</v>
      </c>
      <c r="E263" s="170">
        <v>40854</v>
      </c>
      <c r="F263">
        <v>3778.24</v>
      </c>
      <c r="H263" s="170">
        <v>40854</v>
      </c>
      <c r="I263" s="172">
        <f t="shared" si="20"/>
        <v>5050</v>
      </c>
      <c r="J263" s="114">
        <f t="shared" si="21"/>
        <v>3778.24</v>
      </c>
      <c r="L263" s="170"/>
      <c r="M263" s="173"/>
      <c r="T263" s="170"/>
      <c r="X263" s="170"/>
      <c r="Y263" s="171"/>
    </row>
    <row r="264" spans="2:25">
      <c r="B264" s="170">
        <v>40844</v>
      </c>
      <c r="C264">
        <v>5400</v>
      </c>
      <c r="E264" s="170">
        <v>40855</v>
      </c>
      <c r="F264">
        <v>3805.65</v>
      </c>
      <c r="H264" s="170">
        <v>40855</v>
      </c>
      <c r="I264" s="172">
        <f t="shared" si="20"/>
        <v>5050</v>
      </c>
      <c r="J264" s="114">
        <f t="shared" si="21"/>
        <v>3805.65</v>
      </c>
      <c r="L264" s="170"/>
      <c r="M264" s="173"/>
      <c r="T264" s="170"/>
      <c r="X264" s="170"/>
      <c r="Y264" s="171"/>
    </row>
    <row r="265" spans="2:25">
      <c r="B265" s="170">
        <v>40847</v>
      </c>
      <c r="C265">
        <v>5250</v>
      </c>
      <c r="E265" s="170">
        <v>40856</v>
      </c>
      <c r="F265">
        <v>3857.36</v>
      </c>
      <c r="H265" s="170">
        <v>40856</v>
      </c>
      <c r="I265" s="172">
        <f t="shared" si="20"/>
        <v>5000</v>
      </c>
      <c r="J265" s="114">
        <f t="shared" si="21"/>
        <v>3857.36</v>
      </c>
      <c r="L265" s="170"/>
      <c r="M265" s="173"/>
      <c r="T265" s="170"/>
      <c r="X265" s="170"/>
      <c r="Y265" s="171"/>
    </row>
    <row r="266" spans="2:25">
      <c r="B266" s="170">
        <v>40848</v>
      </c>
      <c r="C266">
        <v>5000</v>
      </c>
      <c r="E266" s="170">
        <v>40857</v>
      </c>
      <c r="F266">
        <v>3783.88</v>
      </c>
      <c r="H266" s="170">
        <v>40857</v>
      </c>
      <c r="I266" s="172">
        <f t="shared" si="20"/>
        <v>4875</v>
      </c>
      <c r="J266" s="114">
        <f t="shared" si="21"/>
        <v>3783.88</v>
      </c>
      <c r="L266" s="170"/>
      <c r="M266" s="173"/>
      <c r="T266" s="170"/>
      <c r="X266" s="170"/>
      <c r="Y266" s="171"/>
    </row>
    <row r="267" spans="2:25">
      <c r="B267" s="170">
        <v>40849</v>
      </c>
      <c r="C267">
        <v>5250</v>
      </c>
      <c r="E267" s="170">
        <v>40858</v>
      </c>
      <c r="F267">
        <v>3778.89</v>
      </c>
      <c r="H267" s="170">
        <v>40858</v>
      </c>
      <c r="I267" s="172">
        <f t="shared" si="20"/>
        <v>4875</v>
      </c>
      <c r="J267" s="114">
        <f t="shared" si="21"/>
        <v>3778.89</v>
      </c>
      <c r="L267" s="170"/>
      <c r="M267" s="173"/>
      <c r="T267" s="170"/>
      <c r="X267" s="170"/>
      <c r="Y267" s="171"/>
    </row>
    <row r="268" spans="2:25">
      <c r="B268" s="170">
        <v>40850</v>
      </c>
      <c r="C268">
        <v>5050</v>
      </c>
      <c r="E268" s="170">
        <v>40861</v>
      </c>
      <c r="F268">
        <v>3833.04</v>
      </c>
      <c r="H268" s="170">
        <v>40861</v>
      </c>
      <c r="I268" s="172">
        <f t="shared" si="20"/>
        <v>4925</v>
      </c>
      <c r="J268" s="114">
        <f t="shared" si="21"/>
        <v>3833.04</v>
      </c>
      <c r="L268" s="170"/>
      <c r="M268" s="173"/>
      <c r="T268" s="170"/>
      <c r="X268" s="170"/>
      <c r="Y268" s="171"/>
    </row>
    <row r="269" spans="2:25">
      <c r="B269" s="170">
        <v>40851</v>
      </c>
      <c r="C269">
        <v>5150</v>
      </c>
      <c r="E269" s="170">
        <v>40863</v>
      </c>
      <c r="F269">
        <v>3814.09</v>
      </c>
      <c r="H269" s="170">
        <v>40863</v>
      </c>
      <c r="I269" s="172">
        <f t="shared" si="20"/>
        <v>4950</v>
      </c>
      <c r="J269" s="114">
        <f t="shared" si="21"/>
        <v>3814.09</v>
      </c>
      <c r="L269" s="170"/>
      <c r="M269" s="173"/>
      <c r="T269" s="170"/>
      <c r="X269" s="170"/>
      <c r="Y269" s="171"/>
    </row>
    <row r="270" spans="2:25">
      <c r="B270" s="170">
        <v>40854</v>
      </c>
      <c r="C270">
        <v>5050</v>
      </c>
      <c r="E270" s="170">
        <v>40864</v>
      </c>
      <c r="F270">
        <v>3792.25</v>
      </c>
      <c r="H270" s="170">
        <v>40864</v>
      </c>
      <c r="I270" s="172">
        <f t="shared" si="20"/>
        <v>4900</v>
      </c>
      <c r="J270" s="114">
        <f t="shared" si="21"/>
        <v>3792.25</v>
      </c>
      <c r="L270" s="170"/>
      <c r="M270" s="173"/>
      <c r="T270" s="170"/>
      <c r="X270" s="170"/>
      <c r="Y270" s="171"/>
    </row>
    <row r="271" spans="2:25">
      <c r="B271" s="170">
        <v>40855</v>
      </c>
      <c r="C271">
        <v>5050</v>
      </c>
      <c r="E271" s="170">
        <v>40865</v>
      </c>
      <c r="F271">
        <v>3754.5</v>
      </c>
      <c r="H271" s="170">
        <v>40865</v>
      </c>
      <c r="I271" s="172">
        <f t="shared" si="20"/>
        <v>4775</v>
      </c>
      <c r="J271" s="114">
        <f t="shared" si="21"/>
        <v>3754.5</v>
      </c>
      <c r="L271" s="170"/>
      <c r="M271" s="173"/>
      <c r="T271" s="170"/>
      <c r="X271" s="170"/>
      <c r="Y271" s="171"/>
    </row>
    <row r="272" spans="2:25">
      <c r="B272" s="170">
        <v>40856</v>
      </c>
      <c r="C272">
        <v>5000</v>
      </c>
      <c r="E272" s="170">
        <v>40868</v>
      </c>
      <c r="F272">
        <v>3679.83</v>
      </c>
      <c r="H272" s="170">
        <v>40868</v>
      </c>
      <c r="I272" s="172">
        <f t="shared" si="20"/>
        <v>4775</v>
      </c>
      <c r="J272" s="114">
        <f t="shared" si="21"/>
        <v>3679.83</v>
      </c>
      <c r="L272" s="170"/>
      <c r="M272" s="173"/>
      <c r="T272" s="170"/>
      <c r="X272" s="170"/>
      <c r="Y272" s="171"/>
    </row>
    <row r="273" spans="2:25">
      <c r="B273" s="170">
        <v>40857</v>
      </c>
      <c r="C273">
        <v>4875</v>
      </c>
      <c r="E273" s="170">
        <v>40869</v>
      </c>
      <c r="F273">
        <v>3735.53</v>
      </c>
      <c r="H273" s="170">
        <v>40869</v>
      </c>
      <c r="I273" s="172">
        <f t="shared" si="20"/>
        <v>4800</v>
      </c>
      <c r="J273" s="114">
        <f t="shared" si="21"/>
        <v>3735.53</v>
      </c>
      <c r="L273" s="170"/>
      <c r="M273" s="173"/>
      <c r="T273" s="170"/>
      <c r="X273" s="170"/>
      <c r="Y273" s="171"/>
    </row>
    <row r="274" spans="2:25">
      <c r="B274" s="170">
        <v>40858</v>
      </c>
      <c r="C274">
        <v>4875</v>
      </c>
      <c r="E274" s="170">
        <v>40870</v>
      </c>
      <c r="F274">
        <v>3687.01</v>
      </c>
      <c r="H274" s="170">
        <v>40870</v>
      </c>
      <c r="I274" s="172">
        <f t="shared" si="20"/>
        <v>4725</v>
      </c>
      <c r="J274" s="114">
        <f t="shared" si="21"/>
        <v>3687.01</v>
      </c>
      <c r="L274" s="170"/>
      <c r="M274" s="173"/>
      <c r="T274" s="170"/>
      <c r="X274" s="170"/>
      <c r="Y274" s="171"/>
    </row>
    <row r="275" spans="2:25">
      <c r="B275" s="170">
        <v>40861</v>
      </c>
      <c r="C275">
        <v>4925</v>
      </c>
      <c r="E275" s="170">
        <v>40871</v>
      </c>
      <c r="F275">
        <v>3696.03</v>
      </c>
      <c r="H275" s="170">
        <v>40871</v>
      </c>
      <c r="I275" s="172">
        <f t="shared" si="20"/>
        <v>4700</v>
      </c>
      <c r="J275" s="114">
        <f t="shared" si="21"/>
        <v>3696.03</v>
      </c>
      <c r="L275" s="170"/>
      <c r="M275" s="173"/>
      <c r="T275" s="170"/>
      <c r="X275" s="170"/>
      <c r="Y275" s="171"/>
    </row>
    <row r="276" spans="2:25">
      <c r="B276" s="170">
        <v>40862</v>
      </c>
      <c r="C276">
        <v>4925</v>
      </c>
      <c r="E276" s="170">
        <v>40872</v>
      </c>
      <c r="F276">
        <v>3637.19</v>
      </c>
      <c r="H276" s="170">
        <v>40872</v>
      </c>
      <c r="I276" s="172">
        <f t="shared" si="20"/>
        <v>4675</v>
      </c>
      <c r="J276" s="114">
        <f t="shared" si="21"/>
        <v>3637.19</v>
      </c>
      <c r="L276" s="170"/>
      <c r="M276" s="173"/>
      <c r="T276" s="170"/>
      <c r="X276" s="170"/>
      <c r="Y276" s="171"/>
    </row>
    <row r="277" spans="2:25">
      <c r="B277" s="170">
        <v>40863</v>
      </c>
      <c r="C277">
        <v>4950</v>
      </c>
      <c r="E277" s="170">
        <v>40875</v>
      </c>
      <c r="F277">
        <v>3647.05</v>
      </c>
      <c r="H277" s="170">
        <v>40875</v>
      </c>
      <c r="I277" s="172">
        <f t="shared" si="20"/>
        <v>4675</v>
      </c>
      <c r="J277" s="114">
        <f t="shared" si="21"/>
        <v>3647.05</v>
      </c>
      <c r="L277" s="170"/>
      <c r="M277" s="173"/>
      <c r="T277" s="170"/>
      <c r="X277" s="170"/>
      <c r="Y277" s="171"/>
    </row>
    <row r="278" spans="2:25">
      <c r="B278" s="170">
        <v>40864</v>
      </c>
      <c r="C278">
        <v>4900</v>
      </c>
      <c r="E278" s="170">
        <v>40876</v>
      </c>
      <c r="F278">
        <v>3687.77</v>
      </c>
      <c r="H278" s="170">
        <v>40876</v>
      </c>
      <c r="I278" s="172">
        <f t="shared" si="20"/>
        <v>4675</v>
      </c>
      <c r="J278" s="114">
        <f t="shared" si="21"/>
        <v>3687.77</v>
      </c>
      <c r="L278" s="170"/>
      <c r="M278" s="173"/>
      <c r="T278" s="170"/>
      <c r="X278" s="170"/>
      <c r="Y278" s="171"/>
    </row>
    <row r="279" spans="2:25">
      <c r="B279" s="170">
        <v>40865</v>
      </c>
      <c r="C279">
        <v>4775</v>
      </c>
      <c r="E279" s="170">
        <v>40877</v>
      </c>
      <c r="F279">
        <v>3715.08</v>
      </c>
      <c r="H279" s="170">
        <v>40877</v>
      </c>
      <c r="I279" s="172">
        <f t="shared" si="20"/>
        <v>4700</v>
      </c>
      <c r="J279" s="114">
        <f t="shared" si="21"/>
        <v>3715.08</v>
      </c>
      <c r="L279" s="170"/>
      <c r="M279" s="173"/>
      <c r="T279" s="170"/>
      <c r="X279" s="170"/>
      <c r="Y279" s="171"/>
    </row>
    <row r="280" spans="2:25">
      <c r="B280" s="170">
        <v>40868</v>
      </c>
      <c r="C280">
        <v>4775</v>
      </c>
      <c r="E280" s="170">
        <v>40878</v>
      </c>
      <c r="F280">
        <v>3781.1</v>
      </c>
      <c r="H280" s="170">
        <v>40878</v>
      </c>
      <c r="I280" s="172">
        <f t="shared" si="20"/>
        <v>4683.333333333333</v>
      </c>
      <c r="J280" s="114">
        <f t="shared" si="21"/>
        <v>3781.1</v>
      </c>
      <c r="L280" s="170"/>
      <c r="M280" s="173"/>
      <c r="T280" s="170"/>
      <c r="X280" s="170"/>
      <c r="Y280" s="171"/>
    </row>
    <row r="281" spans="2:25">
      <c r="B281" s="170">
        <v>40869</v>
      </c>
      <c r="C281">
        <v>4800</v>
      </c>
      <c r="E281" s="170">
        <v>40879</v>
      </c>
      <c r="F281">
        <v>3779.84</v>
      </c>
      <c r="H281" s="170">
        <v>40879</v>
      </c>
      <c r="I281" s="172">
        <f t="shared" si="20"/>
        <v>4850</v>
      </c>
      <c r="J281" s="114">
        <f t="shared" si="21"/>
        <v>3779.84</v>
      </c>
      <c r="L281" s="170"/>
      <c r="M281" s="173"/>
      <c r="T281" s="170"/>
      <c r="X281" s="170"/>
      <c r="Y281" s="171"/>
    </row>
    <row r="282" spans="2:25">
      <c r="B282" s="170">
        <v>40870</v>
      </c>
      <c r="C282">
        <v>4725</v>
      </c>
      <c r="E282" s="170">
        <v>40882</v>
      </c>
      <c r="F282">
        <v>3780.79</v>
      </c>
      <c r="H282" s="170">
        <v>40882</v>
      </c>
      <c r="I282" s="172">
        <f t="shared" si="20"/>
        <v>4850</v>
      </c>
      <c r="J282" s="114">
        <f t="shared" si="21"/>
        <v>3780.79</v>
      </c>
      <c r="L282" s="170"/>
      <c r="M282" s="173"/>
      <c r="T282" s="170"/>
      <c r="X282" s="170"/>
      <c r="Y282" s="171"/>
    </row>
    <row r="283" spans="2:25">
      <c r="B283" s="170">
        <v>40871</v>
      </c>
      <c r="C283">
        <v>4700</v>
      </c>
      <c r="E283" s="170">
        <v>40883</v>
      </c>
      <c r="F283">
        <v>3752.67</v>
      </c>
      <c r="H283" s="170">
        <v>40883</v>
      </c>
      <c r="I283" s="172">
        <f t="shared" si="20"/>
        <v>4775</v>
      </c>
      <c r="J283" s="114">
        <f t="shared" si="21"/>
        <v>3752.67</v>
      </c>
      <c r="L283" s="170"/>
      <c r="M283" s="173"/>
      <c r="T283" s="170"/>
      <c r="X283" s="170"/>
      <c r="Y283" s="171"/>
    </row>
    <row r="284" spans="2:25">
      <c r="B284" s="170">
        <v>40872</v>
      </c>
      <c r="C284">
        <v>4675</v>
      </c>
      <c r="E284" s="170">
        <v>40884</v>
      </c>
      <c r="F284">
        <v>3793.24</v>
      </c>
      <c r="H284" s="170">
        <v>40884</v>
      </c>
      <c r="I284" s="172">
        <f t="shared" si="20"/>
        <v>4825</v>
      </c>
      <c r="J284" s="114">
        <f t="shared" si="21"/>
        <v>3793.24</v>
      </c>
      <c r="L284" s="170"/>
      <c r="M284" s="173"/>
      <c r="T284" s="170"/>
      <c r="X284" s="170"/>
      <c r="Y284" s="171"/>
    </row>
    <row r="285" spans="2:25">
      <c r="B285" s="170">
        <v>40875</v>
      </c>
      <c r="C285">
        <v>4675</v>
      </c>
      <c r="E285" s="170">
        <v>40885</v>
      </c>
      <c r="F285">
        <v>3781.76</v>
      </c>
      <c r="H285" s="170">
        <v>40885</v>
      </c>
      <c r="I285" s="172">
        <f t="shared" si="20"/>
        <v>4825</v>
      </c>
      <c r="J285" s="114">
        <f t="shared" si="21"/>
        <v>3781.76</v>
      </c>
      <c r="L285" s="170"/>
      <c r="M285" s="173"/>
      <c r="T285" s="170"/>
      <c r="X285" s="170"/>
      <c r="Y285" s="171"/>
    </row>
    <row r="286" spans="2:25">
      <c r="B286" s="170">
        <v>40876</v>
      </c>
      <c r="C286">
        <v>4675</v>
      </c>
      <c r="E286" s="170">
        <v>40886</v>
      </c>
      <c r="F286">
        <v>3759.61</v>
      </c>
      <c r="H286" s="170">
        <v>40886</v>
      </c>
      <c r="I286" s="172">
        <f t="shared" si="20"/>
        <v>4750</v>
      </c>
      <c r="J286" s="114">
        <f t="shared" si="21"/>
        <v>3759.61</v>
      </c>
      <c r="L286" s="170"/>
      <c r="M286" s="173"/>
      <c r="T286" s="170"/>
      <c r="X286" s="170"/>
      <c r="Y286" s="171"/>
    </row>
    <row r="287" spans="2:25">
      <c r="B287" s="170">
        <v>40877</v>
      </c>
      <c r="C287">
        <v>4700</v>
      </c>
      <c r="E287" s="170">
        <v>40889</v>
      </c>
      <c r="F287">
        <v>3792.15</v>
      </c>
      <c r="H287" s="170">
        <v>40889</v>
      </c>
      <c r="I287" s="172">
        <f t="shared" si="20"/>
        <v>4700</v>
      </c>
      <c r="J287" s="114">
        <f t="shared" si="21"/>
        <v>3792.15</v>
      </c>
      <c r="L287" s="170"/>
      <c r="M287" s="173"/>
      <c r="T287" s="170"/>
      <c r="X287" s="170"/>
      <c r="Y287" s="171"/>
    </row>
    <row r="288" spans="2:25">
      <c r="B288" s="170">
        <v>40879</v>
      </c>
      <c r="C288">
        <v>4850</v>
      </c>
      <c r="E288" s="170">
        <v>40890</v>
      </c>
      <c r="F288">
        <v>3763.58</v>
      </c>
      <c r="H288" s="170">
        <v>40890</v>
      </c>
      <c r="I288" s="172">
        <f t="shared" si="20"/>
        <v>4625</v>
      </c>
      <c r="J288" s="114">
        <f t="shared" si="21"/>
        <v>3763.58</v>
      </c>
      <c r="L288" s="170"/>
      <c r="M288" s="173"/>
      <c r="T288" s="170"/>
      <c r="X288" s="170"/>
      <c r="Y288" s="171"/>
    </row>
    <row r="289" spans="2:25">
      <c r="B289" s="170">
        <v>40882</v>
      </c>
      <c r="C289">
        <v>4850</v>
      </c>
      <c r="E289" s="170">
        <v>40891</v>
      </c>
      <c r="F289">
        <v>3751.6</v>
      </c>
      <c r="H289" s="170">
        <v>40891</v>
      </c>
      <c r="I289" s="172">
        <f t="shared" si="20"/>
        <v>4575</v>
      </c>
      <c r="J289" s="114">
        <f t="shared" si="21"/>
        <v>3751.6</v>
      </c>
      <c r="L289" s="170"/>
      <c r="M289" s="173"/>
      <c r="T289" s="170"/>
      <c r="X289" s="170"/>
      <c r="Y289" s="171"/>
    </row>
    <row r="290" spans="2:25">
      <c r="B290" s="170">
        <v>40883</v>
      </c>
      <c r="C290">
        <v>4775</v>
      </c>
      <c r="E290" s="170">
        <v>40892</v>
      </c>
      <c r="F290">
        <v>3701.54</v>
      </c>
      <c r="H290" s="170">
        <v>40892</v>
      </c>
      <c r="I290" s="172">
        <f t="shared" si="20"/>
        <v>4550</v>
      </c>
      <c r="J290" s="114">
        <f t="shared" si="21"/>
        <v>3701.54</v>
      </c>
      <c r="L290" s="170"/>
      <c r="M290" s="173"/>
      <c r="T290" s="170"/>
      <c r="X290" s="170"/>
      <c r="Y290" s="171"/>
    </row>
    <row r="291" spans="2:25">
      <c r="B291" s="170">
        <v>40884</v>
      </c>
      <c r="C291">
        <v>4825</v>
      </c>
      <c r="E291" s="170">
        <v>40893</v>
      </c>
      <c r="F291">
        <v>3768.35</v>
      </c>
      <c r="H291" s="170">
        <v>40893</v>
      </c>
      <c r="I291" s="172">
        <f t="shared" si="20"/>
        <v>4575</v>
      </c>
      <c r="J291" s="114">
        <f t="shared" si="21"/>
        <v>3768.35</v>
      </c>
      <c r="L291" s="170"/>
      <c r="M291" s="173"/>
      <c r="T291" s="170"/>
      <c r="X291" s="170"/>
      <c r="Y291" s="171"/>
    </row>
    <row r="292" spans="2:25">
      <c r="B292" s="170">
        <v>40885</v>
      </c>
      <c r="C292">
        <v>4825</v>
      </c>
      <c r="E292" s="170">
        <v>40896</v>
      </c>
      <c r="F292">
        <v>3770.29</v>
      </c>
      <c r="H292" s="170">
        <v>40896</v>
      </c>
      <c r="I292" s="172">
        <f t="shared" si="20"/>
        <v>4575</v>
      </c>
      <c r="J292" s="114">
        <f t="shared" si="21"/>
        <v>3770.29</v>
      </c>
      <c r="L292" s="170"/>
      <c r="M292" s="173"/>
      <c r="T292" s="170"/>
      <c r="X292" s="170"/>
      <c r="Y292" s="171"/>
    </row>
    <row r="293" spans="2:25">
      <c r="B293" s="170">
        <v>40886</v>
      </c>
      <c r="C293">
        <v>4750</v>
      </c>
      <c r="E293" s="170">
        <v>40897</v>
      </c>
      <c r="F293">
        <v>3752.34</v>
      </c>
      <c r="H293" s="170">
        <v>40897</v>
      </c>
      <c r="I293" s="172">
        <f t="shared" si="20"/>
        <v>4525</v>
      </c>
      <c r="J293" s="114">
        <f t="shared" si="21"/>
        <v>3752.34</v>
      </c>
      <c r="L293" s="170"/>
      <c r="M293" s="173"/>
      <c r="T293" s="170"/>
      <c r="X293" s="170"/>
      <c r="Y293" s="171"/>
    </row>
    <row r="294" spans="2:25">
      <c r="B294" s="170">
        <v>40889</v>
      </c>
      <c r="C294">
        <v>4700</v>
      </c>
      <c r="E294" s="170">
        <v>40898</v>
      </c>
      <c r="F294">
        <v>3794.27</v>
      </c>
      <c r="H294" s="170">
        <v>40898</v>
      </c>
      <c r="I294" s="172">
        <f t="shared" si="20"/>
        <v>4650</v>
      </c>
      <c r="J294" s="114">
        <f t="shared" si="21"/>
        <v>3794.27</v>
      </c>
      <c r="L294" s="170"/>
      <c r="M294" s="173"/>
      <c r="T294" s="170"/>
      <c r="X294" s="170"/>
      <c r="Y294" s="171"/>
    </row>
    <row r="295" spans="2:25">
      <c r="B295" s="170">
        <v>40890</v>
      </c>
      <c r="C295">
        <v>4625</v>
      </c>
      <c r="E295" s="170">
        <v>40899</v>
      </c>
      <c r="F295">
        <v>3795.44</v>
      </c>
      <c r="H295" s="170">
        <v>40899</v>
      </c>
      <c r="I295" s="172">
        <f t="shared" si="20"/>
        <v>4675</v>
      </c>
      <c r="J295" s="114">
        <f t="shared" si="21"/>
        <v>3795.44</v>
      </c>
      <c r="L295" s="170"/>
      <c r="M295" s="173"/>
      <c r="T295" s="170"/>
      <c r="X295" s="170"/>
      <c r="Y295" s="171"/>
    </row>
    <row r="296" spans="2:25">
      <c r="B296" s="170">
        <v>40891</v>
      </c>
      <c r="C296">
        <v>4575</v>
      </c>
      <c r="E296" s="170">
        <v>40900</v>
      </c>
      <c r="F296">
        <v>3797.15</v>
      </c>
      <c r="H296" s="170">
        <v>40900</v>
      </c>
      <c r="I296" s="172">
        <f t="shared" si="20"/>
        <v>4725</v>
      </c>
      <c r="J296" s="114">
        <f t="shared" si="21"/>
        <v>3797.15</v>
      </c>
      <c r="L296" s="170"/>
      <c r="M296" s="173"/>
      <c r="T296" s="170"/>
      <c r="X296" s="170"/>
      <c r="Y296" s="171"/>
    </row>
    <row r="297" spans="2:25">
      <c r="B297" s="170">
        <v>40892</v>
      </c>
      <c r="C297">
        <v>4550</v>
      </c>
      <c r="E297" s="170">
        <v>40904</v>
      </c>
      <c r="F297">
        <v>3789.43</v>
      </c>
      <c r="H297" s="170">
        <v>40904</v>
      </c>
      <c r="I297" s="172">
        <f t="shared" si="20"/>
        <v>4700</v>
      </c>
      <c r="J297" s="114">
        <f t="shared" si="21"/>
        <v>3789.43</v>
      </c>
      <c r="L297" s="170"/>
      <c r="M297" s="173"/>
      <c r="T297" s="170"/>
      <c r="X297" s="170"/>
      <c r="Y297" s="171"/>
    </row>
    <row r="298" spans="2:25">
      <c r="B298" s="170">
        <v>40893</v>
      </c>
      <c r="C298">
        <v>4575</v>
      </c>
      <c r="E298" s="170">
        <v>40905</v>
      </c>
      <c r="F298">
        <v>3769.21</v>
      </c>
      <c r="H298" s="170">
        <v>40905</v>
      </c>
      <c r="I298" s="172">
        <f t="shared" si="20"/>
        <v>4650</v>
      </c>
      <c r="J298" s="114">
        <f t="shared" si="21"/>
        <v>3769.21</v>
      </c>
      <c r="L298" s="170"/>
      <c r="M298" s="173"/>
      <c r="T298" s="170"/>
      <c r="X298" s="170"/>
      <c r="Y298" s="171"/>
    </row>
    <row r="299" spans="2:25">
      <c r="B299" s="170">
        <v>40896</v>
      </c>
      <c r="C299">
        <v>4575</v>
      </c>
      <c r="E299" s="170">
        <v>40906</v>
      </c>
      <c r="F299">
        <v>3808.77</v>
      </c>
      <c r="H299" s="170">
        <v>40906</v>
      </c>
      <c r="I299" s="172">
        <f t="shared" si="20"/>
        <v>4600</v>
      </c>
      <c r="J299" s="114">
        <f t="shared" si="21"/>
        <v>3808.77</v>
      </c>
      <c r="L299" s="170"/>
      <c r="M299" s="173"/>
      <c r="T299" s="170"/>
      <c r="X299" s="170"/>
      <c r="Y299" s="171"/>
    </row>
    <row r="300" spans="2:25">
      <c r="B300" s="170">
        <v>40897</v>
      </c>
      <c r="C300">
        <v>4525</v>
      </c>
      <c r="E300" s="170">
        <v>40907</v>
      </c>
      <c r="F300">
        <v>3821.99</v>
      </c>
      <c r="H300" s="170">
        <v>40907</v>
      </c>
      <c r="I300" s="172">
        <f t="shared" si="20"/>
        <v>4600</v>
      </c>
      <c r="J300" s="114">
        <f t="shared" si="21"/>
        <v>3821.99</v>
      </c>
      <c r="L300" s="170"/>
      <c r="M300" s="173"/>
      <c r="T300" s="170"/>
      <c r="X300" s="170"/>
      <c r="Y300" s="171"/>
    </row>
    <row r="301" spans="2:25">
      <c r="B301" s="170">
        <v>40898</v>
      </c>
      <c r="C301">
        <v>4650</v>
      </c>
      <c r="E301" s="170">
        <v>40910</v>
      </c>
      <c r="F301">
        <v>3809.14</v>
      </c>
      <c r="H301" s="170">
        <v>40910</v>
      </c>
      <c r="I301" s="172">
        <f t="shared" si="20"/>
        <v>4625</v>
      </c>
      <c r="J301" s="114">
        <f t="shared" si="21"/>
        <v>3809.14</v>
      </c>
      <c r="L301" s="170"/>
      <c r="M301" s="173"/>
      <c r="T301" s="170"/>
      <c r="X301" s="170"/>
      <c r="Y301" s="171"/>
    </row>
    <row r="302" spans="2:25">
      <c r="B302" s="170">
        <v>40899</v>
      </c>
      <c r="C302">
        <v>4675</v>
      </c>
      <c r="E302" s="170">
        <v>40911</v>
      </c>
      <c r="F302">
        <v>3857.88</v>
      </c>
      <c r="H302" s="170">
        <v>40911</v>
      </c>
      <c r="I302" s="172">
        <f t="shared" si="20"/>
        <v>4725</v>
      </c>
      <c r="J302" s="114">
        <f t="shared" si="21"/>
        <v>3857.88</v>
      </c>
      <c r="L302" s="170"/>
      <c r="M302" s="173"/>
      <c r="T302" s="170"/>
      <c r="X302" s="170"/>
      <c r="Y302" s="171"/>
    </row>
    <row r="303" spans="2:25">
      <c r="B303" s="170">
        <v>40900</v>
      </c>
      <c r="C303">
        <v>4725</v>
      </c>
      <c r="E303" s="170">
        <v>40912</v>
      </c>
      <c r="F303">
        <v>3907.42</v>
      </c>
      <c r="H303" s="170">
        <v>40912</v>
      </c>
      <c r="I303" s="172">
        <f t="shared" si="20"/>
        <v>4825</v>
      </c>
      <c r="J303" s="114">
        <f t="shared" si="21"/>
        <v>3907.42</v>
      </c>
      <c r="L303" s="170"/>
      <c r="M303" s="173"/>
      <c r="T303" s="170"/>
      <c r="X303" s="170"/>
      <c r="Y303" s="171"/>
    </row>
    <row r="304" spans="2:25">
      <c r="B304" s="170">
        <v>40904</v>
      </c>
      <c r="C304">
        <v>4700</v>
      </c>
      <c r="E304" s="170">
        <v>40913</v>
      </c>
      <c r="F304">
        <v>3906.26</v>
      </c>
      <c r="H304" s="170">
        <v>40913</v>
      </c>
      <c r="I304" s="172">
        <f t="shared" si="20"/>
        <v>4800</v>
      </c>
      <c r="J304" s="114">
        <f t="shared" si="21"/>
        <v>3906.26</v>
      </c>
      <c r="L304" s="170"/>
      <c r="M304" s="173"/>
      <c r="T304" s="170"/>
      <c r="X304" s="170"/>
      <c r="Y304" s="171"/>
    </row>
    <row r="305" spans="2:25">
      <c r="B305" s="170">
        <v>40905</v>
      </c>
      <c r="C305">
        <v>4650</v>
      </c>
      <c r="E305" s="170">
        <v>40914</v>
      </c>
      <c r="F305">
        <v>3869.42</v>
      </c>
      <c r="H305" s="170">
        <v>40914</v>
      </c>
      <c r="I305" s="172">
        <f t="shared" si="20"/>
        <v>4775</v>
      </c>
      <c r="J305" s="114">
        <f t="shared" si="21"/>
        <v>3869.42</v>
      </c>
      <c r="L305" s="170"/>
      <c r="M305" s="173"/>
      <c r="T305" s="170"/>
      <c r="X305" s="170"/>
      <c r="Y305" s="171"/>
    </row>
    <row r="306" spans="2:25">
      <c r="B306" s="170">
        <v>40906</v>
      </c>
      <c r="C306">
        <v>4600</v>
      </c>
      <c r="E306" s="170">
        <v>40917</v>
      </c>
      <c r="F306">
        <v>3889.07</v>
      </c>
      <c r="H306" s="170">
        <v>40917</v>
      </c>
      <c r="I306" s="172">
        <f t="shared" si="20"/>
        <v>4800</v>
      </c>
      <c r="J306" s="114">
        <f t="shared" si="21"/>
        <v>3889.07</v>
      </c>
      <c r="L306" s="170"/>
      <c r="M306" s="173"/>
      <c r="T306" s="170"/>
      <c r="X306" s="170"/>
      <c r="Y306" s="171"/>
    </row>
    <row r="307" spans="2:25">
      <c r="B307" s="170">
        <v>40907</v>
      </c>
      <c r="C307">
        <v>4600</v>
      </c>
      <c r="E307" s="170">
        <v>40918</v>
      </c>
      <c r="F307">
        <v>3938.84</v>
      </c>
      <c r="H307" s="170">
        <v>40918</v>
      </c>
      <c r="I307" s="172">
        <f t="shared" si="20"/>
        <v>4950</v>
      </c>
      <c r="J307" s="114">
        <f t="shared" si="21"/>
        <v>3938.84</v>
      </c>
      <c r="L307" s="170"/>
      <c r="M307" s="173"/>
      <c r="T307" s="170"/>
      <c r="X307" s="170"/>
      <c r="Y307" s="171"/>
    </row>
    <row r="308" spans="2:25">
      <c r="B308" s="170">
        <v>40910</v>
      </c>
      <c r="C308">
        <v>4625</v>
      </c>
      <c r="E308" s="170">
        <v>40919</v>
      </c>
      <c r="F308">
        <v>3909.64</v>
      </c>
      <c r="H308" s="170">
        <v>40919</v>
      </c>
      <c r="I308" s="172">
        <f t="shared" si="20"/>
        <v>4900</v>
      </c>
      <c r="J308" s="114">
        <f t="shared" si="21"/>
        <v>3909.64</v>
      </c>
      <c r="L308" s="170"/>
      <c r="M308" s="173"/>
      <c r="T308" s="170"/>
      <c r="X308" s="170"/>
      <c r="Y308" s="171"/>
    </row>
    <row r="309" spans="2:25">
      <c r="B309" s="170">
        <v>40911</v>
      </c>
      <c r="C309">
        <v>4725</v>
      </c>
      <c r="E309" s="170">
        <v>40920</v>
      </c>
      <c r="F309">
        <v>3909.5</v>
      </c>
      <c r="H309" s="170">
        <v>40920</v>
      </c>
      <c r="I309" s="172">
        <f t="shared" si="20"/>
        <v>4775</v>
      </c>
      <c r="J309" s="114">
        <f t="shared" si="21"/>
        <v>3909.5</v>
      </c>
      <c r="L309" s="170"/>
      <c r="M309" s="173"/>
      <c r="T309" s="170"/>
      <c r="X309" s="170"/>
      <c r="Y309" s="171"/>
    </row>
    <row r="310" spans="2:25">
      <c r="B310" s="170">
        <v>40912</v>
      </c>
      <c r="C310">
        <v>4825</v>
      </c>
      <c r="E310" s="170">
        <v>40921</v>
      </c>
      <c r="F310">
        <v>3935.33</v>
      </c>
      <c r="H310" s="170">
        <v>40921</v>
      </c>
      <c r="I310" s="172">
        <f t="shared" si="20"/>
        <v>4800</v>
      </c>
      <c r="J310" s="114">
        <f t="shared" si="21"/>
        <v>3935.33</v>
      </c>
      <c r="L310" s="170"/>
      <c r="M310" s="173"/>
      <c r="T310" s="170"/>
      <c r="X310" s="170"/>
      <c r="Y310" s="171"/>
    </row>
    <row r="311" spans="2:25">
      <c r="B311" s="170">
        <v>40913</v>
      </c>
      <c r="C311">
        <v>4800</v>
      </c>
      <c r="E311" s="170">
        <v>40924</v>
      </c>
      <c r="F311">
        <v>3909.69</v>
      </c>
      <c r="H311" s="170">
        <v>40924</v>
      </c>
      <c r="I311" s="172">
        <f t="shared" si="20"/>
        <v>4750</v>
      </c>
      <c r="J311" s="114">
        <f t="shared" si="21"/>
        <v>3909.69</v>
      </c>
      <c r="L311" s="170"/>
      <c r="M311" s="173"/>
      <c r="T311" s="170"/>
      <c r="X311" s="170"/>
      <c r="Y311" s="171"/>
    </row>
    <row r="312" spans="2:25">
      <c r="B312" s="170">
        <v>40914</v>
      </c>
      <c r="C312">
        <v>4775</v>
      </c>
      <c r="E312" s="170">
        <v>40925</v>
      </c>
      <c r="F312">
        <v>3954.75</v>
      </c>
      <c r="H312" s="170">
        <v>40925</v>
      </c>
      <c r="I312" s="172">
        <f t="shared" si="20"/>
        <v>4775</v>
      </c>
      <c r="J312" s="114">
        <f t="shared" si="21"/>
        <v>3954.75</v>
      </c>
      <c r="L312" s="170"/>
      <c r="M312" s="173"/>
      <c r="T312" s="170"/>
      <c r="X312" s="170"/>
      <c r="Y312" s="171"/>
    </row>
    <row r="313" spans="2:25">
      <c r="B313" s="170">
        <v>40917</v>
      </c>
      <c r="C313">
        <v>4800</v>
      </c>
      <c r="E313" s="170">
        <v>40927</v>
      </c>
      <c r="F313">
        <v>4001.07</v>
      </c>
      <c r="H313" s="170">
        <v>40927</v>
      </c>
      <c r="I313" s="172">
        <f t="shared" si="20"/>
        <v>4850</v>
      </c>
      <c r="J313" s="114">
        <f t="shared" si="21"/>
        <v>4001.07</v>
      </c>
      <c r="L313" s="170"/>
      <c r="M313" s="173"/>
      <c r="T313" s="170"/>
      <c r="X313" s="170"/>
      <c r="Y313" s="171"/>
    </row>
    <row r="314" spans="2:25">
      <c r="B314" s="170">
        <v>40918</v>
      </c>
      <c r="C314">
        <v>4950</v>
      </c>
      <c r="E314" s="170">
        <v>40928</v>
      </c>
      <c r="F314">
        <v>3986.51</v>
      </c>
      <c r="H314" s="170">
        <v>40928</v>
      </c>
      <c r="I314" s="172">
        <f t="shared" si="20"/>
        <v>4775</v>
      </c>
      <c r="J314" s="114">
        <f t="shared" si="21"/>
        <v>3986.51</v>
      </c>
      <c r="L314" s="170"/>
      <c r="M314" s="173"/>
      <c r="T314" s="170"/>
      <c r="X314" s="170"/>
      <c r="Y314" s="171"/>
    </row>
    <row r="315" spans="2:25">
      <c r="B315" s="170">
        <v>40919</v>
      </c>
      <c r="C315">
        <v>4900</v>
      </c>
      <c r="E315" s="170">
        <v>40932</v>
      </c>
      <c r="F315">
        <v>3994.58</v>
      </c>
      <c r="H315" s="170">
        <v>40932</v>
      </c>
      <c r="I315" s="172">
        <f t="shared" si="20"/>
        <v>4850</v>
      </c>
      <c r="J315" s="114">
        <f t="shared" si="21"/>
        <v>3994.58</v>
      </c>
      <c r="L315" s="170"/>
      <c r="M315" s="173"/>
      <c r="T315" s="170"/>
      <c r="X315" s="170"/>
      <c r="Y315" s="171"/>
    </row>
    <row r="316" spans="2:25">
      <c r="B316" s="170">
        <v>40920</v>
      </c>
      <c r="C316">
        <v>4775</v>
      </c>
      <c r="E316" s="170">
        <v>40933</v>
      </c>
      <c r="F316">
        <v>3963.61</v>
      </c>
      <c r="H316" s="170">
        <v>40933</v>
      </c>
      <c r="I316" s="172">
        <f t="shared" si="20"/>
        <v>4875</v>
      </c>
      <c r="J316" s="114">
        <f t="shared" si="21"/>
        <v>3963.61</v>
      </c>
      <c r="L316" s="170"/>
      <c r="M316" s="173"/>
      <c r="T316" s="170"/>
      <c r="X316" s="170"/>
      <c r="Y316" s="171"/>
    </row>
    <row r="317" spans="2:25">
      <c r="B317" s="170">
        <v>40921</v>
      </c>
      <c r="C317">
        <v>4800</v>
      </c>
      <c r="E317" s="170">
        <v>40934</v>
      </c>
      <c r="F317">
        <v>3983.43</v>
      </c>
      <c r="H317" s="170">
        <v>40934</v>
      </c>
      <c r="I317" s="172">
        <f t="shared" si="20"/>
        <v>4875</v>
      </c>
      <c r="J317" s="114">
        <f t="shared" si="21"/>
        <v>3983.43</v>
      </c>
      <c r="L317" s="170"/>
      <c r="M317" s="173"/>
      <c r="T317" s="170"/>
      <c r="X317" s="170"/>
      <c r="Y317" s="171"/>
    </row>
    <row r="318" spans="2:25">
      <c r="B318" s="170">
        <v>40924</v>
      </c>
      <c r="C318">
        <v>4750</v>
      </c>
      <c r="E318" s="170">
        <v>40935</v>
      </c>
      <c r="F318">
        <v>3986.41</v>
      </c>
      <c r="H318" s="170">
        <v>40935</v>
      </c>
      <c r="I318" s="172">
        <f t="shared" si="20"/>
        <v>4875</v>
      </c>
      <c r="J318" s="114">
        <f t="shared" si="21"/>
        <v>3986.41</v>
      </c>
      <c r="L318" s="170"/>
      <c r="M318" s="173"/>
      <c r="T318" s="170"/>
      <c r="X318" s="170"/>
      <c r="Y318" s="171"/>
    </row>
    <row r="319" spans="2:25">
      <c r="B319" s="170">
        <v>40925</v>
      </c>
      <c r="C319">
        <v>4775</v>
      </c>
      <c r="E319" s="170">
        <v>40939</v>
      </c>
      <c r="F319">
        <v>3941.69</v>
      </c>
      <c r="H319" s="170">
        <v>40939</v>
      </c>
      <c r="I319" s="172">
        <f t="shared" si="20"/>
        <v>4800</v>
      </c>
      <c r="J319" s="114">
        <f t="shared" si="21"/>
        <v>3941.69</v>
      </c>
      <c r="L319" s="170"/>
      <c r="M319" s="173"/>
      <c r="T319" s="170"/>
      <c r="X319" s="170"/>
      <c r="Y319" s="171"/>
    </row>
    <row r="320" spans="2:25">
      <c r="B320" s="170">
        <v>40926</v>
      </c>
      <c r="C320">
        <v>4850</v>
      </c>
      <c r="E320" s="170">
        <v>40940</v>
      </c>
      <c r="F320">
        <v>3964.98</v>
      </c>
      <c r="H320" s="170">
        <v>40940</v>
      </c>
      <c r="I320" s="172">
        <f t="shared" si="20"/>
        <v>4850</v>
      </c>
      <c r="J320" s="114">
        <f t="shared" si="21"/>
        <v>3964.98</v>
      </c>
      <c r="L320" s="170"/>
      <c r="M320" s="173"/>
      <c r="T320" s="170"/>
      <c r="X320" s="170"/>
      <c r="Y320" s="171"/>
    </row>
    <row r="321" spans="2:25">
      <c r="B321" s="170">
        <v>40927</v>
      </c>
      <c r="C321">
        <v>4850</v>
      </c>
      <c r="E321" s="170">
        <v>40941</v>
      </c>
      <c r="F321">
        <v>4016.9</v>
      </c>
      <c r="H321" s="170">
        <v>40941</v>
      </c>
      <c r="I321" s="172">
        <f t="shared" si="20"/>
        <v>4925</v>
      </c>
      <c r="J321" s="114">
        <f t="shared" si="21"/>
        <v>4016.9</v>
      </c>
      <c r="L321" s="170"/>
      <c r="M321" s="173"/>
      <c r="T321" s="170"/>
      <c r="X321" s="170"/>
      <c r="Y321" s="171"/>
    </row>
    <row r="322" spans="2:25">
      <c r="B322" s="170">
        <v>40928</v>
      </c>
      <c r="C322">
        <v>4775</v>
      </c>
      <c r="E322" s="170">
        <v>40942</v>
      </c>
      <c r="F322">
        <v>4015.95</v>
      </c>
      <c r="H322" s="170">
        <v>40942</v>
      </c>
      <c r="I322" s="172">
        <f t="shared" si="20"/>
        <v>4925</v>
      </c>
      <c r="J322" s="114">
        <f t="shared" si="21"/>
        <v>4015.95</v>
      </c>
      <c r="L322" s="170"/>
      <c r="M322" s="173"/>
      <c r="T322" s="170"/>
      <c r="X322" s="170"/>
      <c r="Y322" s="171"/>
    </row>
    <row r="323" spans="2:25">
      <c r="B323" s="170">
        <v>40932</v>
      </c>
      <c r="C323">
        <v>4850</v>
      </c>
      <c r="E323" s="170">
        <v>40945</v>
      </c>
      <c r="F323">
        <v>3974.79</v>
      </c>
      <c r="H323" s="170">
        <v>40945</v>
      </c>
      <c r="I323" s="172">
        <f t="shared" si="20"/>
        <v>4850</v>
      </c>
      <c r="J323" s="114">
        <f t="shared" si="21"/>
        <v>3974.79</v>
      </c>
      <c r="L323" s="170"/>
      <c r="M323" s="173"/>
      <c r="T323" s="170"/>
      <c r="X323" s="170"/>
      <c r="Y323" s="171"/>
    </row>
    <row r="324" spans="2:25">
      <c r="B324" s="170">
        <v>40933</v>
      </c>
      <c r="C324">
        <v>4875</v>
      </c>
      <c r="E324" s="170">
        <v>40946</v>
      </c>
      <c r="F324">
        <v>3955.45</v>
      </c>
      <c r="H324" s="170">
        <v>40946</v>
      </c>
      <c r="I324" s="172">
        <f t="shared" si="20"/>
        <v>4850</v>
      </c>
      <c r="J324" s="114">
        <f t="shared" si="21"/>
        <v>3955.45</v>
      </c>
      <c r="L324" s="170"/>
      <c r="M324" s="173"/>
      <c r="T324" s="170"/>
      <c r="X324" s="170"/>
      <c r="Y324" s="171"/>
    </row>
    <row r="325" spans="2:25">
      <c r="B325" s="170">
        <v>40934</v>
      </c>
      <c r="C325">
        <v>4875</v>
      </c>
      <c r="E325" s="170">
        <v>40947</v>
      </c>
      <c r="F325">
        <v>3988.7</v>
      </c>
      <c r="H325" s="170">
        <v>40947</v>
      </c>
      <c r="I325" s="172">
        <f t="shared" ref="I325:I388" si="22">IFERROR(_xlfn.XLOOKUP($H325,B325:B3892,C325:C3892),AVERAGE(I322:I324))</f>
        <v>5100</v>
      </c>
      <c r="J325" s="114">
        <f t="shared" ref="J325:J388" si="23">F325</f>
        <v>3988.7</v>
      </c>
      <c r="L325" s="170"/>
      <c r="M325" s="173"/>
      <c r="T325" s="170"/>
      <c r="X325" s="170"/>
      <c r="Y325" s="171"/>
    </row>
    <row r="326" spans="2:25">
      <c r="B326" s="170">
        <v>40935</v>
      </c>
      <c r="C326">
        <v>4875</v>
      </c>
      <c r="E326" s="170">
        <v>40948</v>
      </c>
      <c r="F326">
        <v>3978.99</v>
      </c>
      <c r="H326" s="170">
        <v>40948</v>
      </c>
      <c r="I326" s="172">
        <f t="shared" si="22"/>
        <v>5150</v>
      </c>
      <c r="J326" s="114">
        <f t="shared" si="23"/>
        <v>3978.99</v>
      </c>
      <c r="L326" s="170"/>
      <c r="M326" s="173"/>
      <c r="T326" s="170"/>
      <c r="X326" s="170"/>
      <c r="Y326" s="171"/>
    </row>
    <row r="327" spans="2:25">
      <c r="B327" s="170">
        <v>40939</v>
      </c>
      <c r="C327">
        <v>4800</v>
      </c>
      <c r="E327" s="170">
        <v>40949</v>
      </c>
      <c r="F327">
        <v>3912.39</v>
      </c>
      <c r="H327" s="170">
        <v>40949</v>
      </c>
      <c r="I327" s="172">
        <f t="shared" si="22"/>
        <v>4975</v>
      </c>
      <c r="J327" s="114">
        <f t="shared" si="23"/>
        <v>3912.39</v>
      </c>
      <c r="L327" s="170"/>
      <c r="M327" s="173"/>
      <c r="T327" s="170"/>
      <c r="X327" s="170"/>
      <c r="Y327" s="171"/>
    </row>
    <row r="328" spans="2:25">
      <c r="B328" s="170">
        <v>40940</v>
      </c>
      <c r="C328">
        <v>4850</v>
      </c>
      <c r="E328" s="170">
        <v>40952</v>
      </c>
      <c r="F328">
        <v>3961.9</v>
      </c>
      <c r="H328" s="170">
        <v>40952</v>
      </c>
      <c r="I328" s="172">
        <f t="shared" si="22"/>
        <v>5000</v>
      </c>
      <c r="J328" s="114">
        <f t="shared" si="23"/>
        <v>3961.9</v>
      </c>
      <c r="L328" s="170"/>
      <c r="M328" s="173"/>
      <c r="T328" s="170"/>
      <c r="X328" s="170"/>
      <c r="Y328" s="171"/>
    </row>
    <row r="329" spans="2:25">
      <c r="B329" s="170">
        <v>40941</v>
      </c>
      <c r="C329">
        <v>4925</v>
      </c>
      <c r="E329" s="170">
        <v>40953</v>
      </c>
      <c r="F329">
        <v>3952.82</v>
      </c>
      <c r="H329" s="170">
        <v>40953</v>
      </c>
      <c r="I329" s="172">
        <f t="shared" si="22"/>
        <v>5000</v>
      </c>
      <c r="J329" s="114">
        <f t="shared" si="23"/>
        <v>3952.82</v>
      </c>
      <c r="L329" s="170"/>
      <c r="M329" s="173"/>
      <c r="T329" s="170"/>
      <c r="X329" s="170"/>
      <c r="Y329" s="171"/>
    </row>
    <row r="330" spans="2:25">
      <c r="B330" s="170">
        <v>40942</v>
      </c>
      <c r="C330">
        <v>4925</v>
      </c>
      <c r="E330" s="170">
        <v>40954</v>
      </c>
      <c r="F330">
        <v>3953.04</v>
      </c>
      <c r="H330" s="170">
        <v>40954</v>
      </c>
      <c r="I330" s="172">
        <f t="shared" si="22"/>
        <v>5000</v>
      </c>
      <c r="J330" s="114">
        <f t="shared" si="23"/>
        <v>3953.04</v>
      </c>
      <c r="L330" s="170"/>
      <c r="M330" s="173"/>
      <c r="T330" s="170"/>
      <c r="X330" s="170"/>
      <c r="Y330" s="171"/>
    </row>
    <row r="331" spans="2:25">
      <c r="B331" s="170">
        <v>40945</v>
      </c>
      <c r="C331">
        <v>4850</v>
      </c>
      <c r="E331" s="170">
        <v>40955</v>
      </c>
      <c r="F331">
        <v>3927.61</v>
      </c>
      <c r="H331" s="170">
        <v>40955</v>
      </c>
      <c r="I331" s="172">
        <f t="shared" si="22"/>
        <v>4900</v>
      </c>
      <c r="J331" s="114">
        <f t="shared" si="23"/>
        <v>3927.61</v>
      </c>
      <c r="L331" s="170"/>
      <c r="M331" s="173"/>
      <c r="T331" s="170"/>
      <c r="X331" s="170"/>
      <c r="Y331" s="171"/>
    </row>
    <row r="332" spans="2:25">
      <c r="B332" s="170">
        <v>40946</v>
      </c>
      <c r="C332">
        <v>4850</v>
      </c>
      <c r="E332" s="170">
        <v>40956</v>
      </c>
      <c r="F332">
        <v>3976.54</v>
      </c>
      <c r="H332" s="170">
        <v>40956</v>
      </c>
      <c r="I332" s="172">
        <f t="shared" si="22"/>
        <v>4850</v>
      </c>
      <c r="J332" s="114">
        <f t="shared" si="23"/>
        <v>3976.54</v>
      </c>
      <c r="L332" s="170"/>
      <c r="M332" s="173"/>
      <c r="T332" s="170"/>
      <c r="X332" s="170"/>
      <c r="Y332" s="171"/>
    </row>
    <row r="333" spans="2:25">
      <c r="B333" s="170">
        <v>40947</v>
      </c>
      <c r="C333">
        <v>5100</v>
      </c>
      <c r="E333" s="170">
        <v>40959</v>
      </c>
      <c r="F333">
        <v>3980.25</v>
      </c>
      <c r="H333" s="170">
        <v>40959</v>
      </c>
      <c r="I333" s="172">
        <f t="shared" si="22"/>
        <v>4850</v>
      </c>
      <c r="J333" s="114">
        <f t="shared" si="23"/>
        <v>3980.25</v>
      </c>
      <c r="L333" s="170"/>
      <c r="M333" s="173"/>
      <c r="T333" s="170"/>
      <c r="X333" s="170"/>
      <c r="Y333" s="171"/>
    </row>
    <row r="334" spans="2:25">
      <c r="B334" s="170">
        <v>40948</v>
      </c>
      <c r="C334">
        <v>5150</v>
      </c>
      <c r="E334" s="170">
        <v>40960</v>
      </c>
      <c r="F334">
        <v>4002.95</v>
      </c>
      <c r="H334" s="170">
        <v>40960</v>
      </c>
      <c r="I334" s="172">
        <f t="shared" si="22"/>
        <v>4900</v>
      </c>
      <c r="J334" s="114">
        <f t="shared" si="23"/>
        <v>4002.95</v>
      </c>
      <c r="L334" s="170"/>
      <c r="M334" s="173"/>
      <c r="T334" s="170"/>
      <c r="X334" s="170"/>
      <c r="Y334" s="171"/>
    </row>
    <row r="335" spans="2:25">
      <c r="B335" s="170">
        <v>40949</v>
      </c>
      <c r="C335">
        <v>4975</v>
      </c>
      <c r="E335" s="170">
        <v>40961</v>
      </c>
      <c r="F335">
        <v>3995.02</v>
      </c>
      <c r="H335" s="170">
        <v>40961</v>
      </c>
      <c r="I335" s="172">
        <f t="shared" si="22"/>
        <v>4900</v>
      </c>
      <c r="J335" s="114">
        <f t="shared" si="23"/>
        <v>3995.02</v>
      </c>
      <c r="L335" s="170"/>
      <c r="M335" s="173"/>
      <c r="T335" s="170"/>
      <c r="X335" s="170"/>
      <c r="Y335" s="171"/>
    </row>
    <row r="336" spans="2:25">
      <c r="B336" s="170">
        <v>40952</v>
      </c>
      <c r="C336">
        <v>5000</v>
      </c>
      <c r="E336" s="170">
        <v>40962</v>
      </c>
      <c r="F336">
        <v>3958.81</v>
      </c>
      <c r="H336" s="170">
        <v>40962</v>
      </c>
      <c r="I336" s="172">
        <f t="shared" si="22"/>
        <v>4875</v>
      </c>
      <c r="J336" s="114">
        <f t="shared" si="23"/>
        <v>3958.81</v>
      </c>
      <c r="L336" s="170"/>
      <c r="M336" s="173"/>
      <c r="T336" s="170"/>
      <c r="X336" s="170"/>
      <c r="Y336" s="171"/>
    </row>
    <row r="337" spans="2:25">
      <c r="B337" s="170">
        <v>40953</v>
      </c>
      <c r="C337">
        <v>5000</v>
      </c>
      <c r="E337" s="170">
        <v>40963</v>
      </c>
      <c r="F337">
        <v>3894.56</v>
      </c>
      <c r="H337" s="170">
        <v>40963</v>
      </c>
      <c r="I337" s="172">
        <f t="shared" si="22"/>
        <v>4850</v>
      </c>
      <c r="J337" s="114">
        <f t="shared" si="23"/>
        <v>3894.56</v>
      </c>
      <c r="L337" s="170"/>
      <c r="M337" s="173"/>
      <c r="T337" s="170"/>
      <c r="X337" s="170"/>
      <c r="Y337" s="171"/>
    </row>
    <row r="338" spans="2:25">
      <c r="B338" s="170">
        <v>40954</v>
      </c>
      <c r="C338">
        <v>5000</v>
      </c>
      <c r="E338" s="170">
        <v>40966</v>
      </c>
      <c r="F338">
        <v>3861.02</v>
      </c>
      <c r="H338" s="170">
        <v>40966</v>
      </c>
      <c r="I338" s="172">
        <f t="shared" si="22"/>
        <v>4850</v>
      </c>
      <c r="J338" s="114">
        <f t="shared" si="23"/>
        <v>3861.02</v>
      </c>
      <c r="L338" s="170"/>
      <c r="M338" s="173"/>
      <c r="T338" s="170"/>
      <c r="X338" s="170"/>
      <c r="Y338" s="171"/>
    </row>
    <row r="339" spans="2:25">
      <c r="B339" s="170">
        <v>40955</v>
      </c>
      <c r="C339">
        <v>4900</v>
      </c>
      <c r="E339" s="170">
        <v>40967</v>
      </c>
      <c r="F339">
        <v>3903.56</v>
      </c>
      <c r="H339" s="170">
        <v>40967</v>
      </c>
      <c r="I339" s="172">
        <f t="shared" si="22"/>
        <v>4875</v>
      </c>
      <c r="J339" s="114">
        <f t="shared" si="23"/>
        <v>3903.56</v>
      </c>
      <c r="L339" s="170"/>
      <c r="M339" s="173"/>
      <c r="T339" s="170"/>
      <c r="X339" s="170"/>
      <c r="Y339" s="171"/>
    </row>
    <row r="340" spans="2:25">
      <c r="B340" s="170">
        <v>40956</v>
      </c>
      <c r="C340">
        <v>4850</v>
      </c>
      <c r="E340" s="170">
        <v>40968</v>
      </c>
      <c r="F340">
        <v>3985.21</v>
      </c>
      <c r="H340" s="170">
        <v>40968</v>
      </c>
      <c r="I340" s="172">
        <f t="shared" si="22"/>
        <v>5100</v>
      </c>
      <c r="J340" s="114">
        <f t="shared" si="23"/>
        <v>3985.21</v>
      </c>
      <c r="L340" s="170"/>
      <c r="M340" s="173"/>
      <c r="T340" s="170"/>
      <c r="X340" s="170"/>
      <c r="Y340" s="171"/>
    </row>
    <row r="341" spans="2:25">
      <c r="B341" s="170">
        <v>40959</v>
      </c>
      <c r="C341">
        <v>4850</v>
      </c>
      <c r="E341" s="170">
        <v>40969</v>
      </c>
      <c r="F341">
        <v>3962.29</v>
      </c>
      <c r="H341" s="170">
        <v>40969</v>
      </c>
      <c r="I341" s="172">
        <f t="shared" si="22"/>
        <v>5050</v>
      </c>
      <c r="J341" s="114">
        <f t="shared" si="23"/>
        <v>3962.29</v>
      </c>
      <c r="L341" s="170"/>
      <c r="M341" s="173"/>
      <c r="T341" s="170"/>
      <c r="X341" s="170"/>
      <c r="Y341" s="171"/>
    </row>
    <row r="342" spans="2:25">
      <c r="B342" s="170">
        <v>40960</v>
      </c>
      <c r="C342">
        <v>4900</v>
      </c>
      <c r="E342" s="170">
        <v>40970</v>
      </c>
      <c r="F342">
        <v>4004.87</v>
      </c>
      <c r="H342" s="170">
        <v>40970</v>
      </c>
      <c r="I342" s="172">
        <f t="shared" si="22"/>
        <v>5150</v>
      </c>
      <c r="J342" s="114">
        <f t="shared" si="23"/>
        <v>4004.87</v>
      </c>
      <c r="L342" s="170"/>
      <c r="M342" s="173"/>
      <c r="T342" s="170"/>
      <c r="X342" s="170"/>
      <c r="Y342" s="171"/>
    </row>
    <row r="343" spans="2:25">
      <c r="B343" s="170">
        <v>40961</v>
      </c>
      <c r="C343">
        <v>4900</v>
      </c>
      <c r="E343" s="170">
        <v>40973</v>
      </c>
      <c r="F343">
        <v>3984.9</v>
      </c>
      <c r="H343" s="170">
        <v>40973</v>
      </c>
      <c r="I343" s="172">
        <f t="shared" si="22"/>
        <v>5050</v>
      </c>
      <c r="J343" s="114">
        <f t="shared" si="23"/>
        <v>3984.9</v>
      </c>
      <c r="L343" s="170"/>
      <c r="M343" s="173"/>
      <c r="T343" s="170"/>
      <c r="X343" s="170"/>
      <c r="Y343" s="171"/>
    </row>
    <row r="344" spans="2:25">
      <c r="B344" s="170">
        <v>40962</v>
      </c>
      <c r="C344">
        <v>4875</v>
      </c>
      <c r="E344" s="170">
        <v>40975</v>
      </c>
      <c r="F344">
        <v>3942.52</v>
      </c>
      <c r="H344" s="170">
        <v>40975</v>
      </c>
      <c r="I344" s="172">
        <f t="shared" si="22"/>
        <v>5083.333333333333</v>
      </c>
      <c r="J344" s="114">
        <f t="shared" si="23"/>
        <v>3942.52</v>
      </c>
      <c r="L344" s="170"/>
      <c r="M344" s="173"/>
      <c r="T344" s="170"/>
      <c r="X344" s="170"/>
      <c r="Y344" s="171"/>
    </row>
    <row r="345" spans="2:25">
      <c r="B345" s="170">
        <v>40963</v>
      </c>
      <c r="C345">
        <v>4850</v>
      </c>
      <c r="E345" s="170">
        <v>40976</v>
      </c>
      <c r="F345">
        <v>3967.67</v>
      </c>
      <c r="H345" s="170">
        <v>40976</v>
      </c>
      <c r="I345" s="172">
        <f t="shared" si="22"/>
        <v>5100</v>
      </c>
      <c r="J345" s="114">
        <f t="shared" si="23"/>
        <v>3967.67</v>
      </c>
      <c r="L345" s="170"/>
      <c r="M345" s="173"/>
      <c r="T345" s="170"/>
      <c r="X345" s="170"/>
      <c r="Y345" s="171"/>
    </row>
    <row r="346" spans="2:25">
      <c r="B346" s="170">
        <v>40966</v>
      </c>
      <c r="C346">
        <v>4850</v>
      </c>
      <c r="E346" s="170">
        <v>40977</v>
      </c>
      <c r="F346">
        <v>3991.54</v>
      </c>
      <c r="H346" s="170">
        <v>40977</v>
      </c>
      <c r="I346" s="172">
        <f t="shared" si="22"/>
        <v>5000</v>
      </c>
      <c r="J346" s="114">
        <f t="shared" si="23"/>
        <v>3991.54</v>
      </c>
      <c r="L346" s="170"/>
      <c r="M346" s="173"/>
      <c r="T346" s="170"/>
      <c r="X346" s="170"/>
      <c r="Y346" s="171"/>
    </row>
    <row r="347" spans="2:25">
      <c r="B347" s="170">
        <v>40967</v>
      </c>
      <c r="C347">
        <v>4875</v>
      </c>
      <c r="E347" s="170">
        <v>40980</v>
      </c>
      <c r="F347">
        <v>3987.35</v>
      </c>
      <c r="H347" s="170">
        <v>40980</v>
      </c>
      <c r="I347" s="172">
        <f t="shared" si="22"/>
        <v>5100</v>
      </c>
      <c r="J347" s="114">
        <f t="shared" si="23"/>
        <v>3987.35</v>
      </c>
      <c r="L347" s="170"/>
      <c r="M347" s="173"/>
      <c r="T347" s="170"/>
      <c r="X347" s="170"/>
      <c r="Y347" s="171"/>
    </row>
    <row r="348" spans="2:25">
      <c r="B348" s="170">
        <v>40968</v>
      </c>
      <c r="C348">
        <v>5100</v>
      </c>
      <c r="E348" s="170">
        <v>40981</v>
      </c>
      <c r="F348">
        <v>4008.64</v>
      </c>
      <c r="H348" s="170">
        <v>40981</v>
      </c>
      <c r="I348" s="172">
        <f t="shared" si="22"/>
        <v>5050</v>
      </c>
      <c r="J348" s="114">
        <f t="shared" si="23"/>
        <v>4008.64</v>
      </c>
      <c r="L348" s="170"/>
      <c r="M348" s="173"/>
      <c r="T348" s="170"/>
      <c r="X348" s="170"/>
      <c r="Y348" s="171"/>
    </row>
    <row r="349" spans="2:25">
      <c r="B349" s="170">
        <v>40969</v>
      </c>
      <c r="C349">
        <v>5050</v>
      </c>
      <c r="E349" s="170">
        <v>40982</v>
      </c>
      <c r="F349">
        <v>4054.33</v>
      </c>
      <c r="H349" s="170">
        <v>40982</v>
      </c>
      <c r="I349" s="172">
        <f t="shared" si="22"/>
        <v>5000</v>
      </c>
      <c r="J349" s="114">
        <f t="shared" si="23"/>
        <v>4054.33</v>
      </c>
      <c r="L349" s="170"/>
      <c r="M349" s="173"/>
      <c r="T349" s="170"/>
      <c r="X349" s="170"/>
      <c r="Y349" s="171"/>
    </row>
    <row r="350" spans="2:25">
      <c r="B350" s="170">
        <v>40970</v>
      </c>
      <c r="C350">
        <v>5150</v>
      </c>
      <c r="E350" s="170">
        <v>40983</v>
      </c>
      <c r="F350">
        <v>4039.98</v>
      </c>
      <c r="H350" s="170">
        <v>40983</v>
      </c>
      <c r="I350" s="172">
        <f t="shared" si="22"/>
        <v>4975</v>
      </c>
      <c r="J350" s="114">
        <f t="shared" si="23"/>
        <v>4039.98</v>
      </c>
      <c r="L350" s="170"/>
      <c r="M350" s="173"/>
      <c r="T350" s="170"/>
      <c r="X350" s="170"/>
      <c r="Y350" s="171"/>
    </row>
    <row r="351" spans="2:25">
      <c r="B351" s="170">
        <v>40973</v>
      </c>
      <c r="C351">
        <v>5050</v>
      </c>
      <c r="E351" s="170">
        <v>40984</v>
      </c>
      <c r="F351">
        <v>4028.54</v>
      </c>
      <c r="H351" s="170">
        <v>40984</v>
      </c>
      <c r="I351" s="172">
        <f t="shared" si="22"/>
        <v>4925</v>
      </c>
      <c r="J351" s="114">
        <f t="shared" si="23"/>
        <v>4028.54</v>
      </c>
      <c r="L351" s="170"/>
      <c r="M351" s="173"/>
      <c r="T351" s="170"/>
      <c r="X351" s="170"/>
      <c r="Y351" s="171"/>
    </row>
    <row r="352" spans="2:25">
      <c r="B352" s="170">
        <v>40976</v>
      </c>
      <c r="C352">
        <v>5100</v>
      </c>
      <c r="E352" s="170">
        <v>40987</v>
      </c>
      <c r="F352">
        <v>4024.73</v>
      </c>
      <c r="H352" s="170">
        <v>40987</v>
      </c>
      <c r="I352" s="172">
        <f t="shared" si="22"/>
        <v>4900</v>
      </c>
      <c r="J352" s="114">
        <f t="shared" si="23"/>
        <v>4024.73</v>
      </c>
      <c r="L352" s="170"/>
      <c r="M352" s="173"/>
      <c r="T352" s="170"/>
      <c r="X352" s="170"/>
      <c r="Y352" s="171"/>
    </row>
    <row r="353" spans="2:25">
      <c r="B353" s="170">
        <v>40977</v>
      </c>
      <c r="C353">
        <v>5000</v>
      </c>
      <c r="E353" s="170">
        <v>40988</v>
      </c>
      <c r="F353">
        <v>4022.17</v>
      </c>
      <c r="H353" s="170">
        <v>40988</v>
      </c>
      <c r="I353" s="172">
        <f t="shared" si="22"/>
        <v>4875</v>
      </c>
      <c r="J353" s="114">
        <f t="shared" si="23"/>
        <v>4022.17</v>
      </c>
      <c r="L353" s="170"/>
      <c r="M353" s="173"/>
      <c r="T353" s="170"/>
      <c r="X353" s="170"/>
      <c r="Y353" s="171"/>
    </row>
    <row r="354" spans="2:25">
      <c r="B354" s="170">
        <v>40980</v>
      </c>
      <c r="C354">
        <v>5100</v>
      </c>
      <c r="E354" s="170">
        <v>40989</v>
      </c>
      <c r="F354">
        <v>4036.23</v>
      </c>
      <c r="H354" s="170">
        <v>40989</v>
      </c>
      <c r="I354" s="172">
        <f t="shared" si="22"/>
        <v>4875</v>
      </c>
      <c r="J354" s="114">
        <f t="shared" si="23"/>
        <v>4036.23</v>
      </c>
      <c r="L354" s="170"/>
      <c r="M354" s="173"/>
      <c r="T354" s="170"/>
      <c r="X354" s="170"/>
      <c r="Y354" s="171"/>
    </row>
    <row r="355" spans="2:25">
      <c r="B355" s="170">
        <v>40981</v>
      </c>
      <c r="C355">
        <v>5050</v>
      </c>
      <c r="E355" s="170">
        <v>40990</v>
      </c>
      <c r="F355">
        <v>4041.56</v>
      </c>
      <c r="H355" s="170">
        <v>40990</v>
      </c>
      <c r="I355" s="172">
        <f t="shared" si="22"/>
        <v>4825</v>
      </c>
      <c r="J355" s="114">
        <f t="shared" si="23"/>
        <v>4041.56</v>
      </c>
      <c r="L355" s="170"/>
      <c r="M355" s="173"/>
      <c r="T355" s="170"/>
      <c r="X355" s="170"/>
      <c r="Y355" s="171"/>
    </row>
    <row r="356" spans="2:25">
      <c r="B356" s="170">
        <v>40982</v>
      </c>
      <c r="C356">
        <v>5000</v>
      </c>
      <c r="E356" s="170">
        <v>40994</v>
      </c>
      <c r="F356">
        <v>4031.71</v>
      </c>
      <c r="H356" s="170">
        <v>40994</v>
      </c>
      <c r="I356" s="172">
        <f t="shared" si="22"/>
        <v>4825</v>
      </c>
      <c r="J356" s="114">
        <f t="shared" si="23"/>
        <v>4031.71</v>
      </c>
      <c r="L356" s="170"/>
      <c r="M356" s="173"/>
      <c r="T356" s="170"/>
      <c r="X356" s="170"/>
      <c r="Y356" s="171"/>
    </row>
    <row r="357" spans="2:25">
      <c r="B357" s="170">
        <v>40983</v>
      </c>
      <c r="C357">
        <v>4975</v>
      </c>
      <c r="E357" s="170">
        <v>40995</v>
      </c>
      <c r="F357">
        <v>4079.38</v>
      </c>
      <c r="H357" s="170">
        <v>40995</v>
      </c>
      <c r="I357" s="172">
        <f t="shared" si="22"/>
        <v>4850</v>
      </c>
      <c r="J357" s="114">
        <f t="shared" si="23"/>
        <v>4079.38</v>
      </c>
      <c r="L357" s="170"/>
      <c r="M357" s="173"/>
      <c r="T357" s="170"/>
      <c r="X357" s="170"/>
      <c r="Y357" s="171"/>
    </row>
    <row r="358" spans="2:25">
      <c r="B358" s="170">
        <v>40984</v>
      </c>
      <c r="C358">
        <v>4925</v>
      </c>
      <c r="E358" s="170">
        <v>40996</v>
      </c>
      <c r="F358">
        <v>4090.57</v>
      </c>
      <c r="H358" s="170">
        <v>40996</v>
      </c>
      <c r="I358" s="172">
        <f t="shared" si="22"/>
        <v>4825</v>
      </c>
      <c r="J358" s="114">
        <f t="shared" si="23"/>
        <v>4090.57</v>
      </c>
      <c r="L358" s="170"/>
      <c r="M358" s="173"/>
      <c r="T358" s="170"/>
      <c r="X358" s="170"/>
      <c r="Y358" s="171"/>
    </row>
    <row r="359" spans="2:25">
      <c r="B359" s="170">
        <v>40987</v>
      </c>
      <c r="C359">
        <v>4900</v>
      </c>
      <c r="E359" s="170">
        <v>40997</v>
      </c>
      <c r="F359">
        <v>4105.17</v>
      </c>
      <c r="H359" s="170">
        <v>40997</v>
      </c>
      <c r="I359" s="172">
        <f t="shared" si="22"/>
        <v>4800</v>
      </c>
      <c r="J359" s="114">
        <f t="shared" si="23"/>
        <v>4105.17</v>
      </c>
      <c r="L359" s="170"/>
      <c r="M359" s="173"/>
      <c r="T359" s="170"/>
      <c r="X359" s="170"/>
      <c r="Y359" s="171"/>
    </row>
    <row r="360" spans="2:25">
      <c r="B360" s="170">
        <v>40988</v>
      </c>
      <c r="C360">
        <v>4875</v>
      </c>
      <c r="E360" s="170">
        <v>40998</v>
      </c>
      <c r="F360">
        <v>4121.55</v>
      </c>
      <c r="H360" s="170">
        <v>40998</v>
      </c>
      <c r="I360" s="172">
        <f t="shared" si="22"/>
        <v>4850</v>
      </c>
      <c r="J360" s="114">
        <f t="shared" si="23"/>
        <v>4121.55</v>
      </c>
      <c r="L360" s="170"/>
      <c r="M360" s="173"/>
      <c r="T360" s="170"/>
      <c r="X360" s="170"/>
      <c r="Y360" s="171"/>
    </row>
    <row r="361" spans="2:25">
      <c r="B361" s="170">
        <v>40989</v>
      </c>
      <c r="C361">
        <v>4875</v>
      </c>
      <c r="E361" s="170">
        <v>41001</v>
      </c>
      <c r="F361">
        <v>4166.07</v>
      </c>
      <c r="H361" s="170">
        <v>41001</v>
      </c>
      <c r="I361" s="172">
        <f t="shared" si="22"/>
        <v>4850</v>
      </c>
      <c r="J361" s="114">
        <f t="shared" si="23"/>
        <v>4166.07</v>
      </c>
      <c r="L361" s="170"/>
      <c r="M361" s="173"/>
      <c r="T361" s="170"/>
      <c r="X361" s="170"/>
      <c r="Y361" s="171"/>
    </row>
    <row r="362" spans="2:25">
      <c r="B362" s="170">
        <v>40990</v>
      </c>
      <c r="C362">
        <v>4825</v>
      </c>
      <c r="E362" s="170">
        <v>41002</v>
      </c>
      <c r="F362">
        <v>4215.4399999999996</v>
      </c>
      <c r="H362" s="170">
        <v>41002</v>
      </c>
      <c r="I362" s="172">
        <f t="shared" si="22"/>
        <v>4833.333333333333</v>
      </c>
      <c r="J362" s="114">
        <f t="shared" si="23"/>
        <v>4215.4399999999996</v>
      </c>
      <c r="L362" s="170"/>
      <c r="M362" s="173"/>
      <c r="T362" s="170"/>
      <c r="X362" s="170"/>
      <c r="Y362" s="171"/>
    </row>
    <row r="363" spans="2:25">
      <c r="B363" s="170">
        <v>40994</v>
      </c>
      <c r="C363">
        <v>4825</v>
      </c>
      <c r="E363" s="170">
        <v>41003</v>
      </c>
      <c r="F363">
        <v>4134.04</v>
      </c>
      <c r="H363" s="170">
        <v>41003</v>
      </c>
      <c r="I363" s="172">
        <f t="shared" si="22"/>
        <v>4775</v>
      </c>
      <c r="J363" s="114">
        <f t="shared" si="23"/>
        <v>4134.04</v>
      </c>
      <c r="L363" s="170"/>
      <c r="M363" s="173"/>
      <c r="T363" s="170"/>
      <c r="X363" s="170"/>
      <c r="Y363" s="171"/>
    </row>
    <row r="364" spans="2:25">
      <c r="B364" s="170">
        <v>40995</v>
      </c>
      <c r="C364">
        <v>4850</v>
      </c>
      <c r="E364" s="170">
        <v>41004</v>
      </c>
      <c r="F364">
        <v>4166.37</v>
      </c>
      <c r="H364" s="170">
        <v>41004</v>
      </c>
      <c r="I364" s="172">
        <f t="shared" si="22"/>
        <v>4750</v>
      </c>
      <c r="J364" s="114">
        <f t="shared" si="23"/>
        <v>4166.37</v>
      </c>
      <c r="L364" s="170"/>
      <c r="M364" s="173"/>
      <c r="T364" s="170"/>
      <c r="X364" s="170"/>
      <c r="Y364" s="171"/>
    </row>
    <row r="365" spans="2:25">
      <c r="B365" s="170">
        <v>40996</v>
      </c>
      <c r="C365">
        <v>4825</v>
      </c>
      <c r="E365" s="170">
        <v>41008</v>
      </c>
      <c r="F365">
        <v>4154.07</v>
      </c>
      <c r="H365" s="170">
        <v>41008</v>
      </c>
      <c r="I365" s="172">
        <f t="shared" si="22"/>
        <v>4750</v>
      </c>
      <c r="J365" s="114">
        <f t="shared" si="23"/>
        <v>4154.07</v>
      </c>
      <c r="L365" s="170"/>
      <c r="M365" s="173"/>
      <c r="T365" s="170"/>
      <c r="X365" s="170"/>
      <c r="Y365" s="171"/>
    </row>
    <row r="366" spans="2:25">
      <c r="B366" s="170">
        <v>40997</v>
      </c>
      <c r="C366">
        <v>4800</v>
      </c>
      <c r="E366" s="170">
        <v>41009</v>
      </c>
      <c r="F366">
        <v>4149.8</v>
      </c>
      <c r="H366" s="170">
        <v>41009</v>
      </c>
      <c r="I366" s="172">
        <f t="shared" si="22"/>
        <v>4775</v>
      </c>
      <c r="J366" s="114">
        <f t="shared" si="23"/>
        <v>4149.8</v>
      </c>
      <c r="L366" s="170"/>
      <c r="M366" s="173"/>
      <c r="T366" s="170"/>
      <c r="X366" s="170"/>
      <c r="Y366" s="171"/>
    </row>
    <row r="367" spans="2:25">
      <c r="B367" s="170">
        <v>40998</v>
      </c>
      <c r="C367">
        <v>4850</v>
      </c>
      <c r="E367" s="170">
        <v>41010</v>
      </c>
      <c r="F367">
        <v>4130.01</v>
      </c>
      <c r="H367" s="170">
        <v>41010</v>
      </c>
      <c r="I367" s="172">
        <f t="shared" si="22"/>
        <v>4775</v>
      </c>
      <c r="J367" s="114">
        <f t="shared" si="23"/>
        <v>4130.01</v>
      </c>
      <c r="L367" s="170"/>
      <c r="M367" s="173"/>
      <c r="T367" s="170"/>
      <c r="X367" s="170"/>
      <c r="Y367" s="171"/>
    </row>
    <row r="368" spans="2:25">
      <c r="B368" s="170">
        <v>41001</v>
      </c>
      <c r="C368">
        <v>4850</v>
      </c>
      <c r="E368" s="170">
        <v>41011</v>
      </c>
      <c r="F368">
        <v>4139.54</v>
      </c>
      <c r="H368" s="170">
        <v>41011</v>
      </c>
      <c r="I368" s="172">
        <f t="shared" si="22"/>
        <v>4725</v>
      </c>
      <c r="J368" s="114">
        <f t="shared" si="23"/>
        <v>4139.54</v>
      </c>
      <c r="L368" s="170"/>
      <c r="M368" s="173"/>
      <c r="T368" s="170"/>
      <c r="X368" s="170"/>
      <c r="Y368" s="171"/>
    </row>
    <row r="369" spans="2:25">
      <c r="B369" s="170">
        <v>41003</v>
      </c>
      <c r="C369">
        <v>4775</v>
      </c>
      <c r="E369" s="170">
        <v>41012</v>
      </c>
      <c r="F369">
        <v>4159.28</v>
      </c>
      <c r="H369" s="170">
        <v>41012</v>
      </c>
      <c r="I369" s="172">
        <f t="shared" si="22"/>
        <v>4750</v>
      </c>
      <c r="J369" s="114">
        <f t="shared" si="23"/>
        <v>4159.28</v>
      </c>
      <c r="L369" s="170"/>
      <c r="M369" s="173"/>
      <c r="T369" s="170"/>
      <c r="X369" s="170"/>
      <c r="Y369" s="171"/>
    </row>
    <row r="370" spans="2:25">
      <c r="B370" s="170">
        <v>41004</v>
      </c>
      <c r="C370">
        <v>4750</v>
      </c>
      <c r="E370" s="170">
        <v>41015</v>
      </c>
      <c r="F370">
        <v>4146.58</v>
      </c>
      <c r="H370" s="170">
        <v>41015</v>
      </c>
      <c r="I370" s="172">
        <f t="shared" si="22"/>
        <v>4675</v>
      </c>
      <c r="J370" s="114">
        <f t="shared" si="23"/>
        <v>4146.58</v>
      </c>
      <c r="L370" s="170"/>
      <c r="M370" s="173"/>
      <c r="T370" s="170"/>
      <c r="X370" s="170"/>
      <c r="Y370" s="171"/>
    </row>
    <row r="371" spans="2:25">
      <c r="B371" s="170">
        <v>41008</v>
      </c>
      <c r="C371">
        <v>4750</v>
      </c>
      <c r="E371" s="170">
        <v>41016</v>
      </c>
      <c r="F371">
        <v>4157.37</v>
      </c>
      <c r="H371" s="170">
        <v>41016</v>
      </c>
      <c r="I371" s="172">
        <f t="shared" si="22"/>
        <v>4650</v>
      </c>
      <c r="J371" s="114">
        <f t="shared" si="23"/>
        <v>4157.37</v>
      </c>
      <c r="L371" s="170"/>
      <c r="M371" s="173"/>
      <c r="T371" s="170"/>
      <c r="X371" s="170"/>
      <c r="Y371" s="171"/>
    </row>
    <row r="372" spans="2:25">
      <c r="B372" s="170">
        <v>41009</v>
      </c>
      <c r="C372">
        <v>4775</v>
      </c>
      <c r="E372" s="170">
        <v>41017</v>
      </c>
      <c r="F372">
        <v>4166.24</v>
      </c>
      <c r="H372" s="170">
        <v>41017</v>
      </c>
      <c r="I372" s="172">
        <f t="shared" si="22"/>
        <v>4650</v>
      </c>
      <c r="J372" s="114">
        <f t="shared" si="23"/>
        <v>4166.24</v>
      </c>
      <c r="L372" s="170"/>
      <c r="M372" s="173"/>
      <c r="T372" s="170"/>
      <c r="X372" s="170"/>
      <c r="Y372" s="171"/>
    </row>
    <row r="373" spans="2:25">
      <c r="B373" s="170">
        <v>41010</v>
      </c>
      <c r="C373">
        <v>4775</v>
      </c>
      <c r="E373" s="170">
        <v>41018</v>
      </c>
      <c r="F373">
        <v>4163.72</v>
      </c>
      <c r="H373" s="170">
        <v>41018</v>
      </c>
      <c r="I373" s="172">
        <f t="shared" si="22"/>
        <v>4625</v>
      </c>
      <c r="J373" s="114">
        <f t="shared" si="23"/>
        <v>4163.72</v>
      </c>
      <c r="L373" s="170"/>
      <c r="M373" s="173"/>
      <c r="T373" s="170"/>
      <c r="X373" s="170"/>
      <c r="Y373" s="171"/>
    </row>
    <row r="374" spans="2:25">
      <c r="B374" s="170">
        <v>41011</v>
      </c>
      <c r="C374">
        <v>4725</v>
      </c>
      <c r="E374" s="170">
        <v>41019</v>
      </c>
      <c r="F374">
        <v>4181.37</v>
      </c>
      <c r="H374" s="170">
        <v>41019</v>
      </c>
      <c r="I374" s="172">
        <f t="shared" si="22"/>
        <v>4700</v>
      </c>
      <c r="J374" s="114">
        <f t="shared" si="23"/>
        <v>4181.37</v>
      </c>
      <c r="L374" s="170"/>
      <c r="M374" s="173"/>
      <c r="T374" s="170"/>
      <c r="X374" s="170"/>
      <c r="Y374" s="171"/>
    </row>
    <row r="375" spans="2:25">
      <c r="B375" s="170">
        <v>41012</v>
      </c>
      <c r="C375">
        <v>4750</v>
      </c>
      <c r="E375" s="170">
        <v>41022</v>
      </c>
      <c r="F375">
        <v>4155.49</v>
      </c>
      <c r="H375" s="170">
        <v>41022</v>
      </c>
      <c r="I375" s="172">
        <f t="shared" si="22"/>
        <v>4675</v>
      </c>
      <c r="J375" s="114">
        <f t="shared" si="23"/>
        <v>4155.49</v>
      </c>
      <c r="L375" s="170"/>
      <c r="M375" s="173"/>
      <c r="T375" s="170"/>
      <c r="X375" s="170"/>
      <c r="Y375" s="171"/>
    </row>
    <row r="376" spans="2:25">
      <c r="B376" s="170">
        <v>41015</v>
      </c>
      <c r="C376">
        <v>4675</v>
      </c>
      <c r="E376" s="170">
        <v>41023</v>
      </c>
      <c r="F376">
        <v>4170.3500000000004</v>
      </c>
      <c r="H376" s="170">
        <v>41023</v>
      </c>
      <c r="I376" s="172">
        <f t="shared" si="22"/>
        <v>4725</v>
      </c>
      <c r="J376" s="114">
        <f t="shared" si="23"/>
        <v>4170.3500000000004</v>
      </c>
      <c r="L376" s="170"/>
      <c r="M376" s="173"/>
      <c r="T376" s="170"/>
      <c r="X376" s="170"/>
      <c r="Y376" s="171"/>
    </row>
    <row r="377" spans="2:25">
      <c r="B377" s="170">
        <v>41016</v>
      </c>
      <c r="C377">
        <v>4650</v>
      </c>
      <c r="E377" s="170">
        <v>41024</v>
      </c>
      <c r="F377">
        <v>4163.6400000000003</v>
      </c>
      <c r="H377" s="170">
        <v>41024</v>
      </c>
      <c r="I377" s="172">
        <f t="shared" si="22"/>
        <v>4775</v>
      </c>
      <c r="J377" s="114">
        <f t="shared" si="23"/>
        <v>4163.6400000000003</v>
      </c>
      <c r="L377" s="170"/>
      <c r="M377" s="173"/>
      <c r="T377" s="170"/>
      <c r="X377" s="170"/>
      <c r="Y377" s="171"/>
    </row>
    <row r="378" spans="2:25">
      <c r="B378" s="170">
        <v>41017</v>
      </c>
      <c r="C378">
        <v>4650</v>
      </c>
      <c r="E378" s="170">
        <v>41025</v>
      </c>
      <c r="F378">
        <v>4180.3100000000004</v>
      </c>
      <c r="H378" s="170">
        <v>41025</v>
      </c>
      <c r="I378" s="172">
        <f t="shared" si="22"/>
        <v>4775</v>
      </c>
      <c r="J378" s="114">
        <f t="shared" si="23"/>
        <v>4180.3100000000004</v>
      </c>
      <c r="L378" s="170"/>
      <c r="M378" s="173"/>
      <c r="T378" s="170"/>
      <c r="X378" s="170"/>
      <c r="Y378" s="171"/>
    </row>
    <row r="379" spans="2:25">
      <c r="B379" s="170">
        <v>41018</v>
      </c>
      <c r="C379">
        <v>4625</v>
      </c>
      <c r="E379" s="170">
        <v>41026</v>
      </c>
      <c r="F379">
        <v>4163.9799999999996</v>
      </c>
      <c r="H379" s="170">
        <v>41026</v>
      </c>
      <c r="I379" s="172">
        <f t="shared" si="22"/>
        <v>4700</v>
      </c>
      <c r="J379" s="114">
        <f t="shared" si="23"/>
        <v>4163.9799999999996</v>
      </c>
      <c r="L379" s="170"/>
      <c r="M379" s="173"/>
      <c r="T379" s="170"/>
      <c r="X379" s="170"/>
      <c r="Y379" s="171"/>
    </row>
    <row r="380" spans="2:25">
      <c r="B380" s="170">
        <v>41019</v>
      </c>
      <c r="C380">
        <v>4700</v>
      </c>
      <c r="E380" s="170">
        <v>41029</v>
      </c>
      <c r="F380">
        <v>4180.7299999999996</v>
      </c>
      <c r="H380" s="170">
        <v>41029</v>
      </c>
      <c r="I380" s="172">
        <f t="shared" si="22"/>
        <v>4850</v>
      </c>
      <c r="J380" s="114">
        <f t="shared" si="23"/>
        <v>4180.7299999999996</v>
      </c>
      <c r="L380" s="170"/>
      <c r="M380" s="173"/>
      <c r="T380" s="170"/>
      <c r="X380" s="170"/>
      <c r="Y380" s="171"/>
    </row>
    <row r="381" spans="2:25">
      <c r="B381" s="170">
        <v>41022</v>
      </c>
      <c r="C381">
        <v>4675</v>
      </c>
      <c r="E381" s="170">
        <v>41031</v>
      </c>
      <c r="F381">
        <v>4195.9799999999996</v>
      </c>
      <c r="H381" s="170">
        <v>41031</v>
      </c>
      <c r="I381" s="172">
        <f t="shared" si="22"/>
        <v>4850</v>
      </c>
      <c r="J381" s="114">
        <f t="shared" si="23"/>
        <v>4195.9799999999996</v>
      </c>
      <c r="L381" s="170"/>
      <c r="M381" s="173"/>
      <c r="T381" s="170"/>
      <c r="X381" s="170"/>
      <c r="Y381" s="171"/>
    </row>
    <row r="382" spans="2:25">
      <c r="B382" s="170">
        <v>41023</v>
      </c>
      <c r="C382">
        <v>4725</v>
      </c>
      <c r="E382" s="170">
        <v>41032</v>
      </c>
      <c r="F382">
        <v>4224</v>
      </c>
      <c r="H382" s="170">
        <v>41032</v>
      </c>
      <c r="I382" s="172">
        <f t="shared" si="22"/>
        <v>4800</v>
      </c>
      <c r="J382" s="114">
        <f t="shared" si="23"/>
        <v>4224</v>
      </c>
      <c r="L382" s="170"/>
      <c r="M382" s="173"/>
      <c r="T382" s="170"/>
      <c r="X382" s="170"/>
      <c r="Y382" s="171"/>
    </row>
    <row r="383" spans="2:25">
      <c r="B383" s="170">
        <v>41024</v>
      </c>
      <c r="C383">
        <v>4775</v>
      </c>
      <c r="E383" s="170">
        <v>41033</v>
      </c>
      <c r="F383">
        <v>4216.68</v>
      </c>
      <c r="H383" s="170">
        <v>41033</v>
      </c>
      <c r="I383" s="172">
        <f t="shared" si="22"/>
        <v>4800</v>
      </c>
      <c r="J383" s="114">
        <f t="shared" si="23"/>
        <v>4216.68</v>
      </c>
      <c r="L383" s="170"/>
      <c r="M383" s="173"/>
      <c r="T383" s="170"/>
      <c r="X383" s="170"/>
      <c r="Y383" s="171"/>
    </row>
    <row r="384" spans="2:25">
      <c r="B384" s="170">
        <v>41025</v>
      </c>
      <c r="C384">
        <v>4775</v>
      </c>
      <c r="E384" s="170">
        <v>41036</v>
      </c>
      <c r="F384">
        <v>4158.8599999999997</v>
      </c>
      <c r="H384" s="170">
        <v>41036</v>
      </c>
      <c r="I384" s="172">
        <f t="shared" si="22"/>
        <v>4775</v>
      </c>
      <c r="J384" s="114">
        <f t="shared" si="23"/>
        <v>4158.8599999999997</v>
      </c>
      <c r="L384" s="170"/>
      <c r="M384" s="173"/>
      <c r="T384" s="170"/>
      <c r="X384" s="170"/>
      <c r="Y384" s="171"/>
    </row>
    <row r="385" spans="2:25">
      <c r="B385" s="170">
        <v>41026</v>
      </c>
      <c r="C385">
        <v>4700</v>
      </c>
      <c r="E385" s="170">
        <v>41037</v>
      </c>
      <c r="F385">
        <v>4181.07</v>
      </c>
      <c r="H385" s="170">
        <v>41037</v>
      </c>
      <c r="I385" s="172">
        <f t="shared" si="22"/>
        <v>4900</v>
      </c>
      <c r="J385" s="114">
        <f t="shared" si="23"/>
        <v>4181.07</v>
      </c>
      <c r="L385" s="170"/>
      <c r="M385" s="173"/>
      <c r="T385" s="170"/>
      <c r="X385" s="170"/>
      <c r="Y385" s="171"/>
    </row>
    <row r="386" spans="2:25">
      <c r="B386" s="170">
        <v>41029</v>
      </c>
      <c r="C386">
        <v>4850</v>
      </c>
      <c r="E386" s="170">
        <v>41038</v>
      </c>
      <c r="F386">
        <v>4129.0600000000004</v>
      </c>
      <c r="H386" s="170">
        <v>41038</v>
      </c>
      <c r="I386" s="172">
        <f t="shared" si="22"/>
        <v>4825</v>
      </c>
      <c r="J386" s="114">
        <f t="shared" si="23"/>
        <v>4129.0600000000004</v>
      </c>
      <c r="L386" s="170"/>
      <c r="M386" s="173"/>
      <c r="T386" s="170"/>
      <c r="X386" s="170"/>
      <c r="Y386" s="171"/>
    </row>
    <row r="387" spans="2:25">
      <c r="B387" s="170">
        <v>41031</v>
      </c>
      <c r="C387">
        <v>4850</v>
      </c>
      <c r="E387" s="170">
        <v>41039</v>
      </c>
      <c r="F387">
        <v>4133.63</v>
      </c>
      <c r="H387" s="170">
        <v>41039</v>
      </c>
      <c r="I387" s="172">
        <f t="shared" si="22"/>
        <v>4875</v>
      </c>
      <c r="J387" s="114">
        <f t="shared" si="23"/>
        <v>4133.63</v>
      </c>
      <c r="L387" s="170"/>
      <c r="M387" s="173"/>
      <c r="T387" s="170"/>
      <c r="X387" s="170"/>
      <c r="Y387" s="171"/>
    </row>
    <row r="388" spans="2:25">
      <c r="B388" s="170">
        <v>41032</v>
      </c>
      <c r="C388">
        <v>4800</v>
      </c>
      <c r="E388" s="170">
        <v>41040</v>
      </c>
      <c r="F388">
        <v>4114.1400000000003</v>
      </c>
      <c r="H388" s="170">
        <v>41040</v>
      </c>
      <c r="I388" s="172">
        <f t="shared" si="22"/>
        <v>4900</v>
      </c>
      <c r="J388" s="114">
        <f t="shared" si="23"/>
        <v>4114.1400000000003</v>
      </c>
      <c r="L388" s="170"/>
      <c r="M388" s="173"/>
      <c r="T388" s="170"/>
      <c r="X388" s="170"/>
      <c r="Y388" s="171"/>
    </row>
    <row r="389" spans="2:25">
      <c r="B389" s="170">
        <v>41033</v>
      </c>
      <c r="C389">
        <v>4800</v>
      </c>
      <c r="E389" s="170">
        <v>41043</v>
      </c>
      <c r="F389">
        <v>4053.07</v>
      </c>
      <c r="H389" s="170">
        <v>41043</v>
      </c>
      <c r="I389" s="172">
        <f t="shared" ref="I389:I452" si="24">IFERROR(_xlfn.XLOOKUP($H389,B389:B3956,C389:C3956),AVERAGE(I386:I388))</f>
        <v>4875</v>
      </c>
      <c r="J389" s="114">
        <f t="shared" ref="J389:J452" si="25">F389</f>
        <v>4053.07</v>
      </c>
      <c r="L389" s="170"/>
      <c r="M389" s="173"/>
      <c r="T389" s="170"/>
      <c r="X389" s="170"/>
      <c r="Y389" s="171"/>
    </row>
    <row r="390" spans="2:25">
      <c r="B390" s="170">
        <v>41036</v>
      </c>
      <c r="C390">
        <v>4775</v>
      </c>
      <c r="E390" s="170">
        <v>41044</v>
      </c>
      <c r="F390">
        <v>4045.64</v>
      </c>
      <c r="H390" s="170">
        <v>41044</v>
      </c>
      <c r="I390" s="172">
        <f t="shared" si="24"/>
        <v>4875</v>
      </c>
      <c r="J390" s="114">
        <f t="shared" si="25"/>
        <v>4045.64</v>
      </c>
      <c r="L390" s="170"/>
      <c r="M390" s="173"/>
      <c r="T390" s="170"/>
      <c r="X390" s="170"/>
      <c r="Y390" s="171"/>
    </row>
    <row r="391" spans="2:25">
      <c r="B391" s="170">
        <v>41037</v>
      </c>
      <c r="C391">
        <v>4900</v>
      </c>
      <c r="E391" s="170">
        <v>41045</v>
      </c>
      <c r="F391">
        <v>3980.5</v>
      </c>
      <c r="H391" s="170">
        <v>41045</v>
      </c>
      <c r="I391" s="172">
        <f t="shared" si="24"/>
        <v>4825</v>
      </c>
      <c r="J391" s="114">
        <f t="shared" si="25"/>
        <v>3980.5</v>
      </c>
      <c r="L391" s="170"/>
      <c r="M391" s="173"/>
      <c r="T391" s="170"/>
      <c r="X391" s="170"/>
      <c r="Y391" s="171"/>
    </row>
    <row r="392" spans="2:25">
      <c r="B392" s="170">
        <v>41038</v>
      </c>
      <c r="C392">
        <v>4825</v>
      </c>
      <c r="E392" s="170">
        <v>41050</v>
      </c>
      <c r="F392">
        <v>3940.11</v>
      </c>
      <c r="H392" s="170">
        <v>41050</v>
      </c>
      <c r="I392" s="172">
        <f t="shared" si="24"/>
        <v>4725</v>
      </c>
      <c r="J392" s="114">
        <f t="shared" si="25"/>
        <v>3940.11</v>
      </c>
      <c r="L392" s="170"/>
      <c r="M392" s="173"/>
      <c r="T392" s="170"/>
      <c r="X392" s="170"/>
      <c r="Y392" s="171"/>
    </row>
    <row r="393" spans="2:25">
      <c r="B393" s="170">
        <v>41039</v>
      </c>
      <c r="C393">
        <v>4875</v>
      </c>
      <c r="E393" s="170">
        <v>41051</v>
      </c>
      <c r="F393">
        <v>4021.1</v>
      </c>
      <c r="H393" s="170">
        <v>41051</v>
      </c>
      <c r="I393" s="172">
        <f t="shared" si="24"/>
        <v>4725</v>
      </c>
      <c r="J393" s="114">
        <f t="shared" si="25"/>
        <v>4021.1</v>
      </c>
      <c r="L393" s="170"/>
      <c r="M393" s="173"/>
      <c r="T393" s="170"/>
      <c r="X393" s="170"/>
      <c r="Y393" s="171"/>
    </row>
    <row r="394" spans="2:25">
      <c r="B394" s="170">
        <v>41040</v>
      </c>
      <c r="C394">
        <v>4900</v>
      </c>
      <c r="E394" s="170">
        <v>41052</v>
      </c>
      <c r="F394">
        <v>3981.58</v>
      </c>
      <c r="H394" s="170">
        <v>41052</v>
      </c>
      <c r="I394" s="172">
        <f t="shared" si="24"/>
        <v>4775</v>
      </c>
      <c r="J394" s="114">
        <f t="shared" si="25"/>
        <v>3981.58</v>
      </c>
      <c r="L394" s="170"/>
      <c r="M394" s="173"/>
      <c r="T394" s="170"/>
      <c r="X394" s="170"/>
      <c r="Y394" s="171"/>
    </row>
    <row r="395" spans="2:25">
      <c r="B395" s="170">
        <v>41043</v>
      </c>
      <c r="C395">
        <v>4875</v>
      </c>
      <c r="E395" s="170">
        <v>41053</v>
      </c>
      <c r="F395">
        <v>3984.87</v>
      </c>
      <c r="H395" s="170">
        <v>41053</v>
      </c>
      <c r="I395" s="172">
        <f t="shared" si="24"/>
        <v>4775</v>
      </c>
      <c r="J395" s="114">
        <f t="shared" si="25"/>
        <v>3984.87</v>
      </c>
      <c r="L395" s="170"/>
      <c r="M395" s="173"/>
      <c r="T395" s="170"/>
      <c r="X395" s="170"/>
      <c r="Y395" s="171"/>
    </row>
    <row r="396" spans="2:25">
      <c r="B396" s="170">
        <v>41044</v>
      </c>
      <c r="C396">
        <v>4875</v>
      </c>
      <c r="E396" s="170">
        <v>41054</v>
      </c>
      <c r="F396">
        <v>3902.51</v>
      </c>
      <c r="H396" s="170">
        <v>41054</v>
      </c>
      <c r="I396" s="172">
        <f t="shared" si="24"/>
        <v>4725</v>
      </c>
      <c r="J396" s="114">
        <f t="shared" si="25"/>
        <v>3902.51</v>
      </c>
      <c r="L396" s="170"/>
      <c r="M396" s="173"/>
      <c r="T396" s="170"/>
      <c r="X396" s="170"/>
      <c r="Y396" s="171"/>
    </row>
    <row r="397" spans="2:25">
      <c r="B397" s="170">
        <v>41045</v>
      </c>
      <c r="C397">
        <v>4825</v>
      </c>
      <c r="E397" s="170">
        <v>41057</v>
      </c>
      <c r="F397">
        <v>3918.69</v>
      </c>
      <c r="H397" s="170">
        <v>41057</v>
      </c>
      <c r="I397" s="172">
        <f t="shared" si="24"/>
        <v>4775</v>
      </c>
      <c r="J397" s="114">
        <f t="shared" si="25"/>
        <v>3918.69</v>
      </c>
      <c r="L397" s="170"/>
      <c r="M397" s="173"/>
      <c r="T397" s="170"/>
      <c r="X397" s="170"/>
      <c r="Y397" s="171"/>
    </row>
    <row r="398" spans="2:25">
      <c r="B398" s="170">
        <v>41050</v>
      </c>
      <c r="C398">
        <v>4725</v>
      </c>
      <c r="E398" s="170">
        <v>41058</v>
      </c>
      <c r="F398">
        <v>3919.06</v>
      </c>
      <c r="H398" s="170">
        <v>41058</v>
      </c>
      <c r="I398" s="172">
        <f t="shared" si="24"/>
        <v>4800</v>
      </c>
      <c r="J398" s="114">
        <f t="shared" si="25"/>
        <v>3919.06</v>
      </c>
      <c r="L398" s="170"/>
      <c r="M398" s="173"/>
      <c r="T398" s="170"/>
      <c r="X398" s="170"/>
      <c r="Y398" s="171"/>
    </row>
    <row r="399" spans="2:25">
      <c r="B399" s="170">
        <v>41051</v>
      </c>
      <c r="C399">
        <v>4725</v>
      </c>
      <c r="E399" s="170">
        <v>41059</v>
      </c>
      <c r="F399">
        <v>3917.92</v>
      </c>
      <c r="H399" s="170">
        <v>41059</v>
      </c>
      <c r="I399" s="172">
        <f t="shared" si="24"/>
        <v>4825</v>
      </c>
      <c r="J399" s="114">
        <f t="shared" si="25"/>
        <v>3917.92</v>
      </c>
      <c r="L399" s="170"/>
      <c r="M399" s="173"/>
      <c r="T399" s="170"/>
      <c r="X399" s="170"/>
      <c r="Y399" s="171"/>
    </row>
    <row r="400" spans="2:25">
      <c r="B400" s="170">
        <v>41052</v>
      </c>
      <c r="C400">
        <v>4775</v>
      </c>
      <c r="E400" s="170">
        <v>41060</v>
      </c>
      <c r="F400">
        <v>3832.82</v>
      </c>
      <c r="H400" s="170">
        <v>41060</v>
      </c>
      <c r="I400" s="172">
        <f t="shared" si="24"/>
        <v>4725</v>
      </c>
      <c r="J400" s="114">
        <f t="shared" si="25"/>
        <v>3832.82</v>
      </c>
      <c r="L400" s="170"/>
      <c r="M400" s="173"/>
      <c r="T400" s="170"/>
      <c r="X400" s="170"/>
      <c r="Y400" s="171"/>
    </row>
    <row r="401" spans="2:25">
      <c r="B401" s="170">
        <v>41053</v>
      </c>
      <c r="C401">
        <v>4775</v>
      </c>
      <c r="E401" s="170">
        <v>41061</v>
      </c>
      <c r="F401">
        <v>3799.77</v>
      </c>
      <c r="H401" s="170">
        <v>41061</v>
      </c>
      <c r="I401" s="172">
        <f t="shared" si="24"/>
        <v>4675</v>
      </c>
      <c r="J401" s="114">
        <f t="shared" si="25"/>
        <v>3799.77</v>
      </c>
      <c r="L401" s="170"/>
      <c r="M401" s="173"/>
      <c r="T401" s="170"/>
      <c r="X401" s="170"/>
      <c r="Y401" s="171"/>
    </row>
    <row r="402" spans="2:25">
      <c r="B402" s="170">
        <v>41054</v>
      </c>
      <c r="C402">
        <v>4725</v>
      </c>
      <c r="E402" s="170">
        <v>41064</v>
      </c>
      <c r="F402">
        <v>3654.58</v>
      </c>
      <c r="H402" s="170">
        <v>41064</v>
      </c>
      <c r="I402" s="172">
        <f t="shared" si="24"/>
        <v>4400</v>
      </c>
      <c r="J402" s="114">
        <f t="shared" si="25"/>
        <v>3654.58</v>
      </c>
      <c r="L402" s="170"/>
      <c r="M402" s="173"/>
      <c r="T402" s="170"/>
      <c r="X402" s="170"/>
      <c r="Y402" s="171"/>
    </row>
    <row r="403" spans="2:25">
      <c r="B403" s="170">
        <v>41057</v>
      </c>
      <c r="C403">
        <v>4775</v>
      </c>
      <c r="E403" s="170">
        <v>41065</v>
      </c>
      <c r="F403">
        <v>3717.88</v>
      </c>
      <c r="H403" s="170">
        <v>41065</v>
      </c>
      <c r="I403" s="172">
        <f t="shared" si="24"/>
        <v>4500</v>
      </c>
      <c r="J403" s="114">
        <f t="shared" si="25"/>
        <v>3717.88</v>
      </c>
      <c r="L403" s="170"/>
      <c r="M403" s="173"/>
      <c r="T403" s="170"/>
      <c r="X403" s="170"/>
      <c r="Y403" s="171"/>
    </row>
    <row r="404" spans="2:25">
      <c r="B404" s="170">
        <v>41058</v>
      </c>
      <c r="C404">
        <v>4800</v>
      </c>
      <c r="E404" s="170">
        <v>41066</v>
      </c>
      <c r="F404">
        <v>3841.33</v>
      </c>
      <c r="H404" s="170">
        <v>41066</v>
      </c>
      <c r="I404" s="172">
        <f t="shared" si="24"/>
        <v>4600</v>
      </c>
      <c r="J404" s="114">
        <f t="shared" si="25"/>
        <v>3841.33</v>
      </c>
      <c r="L404" s="170"/>
      <c r="M404" s="173"/>
      <c r="T404" s="170"/>
      <c r="X404" s="170"/>
      <c r="Y404" s="171"/>
    </row>
    <row r="405" spans="2:25">
      <c r="B405" s="170">
        <v>41059</v>
      </c>
      <c r="C405">
        <v>4825</v>
      </c>
      <c r="E405" s="170">
        <v>41067</v>
      </c>
      <c r="F405">
        <v>3840.6</v>
      </c>
      <c r="H405" s="170">
        <v>41067</v>
      </c>
      <c r="I405" s="172">
        <f t="shared" si="24"/>
        <v>4700</v>
      </c>
      <c r="J405" s="114">
        <f t="shared" si="25"/>
        <v>3840.6</v>
      </c>
      <c r="L405" s="170"/>
      <c r="M405" s="173"/>
      <c r="T405" s="170"/>
      <c r="X405" s="170"/>
      <c r="Y405" s="171"/>
    </row>
    <row r="406" spans="2:25">
      <c r="B406" s="170">
        <v>41060</v>
      </c>
      <c r="C406">
        <v>4725</v>
      </c>
      <c r="E406" s="170">
        <v>41068</v>
      </c>
      <c r="F406">
        <v>3825.33</v>
      </c>
      <c r="H406" s="170">
        <v>41068</v>
      </c>
      <c r="I406" s="172">
        <f t="shared" si="24"/>
        <v>4700</v>
      </c>
      <c r="J406" s="114">
        <f t="shared" si="25"/>
        <v>3825.33</v>
      </c>
      <c r="L406" s="170"/>
      <c r="M406" s="173"/>
      <c r="T406" s="170"/>
      <c r="X406" s="170"/>
      <c r="Y406" s="171"/>
    </row>
    <row r="407" spans="2:25">
      <c r="B407" s="170">
        <v>41061</v>
      </c>
      <c r="C407">
        <v>4675</v>
      </c>
      <c r="E407" s="170">
        <v>41071</v>
      </c>
      <c r="F407">
        <v>3866.21</v>
      </c>
      <c r="H407" s="170">
        <v>41071</v>
      </c>
      <c r="I407" s="172">
        <f t="shared" si="24"/>
        <v>4825</v>
      </c>
      <c r="J407" s="114">
        <f t="shared" si="25"/>
        <v>3866.21</v>
      </c>
      <c r="L407" s="170"/>
      <c r="M407" s="173"/>
      <c r="T407" s="170"/>
      <c r="X407" s="170"/>
      <c r="Y407" s="171"/>
    </row>
    <row r="408" spans="2:25">
      <c r="B408" s="170">
        <v>41064</v>
      </c>
      <c r="C408">
        <v>4400</v>
      </c>
      <c r="E408" s="170">
        <v>41072</v>
      </c>
      <c r="F408">
        <v>3852.58</v>
      </c>
      <c r="H408" s="170">
        <v>41072</v>
      </c>
      <c r="I408" s="172">
        <f t="shared" si="24"/>
        <v>4800</v>
      </c>
      <c r="J408" s="114">
        <f t="shared" si="25"/>
        <v>3852.58</v>
      </c>
      <c r="L408" s="170"/>
      <c r="M408" s="173"/>
      <c r="T408" s="170"/>
      <c r="X408" s="170"/>
      <c r="Y408" s="171"/>
    </row>
    <row r="409" spans="2:25">
      <c r="B409" s="170">
        <v>41065</v>
      </c>
      <c r="C409">
        <v>4500</v>
      </c>
      <c r="E409" s="170">
        <v>41073</v>
      </c>
      <c r="F409">
        <v>3860.46</v>
      </c>
      <c r="H409" s="170">
        <v>41073</v>
      </c>
      <c r="I409" s="172">
        <f t="shared" si="24"/>
        <v>4850</v>
      </c>
      <c r="J409" s="114">
        <f t="shared" si="25"/>
        <v>3860.46</v>
      </c>
      <c r="L409" s="170"/>
      <c r="M409" s="173"/>
      <c r="T409" s="170"/>
      <c r="X409" s="170"/>
      <c r="Y409" s="171"/>
    </row>
    <row r="410" spans="2:25">
      <c r="B410" s="170">
        <v>41066</v>
      </c>
      <c r="C410">
        <v>4600</v>
      </c>
      <c r="E410" s="170">
        <v>41074</v>
      </c>
      <c r="F410">
        <v>3791.62</v>
      </c>
      <c r="H410" s="170">
        <v>41074</v>
      </c>
      <c r="I410" s="172">
        <f t="shared" si="24"/>
        <v>4750</v>
      </c>
      <c r="J410" s="114">
        <f t="shared" si="25"/>
        <v>3791.62</v>
      </c>
      <c r="L410" s="170"/>
      <c r="M410" s="173"/>
      <c r="T410" s="170"/>
      <c r="X410" s="170"/>
      <c r="Y410" s="171"/>
    </row>
    <row r="411" spans="2:25">
      <c r="B411" s="170">
        <v>41067</v>
      </c>
      <c r="C411">
        <v>4700</v>
      </c>
      <c r="E411" s="170">
        <v>41075</v>
      </c>
      <c r="F411">
        <v>3818.11</v>
      </c>
      <c r="H411" s="170">
        <v>41075</v>
      </c>
      <c r="I411" s="172">
        <f t="shared" si="24"/>
        <v>4775</v>
      </c>
      <c r="J411" s="114">
        <f t="shared" si="25"/>
        <v>3818.11</v>
      </c>
      <c r="L411" s="170"/>
      <c r="M411" s="173"/>
      <c r="T411" s="170"/>
      <c r="X411" s="170"/>
      <c r="Y411" s="171"/>
    </row>
    <row r="412" spans="2:25">
      <c r="B412" s="170">
        <v>41068</v>
      </c>
      <c r="C412">
        <v>4700</v>
      </c>
      <c r="E412" s="170">
        <v>41079</v>
      </c>
      <c r="F412">
        <v>3880.82</v>
      </c>
      <c r="H412" s="170">
        <v>41079</v>
      </c>
      <c r="I412" s="172">
        <f t="shared" si="24"/>
        <v>4750</v>
      </c>
      <c r="J412" s="114">
        <f t="shared" si="25"/>
        <v>3880.82</v>
      </c>
      <c r="L412" s="170"/>
      <c r="M412" s="173"/>
      <c r="T412" s="170"/>
      <c r="X412" s="170"/>
      <c r="Y412" s="171"/>
    </row>
    <row r="413" spans="2:25">
      <c r="B413" s="170">
        <v>41071</v>
      </c>
      <c r="C413">
        <v>4825</v>
      </c>
      <c r="E413" s="170">
        <v>41080</v>
      </c>
      <c r="F413">
        <v>3943.9</v>
      </c>
      <c r="H413" s="170">
        <v>41080</v>
      </c>
      <c r="I413" s="172">
        <f t="shared" si="24"/>
        <v>4850</v>
      </c>
      <c r="J413" s="114">
        <f t="shared" si="25"/>
        <v>3943.9</v>
      </c>
      <c r="L413" s="170"/>
      <c r="M413" s="173"/>
      <c r="T413" s="170"/>
      <c r="X413" s="170"/>
      <c r="Y413" s="171"/>
    </row>
    <row r="414" spans="2:25">
      <c r="B414" s="170">
        <v>41072</v>
      </c>
      <c r="C414">
        <v>4800</v>
      </c>
      <c r="E414" s="170">
        <v>41081</v>
      </c>
      <c r="F414">
        <v>3901.79</v>
      </c>
      <c r="H414" s="170">
        <v>41081</v>
      </c>
      <c r="I414" s="172">
        <f t="shared" si="24"/>
        <v>4825</v>
      </c>
      <c r="J414" s="114">
        <f t="shared" si="25"/>
        <v>3901.79</v>
      </c>
      <c r="L414" s="170"/>
      <c r="M414" s="173"/>
      <c r="T414" s="170"/>
      <c r="X414" s="170"/>
      <c r="Y414" s="171"/>
    </row>
    <row r="415" spans="2:25">
      <c r="B415" s="170">
        <v>41073</v>
      </c>
      <c r="C415">
        <v>4850</v>
      </c>
      <c r="E415" s="170">
        <v>41082</v>
      </c>
      <c r="F415">
        <v>3889.52</v>
      </c>
      <c r="H415" s="170">
        <v>41082</v>
      </c>
      <c r="I415" s="172">
        <f t="shared" si="24"/>
        <v>4825</v>
      </c>
      <c r="J415" s="114">
        <f t="shared" si="25"/>
        <v>3889.52</v>
      </c>
      <c r="L415" s="170"/>
      <c r="M415" s="173"/>
      <c r="T415" s="170"/>
      <c r="X415" s="170"/>
      <c r="Y415" s="171"/>
    </row>
    <row r="416" spans="2:25">
      <c r="B416" s="170">
        <v>41074</v>
      </c>
      <c r="C416">
        <v>4750</v>
      </c>
      <c r="E416" s="170">
        <v>41085</v>
      </c>
      <c r="F416">
        <v>3857.59</v>
      </c>
      <c r="H416" s="170">
        <v>41085</v>
      </c>
      <c r="I416" s="172">
        <f t="shared" si="24"/>
        <v>4833.333333333333</v>
      </c>
      <c r="J416" s="114">
        <f t="shared" si="25"/>
        <v>3857.59</v>
      </c>
      <c r="L416" s="170"/>
      <c r="M416" s="173"/>
      <c r="T416" s="170"/>
      <c r="X416" s="170"/>
      <c r="Y416" s="171"/>
    </row>
    <row r="417" spans="2:25">
      <c r="B417" s="170">
        <v>41075</v>
      </c>
      <c r="C417">
        <v>4775</v>
      </c>
      <c r="E417" s="170">
        <v>41086</v>
      </c>
      <c r="F417">
        <v>3881.4</v>
      </c>
      <c r="H417" s="170">
        <v>41086</v>
      </c>
      <c r="I417" s="172">
        <f t="shared" si="24"/>
        <v>4825</v>
      </c>
      <c r="J417" s="114">
        <f t="shared" si="25"/>
        <v>3881.4</v>
      </c>
      <c r="L417" s="170"/>
      <c r="M417" s="173"/>
      <c r="T417" s="170"/>
      <c r="X417" s="170"/>
      <c r="Y417" s="171"/>
    </row>
    <row r="418" spans="2:25">
      <c r="B418" s="170">
        <v>41079</v>
      </c>
      <c r="C418">
        <v>4750</v>
      </c>
      <c r="E418" s="170">
        <v>41087</v>
      </c>
      <c r="F418">
        <v>3934.87</v>
      </c>
      <c r="H418" s="170">
        <v>41087</v>
      </c>
      <c r="I418" s="172">
        <f t="shared" si="24"/>
        <v>4825</v>
      </c>
      <c r="J418" s="114">
        <f t="shared" si="25"/>
        <v>3934.87</v>
      </c>
      <c r="L418" s="170"/>
      <c r="M418" s="173"/>
      <c r="T418" s="170"/>
      <c r="X418" s="170"/>
      <c r="Y418" s="171"/>
    </row>
    <row r="419" spans="2:25">
      <c r="B419" s="170">
        <v>41080</v>
      </c>
      <c r="C419">
        <v>4850</v>
      </c>
      <c r="E419" s="170">
        <v>41088</v>
      </c>
      <c r="F419">
        <v>3887.58</v>
      </c>
      <c r="H419" s="170">
        <v>41088</v>
      </c>
      <c r="I419" s="172">
        <f t="shared" si="24"/>
        <v>4800</v>
      </c>
      <c r="J419" s="114">
        <f t="shared" si="25"/>
        <v>3887.58</v>
      </c>
      <c r="L419" s="170"/>
      <c r="M419" s="173"/>
      <c r="T419" s="170"/>
      <c r="X419" s="170"/>
      <c r="Y419" s="171"/>
    </row>
    <row r="420" spans="2:25">
      <c r="B420" s="170">
        <v>41081</v>
      </c>
      <c r="C420">
        <v>4825</v>
      </c>
      <c r="E420" s="170">
        <v>41089</v>
      </c>
      <c r="F420">
        <v>3955.58</v>
      </c>
      <c r="H420" s="170">
        <v>41089</v>
      </c>
      <c r="I420" s="172">
        <f t="shared" si="24"/>
        <v>4850</v>
      </c>
      <c r="J420" s="114">
        <f t="shared" si="25"/>
        <v>3955.58</v>
      </c>
      <c r="L420" s="170"/>
      <c r="M420" s="173"/>
      <c r="T420" s="170"/>
      <c r="X420" s="170"/>
      <c r="Y420" s="171"/>
    </row>
    <row r="421" spans="2:25">
      <c r="B421" s="170">
        <v>41082</v>
      </c>
      <c r="C421">
        <v>4825</v>
      </c>
      <c r="E421" s="170">
        <v>41092</v>
      </c>
      <c r="F421">
        <v>3991.54</v>
      </c>
      <c r="H421" s="170">
        <v>41092</v>
      </c>
      <c r="I421" s="172">
        <f t="shared" si="24"/>
        <v>4850</v>
      </c>
      <c r="J421" s="114">
        <f t="shared" si="25"/>
        <v>3991.54</v>
      </c>
      <c r="L421" s="170"/>
      <c r="M421" s="173"/>
      <c r="T421" s="170"/>
      <c r="X421" s="170"/>
      <c r="Y421" s="171"/>
    </row>
    <row r="422" spans="2:25">
      <c r="B422" s="170">
        <v>41086</v>
      </c>
      <c r="C422">
        <v>4825</v>
      </c>
      <c r="E422" s="170">
        <v>41093</v>
      </c>
      <c r="F422">
        <v>4049.89</v>
      </c>
      <c r="H422" s="170">
        <v>41093</v>
      </c>
      <c r="I422" s="172">
        <f t="shared" si="24"/>
        <v>4925</v>
      </c>
      <c r="J422" s="114">
        <f t="shared" si="25"/>
        <v>4049.89</v>
      </c>
      <c r="L422" s="170"/>
      <c r="M422" s="173"/>
      <c r="T422" s="170"/>
      <c r="X422" s="170"/>
      <c r="Y422" s="171"/>
    </row>
    <row r="423" spans="2:25">
      <c r="B423" s="170">
        <v>41087</v>
      </c>
      <c r="C423">
        <v>4825</v>
      </c>
      <c r="E423" s="170">
        <v>41094</v>
      </c>
      <c r="F423">
        <v>4075.92</v>
      </c>
      <c r="H423" s="170">
        <v>41094</v>
      </c>
      <c r="I423" s="172">
        <f t="shared" si="24"/>
        <v>5000</v>
      </c>
      <c r="J423" s="114">
        <f t="shared" si="25"/>
        <v>4075.92</v>
      </c>
      <c r="L423" s="170"/>
      <c r="M423" s="173"/>
      <c r="T423" s="170"/>
      <c r="X423" s="170"/>
      <c r="Y423" s="171"/>
    </row>
    <row r="424" spans="2:25">
      <c r="B424" s="170">
        <v>41088</v>
      </c>
      <c r="C424">
        <v>4800</v>
      </c>
      <c r="E424" s="170">
        <v>41095</v>
      </c>
      <c r="F424">
        <v>4069.84</v>
      </c>
      <c r="H424" s="170">
        <v>41095</v>
      </c>
      <c r="I424" s="172">
        <f t="shared" si="24"/>
        <v>5200</v>
      </c>
      <c r="J424" s="114">
        <f t="shared" si="25"/>
        <v>4069.84</v>
      </c>
      <c r="L424" s="170"/>
      <c r="M424" s="173"/>
      <c r="T424" s="170"/>
      <c r="X424" s="170"/>
      <c r="Y424" s="171"/>
    </row>
    <row r="425" spans="2:25">
      <c r="B425" s="170">
        <v>41089</v>
      </c>
      <c r="C425">
        <v>4850</v>
      </c>
      <c r="E425" s="170">
        <v>41096</v>
      </c>
      <c r="F425">
        <v>4055.2</v>
      </c>
      <c r="H425" s="170">
        <v>41096</v>
      </c>
      <c r="I425" s="172">
        <f t="shared" si="24"/>
        <v>5250</v>
      </c>
      <c r="J425" s="114">
        <f t="shared" si="25"/>
        <v>4055.2</v>
      </c>
      <c r="L425" s="170"/>
      <c r="M425" s="173"/>
      <c r="T425" s="170"/>
      <c r="X425" s="170"/>
      <c r="Y425" s="171"/>
    </row>
    <row r="426" spans="2:25">
      <c r="B426" s="170">
        <v>41092</v>
      </c>
      <c r="C426">
        <v>4850</v>
      </c>
      <c r="E426" s="170">
        <v>41099</v>
      </c>
      <c r="F426">
        <v>3985.04</v>
      </c>
      <c r="H426" s="170">
        <v>41099</v>
      </c>
      <c r="I426" s="172">
        <f t="shared" si="24"/>
        <v>5200</v>
      </c>
      <c r="J426" s="114">
        <f t="shared" si="25"/>
        <v>3985.04</v>
      </c>
      <c r="L426" s="170"/>
      <c r="M426" s="173"/>
      <c r="T426" s="170"/>
      <c r="X426" s="170"/>
      <c r="Y426" s="171"/>
    </row>
    <row r="427" spans="2:25">
      <c r="B427" s="170">
        <v>41093</v>
      </c>
      <c r="C427">
        <v>4925</v>
      </c>
      <c r="E427" s="170">
        <v>41100</v>
      </c>
      <c r="F427">
        <v>4009.68</v>
      </c>
      <c r="H427" s="170">
        <v>41100</v>
      </c>
      <c r="I427" s="172">
        <f t="shared" si="24"/>
        <v>5400</v>
      </c>
      <c r="J427" s="114">
        <f t="shared" si="25"/>
        <v>4009.68</v>
      </c>
      <c r="L427" s="170"/>
      <c r="M427" s="173"/>
      <c r="T427" s="170"/>
      <c r="X427" s="170"/>
      <c r="Y427" s="171"/>
    </row>
    <row r="428" spans="2:25">
      <c r="B428" s="170">
        <v>41094</v>
      </c>
      <c r="C428">
        <v>5000</v>
      </c>
      <c r="E428" s="170">
        <v>41101</v>
      </c>
      <c r="F428">
        <v>4019.13</v>
      </c>
      <c r="H428" s="170">
        <v>41101</v>
      </c>
      <c r="I428" s="172">
        <f t="shared" si="24"/>
        <v>5600</v>
      </c>
      <c r="J428" s="114">
        <f t="shared" si="25"/>
        <v>4019.13</v>
      </c>
      <c r="L428" s="170"/>
      <c r="M428" s="173"/>
      <c r="T428" s="170"/>
      <c r="X428" s="170"/>
      <c r="Y428" s="171"/>
    </row>
    <row r="429" spans="2:25">
      <c r="B429" s="170">
        <v>41095</v>
      </c>
      <c r="C429">
        <v>5200</v>
      </c>
      <c r="E429" s="170">
        <v>41102</v>
      </c>
      <c r="F429">
        <v>3889.52</v>
      </c>
      <c r="H429" s="170">
        <v>41102</v>
      </c>
      <c r="I429" s="172">
        <f t="shared" si="24"/>
        <v>5500</v>
      </c>
      <c r="J429" s="114">
        <f t="shared" si="25"/>
        <v>3889.52</v>
      </c>
      <c r="L429" s="170"/>
      <c r="M429" s="173"/>
      <c r="T429" s="170"/>
      <c r="X429" s="170"/>
      <c r="Y429" s="171"/>
    </row>
    <row r="430" spans="2:25">
      <c r="B430" s="170">
        <v>41096</v>
      </c>
      <c r="C430">
        <v>5250</v>
      </c>
      <c r="E430" s="170">
        <v>41103</v>
      </c>
      <c r="F430">
        <v>4019.67</v>
      </c>
      <c r="H430" s="170">
        <v>41103</v>
      </c>
      <c r="I430" s="172">
        <f t="shared" si="24"/>
        <v>5550</v>
      </c>
      <c r="J430" s="114">
        <f t="shared" si="25"/>
        <v>4019.67</v>
      </c>
      <c r="L430" s="170"/>
      <c r="M430" s="173"/>
      <c r="T430" s="170"/>
      <c r="X430" s="170"/>
      <c r="Y430" s="171"/>
    </row>
    <row r="431" spans="2:25">
      <c r="B431" s="170">
        <v>41099</v>
      </c>
      <c r="C431">
        <v>5200</v>
      </c>
      <c r="E431" s="170">
        <v>41106</v>
      </c>
      <c r="F431">
        <v>4047.47</v>
      </c>
      <c r="H431" s="170">
        <v>41106</v>
      </c>
      <c r="I431" s="172">
        <f t="shared" si="24"/>
        <v>5500</v>
      </c>
      <c r="J431" s="114">
        <f t="shared" si="25"/>
        <v>4047.47</v>
      </c>
      <c r="L431" s="170"/>
      <c r="M431" s="173"/>
      <c r="T431" s="170"/>
      <c r="X431" s="170"/>
      <c r="Y431" s="171"/>
    </row>
    <row r="432" spans="2:25">
      <c r="B432" s="170">
        <v>41100</v>
      </c>
      <c r="C432">
        <v>5400</v>
      </c>
      <c r="E432" s="170">
        <v>41107</v>
      </c>
      <c r="F432">
        <v>4080.67</v>
      </c>
      <c r="H432" s="170">
        <v>41107</v>
      </c>
      <c r="I432" s="172">
        <f t="shared" si="24"/>
        <v>5400</v>
      </c>
      <c r="J432" s="114">
        <f t="shared" si="25"/>
        <v>4080.67</v>
      </c>
      <c r="L432" s="170"/>
      <c r="M432" s="173"/>
      <c r="T432" s="170"/>
      <c r="X432" s="170"/>
      <c r="Y432" s="171"/>
    </row>
    <row r="433" spans="2:25">
      <c r="B433" s="170">
        <v>41101</v>
      </c>
      <c r="C433">
        <v>5600</v>
      </c>
      <c r="E433" s="170">
        <v>41108</v>
      </c>
      <c r="F433">
        <v>4081.64</v>
      </c>
      <c r="H433" s="170">
        <v>41108</v>
      </c>
      <c r="I433" s="172">
        <f t="shared" si="24"/>
        <v>5300</v>
      </c>
      <c r="J433" s="114">
        <f t="shared" si="25"/>
        <v>4081.64</v>
      </c>
      <c r="L433" s="170"/>
      <c r="M433" s="173"/>
      <c r="T433" s="170"/>
      <c r="X433" s="170"/>
      <c r="Y433" s="171"/>
    </row>
    <row r="434" spans="2:25">
      <c r="B434" s="170">
        <v>41102</v>
      </c>
      <c r="C434">
        <v>5500</v>
      </c>
      <c r="E434" s="170">
        <v>41109</v>
      </c>
      <c r="F434">
        <v>4096.2</v>
      </c>
      <c r="H434" s="170">
        <v>41109</v>
      </c>
      <c r="I434" s="172">
        <f t="shared" si="24"/>
        <v>5400</v>
      </c>
      <c r="J434" s="114">
        <f t="shared" si="25"/>
        <v>4096.2</v>
      </c>
      <c r="L434" s="170"/>
      <c r="M434" s="173"/>
      <c r="T434" s="170"/>
      <c r="X434" s="170"/>
      <c r="Y434" s="171"/>
    </row>
    <row r="435" spans="2:25">
      <c r="B435" s="170">
        <v>41103</v>
      </c>
      <c r="C435">
        <v>5550</v>
      </c>
      <c r="E435" s="170">
        <v>41110</v>
      </c>
      <c r="F435">
        <v>4081.2</v>
      </c>
      <c r="H435" s="170">
        <v>41110</v>
      </c>
      <c r="I435" s="172">
        <f t="shared" si="24"/>
        <v>5400</v>
      </c>
      <c r="J435" s="114">
        <f t="shared" si="25"/>
        <v>4081.2</v>
      </c>
      <c r="L435" s="170"/>
      <c r="M435" s="173"/>
      <c r="T435" s="170"/>
      <c r="X435" s="170"/>
      <c r="Y435" s="171"/>
    </row>
    <row r="436" spans="2:25">
      <c r="B436" s="170">
        <v>41106</v>
      </c>
      <c r="C436">
        <v>5500</v>
      </c>
      <c r="E436" s="170">
        <v>41113</v>
      </c>
      <c r="F436">
        <v>4009.79</v>
      </c>
      <c r="H436" s="170">
        <v>41113</v>
      </c>
      <c r="I436" s="172">
        <f t="shared" si="24"/>
        <v>5350</v>
      </c>
      <c r="J436" s="114">
        <f t="shared" si="25"/>
        <v>4009.79</v>
      </c>
      <c r="L436" s="170"/>
      <c r="M436" s="173"/>
      <c r="T436" s="170"/>
      <c r="X436" s="170"/>
      <c r="Y436" s="171"/>
    </row>
    <row r="437" spans="2:25">
      <c r="B437" s="170">
        <v>41107</v>
      </c>
      <c r="C437">
        <v>5400</v>
      </c>
      <c r="E437" s="170">
        <v>41114</v>
      </c>
      <c r="F437">
        <v>3992.11</v>
      </c>
      <c r="H437" s="170">
        <v>41114</v>
      </c>
      <c r="I437" s="172">
        <f t="shared" si="24"/>
        <v>5400</v>
      </c>
      <c r="J437" s="114">
        <f t="shared" si="25"/>
        <v>3992.11</v>
      </c>
      <c r="L437" s="170"/>
      <c r="M437" s="173"/>
      <c r="T437" s="170"/>
      <c r="X437" s="170"/>
      <c r="Y437" s="171"/>
    </row>
    <row r="438" spans="2:25">
      <c r="B438" s="170">
        <v>41108</v>
      </c>
      <c r="C438">
        <v>5300</v>
      </c>
      <c r="E438" s="170">
        <v>41115</v>
      </c>
      <c r="F438">
        <v>4000.84</v>
      </c>
      <c r="H438" s="170">
        <v>41115</v>
      </c>
      <c r="I438" s="172">
        <f t="shared" si="24"/>
        <v>5400</v>
      </c>
      <c r="J438" s="114">
        <f t="shared" si="25"/>
        <v>4000.84</v>
      </c>
      <c r="L438" s="170"/>
      <c r="M438" s="173"/>
      <c r="T438" s="170"/>
      <c r="X438" s="170"/>
      <c r="Y438" s="171"/>
    </row>
    <row r="439" spans="2:25">
      <c r="B439" s="170">
        <v>41109</v>
      </c>
      <c r="C439">
        <v>5400</v>
      </c>
      <c r="E439" s="170">
        <v>41116</v>
      </c>
      <c r="F439">
        <v>4004.78</v>
      </c>
      <c r="H439" s="170">
        <v>41116</v>
      </c>
      <c r="I439" s="172">
        <f t="shared" si="24"/>
        <v>5400</v>
      </c>
      <c r="J439" s="114">
        <f t="shared" si="25"/>
        <v>4004.78</v>
      </c>
      <c r="L439" s="170"/>
      <c r="M439" s="173"/>
      <c r="T439" s="170"/>
      <c r="X439" s="170"/>
      <c r="Y439" s="171"/>
    </row>
    <row r="440" spans="2:25">
      <c r="B440" s="170">
        <v>41110</v>
      </c>
      <c r="C440">
        <v>5400</v>
      </c>
      <c r="E440" s="170">
        <v>41117</v>
      </c>
      <c r="F440">
        <v>4084.21</v>
      </c>
      <c r="H440" s="170">
        <v>41117</v>
      </c>
      <c r="I440" s="172">
        <f t="shared" si="24"/>
        <v>5350</v>
      </c>
      <c r="J440" s="114">
        <f t="shared" si="25"/>
        <v>4084.21</v>
      </c>
      <c r="L440" s="170"/>
      <c r="M440" s="173"/>
      <c r="T440" s="170"/>
      <c r="X440" s="170"/>
      <c r="Y440" s="171"/>
    </row>
    <row r="441" spans="2:25">
      <c r="B441" s="170">
        <v>41113</v>
      </c>
      <c r="C441">
        <v>5350</v>
      </c>
      <c r="E441" s="170">
        <v>41120</v>
      </c>
      <c r="F441">
        <v>4099.12</v>
      </c>
      <c r="H441" s="170">
        <v>41120</v>
      </c>
      <c r="I441" s="172">
        <f t="shared" si="24"/>
        <v>5400</v>
      </c>
      <c r="J441" s="114">
        <f t="shared" si="25"/>
        <v>4099.12</v>
      </c>
      <c r="L441" s="170"/>
      <c r="M441" s="173"/>
      <c r="T441" s="170"/>
      <c r="X441" s="170"/>
      <c r="Y441" s="171"/>
    </row>
    <row r="442" spans="2:25">
      <c r="B442" s="170">
        <v>41114</v>
      </c>
      <c r="C442">
        <v>5400</v>
      </c>
      <c r="E442" s="170">
        <v>41121</v>
      </c>
      <c r="F442">
        <v>4142.34</v>
      </c>
      <c r="H442" s="170">
        <v>41121</v>
      </c>
      <c r="I442" s="172">
        <f t="shared" si="24"/>
        <v>5400</v>
      </c>
      <c r="J442" s="114">
        <f t="shared" si="25"/>
        <v>4142.34</v>
      </c>
      <c r="L442" s="170"/>
      <c r="M442" s="173"/>
      <c r="T442" s="170"/>
      <c r="X442" s="170"/>
      <c r="Y442" s="171"/>
    </row>
    <row r="443" spans="2:25">
      <c r="B443" s="170">
        <v>41115</v>
      </c>
      <c r="C443">
        <v>5400</v>
      </c>
      <c r="E443" s="170">
        <v>41122</v>
      </c>
      <c r="F443">
        <v>4130.46</v>
      </c>
      <c r="H443" s="170">
        <v>41122</v>
      </c>
      <c r="I443" s="172">
        <f t="shared" si="24"/>
        <v>5400</v>
      </c>
      <c r="J443" s="114">
        <f t="shared" si="25"/>
        <v>4130.46</v>
      </c>
      <c r="L443" s="170"/>
      <c r="M443" s="173"/>
      <c r="T443" s="170"/>
      <c r="X443" s="170"/>
      <c r="Y443" s="171"/>
    </row>
    <row r="444" spans="2:25">
      <c r="B444" s="170">
        <v>41116</v>
      </c>
      <c r="C444">
        <v>5400</v>
      </c>
      <c r="E444" s="170">
        <v>41123</v>
      </c>
      <c r="F444">
        <v>4093.11</v>
      </c>
      <c r="H444" s="170">
        <v>41123</v>
      </c>
      <c r="I444" s="172">
        <f t="shared" si="24"/>
        <v>5350</v>
      </c>
      <c r="J444" s="114">
        <f t="shared" si="25"/>
        <v>4093.11</v>
      </c>
      <c r="L444" s="170"/>
      <c r="M444" s="173"/>
      <c r="T444" s="170"/>
      <c r="X444" s="170"/>
      <c r="Y444" s="171"/>
    </row>
    <row r="445" spans="2:25">
      <c r="B445" s="170">
        <v>41117</v>
      </c>
      <c r="C445">
        <v>5350</v>
      </c>
      <c r="E445" s="170">
        <v>41124</v>
      </c>
      <c r="F445">
        <v>4099.8100000000004</v>
      </c>
      <c r="H445" s="170">
        <v>41124</v>
      </c>
      <c r="I445" s="172">
        <f t="shared" si="24"/>
        <v>5400</v>
      </c>
      <c r="J445" s="114">
        <f t="shared" si="25"/>
        <v>4099.8100000000004</v>
      </c>
      <c r="L445" s="170"/>
      <c r="M445" s="173"/>
      <c r="T445" s="170"/>
      <c r="X445" s="170"/>
      <c r="Y445" s="171"/>
    </row>
    <row r="446" spans="2:25">
      <c r="B446" s="170">
        <v>41120</v>
      </c>
      <c r="C446">
        <v>5400</v>
      </c>
      <c r="E446" s="170">
        <v>41127</v>
      </c>
      <c r="F446">
        <v>4105.5</v>
      </c>
      <c r="H446" s="170">
        <v>41127</v>
      </c>
      <c r="I446" s="172">
        <f t="shared" si="24"/>
        <v>5450</v>
      </c>
      <c r="J446" s="114">
        <f t="shared" si="25"/>
        <v>4105.5</v>
      </c>
      <c r="L446" s="170"/>
      <c r="M446" s="173"/>
      <c r="T446" s="170"/>
      <c r="X446" s="170"/>
      <c r="Y446" s="171"/>
    </row>
    <row r="447" spans="2:25">
      <c r="B447" s="170">
        <v>41121</v>
      </c>
      <c r="C447">
        <v>5400</v>
      </c>
      <c r="E447" s="170">
        <v>41128</v>
      </c>
      <c r="F447">
        <v>4085.58</v>
      </c>
      <c r="H447" s="170">
        <v>41128</v>
      </c>
      <c r="I447" s="172">
        <f t="shared" si="24"/>
        <v>5450</v>
      </c>
      <c r="J447" s="114">
        <f t="shared" si="25"/>
        <v>4085.58</v>
      </c>
      <c r="L447" s="170"/>
      <c r="M447" s="173"/>
      <c r="T447" s="170"/>
      <c r="X447" s="170"/>
      <c r="Y447" s="171"/>
    </row>
    <row r="448" spans="2:25">
      <c r="B448" s="170">
        <v>41122</v>
      </c>
      <c r="C448">
        <v>5400</v>
      </c>
      <c r="E448" s="170">
        <v>41129</v>
      </c>
      <c r="F448">
        <v>4090.71</v>
      </c>
      <c r="H448" s="170">
        <v>41129</v>
      </c>
      <c r="I448" s="172">
        <f t="shared" si="24"/>
        <v>5350</v>
      </c>
      <c r="J448" s="114">
        <f t="shared" si="25"/>
        <v>4090.71</v>
      </c>
      <c r="L448" s="170"/>
      <c r="M448" s="173"/>
      <c r="T448" s="170"/>
      <c r="X448" s="170"/>
      <c r="Y448" s="171"/>
    </row>
    <row r="449" spans="2:25">
      <c r="B449" s="170">
        <v>41123</v>
      </c>
      <c r="C449">
        <v>5350</v>
      </c>
      <c r="E449" s="170">
        <v>41130</v>
      </c>
      <c r="F449">
        <v>4131.17</v>
      </c>
      <c r="H449" s="170">
        <v>41130</v>
      </c>
      <c r="I449" s="172">
        <f t="shared" si="24"/>
        <v>5350</v>
      </c>
      <c r="J449" s="114">
        <f t="shared" si="25"/>
        <v>4131.17</v>
      </c>
      <c r="L449" s="170"/>
      <c r="M449" s="173"/>
      <c r="T449" s="170"/>
      <c r="X449" s="170"/>
      <c r="Y449" s="171"/>
    </row>
    <row r="450" spans="2:25">
      <c r="B450" s="170">
        <v>41124</v>
      </c>
      <c r="C450">
        <v>5400</v>
      </c>
      <c r="E450" s="170">
        <v>41131</v>
      </c>
      <c r="F450">
        <v>4141.5600000000004</v>
      </c>
      <c r="H450" s="170">
        <v>41131</v>
      </c>
      <c r="I450" s="172">
        <f t="shared" si="24"/>
        <v>5350</v>
      </c>
      <c r="J450" s="114">
        <f t="shared" si="25"/>
        <v>4141.5600000000004</v>
      </c>
      <c r="L450" s="170"/>
      <c r="M450" s="173"/>
      <c r="T450" s="170"/>
      <c r="X450" s="170"/>
      <c r="Y450" s="171"/>
    </row>
    <row r="451" spans="2:25">
      <c r="B451" s="170">
        <v>41127</v>
      </c>
      <c r="C451">
        <v>5450</v>
      </c>
      <c r="E451" s="170">
        <v>41134</v>
      </c>
      <c r="F451">
        <v>4102.53</v>
      </c>
      <c r="H451" s="170">
        <v>41134</v>
      </c>
      <c r="I451" s="172">
        <f t="shared" si="24"/>
        <v>5250</v>
      </c>
      <c r="J451" s="114">
        <f t="shared" si="25"/>
        <v>4102.53</v>
      </c>
      <c r="L451" s="170"/>
      <c r="M451" s="173"/>
      <c r="T451" s="170"/>
      <c r="X451" s="170"/>
      <c r="Y451" s="171"/>
    </row>
    <row r="452" spans="2:25">
      <c r="B452" s="170">
        <v>41128</v>
      </c>
      <c r="C452">
        <v>5450</v>
      </c>
      <c r="E452" s="170">
        <v>41135</v>
      </c>
      <c r="F452">
        <v>4121.5600000000004</v>
      </c>
      <c r="H452" s="170">
        <v>41135</v>
      </c>
      <c r="I452" s="172">
        <f t="shared" si="24"/>
        <v>5200</v>
      </c>
      <c r="J452" s="114">
        <f t="shared" si="25"/>
        <v>4121.5600000000004</v>
      </c>
      <c r="L452" s="170"/>
      <c r="M452" s="173"/>
      <c r="T452" s="170"/>
      <c r="X452" s="170"/>
      <c r="Y452" s="171"/>
    </row>
    <row r="453" spans="2:25">
      <c r="B453" s="170">
        <v>41129</v>
      </c>
      <c r="C453">
        <v>5350</v>
      </c>
      <c r="E453" s="170">
        <v>41136</v>
      </c>
      <c r="F453">
        <v>4141.99</v>
      </c>
      <c r="H453" s="170">
        <v>41136</v>
      </c>
      <c r="I453" s="172">
        <f t="shared" ref="I453:I516" si="26">IFERROR(_xlfn.XLOOKUP($H453,B453:B4020,C453:C4020),AVERAGE(I450:I452))</f>
        <v>5200</v>
      </c>
      <c r="J453" s="114">
        <f t="shared" ref="J453:J516" si="27">F453</f>
        <v>4141.99</v>
      </c>
      <c r="L453" s="170"/>
      <c r="M453" s="173"/>
      <c r="T453" s="170"/>
      <c r="X453" s="170"/>
      <c r="Y453" s="171"/>
    </row>
    <row r="454" spans="2:25">
      <c r="B454" s="170">
        <v>41130</v>
      </c>
      <c r="C454">
        <v>5350</v>
      </c>
      <c r="E454" s="170">
        <v>41137</v>
      </c>
      <c r="F454">
        <v>4160.51</v>
      </c>
      <c r="H454" s="170">
        <v>41137</v>
      </c>
      <c r="I454" s="172">
        <f t="shared" si="26"/>
        <v>5150</v>
      </c>
      <c r="J454" s="114">
        <f t="shared" si="27"/>
        <v>4160.51</v>
      </c>
      <c r="L454" s="170"/>
      <c r="M454" s="173"/>
      <c r="T454" s="170"/>
      <c r="X454" s="170"/>
      <c r="Y454" s="171"/>
    </row>
    <row r="455" spans="2:25">
      <c r="B455" s="170">
        <v>41131</v>
      </c>
      <c r="C455">
        <v>5350</v>
      </c>
      <c r="E455" s="170">
        <v>41144</v>
      </c>
      <c r="F455">
        <v>4162.66</v>
      </c>
      <c r="H455" s="170">
        <v>41144</v>
      </c>
      <c r="I455" s="172">
        <f t="shared" si="26"/>
        <v>5300</v>
      </c>
      <c r="J455" s="114">
        <f t="shared" si="27"/>
        <v>4162.66</v>
      </c>
      <c r="L455" s="170"/>
      <c r="M455" s="173"/>
      <c r="T455" s="170"/>
      <c r="X455" s="170"/>
      <c r="Y455" s="171"/>
    </row>
    <row r="456" spans="2:25">
      <c r="B456" s="170">
        <v>41134</v>
      </c>
      <c r="C456">
        <v>5250</v>
      </c>
      <c r="E456" s="170">
        <v>41145</v>
      </c>
      <c r="F456">
        <v>4145.3999999999996</v>
      </c>
      <c r="H456" s="170">
        <v>41145</v>
      </c>
      <c r="I456" s="172">
        <f t="shared" si="26"/>
        <v>5350</v>
      </c>
      <c r="J456" s="114">
        <f t="shared" si="27"/>
        <v>4145.3999999999996</v>
      </c>
      <c r="L456" s="170"/>
      <c r="M456" s="173"/>
      <c r="T456" s="170"/>
      <c r="X456" s="170"/>
      <c r="Y456" s="171"/>
    </row>
    <row r="457" spans="2:25">
      <c r="B457" s="170">
        <v>41135</v>
      </c>
      <c r="C457">
        <v>5200</v>
      </c>
      <c r="E457" s="170">
        <v>41148</v>
      </c>
      <c r="F457">
        <v>4145.88</v>
      </c>
      <c r="H457" s="170">
        <v>41148</v>
      </c>
      <c r="I457" s="172">
        <f t="shared" si="26"/>
        <v>5350</v>
      </c>
      <c r="J457" s="114">
        <f t="shared" si="27"/>
        <v>4145.88</v>
      </c>
      <c r="L457" s="170"/>
      <c r="M457" s="173"/>
      <c r="T457" s="170"/>
      <c r="X457" s="170"/>
      <c r="Y457" s="171"/>
    </row>
    <row r="458" spans="2:25">
      <c r="B458" s="170">
        <v>41136</v>
      </c>
      <c r="C458">
        <v>5200</v>
      </c>
      <c r="E458" s="170">
        <v>41149</v>
      </c>
      <c r="F458">
        <v>4142.8500000000004</v>
      </c>
      <c r="H458" s="170">
        <v>41149</v>
      </c>
      <c r="I458" s="172">
        <f t="shared" si="26"/>
        <v>5400</v>
      </c>
      <c r="J458" s="114">
        <f t="shared" si="27"/>
        <v>4142.8500000000004</v>
      </c>
      <c r="L458" s="170"/>
      <c r="M458" s="173"/>
      <c r="T458" s="170"/>
      <c r="X458" s="170"/>
      <c r="Y458" s="171"/>
    </row>
    <row r="459" spans="2:25">
      <c r="B459" s="170">
        <v>41137</v>
      </c>
      <c r="C459">
        <v>5150</v>
      </c>
      <c r="E459" s="170">
        <v>41150</v>
      </c>
      <c r="F459">
        <v>4093.17</v>
      </c>
      <c r="H459" s="170">
        <v>41150</v>
      </c>
      <c r="I459" s="172">
        <f t="shared" si="26"/>
        <v>5450</v>
      </c>
      <c r="J459" s="114">
        <f t="shared" si="27"/>
        <v>4093.17</v>
      </c>
      <c r="L459" s="170"/>
      <c r="M459" s="173"/>
      <c r="T459" s="170"/>
      <c r="X459" s="170"/>
      <c r="Y459" s="171"/>
    </row>
    <row r="460" spans="2:25">
      <c r="B460" s="170">
        <v>41144</v>
      </c>
      <c r="C460">
        <v>5300</v>
      </c>
      <c r="E460" s="170">
        <v>41151</v>
      </c>
      <c r="F460">
        <v>4025.58</v>
      </c>
      <c r="H460" s="170">
        <v>41151</v>
      </c>
      <c r="I460" s="172">
        <f t="shared" si="26"/>
        <v>5400</v>
      </c>
      <c r="J460" s="114">
        <f t="shared" si="27"/>
        <v>4025.58</v>
      </c>
      <c r="L460" s="170"/>
      <c r="M460" s="173"/>
      <c r="T460" s="170"/>
      <c r="X460" s="170"/>
      <c r="Y460" s="171"/>
    </row>
    <row r="461" spans="2:25">
      <c r="B461" s="170">
        <v>41145</v>
      </c>
      <c r="C461">
        <v>5350</v>
      </c>
      <c r="E461" s="170">
        <v>41152</v>
      </c>
      <c r="F461">
        <v>4060.33</v>
      </c>
      <c r="H461" s="170">
        <v>41152</v>
      </c>
      <c r="I461" s="172">
        <f t="shared" si="26"/>
        <v>5400</v>
      </c>
      <c r="J461" s="114">
        <f t="shared" si="27"/>
        <v>4060.33</v>
      </c>
      <c r="L461" s="170"/>
      <c r="M461" s="173"/>
      <c r="T461" s="170"/>
      <c r="X461" s="170"/>
      <c r="Y461" s="171"/>
    </row>
    <row r="462" spans="2:25">
      <c r="B462" s="170">
        <v>41148</v>
      </c>
      <c r="C462">
        <v>5350</v>
      </c>
      <c r="E462" s="170">
        <v>41155</v>
      </c>
      <c r="F462">
        <v>4117.95</v>
      </c>
      <c r="H462" s="170">
        <v>41155</v>
      </c>
      <c r="I462" s="172">
        <f t="shared" si="26"/>
        <v>5400</v>
      </c>
      <c r="J462" s="114">
        <f t="shared" si="27"/>
        <v>4117.95</v>
      </c>
      <c r="L462" s="170"/>
      <c r="M462" s="173"/>
      <c r="T462" s="170"/>
      <c r="X462" s="170"/>
      <c r="Y462" s="171"/>
    </row>
    <row r="463" spans="2:25">
      <c r="B463" s="170">
        <v>41149</v>
      </c>
      <c r="C463">
        <v>5400</v>
      </c>
      <c r="E463" s="170">
        <v>41156</v>
      </c>
      <c r="F463">
        <v>4105.25</v>
      </c>
      <c r="H463" s="170">
        <v>41156</v>
      </c>
      <c r="I463" s="172">
        <f t="shared" si="26"/>
        <v>5400</v>
      </c>
      <c r="J463" s="114">
        <f t="shared" si="27"/>
        <v>4105.25</v>
      </c>
      <c r="L463" s="170"/>
      <c r="M463" s="173"/>
      <c r="T463" s="170"/>
      <c r="X463" s="170"/>
      <c r="Y463" s="171"/>
    </row>
    <row r="464" spans="2:25">
      <c r="B464" s="170">
        <v>41150</v>
      </c>
      <c r="C464">
        <v>5450</v>
      </c>
      <c r="E464" s="170">
        <v>41157</v>
      </c>
      <c r="F464">
        <v>4075.35</v>
      </c>
      <c r="H464" s="170">
        <v>41157</v>
      </c>
      <c r="I464" s="172">
        <f t="shared" si="26"/>
        <v>5400</v>
      </c>
      <c r="J464" s="114">
        <f t="shared" si="27"/>
        <v>4075.35</v>
      </c>
      <c r="L464" s="170"/>
      <c r="M464" s="173"/>
      <c r="T464" s="170"/>
      <c r="X464" s="170"/>
      <c r="Y464" s="171"/>
    </row>
    <row r="465" spans="2:25">
      <c r="B465" s="170">
        <v>41151</v>
      </c>
      <c r="C465">
        <v>5400</v>
      </c>
      <c r="E465" s="170">
        <v>41158</v>
      </c>
      <c r="F465">
        <v>4102.8599999999997</v>
      </c>
      <c r="H465" s="170">
        <v>41158</v>
      </c>
      <c r="I465" s="172">
        <f t="shared" si="26"/>
        <v>5400</v>
      </c>
      <c r="J465" s="114">
        <f t="shared" si="27"/>
        <v>4102.8599999999997</v>
      </c>
      <c r="L465" s="170"/>
      <c r="M465" s="173"/>
      <c r="T465" s="170"/>
      <c r="X465" s="170"/>
      <c r="Y465" s="171"/>
    </row>
    <row r="466" spans="2:25">
      <c r="B466" s="170">
        <v>41152</v>
      </c>
      <c r="C466">
        <v>5400</v>
      </c>
      <c r="E466" s="170">
        <v>41159</v>
      </c>
      <c r="F466">
        <v>4143.68</v>
      </c>
      <c r="H466" s="170">
        <v>41159</v>
      </c>
      <c r="I466" s="172">
        <f t="shared" si="26"/>
        <v>5400</v>
      </c>
      <c r="J466" s="114">
        <f t="shared" si="27"/>
        <v>4143.68</v>
      </c>
      <c r="L466" s="170"/>
      <c r="M466" s="173"/>
      <c r="T466" s="170"/>
      <c r="X466" s="170"/>
      <c r="Y466" s="171"/>
    </row>
    <row r="467" spans="2:25">
      <c r="B467" s="170">
        <v>41155</v>
      </c>
      <c r="C467">
        <v>5400</v>
      </c>
      <c r="E467" s="170">
        <v>41162</v>
      </c>
      <c r="F467">
        <v>4160.66</v>
      </c>
      <c r="H467" s="170">
        <v>41162</v>
      </c>
      <c r="I467" s="172">
        <f t="shared" si="26"/>
        <v>5400</v>
      </c>
      <c r="J467" s="114">
        <f t="shared" si="27"/>
        <v>4160.66</v>
      </c>
      <c r="L467" s="170"/>
      <c r="M467" s="173"/>
      <c r="T467" s="170"/>
      <c r="X467" s="170"/>
      <c r="Y467" s="171"/>
    </row>
    <row r="468" spans="2:25">
      <c r="B468" s="170">
        <v>41156</v>
      </c>
      <c r="C468">
        <v>5400</v>
      </c>
      <c r="E468" s="170">
        <v>41163</v>
      </c>
      <c r="F468">
        <v>4155.3599999999997</v>
      </c>
      <c r="H468" s="170">
        <v>41163</v>
      </c>
      <c r="I468" s="172">
        <f t="shared" si="26"/>
        <v>5400</v>
      </c>
      <c r="J468" s="114">
        <f t="shared" si="27"/>
        <v>4155.3599999999997</v>
      </c>
      <c r="L468" s="170"/>
      <c r="M468" s="173"/>
      <c r="T468" s="170"/>
      <c r="X468" s="170"/>
      <c r="Y468" s="171"/>
    </row>
    <row r="469" spans="2:25">
      <c r="B469" s="170">
        <v>41157</v>
      </c>
      <c r="C469">
        <v>5400</v>
      </c>
      <c r="E469" s="170">
        <v>41164</v>
      </c>
      <c r="F469">
        <v>4174.1000000000004</v>
      </c>
      <c r="H469" s="170">
        <v>41164</v>
      </c>
      <c r="I469" s="172">
        <f t="shared" si="26"/>
        <v>5400</v>
      </c>
      <c r="J469" s="114">
        <f t="shared" si="27"/>
        <v>4174.1000000000004</v>
      </c>
      <c r="L469" s="170"/>
      <c r="M469" s="173"/>
      <c r="T469" s="170"/>
      <c r="X469" s="170"/>
      <c r="Y469" s="171"/>
    </row>
    <row r="470" spans="2:25">
      <c r="B470" s="170">
        <v>41158</v>
      </c>
      <c r="C470">
        <v>5400</v>
      </c>
      <c r="E470" s="170">
        <v>41165</v>
      </c>
      <c r="F470">
        <v>4170.6400000000003</v>
      </c>
      <c r="H470" s="170">
        <v>41165</v>
      </c>
      <c r="I470" s="172">
        <f t="shared" si="26"/>
        <v>5450</v>
      </c>
      <c r="J470" s="114">
        <f t="shared" si="27"/>
        <v>4170.6400000000003</v>
      </c>
      <c r="L470" s="170"/>
      <c r="M470" s="173"/>
      <c r="T470" s="170"/>
      <c r="X470" s="170"/>
      <c r="Y470" s="171"/>
    </row>
    <row r="471" spans="2:25">
      <c r="B471" s="170">
        <v>41159</v>
      </c>
      <c r="C471">
        <v>5400</v>
      </c>
      <c r="E471" s="170">
        <v>41166</v>
      </c>
      <c r="F471">
        <v>4257</v>
      </c>
      <c r="H471" s="170">
        <v>41166</v>
      </c>
      <c r="I471" s="172">
        <f t="shared" si="26"/>
        <v>5500</v>
      </c>
      <c r="J471" s="114">
        <f t="shared" si="27"/>
        <v>4257</v>
      </c>
      <c r="L471" s="170"/>
      <c r="M471" s="173"/>
      <c r="T471" s="170"/>
      <c r="X471" s="170"/>
      <c r="Y471" s="171"/>
    </row>
    <row r="472" spans="2:25">
      <c r="B472" s="170">
        <v>41162</v>
      </c>
      <c r="C472">
        <v>5400</v>
      </c>
      <c r="E472" s="170">
        <v>41169</v>
      </c>
      <c r="F472">
        <v>4255.28</v>
      </c>
      <c r="H472" s="170">
        <v>41169</v>
      </c>
      <c r="I472" s="172">
        <f t="shared" si="26"/>
        <v>5500</v>
      </c>
      <c r="J472" s="114">
        <f t="shared" si="27"/>
        <v>4255.28</v>
      </c>
      <c r="L472" s="170"/>
      <c r="M472" s="173"/>
      <c r="T472" s="170"/>
      <c r="X472" s="170"/>
      <c r="Y472" s="171"/>
    </row>
    <row r="473" spans="2:25">
      <c r="B473" s="170">
        <v>41163</v>
      </c>
      <c r="C473">
        <v>5400</v>
      </c>
      <c r="E473" s="170">
        <v>41170</v>
      </c>
      <c r="F473">
        <v>4223.8900000000003</v>
      </c>
      <c r="H473" s="170">
        <v>41170</v>
      </c>
      <c r="I473" s="172">
        <f t="shared" si="26"/>
        <v>5450</v>
      </c>
      <c r="J473" s="114">
        <f t="shared" si="27"/>
        <v>4223.8900000000003</v>
      </c>
      <c r="L473" s="170"/>
      <c r="M473" s="173"/>
      <c r="T473" s="170"/>
      <c r="X473" s="170"/>
      <c r="Y473" s="171"/>
    </row>
    <row r="474" spans="2:25">
      <c r="B474" s="170">
        <v>41164</v>
      </c>
      <c r="C474">
        <v>5400</v>
      </c>
      <c r="E474" s="170">
        <v>41171</v>
      </c>
      <c r="F474">
        <v>4244.71</v>
      </c>
      <c r="H474" s="170">
        <v>41171</v>
      </c>
      <c r="I474" s="172">
        <f t="shared" si="26"/>
        <v>5500</v>
      </c>
      <c r="J474" s="114">
        <f t="shared" si="27"/>
        <v>4244.71</v>
      </c>
      <c r="L474" s="170"/>
      <c r="M474" s="173"/>
      <c r="T474" s="170"/>
      <c r="X474" s="170"/>
      <c r="Y474" s="171"/>
    </row>
    <row r="475" spans="2:25">
      <c r="B475" s="170">
        <v>41165</v>
      </c>
      <c r="C475">
        <v>5450</v>
      </c>
      <c r="E475" s="170">
        <v>41172</v>
      </c>
      <c r="F475">
        <v>4217.5200000000004</v>
      </c>
      <c r="H475" s="170">
        <v>41172</v>
      </c>
      <c r="I475" s="172">
        <f t="shared" si="26"/>
        <v>5500</v>
      </c>
      <c r="J475" s="114">
        <f t="shared" si="27"/>
        <v>4217.5200000000004</v>
      </c>
      <c r="L475" s="170"/>
      <c r="M475" s="173"/>
      <c r="T475" s="170"/>
      <c r="X475" s="170"/>
      <c r="Y475" s="171"/>
    </row>
    <row r="476" spans="2:25">
      <c r="B476" s="170">
        <v>41166</v>
      </c>
      <c r="C476">
        <v>5500</v>
      </c>
      <c r="E476" s="170">
        <v>41173</v>
      </c>
      <c r="F476">
        <v>4244.62</v>
      </c>
      <c r="H476" s="170">
        <v>41173</v>
      </c>
      <c r="I476" s="172">
        <f t="shared" si="26"/>
        <v>5500</v>
      </c>
      <c r="J476" s="114">
        <f t="shared" si="27"/>
        <v>4244.62</v>
      </c>
      <c r="L476" s="170"/>
      <c r="M476" s="173"/>
      <c r="T476" s="170"/>
      <c r="X476" s="170"/>
      <c r="Y476" s="171"/>
    </row>
    <row r="477" spans="2:25">
      <c r="B477" s="170">
        <v>41169</v>
      </c>
      <c r="C477">
        <v>5500</v>
      </c>
      <c r="E477" s="170">
        <v>41176</v>
      </c>
      <c r="F477">
        <v>4200.91</v>
      </c>
      <c r="H477" s="170">
        <v>41176</v>
      </c>
      <c r="I477" s="172">
        <f t="shared" si="26"/>
        <v>5400</v>
      </c>
      <c r="J477" s="114">
        <f t="shared" si="27"/>
        <v>4200.91</v>
      </c>
      <c r="L477" s="170"/>
      <c r="M477" s="173"/>
      <c r="T477" s="170"/>
      <c r="X477" s="170"/>
      <c r="Y477" s="171"/>
    </row>
    <row r="478" spans="2:25">
      <c r="B478" s="170">
        <v>41170</v>
      </c>
      <c r="C478">
        <v>5450</v>
      </c>
      <c r="E478" s="170">
        <v>41177</v>
      </c>
      <c r="F478">
        <v>4226.8900000000003</v>
      </c>
      <c r="H478" s="170">
        <v>41177</v>
      </c>
      <c r="I478" s="172">
        <f t="shared" si="26"/>
        <v>5500</v>
      </c>
      <c r="J478" s="114">
        <f t="shared" si="27"/>
        <v>4226.8900000000003</v>
      </c>
      <c r="L478" s="170"/>
      <c r="M478" s="173"/>
      <c r="T478" s="170"/>
      <c r="X478" s="170"/>
      <c r="Y478" s="171"/>
    </row>
    <row r="479" spans="2:25">
      <c r="B479" s="170">
        <v>41171</v>
      </c>
      <c r="C479">
        <v>5500</v>
      </c>
      <c r="E479" s="170">
        <v>41178</v>
      </c>
      <c r="F479">
        <v>4180.16</v>
      </c>
      <c r="H479" s="170">
        <v>41178</v>
      </c>
      <c r="I479" s="172">
        <f t="shared" si="26"/>
        <v>5400</v>
      </c>
      <c r="J479" s="114">
        <f t="shared" si="27"/>
        <v>4180.16</v>
      </c>
      <c r="L479" s="170"/>
      <c r="M479" s="173"/>
      <c r="T479" s="170"/>
      <c r="X479" s="170"/>
      <c r="Y479" s="171"/>
    </row>
    <row r="480" spans="2:25">
      <c r="B480" s="170">
        <v>41172</v>
      </c>
      <c r="C480">
        <v>5500</v>
      </c>
      <c r="E480" s="170">
        <v>41179</v>
      </c>
      <c r="F480">
        <v>4225.0200000000004</v>
      </c>
      <c r="H480" s="170">
        <v>41179</v>
      </c>
      <c r="I480" s="172">
        <f t="shared" si="26"/>
        <v>5500</v>
      </c>
      <c r="J480" s="114">
        <f t="shared" si="27"/>
        <v>4225.0200000000004</v>
      </c>
      <c r="L480" s="170"/>
      <c r="M480" s="173"/>
      <c r="T480" s="170"/>
      <c r="X480" s="170"/>
      <c r="Y480" s="171"/>
    </row>
    <row r="481" spans="2:25">
      <c r="B481" s="170">
        <v>41173</v>
      </c>
      <c r="C481">
        <v>5500</v>
      </c>
      <c r="E481" s="170">
        <v>41180</v>
      </c>
      <c r="F481">
        <v>4262.5600000000004</v>
      </c>
      <c r="H481" s="170">
        <v>41180</v>
      </c>
      <c r="I481" s="172">
        <f t="shared" si="26"/>
        <v>5650</v>
      </c>
      <c r="J481" s="114">
        <f t="shared" si="27"/>
        <v>4262.5600000000004</v>
      </c>
      <c r="L481" s="170"/>
      <c r="M481" s="173"/>
      <c r="T481" s="170"/>
      <c r="X481" s="170"/>
      <c r="Y481" s="171"/>
    </row>
    <row r="482" spans="2:25">
      <c r="B482" s="170">
        <v>41176</v>
      </c>
      <c r="C482">
        <v>5400</v>
      </c>
      <c r="E482" s="170">
        <v>41183</v>
      </c>
      <c r="F482">
        <v>4236.29</v>
      </c>
      <c r="H482" s="170">
        <v>41183</v>
      </c>
      <c r="I482" s="172">
        <f t="shared" si="26"/>
        <v>5600</v>
      </c>
      <c r="J482" s="114">
        <f t="shared" si="27"/>
        <v>4236.29</v>
      </c>
      <c r="L482" s="170"/>
      <c r="M482" s="173"/>
      <c r="T482" s="170"/>
      <c r="X482" s="170"/>
      <c r="Y482" s="171"/>
    </row>
    <row r="483" spans="2:25">
      <c r="B483" s="170">
        <v>41177</v>
      </c>
      <c r="C483">
        <v>5500</v>
      </c>
      <c r="E483" s="170">
        <v>41184</v>
      </c>
      <c r="F483">
        <v>4256.84</v>
      </c>
      <c r="H483" s="170">
        <v>41184</v>
      </c>
      <c r="I483" s="172">
        <f t="shared" si="26"/>
        <v>5650</v>
      </c>
      <c r="J483" s="114">
        <f t="shared" si="27"/>
        <v>4256.84</v>
      </c>
      <c r="L483" s="170"/>
      <c r="M483" s="173"/>
      <c r="T483" s="170"/>
      <c r="X483" s="170"/>
      <c r="Y483" s="171"/>
    </row>
    <row r="484" spans="2:25">
      <c r="B484" s="170">
        <v>41178</v>
      </c>
      <c r="C484">
        <v>5400</v>
      </c>
      <c r="E484" s="170">
        <v>41185</v>
      </c>
      <c r="F484">
        <v>4251.51</v>
      </c>
      <c r="H484" s="170">
        <v>41185</v>
      </c>
      <c r="I484" s="172">
        <f t="shared" si="26"/>
        <v>5700</v>
      </c>
      <c r="J484" s="114">
        <f t="shared" si="27"/>
        <v>4251.51</v>
      </c>
      <c r="L484" s="170"/>
      <c r="M484" s="173"/>
      <c r="T484" s="170"/>
      <c r="X484" s="170"/>
      <c r="Y484" s="171"/>
    </row>
    <row r="485" spans="2:25">
      <c r="B485" s="170">
        <v>41179</v>
      </c>
      <c r="C485">
        <v>5500</v>
      </c>
      <c r="E485" s="170">
        <v>41186</v>
      </c>
      <c r="F485">
        <v>4271.46</v>
      </c>
      <c r="H485" s="170">
        <v>41186</v>
      </c>
      <c r="I485" s="172">
        <f t="shared" si="26"/>
        <v>5750</v>
      </c>
      <c r="J485" s="114">
        <f t="shared" si="27"/>
        <v>4271.46</v>
      </c>
      <c r="L485" s="170"/>
      <c r="M485" s="173"/>
      <c r="T485" s="170"/>
      <c r="X485" s="170"/>
      <c r="Y485" s="171"/>
    </row>
    <row r="486" spans="2:25">
      <c r="B486" s="170">
        <v>41180</v>
      </c>
      <c r="C486">
        <v>5650</v>
      </c>
      <c r="E486" s="170">
        <v>41187</v>
      </c>
      <c r="F486">
        <v>4311.3100000000004</v>
      </c>
      <c r="H486" s="170">
        <v>41187</v>
      </c>
      <c r="I486" s="172">
        <f t="shared" si="26"/>
        <v>5800</v>
      </c>
      <c r="J486" s="114">
        <f t="shared" si="27"/>
        <v>4311.3100000000004</v>
      </c>
      <c r="L486" s="170"/>
      <c r="M486" s="173"/>
      <c r="T486" s="170"/>
      <c r="X486" s="170"/>
      <c r="Y486" s="171"/>
    </row>
    <row r="487" spans="2:25">
      <c r="B487" s="170">
        <v>41183</v>
      </c>
      <c r="C487">
        <v>5600</v>
      </c>
      <c r="E487" s="170">
        <v>41190</v>
      </c>
      <c r="F487">
        <v>4268.2299999999996</v>
      </c>
      <c r="H487" s="170">
        <v>41190</v>
      </c>
      <c r="I487" s="172">
        <f t="shared" si="26"/>
        <v>5700</v>
      </c>
      <c r="J487" s="114">
        <f t="shared" si="27"/>
        <v>4268.2299999999996</v>
      </c>
      <c r="L487" s="170"/>
      <c r="M487" s="173"/>
      <c r="T487" s="170"/>
      <c r="X487" s="170"/>
      <c r="Y487" s="171"/>
    </row>
    <row r="488" spans="2:25">
      <c r="B488" s="170">
        <v>41184</v>
      </c>
      <c r="C488">
        <v>5650</v>
      </c>
      <c r="E488" s="170">
        <v>41191</v>
      </c>
      <c r="F488">
        <v>4280.25</v>
      </c>
      <c r="H488" s="170">
        <v>41191</v>
      </c>
      <c r="I488" s="172">
        <f t="shared" si="26"/>
        <v>5800</v>
      </c>
      <c r="J488" s="114">
        <f t="shared" si="27"/>
        <v>4280.25</v>
      </c>
      <c r="L488" s="170"/>
      <c r="M488" s="173"/>
      <c r="T488" s="170"/>
      <c r="X488" s="170"/>
      <c r="Y488" s="171"/>
    </row>
    <row r="489" spans="2:25">
      <c r="B489" s="170">
        <v>41185</v>
      </c>
      <c r="C489">
        <v>5700</v>
      </c>
      <c r="E489" s="170">
        <v>41192</v>
      </c>
      <c r="F489">
        <v>4280.01</v>
      </c>
      <c r="H489" s="170">
        <v>41192</v>
      </c>
      <c r="I489" s="172">
        <f t="shared" si="26"/>
        <v>5800</v>
      </c>
      <c r="J489" s="114">
        <f t="shared" si="27"/>
        <v>4280.01</v>
      </c>
      <c r="L489" s="170"/>
      <c r="M489" s="173"/>
      <c r="T489" s="170"/>
      <c r="X489" s="170"/>
      <c r="Y489" s="171"/>
    </row>
    <row r="490" spans="2:25">
      <c r="B490" s="170">
        <v>41186</v>
      </c>
      <c r="C490">
        <v>5750</v>
      </c>
      <c r="E490" s="170">
        <v>41193</v>
      </c>
      <c r="F490">
        <v>4284.97</v>
      </c>
      <c r="H490" s="170">
        <v>41193</v>
      </c>
      <c r="I490" s="172">
        <f t="shared" si="26"/>
        <v>5750</v>
      </c>
      <c r="J490" s="114">
        <f t="shared" si="27"/>
        <v>4284.97</v>
      </c>
      <c r="L490" s="170"/>
      <c r="M490" s="173"/>
      <c r="T490" s="170"/>
      <c r="X490" s="170"/>
      <c r="Y490" s="171"/>
    </row>
    <row r="491" spans="2:25">
      <c r="B491" s="170">
        <v>41187</v>
      </c>
      <c r="C491">
        <v>5800</v>
      </c>
      <c r="E491" s="170">
        <v>41194</v>
      </c>
      <c r="F491">
        <v>4311.3900000000003</v>
      </c>
      <c r="H491" s="170">
        <v>41194</v>
      </c>
      <c r="I491" s="172">
        <f t="shared" si="26"/>
        <v>5750</v>
      </c>
      <c r="J491" s="114">
        <f t="shared" si="27"/>
        <v>4311.3900000000003</v>
      </c>
      <c r="L491" s="170"/>
      <c r="M491" s="173"/>
      <c r="T491" s="170"/>
      <c r="X491" s="170"/>
      <c r="Y491" s="171"/>
    </row>
    <row r="492" spans="2:25">
      <c r="B492" s="170">
        <v>41190</v>
      </c>
      <c r="C492">
        <v>5700</v>
      </c>
      <c r="E492" s="170">
        <v>41197</v>
      </c>
      <c r="F492">
        <v>4313.5200000000004</v>
      </c>
      <c r="H492" s="170">
        <v>41197</v>
      </c>
      <c r="I492" s="172">
        <f t="shared" si="26"/>
        <v>5800</v>
      </c>
      <c r="J492" s="114">
        <f t="shared" si="27"/>
        <v>4313.5200000000004</v>
      </c>
      <c r="L492" s="170"/>
      <c r="M492" s="173"/>
      <c r="T492" s="170"/>
      <c r="X492" s="170"/>
      <c r="Y492" s="171"/>
    </row>
    <row r="493" spans="2:25">
      <c r="B493" s="170">
        <v>41191</v>
      </c>
      <c r="C493">
        <v>5800</v>
      </c>
      <c r="E493" s="170">
        <v>41198</v>
      </c>
      <c r="F493">
        <v>4329.08</v>
      </c>
      <c r="H493" s="170">
        <v>41198</v>
      </c>
      <c r="I493" s="172">
        <f t="shared" si="26"/>
        <v>5950</v>
      </c>
      <c r="J493" s="114">
        <f t="shared" si="27"/>
        <v>4329.08</v>
      </c>
      <c r="L493" s="170"/>
      <c r="M493" s="173"/>
      <c r="T493" s="170"/>
      <c r="X493" s="170"/>
      <c r="Y493" s="171"/>
    </row>
    <row r="494" spans="2:25">
      <c r="B494" s="170">
        <v>41192</v>
      </c>
      <c r="C494">
        <v>5800</v>
      </c>
      <c r="E494" s="170">
        <v>41199</v>
      </c>
      <c r="F494">
        <v>4337.53</v>
      </c>
      <c r="H494" s="170">
        <v>41199</v>
      </c>
      <c r="I494" s="172">
        <f t="shared" si="26"/>
        <v>5950</v>
      </c>
      <c r="J494" s="114">
        <f t="shared" si="27"/>
        <v>4337.53</v>
      </c>
      <c r="L494" s="170"/>
      <c r="M494" s="173"/>
      <c r="T494" s="170"/>
      <c r="X494" s="170"/>
      <c r="Y494" s="171"/>
    </row>
    <row r="495" spans="2:25">
      <c r="B495" s="170">
        <v>41193</v>
      </c>
      <c r="C495">
        <v>5750</v>
      </c>
      <c r="E495" s="170">
        <v>41200</v>
      </c>
      <c r="F495">
        <v>4356.97</v>
      </c>
      <c r="H495" s="170">
        <v>41200</v>
      </c>
      <c r="I495" s="172">
        <f t="shared" si="26"/>
        <v>6150</v>
      </c>
      <c r="J495" s="114">
        <f t="shared" si="27"/>
        <v>4356.97</v>
      </c>
      <c r="L495" s="170"/>
      <c r="M495" s="173"/>
      <c r="T495" s="170"/>
      <c r="X495" s="170"/>
      <c r="Y495" s="171"/>
    </row>
    <row r="496" spans="2:25">
      <c r="B496" s="170">
        <v>41194</v>
      </c>
      <c r="C496">
        <v>5750</v>
      </c>
      <c r="E496" s="170">
        <v>41201</v>
      </c>
      <c r="F496">
        <v>4331.25</v>
      </c>
      <c r="H496" s="170">
        <v>41201</v>
      </c>
      <c r="I496" s="172">
        <f t="shared" si="26"/>
        <v>6200</v>
      </c>
      <c r="J496" s="114">
        <f t="shared" si="27"/>
        <v>4331.25</v>
      </c>
      <c r="L496" s="170"/>
      <c r="M496" s="173"/>
      <c r="T496" s="170"/>
      <c r="X496" s="170"/>
      <c r="Y496" s="171"/>
    </row>
    <row r="497" spans="2:25">
      <c r="B497" s="170">
        <v>41197</v>
      </c>
      <c r="C497">
        <v>5800</v>
      </c>
      <c r="E497" s="170">
        <v>41204</v>
      </c>
      <c r="F497">
        <v>4341.38</v>
      </c>
      <c r="H497" s="170">
        <v>41204</v>
      </c>
      <c r="I497" s="172">
        <f t="shared" si="26"/>
        <v>6150</v>
      </c>
      <c r="J497" s="114">
        <f t="shared" si="27"/>
        <v>4341.38</v>
      </c>
      <c r="L497" s="170"/>
      <c r="M497" s="173"/>
      <c r="T497" s="170"/>
      <c r="X497" s="170"/>
      <c r="Y497" s="171"/>
    </row>
    <row r="498" spans="2:25">
      <c r="B498" s="170">
        <v>41198</v>
      </c>
      <c r="C498">
        <v>5950</v>
      </c>
      <c r="E498" s="170">
        <v>41205</v>
      </c>
      <c r="F498">
        <v>4330.1499999999996</v>
      </c>
      <c r="H498" s="170">
        <v>41205</v>
      </c>
      <c r="I498" s="172">
        <f t="shared" si="26"/>
        <v>6000</v>
      </c>
      <c r="J498" s="114">
        <f t="shared" si="27"/>
        <v>4330.1499999999996</v>
      </c>
      <c r="L498" s="170"/>
      <c r="M498" s="173"/>
      <c r="T498" s="170"/>
      <c r="X498" s="170"/>
      <c r="Y498" s="171"/>
    </row>
    <row r="499" spans="2:25">
      <c r="B499" s="170">
        <v>41199</v>
      </c>
      <c r="C499">
        <v>5950</v>
      </c>
      <c r="E499" s="170">
        <v>41206</v>
      </c>
      <c r="F499">
        <v>4335.38</v>
      </c>
      <c r="H499" s="170">
        <v>41206</v>
      </c>
      <c r="I499" s="172">
        <f t="shared" si="26"/>
        <v>6000</v>
      </c>
      <c r="J499" s="114">
        <f t="shared" si="27"/>
        <v>4335.38</v>
      </c>
      <c r="L499" s="170"/>
      <c r="M499" s="173"/>
      <c r="T499" s="170"/>
      <c r="X499" s="170"/>
      <c r="Y499" s="171"/>
    </row>
    <row r="500" spans="2:25">
      <c r="B500" s="170">
        <v>41200</v>
      </c>
      <c r="C500">
        <v>6150</v>
      </c>
      <c r="E500" s="170">
        <v>41207</v>
      </c>
      <c r="F500">
        <v>4339.1499999999996</v>
      </c>
      <c r="H500" s="170">
        <v>41207</v>
      </c>
      <c r="I500" s="172">
        <f t="shared" si="26"/>
        <v>6000</v>
      </c>
      <c r="J500" s="114">
        <f t="shared" si="27"/>
        <v>4339.1499999999996</v>
      </c>
      <c r="L500" s="170"/>
      <c r="M500" s="173"/>
      <c r="T500" s="170"/>
      <c r="X500" s="170"/>
      <c r="Y500" s="171"/>
    </row>
    <row r="501" spans="2:25">
      <c r="B501" s="170">
        <v>41201</v>
      </c>
      <c r="C501">
        <v>6200</v>
      </c>
      <c r="E501" s="170">
        <v>41211</v>
      </c>
      <c r="F501">
        <v>4331.37</v>
      </c>
      <c r="H501" s="170">
        <v>41211</v>
      </c>
      <c r="I501" s="172">
        <f t="shared" si="26"/>
        <v>5950</v>
      </c>
      <c r="J501" s="114">
        <f t="shared" si="27"/>
        <v>4331.37</v>
      </c>
      <c r="L501" s="170"/>
      <c r="M501" s="173"/>
      <c r="T501" s="170"/>
      <c r="X501" s="170"/>
      <c r="Y501" s="171"/>
    </row>
    <row r="502" spans="2:25">
      <c r="B502" s="170">
        <v>41204</v>
      </c>
      <c r="C502">
        <v>6150</v>
      </c>
      <c r="E502" s="170">
        <v>41212</v>
      </c>
      <c r="F502">
        <v>4364.6000000000004</v>
      </c>
      <c r="H502" s="170">
        <v>41212</v>
      </c>
      <c r="I502" s="172">
        <f t="shared" si="26"/>
        <v>5800</v>
      </c>
      <c r="J502" s="114">
        <f t="shared" si="27"/>
        <v>4364.6000000000004</v>
      </c>
      <c r="L502" s="170"/>
      <c r="M502" s="173"/>
      <c r="T502" s="170"/>
      <c r="X502" s="170"/>
      <c r="Y502" s="171"/>
    </row>
    <row r="503" spans="2:25">
      <c r="B503" s="170">
        <v>41205</v>
      </c>
      <c r="C503">
        <v>6000</v>
      </c>
      <c r="E503" s="170">
        <v>41213</v>
      </c>
      <c r="F503">
        <v>4350.29</v>
      </c>
      <c r="H503" s="170">
        <v>41213</v>
      </c>
      <c r="I503" s="172">
        <f t="shared" si="26"/>
        <v>5700</v>
      </c>
      <c r="J503" s="114">
        <f t="shared" si="27"/>
        <v>4350.29</v>
      </c>
      <c r="L503" s="170"/>
      <c r="M503" s="173"/>
      <c r="T503" s="170"/>
      <c r="X503" s="170"/>
      <c r="Y503" s="171"/>
    </row>
    <row r="504" spans="2:25">
      <c r="B504" s="170">
        <v>41206</v>
      </c>
      <c r="C504">
        <v>6000</v>
      </c>
      <c r="E504" s="170">
        <v>41214</v>
      </c>
      <c r="F504">
        <v>4335.3599999999997</v>
      </c>
      <c r="H504" s="170">
        <v>41214</v>
      </c>
      <c r="I504" s="172">
        <f t="shared" si="26"/>
        <v>5700</v>
      </c>
      <c r="J504" s="114">
        <f t="shared" si="27"/>
        <v>4335.3599999999997</v>
      </c>
      <c r="L504" s="170"/>
      <c r="M504" s="173"/>
      <c r="T504" s="170"/>
      <c r="X504" s="170"/>
      <c r="Y504" s="171"/>
    </row>
    <row r="505" spans="2:25">
      <c r="B505" s="170">
        <v>41207</v>
      </c>
      <c r="C505">
        <v>6000</v>
      </c>
      <c r="E505" s="170">
        <v>41215</v>
      </c>
      <c r="F505">
        <v>4338.8900000000003</v>
      </c>
      <c r="H505" s="170">
        <v>41215</v>
      </c>
      <c r="I505" s="172">
        <f t="shared" si="26"/>
        <v>5800</v>
      </c>
      <c r="J505" s="114">
        <f t="shared" si="27"/>
        <v>4338.8900000000003</v>
      </c>
      <c r="L505" s="170"/>
      <c r="M505" s="173"/>
      <c r="T505" s="170"/>
      <c r="X505" s="170"/>
      <c r="Y505" s="171"/>
    </row>
    <row r="506" spans="2:25">
      <c r="B506" s="170">
        <v>41211</v>
      </c>
      <c r="C506">
        <v>5950</v>
      </c>
      <c r="E506" s="170">
        <v>41218</v>
      </c>
      <c r="F506">
        <v>4302.9399999999996</v>
      </c>
      <c r="H506" s="170">
        <v>41218</v>
      </c>
      <c r="I506" s="172">
        <f t="shared" si="26"/>
        <v>5850</v>
      </c>
      <c r="J506" s="114">
        <f t="shared" si="27"/>
        <v>4302.9399999999996</v>
      </c>
      <c r="L506" s="170"/>
      <c r="M506" s="173"/>
      <c r="T506" s="170"/>
      <c r="X506" s="170"/>
      <c r="Y506" s="171"/>
    </row>
    <row r="507" spans="2:25">
      <c r="B507" s="170">
        <v>41212</v>
      </c>
      <c r="C507">
        <v>5800</v>
      </c>
      <c r="E507" s="170">
        <v>41219</v>
      </c>
      <c r="F507">
        <v>4314.2700000000004</v>
      </c>
      <c r="H507" s="170">
        <v>41219</v>
      </c>
      <c r="I507" s="172">
        <f t="shared" si="26"/>
        <v>5800</v>
      </c>
      <c r="J507" s="114">
        <f t="shared" si="27"/>
        <v>4314.2700000000004</v>
      </c>
      <c r="L507" s="170"/>
      <c r="M507" s="173"/>
      <c r="T507" s="170"/>
      <c r="X507" s="170"/>
      <c r="Y507" s="171"/>
    </row>
    <row r="508" spans="2:25">
      <c r="B508" s="170">
        <v>41213</v>
      </c>
      <c r="C508">
        <v>5700</v>
      </c>
      <c r="E508" s="170">
        <v>41220</v>
      </c>
      <c r="F508">
        <v>4350.42</v>
      </c>
      <c r="H508" s="170">
        <v>41220</v>
      </c>
      <c r="I508" s="172">
        <f t="shared" si="26"/>
        <v>5800</v>
      </c>
      <c r="J508" s="114">
        <f t="shared" si="27"/>
        <v>4350.42</v>
      </c>
      <c r="L508" s="170"/>
      <c r="M508" s="173"/>
      <c r="T508" s="170"/>
      <c r="X508" s="170"/>
      <c r="Y508" s="171"/>
    </row>
    <row r="509" spans="2:25">
      <c r="B509" s="170">
        <v>41214</v>
      </c>
      <c r="C509">
        <v>5700</v>
      </c>
      <c r="E509" s="170">
        <v>41221</v>
      </c>
      <c r="F509">
        <v>4327.87</v>
      </c>
      <c r="H509" s="170">
        <v>41221</v>
      </c>
      <c r="I509" s="172">
        <f t="shared" si="26"/>
        <v>5800</v>
      </c>
      <c r="J509" s="114">
        <f t="shared" si="27"/>
        <v>4327.87</v>
      </c>
      <c r="L509" s="170"/>
      <c r="M509" s="173"/>
      <c r="T509" s="170"/>
      <c r="X509" s="170"/>
      <c r="Y509" s="171"/>
    </row>
    <row r="510" spans="2:25">
      <c r="B510" s="170">
        <v>41215</v>
      </c>
      <c r="C510">
        <v>5800</v>
      </c>
      <c r="E510" s="170">
        <v>41222</v>
      </c>
      <c r="F510">
        <v>4333.6400000000003</v>
      </c>
      <c r="H510" s="170">
        <v>41222</v>
      </c>
      <c r="I510" s="172">
        <f t="shared" si="26"/>
        <v>5900</v>
      </c>
      <c r="J510" s="114">
        <f t="shared" si="27"/>
        <v>4333.6400000000003</v>
      </c>
      <c r="L510" s="170"/>
      <c r="M510" s="173"/>
      <c r="T510" s="170"/>
      <c r="X510" s="170"/>
      <c r="Y510" s="171"/>
    </row>
    <row r="511" spans="2:25">
      <c r="B511" s="170">
        <v>41218</v>
      </c>
      <c r="C511">
        <v>5850</v>
      </c>
      <c r="E511" s="170">
        <v>41225</v>
      </c>
      <c r="F511">
        <v>4318.59</v>
      </c>
      <c r="H511" s="170">
        <v>41225</v>
      </c>
      <c r="I511" s="172">
        <f t="shared" si="26"/>
        <v>5800</v>
      </c>
      <c r="J511" s="114">
        <f t="shared" si="27"/>
        <v>4318.59</v>
      </c>
      <c r="L511" s="170"/>
      <c r="M511" s="173"/>
      <c r="T511" s="170"/>
      <c r="X511" s="170"/>
      <c r="Y511" s="171"/>
    </row>
    <row r="512" spans="2:25">
      <c r="B512" s="170">
        <v>41219</v>
      </c>
      <c r="C512">
        <v>5800</v>
      </c>
      <c r="E512" s="170">
        <v>41226</v>
      </c>
      <c r="F512">
        <v>4332.08</v>
      </c>
      <c r="H512" s="170">
        <v>41226</v>
      </c>
      <c r="I512" s="172">
        <f t="shared" si="26"/>
        <v>5800</v>
      </c>
      <c r="J512" s="114">
        <f t="shared" si="27"/>
        <v>4332.08</v>
      </c>
      <c r="L512" s="170"/>
      <c r="M512" s="173"/>
      <c r="T512" s="170"/>
      <c r="X512" s="170"/>
      <c r="Y512" s="171"/>
    </row>
    <row r="513" spans="2:25">
      <c r="B513" s="170">
        <v>41220</v>
      </c>
      <c r="C513">
        <v>5800</v>
      </c>
      <c r="E513" s="170">
        <v>41227</v>
      </c>
      <c r="F513">
        <v>4351.28</v>
      </c>
      <c r="H513" s="170">
        <v>41227</v>
      </c>
      <c r="I513" s="172">
        <f t="shared" si="26"/>
        <v>5700</v>
      </c>
      <c r="J513" s="114">
        <f t="shared" si="27"/>
        <v>4351.28</v>
      </c>
      <c r="L513" s="170"/>
      <c r="M513" s="173"/>
      <c r="T513" s="170"/>
      <c r="X513" s="170"/>
      <c r="Y513" s="171"/>
    </row>
    <row r="514" spans="2:25">
      <c r="B514" s="170">
        <v>41221</v>
      </c>
      <c r="C514">
        <v>5800</v>
      </c>
      <c r="E514" s="170">
        <v>41232</v>
      </c>
      <c r="F514">
        <v>4313.4399999999996</v>
      </c>
      <c r="H514" s="170">
        <v>41232</v>
      </c>
      <c r="I514" s="172">
        <f t="shared" si="26"/>
        <v>5600</v>
      </c>
      <c r="J514" s="114">
        <f t="shared" si="27"/>
        <v>4313.4399999999996</v>
      </c>
      <c r="L514" s="170"/>
      <c r="M514" s="173"/>
      <c r="T514" s="170"/>
      <c r="X514" s="170"/>
      <c r="Y514" s="171"/>
    </row>
    <row r="515" spans="2:25">
      <c r="B515" s="170">
        <v>41222</v>
      </c>
      <c r="C515">
        <v>5900</v>
      </c>
      <c r="E515" s="170">
        <v>41233</v>
      </c>
      <c r="F515">
        <v>4312.37</v>
      </c>
      <c r="H515" s="170">
        <v>41233</v>
      </c>
      <c r="I515" s="172">
        <f t="shared" si="26"/>
        <v>5550</v>
      </c>
      <c r="J515" s="114">
        <f t="shared" si="27"/>
        <v>4312.37</v>
      </c>
      <c r="L515" s="170"/>
      <c r="M515" s="173"/>
      <c r="T515" s="170"/>
      <c r="X515" s="170"/>
      <c r="Y515" s="171"/>
    </row>
    <row r="516" spans="2:25">
      <c r="B516" s="170">
        <v>41225</v>
      </c>
      <c r="C516">
        <v>5800</v>
      </c>
      <c r="E516" s="170">
        <v>41234</v>
      </c>
      <c r="F516">
        <v>4317.28</v>
      </c>
      <c r="H516" s="170">
        <v>41234</v>
      </c>
      <c r="I516" s="172">
        <f t="shared" si="26"/>
        <v>5550</v>
      </c>
      <c r="J516" s="114">
        <f t="shared" si="27"/>
        <v>4317.28</v>
      </c>
      <c r="L516" s="170"/>
      <c r="M516" s="173"/>
      <c r="T516" s="170"/>
      <c r="X516" s="170"/>
      <c r="Y516" s="171"/>
    </row>
    <row r="517" spans="2:25">
      <c r="B517" s="170">
        <v>41226</v>
      </c>
      <c r="C517">
        <v>5800</v>
      </c>
      <c r="E517" s="170">
        <v>41235</v>
      </c>
      <c r="F517">
        <v>4335.93</v>
      </c>
      <c r="H517" s="170">
        <v>41235</v>
      </c>
      <c r="I517" s="172">
        <f t="shared" ref="I517:I580" si="28">IFERROR(_xlfn.XLOOKUP($H517,B517:B4084,C517:C4084),AVERAGE(I514:I516))</f>
        <v>5750</v>
      </c>
      <c r="J517" s="114">
        <f t="shared" ref="J517:J580" si="29">F517</f>
        <v>4335.93</v>
      </c>
      <c r="L517" s="170"/>
      <c r="M517" s="173"/>
      <c r="T517" s="170"/>
      <c r="X517" s="170"/>
      <c r="Y517" s="171"/>
    </row>
    <row r="518" spans="2:25">
      <c r="B518" s="170">
        <v>41227</v>
      </c>
      <c r="C518">
        <v>5700</v>
      </c>
      <c r="E518" s="170">
        <v>41236</v>
      </c>
      <c r="F518">
        <v>4348.8100000000004</v>
      </c>
      <c r="H518" s="170">
        <v>41236</v>
      </c>
      <c r="I518" s="172">
        <f t="shared" si="28"/>
        <v>5850</v>
      </c>
      <c r="J518" s="114">
        <f t="shared" si="29"/>
        <v>4348.8100000000004</v>
      </c>
      <c r="L518" s="170"/>
      <c r="M518" s="173"/>
      <c r="T518" s="170"/>
      <c r="X518" s="170"/>
      <c r="Y518" s="171"/>
    </row>
    <row r="519" spans="2:25">
      <c r="B519" s="170">
        <v>41232</v>
      </c>
      <c r="C519">
        <v>5600</v>
      </c>
      <c r="E519" s="170">
        <v>41239</v>
      </c>
      <c r="F519">
        <v>4375.17</v>
      </c>
      <c r="H519" s="170">
        <v>41239</v>
      </c>
      <c r="I519" s="172">
        <f t="shared" si="28"/>
        <v>5850</v>
      </c>
      <c r="J519" s="114">
        <f t="shared" si="29"/>
        <v>4375.17</v>
      </c>
      <c r="L519" s="170"/>
      <c r="M519" s="173"/>
      <c r="T519" s="170"/>
      <c r="X519" s="170"/>
      <c r="Y519" s="171"/>
    </row>
    <row r="520" spans="2:25">
      <c r="B520" s="170">
        <v>41233</v>
      </c>
      <c r="C520">
        <v>5550</v>
      </c>
      <c r="E520" s="170">
        <v>41240</v>
      </c>
      <c r="F520">
        <v>4337.51</v>
      </c>
      <c r="H520" s="170">
        <v>41240</v>
      </c>
      <c r="I520" s="172">
        <f t="shared" si="28"/>
        <v>5650</v>
      </c>
      <c r="J520" s="114">
        <f t="shared" si="29"/>
        <v>4337.51</v>
      </c>
      <c r="L520" s="170"/>
      <c r="M520" s="173"/>
      <c r="T520" s="170"/>
      <c r="X520" s="170"/>
      <c r="Y520" s="171"/>
    </row>
    <row r="521" spans="2:25">
      <c r="B521" s="170">
        <v>41234</v>
      </c>
      <c r="C521">
        <v>5550</v>
      </c>
      <c r="E521" s="170">
        <v>41241</v>
      </c>
      <c r="F521">
        <v>4304.82</v>
      </c>
      <c r="H521" s="170">
        <v>41241</v>
      </c>
      <c r="I521" s="172">
        <f t="shared" si="28"/>
        <v>5700</v>
      </c>
      <c r="J521" s="114">
        <f t="shared" si="29"/>
        <v>4304.82</v>
      </c>
      <c r="L521" s="170"/>
      <c r="M521" s="173"/>
      <c r="T521" s="170"/>
      <c r="X521" s="170"/>
      <c r="Y521" s="171"/>
    </row>
    <row r="522" spans="2:25">
      <c r="B522" s="170">
        <v>41235</v>
      </c>
      <c r="C522">
        <v>5750</v>
      </c>
      <c r="E522" s="170">
        <v>41242</v>
      </c>
      <c r="F522">
        <v>4319.09</v>
      </c>
      <c r="H522" s="170">
        <v>41242</v>
      </c>
      <c r="I522" s="172">
        <f t="shared" si="28"/>
        <v>5800</v>
      </c>
      <c r="J522" s="114">
        <f t="shared" si="29"/>
        <v>4319.09</v>
      </c>
      <c r="L522" s="170"/>
      <c r="M522" s="173"/>
      <c r="T522" s="170"/>
      <c r="X522" s="170"/>
      <c r="Y522" s="171"/>
    </row>
    <row r="523" spans="2:25">
      <c r="B523" s="170">
        <v>41236</v>
      </c>
      <c r="C523">
        <v>5850</v>
      </c>
      <c r="E523" s="170">
        <v>41243</v>
      </c>
      <c r="F523">
        <v>4276.1400000000003</v>
      </c>
      <c r="H523" s="170">
        <v>41243</v>
      </c>
      <c r="I523" s="172">
        <f t="shared" si="28"/>
        <v>5850</v>
      </c>
      <c r="J523" s="114">
        <f t="shared" si="29"/>
        <v>4276.1400000000003</v>
      </c>
      <c r="L523" s="170"/>
      <c r="M523" s="173"/>
      <c r="T523" s="170"/>
      <c r="X523" s="170"/>
      <c r="Y523" s="171"/>
    </row>
    <row r="524" spans="2:25">
      <c r="B524" s="170">
        <v>41239</v>
      </c>
      <c r="C524">
        <v>5850</v>
      </c>
      <c r="E524" s="170">
        <v>41246</v>
      </c>
      <c r="F524">
        <v>4302.4399999999996</v>
      </c>
      <c r="H524" s="170">
        <v>41246</v>
      </c>
      <c r="I524" s="172">
        <f t="shared" si="28"/>
        <v>5900</v>
      </c>
      <c r="J524" s="114">
        <f t="shared" si="29"/>
        <v>4302.4399999999996</v>
      </c>
      <c r="L524" s="170"/>
      <c r="M524" s="173"/>
      <c r="T524" s="170"/>
      <c r="X524" s="170"/>
      <c r="Y524" s="171"/>
    </row>
    <row r="525" spans="2:25">
      <c r="B525" s="170">
        <v>41240</v>
      </c>
      <c r="C525">
        <v>5650</v>
      </c>
      <c r="E525" s="170">
        <v>41247</v>
      </c>
      <c r="F525">
        <v>4269.6499999999996</v>
      </c>
      <c r="H525" s="170">
        <v>41247</v>
      </c>
      <c r="I525" s="172">
        <f t="shared" si="28"/>
        <v>6000</v>
      </c>
      <c r="J525" s="114">
        <f t="shared" si="29"/>
        <v>4269.6499999999996</v>
      </c>
      <c r="L525" s="170"/>
      <c r="M525" s="173"/>
      <c r="T525" s="170"/>
      <c r="X525" s="170"/>
      <c r="Y525" s="171"/>
    </row>
    <row r="526" spans="2:25">
      <c r="B526" s="170">
        <v>41241</v>
      </c>
      <c r="C526">
        <v>5700</v>
      </c>
      <c r="E526" s="170">
        <v>41248</v>
      </c>
      <c r="F526">
        <v>4286.84</v>
      </c>
      <c r="H526" s="170">
        <v>41248</v>
      </c>
      <c r="I526" s="172">
        <f t="shared" si="28"/>
        <v>5900</v>
      </c>
      <c r="J526" s="114">
        <f t="shared" si="29"/>
        <v>4286.84</v>
      </c>
      <c r="L526" s="170"/>
      <c r="M526" s="173"/>
      <c r="T526" s="170"/>
      <c r="X526" s="170"/>
      <c r="Y526" s="171"/>
    </row>
    <row r="527" spans="2:25">
      <c r="B527" s="170">
        <v>41242</v>
      </c>
      <c r="C527">
        <v>5800</v>
      </c>
      <c r="E527" s="170">
        <v>41249</v>
      </c>
      <c r="F527">
        <v>4292.6000000000004</v>
      </c>
      <c r="H527" s="170">
        <v>41249</v>
      </c>
      <c r="I527" s="172">
        <f t="shared" si="28"/>
        <v>5950</v>
      </c>
      <c r="J527" s="114">
        <f t="shared" si="29"/>
        <v>4292.6000000000004</v>
      </c>
      <c r="L527" s="170"/>
      <c r="M527" s="173"/>
      <c r="T527" s="170"/>
      <c r="X527" s="170"/>
      <c r="Y527" s="171"/>
    </row>
    <row r="528" spans="2:25">
      <c r="B528" s="170">
        <v>41243</v>
      </c>
      <c r="C528">
        <v>5850</v>
      </c>
      <c r="E528" s="170">
        <v>41250</v>
      </c>
      <c r="F528">
        <v>4290.8</v>
      </c>
      <c r="H528" s="170">
        <v>41250</v>
      </c>
      <c r="I528" s="172">
        <f t="shared" si="28"/>
        <v>5900</v>
      </c>
      <c r="J528" s="114">
        <f t="shared" si="29"/>
        <v>4290.8</v>
      </c>
      <c r="L528" s="170"/>
      <c r="M528" s="173"/>
      <c r="T528" s="170"/>
      <c r="X528" s="170"/>
      <c r="Y528" s="171"/>
    </row>
    <row r="529" spans="2:25">
      <c r="B529" s="170">
        <v>41246</v>
      </c>
      <c r="C529">
        <v>5900</v>
      </c>
      <c r="E529" s="170">
        <v>41253</v>
      </c>
      <c r="F529">
        <v>4302.6099999999997</v>
      </c>
      <c r="H529" s="170">
        <v>41253</v>
      </c>
      <c r="I529" s="172">
        <f t="shared" si="28"/>
        <v>6000</v>
      </c>
      <c r="J529" s="114">
        <f t="shared" si="29"/>
        <v>4302.6099999999997</v>
      </c>
      <c r="L529" s="170"/>
      <c r="M529" s="173"/>
      <c r="T529" s="170"/>
      <c r="X529" s="170"/>
      <c r="Y529" s="171"/>
    </row>
    <row r="530" spans="2:25">
      <c r="B530" s="170">
        <v>41247</v>
      </c>
      <c r="C530">
        <v>6000</v>
      </c>
      <c r="E530" s="170">
        <v>41254</v>
      </c>
      <c r="F530">
        <v>4317.92</v>
      </c>
      <c r="H530" s="170">
        <v>41254</v>
      </c>
      <c r="I530" s="172">
        <f t="shared" si="28"/>
        <v>6100</v>
      </c>
      <c r="J530" s="114">
        <f t="shared" si="29"/>
        <v>4317.92</v>
      </c>
      <c r="L530" s="170"/>
      <c r="M530" s="173"/>
      <c r="T530" s="170"/>
      <c r="X530" s="170"/>
      <c r="Y530" s="171"/>
    </row>
    <row r="531" spans="2:25">
      <c r="B531" s="170">
        <v>41248</v>
      </c>
      <c r="C531">
        <v>5900</v>
      </c>
      <c r="E531" s="170">
        <v>41255</v>
      </c>
      <c r="F531">
        <v>4337.53</v>
      </c>
      <c r="H531" s="170">
        <v>41255</v>
      </c>
      <c r="I531" s="172">
        <f t="shared" si="28"/>
        <v>6150</v>
      </c>
      <c r="J531" s="114">
        <f t="shared" si="29"/>
        <v>4337.53</v>
      </c>
      <c r="L531" s="170"/>
      <c r="M531" s="173"/>
      <c r="T531" s="170"/>
      <c r="X531" s="170"/>
      <c r="Y531" s="171"/>
    </row>
    <row r="532" spans="2:25">
      <c r="B532" s="170">
        <v>41249</v>
      </c>
      <c r="C532">
        <v>5950</v>
      </c>
      <c r="E532" s="170">
        <v>41256</v>
      </c>
      <c r="F532">
        <v>4320.1899999999996</v>
      </c>
      <c r="H532" s="170">
        <v>41256</v>
      </c>
      <c r="I532" s="172">
        <f t="shared" si="28"/>
        <v>6200</v>
      </c>
      <c r="J532" s="114">
        <f t="shared" si="29"/>
        <v>4320.1899999999996</v>
      </c>
      <c r="L532" s="170"/>
      <c r="M532" s="173"/>
      <c r="T532" s="170"/>
      <c r="X532" s="170"/>
      <c r="Y532" s="171"/>
    </row>
    <row r="533" spans="2:25">
      <c r="B533" s="170">
        <v>41250</v>
      </c>
      <c r="C533">
        <v>5900</v>
      </c>
      <c r="E533" s="170">
        <v>41257</v>
      </c>
      <c r="F533">
        <v>4308.8599999999997</v>
      </c>
      <c r="H533" s="170">
        <v>41257</v>
      </c>
      <c r="I533" s="172">
        <f t="shared" si="28"/>
        <v>6050</v>
      </c>
      <c r="J533" s="114">
        <f t="shared" si="29"/>
        <v>4308.8599999999997</v>
      </c>
      <c r="L533" s="170"/>
      <c r="M533" s="173"/>
      <c r="T533" s="170"/>
      <c r="X533" s="170"/>
      <c r="Y533" s="171"/>
    </row>
    <row r="534" spans="2:25">
      <c r="B534" s="170">
        <v>41253</v>
      </c>
      <c r="C534">
        <v>6000</v>
      </c>
      <c r="E534" s="170">
        <v>41260</v>
      </c>
      <c r="F534">
        <v>4315.8599999999997</v>
      </c>
      <c r="H534" s="170">
        <v>41260</v>
      </c>
      <c r="I534" s="172">
        <f t="shared" si="28"/>
        <v>5850</v>
      </c>
      <c r="J534" s="114">
        <f t="shared" si="29"/>
        <v>4315.8599999999997</v>
      </c>
      <c r="L534" s="170"/>
      <c r="M534" s="173"/>
      <c r="T534" s="170"/>
      <c r="X534" s="170"/>
      <c r="Y534" s="171"/>
    </row>
    <row r="535" spans="2:25">
      <c r="B535" s="170">
        <v>41254</v>
      </c>
      <c r="C535">
        <v>6100</v>
      </c>
      <c r="E535" s="170">
        <v>41261</v>
      </c>
      <c r="F535">
        <v>4301.4399999999996</v>
      </c>
      <c r="H535" s="170">
        <v>41261</v>
      </c>
      <c r="I535" s="172">
        <f t="shared" si="28"/>
        <v>5700</v>
      </c>
      <c r="J535" s="114">
        <f t="shared" si="29"/>
        <v>4301.4399999999996</v>
      </c>
      <c r="L535" s="170"/>
      <c r="M535" s="173"/>
      <c r="T535" s="170"/>
      <c r="X535" s="170"/>
      <c r="Y535" s="171"/>
    </row>
    <row r="536" spans="2:25">
      <c r="B536" s="170">
        <v>41255</v>
      </c>
      <c r="C536">
        <v>6150</v>
      </c>
      <c r="E536" s="170">
        <v>41262</v>
      </c>
      <c r="F536">
        <v>4275.8599999999997</v>
      </c>
      <c r="H536" s="170">
        <v>41262</v>
      </c>
      <c r="I536" s="172">
        <f t="shared" si="28"/>
        <v>5550</v>
      </c>
      <c r="J536" s="114">
        <f t="shared" si="29"/>
        <v>4275.8599999999997</v>
      </c>
      <c r="L536" s="170"/>
      <c r="M536" s="173"/>
      <c r="T536" s="170"/>
      <c r="X536" s="170"/>
      <c r="Y536" s="171"/>
    </row>
    <row r="537" spans="2:25">
      <c r="B537" s="170">
        <v>41256</v>
      </c>
      <c r="C537">
        <v>6200</v>
      </c>
      <c r="E537" s="170">
        <v>41263</v>
      </c>
      <c r="F537">
        <v>4254.82</v>
      </c>
      <c r="H537" s="170">
        <v>41263</v>
      </c>
      <c r="I537" s="172">
        <f t="shared" si="28"/>
        <v>5550</v>
      </c>
      <c r="J537" s="114">
        <f t="shared" si="29"/>
        <v>4254.82</v>
      </c>
      <c r="L537" s="170"/>
      <c r="M537" s="173"/>
      <c r="T537" s="170"/>
      <c r="X537" s="170"/>
      <c r="Y537" s="171"/>
    </row>
    <row r="538" spans="2:25">
      <c r="B538" s="170">
        <v>41257</v>
      </c>
      <c r="C538">
        <v>6050</v>
      </c>
      <c r="E538" s="170">
        <v>41264</v>
      </c>
      <c r="F538">
        <v>4250.21</v>
      </c>
      <c r="H538" s="170">
        <v>41264</v>
      </c>
      <c r="I538" s="172">
        <f t="shared" si="28"/>
        <v>5600</v>
      </c>
      <c r="J538" s="114">
        <f t="shared" si="29"/>
        <v>4250.21</v>
      </c>
      <c r="L538" s="170"/>
      <c r="M538" s="173"/>
      <c r="T538" s="170"/>
      <c r="X538" s="170"/>
      <c r="Y538" s="171"/>
    </row>
    <row r="539" spans="2:25">
      <c r="B539" s="170">
        <v>41260</v>
      </c>
      <c r="C539">
        <v>5850</v>
      </c>
      <c r="E539" s="170">
        <v>41269</v>
      </c>
      <c r="F539">
        <v>4275.09</v>
      </c>
      <c r="H539" s="170">
        <v>41269</v>
      </c>
      <c r="I539" s="172">
        <f t="shared" si="28"/>
        <v>5750</v>
      </c>
      <c r="J539" s="114">
        <f t="shared" si="29"/>
        <v>4275.09</v>
      </c>
      <c r="L539" s="170"/>
      <c r="M539" s="173"/>
      <c r="T539" s="170"/>
      <c r="X539" s="170"/>
      <c r="Y539" s="171"/>
    </row>
    <row r="540" spans="2:25">
      <c r="B540" s="170">
        <v>41261</v>
      </c>
      <c r="C540">
        <v>5700</v>
      </c>
      <c r="E540" s="170">
        <v>41270</v>
      </c>
      <c r="F540">
        <v>4281.8599999999997</v>
      </c>
      <c r="H540" s="170">
        <v>41270</v>
      </c>
      <c r="I540" s="172">
        <f t="shared" si="28"/>
        <v>5850</v>
      </c>
      <c r="J540" s="114">
        <f t="shared" si="29"/>
        <v>4281.8599999999997</v>
      </c>
      <c r="L540" s="170"/>
      <c r="M540" s="173"/>
      <c r="T540" s="170"/>
      <c r="X540" s="170"/>
      <c r="Y540" s="171"/>
    </row>
    <row r="541" spans="2:25">
      <c r="B541" s="170">
        <v>41262</v>
      </c>
      <c r="C541">
        <v>5550</v>
      </c>
      <c r="E541" s="170">
        <v>41271</v>
      </c>
      <c r="F541">
        <v>4316.6899999999996</v>
      </c>
      <c r="H541" s="170">
        <v>41271</v>
      </c>
      <c r="I541" s="172">
        <f t="shared" si="28"/>
        <v>5850</v>
      </c>
      <c r="J541" s="114">
        <f t="shared" si="29"/>
        <v>4316.6899999999996</v>
      </c>
      <c r="L541" s="170"/>
      <c r="M541" s="173"/>
      <c r="T541" s="170"/>
      <c r="X541" s="170"/>
      <c r="Y541" s="171"/>
    </row>
    <row r="542" spans="2:25">
      <c r="B542" s="170">
        <v>41263</v>
      </c>
      <c r="C542">
        <v>5550</v>
      </c>
      <c r="E542" s="170">
        <v>41276</v>
      </c>
      <c r="F542">
        <v>4346.4799999999996</v>
      </c>
      <c r="H542" s="170">
        <v>41276</v>
      </c>
      <c r="I542" s="172">
        <f t="shared" si="28"/>
        <v>5800</v>
      </c>
      <c r="J542" s="114">
        <f t="shared" si="29"/>
        <v>4346.4799999999996</v>
      </c>
      <c r="L542" s="170"/>
      <c r="M542" s="173"/>
      <c r="T542" s="170"/>
      <c r="X542" s="170"/>
      <c r="Y542" s="171"/>
    </row>
    <row r="543" spans="2:25">
      <c r="B543" s="170">
        <v>41264</v>
      </c>
      <c r="C543">
        <v>5600</v>
      </c>
      <c r="E543" s="170">
        <v>41277</v>
      </c>
      <c r="F543">
        <v>4275.09</v>
      </c>
      <c r="H543" s="170">
        <v>41277</v>
      </c>
      <c r="I543" s="172">
        <f t="shared" si="28"/>
        <v>5850</v>
      </c>
      <c r="J543" s="114">
        <f t="shared" si="29"/>
        <v>4275.09</v>
      </c>
      <c r="L543" s="170"/>
      <c r="M543" s="173"/>
      <c r="T543" s="170"/>
      <c r="X543" s="170"/>
      <c r="Y543" s="171"/>
    </row>
    <row r="544" spans="2:25">
      <c r="B544" s="170">
        <v>41269</v>
      </c>
      <c r="C544">
        <v>5750</v>
      </c>
      <c r="E544" s="170">
        <v>41278</v>
      </c>
      <c r="F544">
        <v>4410.0200000000004</v>
      </c>
      <c r="H544" s="170">
        <v>41278</v>
      </c>
      <c r="I544" s="172">
        <f t="shared" si="28"/>
        <v>5950</v>
      </c>
      <c r="J544" s="114">
        <f t="shared" si="29"/>
        <v>4410.0200000000004</v>
      </c>
      <c r="L544" s="170"/>
      <c r="M544" s="173"/>
      <c r="T544" s="170"/>
      <c r="X544" s="170"/>
      <c r="Y544" s="171"/>
    </row>
    <row r="545" spans="2:25">
      <c r="B545" s="170">
        <v>41270</v>
      </c>
      <c r="C545">
        <v>5850</v>
      </c>
      <c r="E545" s="170">
        <v>41281</v>
      </c>
      <c r="F545">
        <v>4392.38</v>
      </c>
      <c r="H545" s="170">
        <v>41281</v>
      </c>
      <c r="I545" s="172">
        <f t="shared" si="28"/>
        <v>5850</v>
      </c>
      <c r="J545" s="114">
        <f t="shared" si="29"/>
        <v>4392.38</v>
      </c>
      <c r="L545" s="170"/>
      <c r="M545" s="173"/>
      <c r="T545" s="170"/>
      <c r="X545" s="170"/>
      <c r="Y545" s="171"/>
    </row>
    <row r="546" spans="2:25">
      <c r="B546" s="170">
        <v>41271</v>
      </c>
      <c r="C546">
        <v>5850</v>
      </c>
      <c r="E546" s="170">
        <v>41282</v>
      </c>
      <c r="F546">
        <v>4397.54</v>
      </c>
      <c r="H546" s="170">
        <v>41282</v>
      </c>
      <c r="I546" s="172">
        <f t="shared" si="28"/>
        <v>6000</v>
      </c>
      <c r="J546" s="114">
        <f t="shared" si="29"/>
        <v>4397.54</v>
      </c>
      <c r="L546" s="170"/>
      <c r="M546" s="173"/>
      <c r="T546" s="170"/>
      <c r="X546" s="170"/>
      <c r="Y546" s="171"/>
    </row>
    <row r="547" spans="2:25">
      <c r="B547" s="170">
        <v>41276</v>
      </c>
      <c r="C547">
        <v>5800</v>
      </c>
      <c r="E547" s="170">
        <v>41283</v>
      </c>
      <c r="F547">
        <v>4362.93</v>
      </c>
      <c r="H547" s="170">
        <v>41283</v>
      </c>
      <c r="I547" s="172">
        <f t="shared" si="28"/>
        <v>6000</v>
      </c>
      <c r="J547" s="114">
        <f t="shared" si="29"/>
        <v>4362.93</v>
      </c>
      <c r="L547" s="170"/>
      <c r="M547" s="173"/>
      <c r="T547" s="170"/>
      <c r="X547" s="170"/>
      <c r="Y547" s="171"/>
    </row>
    <row r="548" spans="2:25">
      <c r="B548" s="170">
        <v>41277</v>
      </c>
      <c r="C548">
        <v>5850</v>
      </c>
      <c r="E548" s="170">
        <v>41284</v>
      </c>
      <c r="F548">
        <v>4317.37</v>
      </c>
      <c r="H548" s="170">
        <v>41284</v>
      </c>
      <c r="I548" s="172">
        <f t="shared" si="28"/>
        <v>5900</v>
      </c>
      <c r="J548" s="114">
        <f t="shared" si="29"/>
        <v>4317.37</v>
      </c>
      <c r="L548" s="170"/>
      <c r="M548" s="173"/>
      <c r="T548" s="170"/>
      <c r="X548" s="170"/>
      <c r="Y548" s="171"/>
    </row>
    <row r="549" spans="2:25">
      <c r="B549" s="170">
        <v>41278</v>
      </c>
      <c r="C549">
        <v>5950</v>
      </c>
      <c r="E549" s="170">
        <v>41285</v>
      </c>
      <c r="F549">
        <v>4305.91</v>
      </c>
      <c r="H549" s="170">
        <v>41285</v>
      </c>
      <c r="I549" s="172">
        <f t="shared" si="28"/>
        <v>5900</v>
      </c>
      <c r="J549" s="114">
        <f t="shared" si="29"/>
        <v>4305.91</v>
      </c>
      <c r="L549" s="170"/>
      <c r="M549" s="173"/>
      <c r="T549" s="170"/>
      <c r="X549" s="170"/>
      <c r="Y549" s="171"/>
    </row>
    <row r="550" spans="2:25">
      <c r="B550" s="170">
        <v>41281</v>
      </c>
      <c r="C550">
        <v>5850</v>
      </c>
      <c r="E550" s="170">
        <v>41289</v>
      </c>
      <c r="F550">
        <v>4400.82</v>
      </c>
      <c r="H550" s="170">
        <v>41289</v>
      </c>
      <c r="I550" s="172">
        <f t="shared" si="28"/>
        <v>6050</v>
      </c>
      <c r="J550" s="114">
        <f t="shared" si="29"/>
        <v>4400.82</v>
      </c>
      <c r="L550" s="170"/>
      <c r="M550" s="173"/>
      <c r="T550" s="170"/>
      <c r="X550" s="170"/>
      <c r="Y550" s="171"/>
    </row>
    <row r="551" spans="2:25">
      <c r="B551" s="170">
        <v>41282</v>
      </c>
      <c r="C551">
        <v>6000</v>
      </c>
      <c r="E551" s="170">
        <v>41290</v>
      </c>
      <c r="F551">
        <v>4410.96</v>
      </c>
      <c r="H551" s="170">
        <v>41290</v>
      </c>
      <c r="I551" s="172">
        <f t="shared" si="28"/>
        <v>6150</v>
      </c>
      <c r="J551" s="114">
        <f t="shared" si="29"/>
        <v>4410.96</v>
      </c>
      <c r="L551" s="170"/>
      <c r="M551" s="173"/>
      <c r="T551" s="170"/>
      <c r="X551" s="170"/>
      <c r="Y551" s="171"/>
    </row>
    <row r="552" spans="2:25">
      <c r="B552" s="170">
        <v>41283</v>
      </c>
      <c r="C552">
        <v>6000</v>
      </c>
      <c r="E552" s="170">
        <v>41291</v>
      </c>
      <c r="F552">
        <v>4398.38</v>
      </c>
      <c r="H552" s="170">
        <v>41291</v>
      </c>
      <c r="I552" s="172">
        <f t="shared" si="28"/>
        <v>6100</v>
      </c>
      <c r="J552" s="114">
        <f t="shared" si="29"/>
        <v>4398.38</v>
      </c>
      <c r="L552" s="170"/>
      <c r="M552" s="173"/>
      <c r="T552" s="170"/>
      <c r="X552" s="170"/>
      <c r="Y552" s="171"/>
    </row>
    <row r="553" spans="2:25">
      <c r="B553" s="170">
        <v>41284</v>
      </c>
      <c r="C553">
        <v>5900</v>
      </c>
      <c r="E553" s="170">
        <v>41292</v>
      </c>
      <c r="F553">
        <v>4465.4799999999996</v>
      </c>
      <c r="H553" s="170">
        <v>41292</v>
      </c>
      <c r="I553" s="172">
        <f t="shared" si="28"/>
        <v>5950</v>
      </c>
      <c r="J553" s="114">
        <f t="shared" si="29"/>
        <v>4465.4799999999996</v>
      </c>
      <c r="L553" s="170"/>
      <c r="M553" s="173"/>
      <c r="T553" s="170"/>
      <c r="X553" s="170"/>
      <c r="Y553" s="171"/>
    </row>
    <row r="554" spans="2:25">
      <c r="B554" s="170">
        <v>41285</v>
      </c>
      <c r="C554">
        <v>5900</v>
      </c>
      <c r="E554" s="170">
        <v>41295</v>
      </c>
      <c r="F554">
        <v>4439.97</v>
      </c>
      <c r="H554" s="170">
        <v>41295</v>
      </c>
      <c r="I554" s="172">
        <f t="shared" si="28"/>
        <v>6000</v>
      </c>
      <c r="J554" s="114">
        <f t="shared" si="29"/>
        <v>4439.97</v>
      </c>
      <c r="L554" s="170"/>
      <c r="M554" s="173"/>
      <c r="T554" s="170"/>
      <c r="X554" s="170"/>
      <c r="Y554" s="171"/>
    </row>
    <row r="555" spans="2:25">
      <c r="B555" s="170">
        <v>41288</v>
      </c>
      <c r="C555">
        <v>6050</v>
      </c>
      <c r="E555" s="170">
        <v>41297</v>
      </c>
      <c r="F555">
        <v>4418.7299999999996</v>
      </c>
      <c r="H555" s="170">
        <v>41297</v>
      </c>
      <c r="I555" s="172">
        <f t="shared" si="28"/>
        <v>6050</v>
      </c>
      <c r="J555" s="114">
        <f t="shared" si="29"/>
        <v>4418.7299999999996</v>
      </c>
      <c r="L555" s="170"/>
      <c r="M555" s="173"/>
      <c r="T555" s="170"/>
      <c r="X555" s="170"/>
      <c r="Y555" s="171"/>
    </row>
    <row r="556" spans="2:25">
      <c r="B556" s="170">
        <v>41289</v>
      </c>
      <c r="C556">
        <v>6050</v>
      </c>
      <c r="E556" s="170">
        <v>41299</v>
      </c>
      <c r="F556">
        <v>4437.6000000000004</v>
      </c>
      <c r="H556" s="170">
        <v>41299</v>
      </c>
      <c r="I556" s="172">
        <f t="shared" si="28"/>
        <v>6000</v>
      </c>
      <c r="J556" s="114">
        <f t="shared" si="29"/>
        <v>4437.6000000000004</v>
      </c>
      <c r="L556" s="170"/>
      <c r="M556" s="173"/>
      <c r="T556" s="170"/>
      <c r="X556" s="170"/>
      <c r="Y556" s="171"/>
    </row>
    <row r="557" spans="2:25">
      <c r="B557" s="170">
        <v>41290</v>
      </c>
      <c r="C557">
        <v>6150</v>
      </c>
      <c r="E557" s="170">
        <v>41302</v>
      </c>
      <c r="F557">
        <v>4416.9399999999996</v>
      </c>
      <c r="H557" s="170">
        <v>41302</v>
      </c>
      <c r="I557" s="172">
        <f t="shared" si="28"/>
        <v>6050</v>
      </c>
      <c r="J557" s="114">
        <f t="shared" si="29"/>
        <v>4416.9399999999996</v>
      </c>
      <c r="L557" s="170"/>
      <c r="M557" s="173"/>
      <c r="T557" s="170"/>
      <c r="X557" s="170"/>
      <c r="Y557" s="171"/>
    </row>
    <row r="558" spans="2:25">
      <c r="B558" s="170">
        <v>41291</v>
      </c>
      <c r="C558">
        <v>6100</v>
      </c>
      <c r="E558" s="170">
        <v>41303</v>
      </c>
      <c r="F558">
        <v>4439.03</v>
      </c>
      <c r="H558" s="170">
        <v>41303</v>
      </c>
      <c r="I558" s="172">
        <f t="shared" si="28"/>
        <v>6100</v>
      </c>
      <c r="J558" s="114">
        <f t="shared" si="29"/>
        <v>4439.03</v>
      </c>
      <c r="L558" s="170"/>
      <c r="M558" s="173"/>
      <c r="T558" s="170"/>
      <c r="X558" s="170"/>
      <c r="Y558" s="171"/>
    </row>
    <row r="559" spans="2:25">
      <c r="B559" s="170">
        <v>41292</v>
      </c>
      <c r="C559">
        <v>5950</v>
      </c>
      <c r="E559" s="170">
        <v>41304</v>
      </c>
      <c r="F559">
        <v>4452.9799999999996</v>
      </c>
      <c r="H559" s="170">
        <v>41304</v>
      </c>
      <c r="I559" s="172">
        <f t="shared" si="28"/>
        <v>6100</v>
      </c>
      <c r="J559" s="114">
        <f t="shared" si="29"/>
        <v>4452.9799999999996</v>
      </c>
      <c r="L559" s="170"/>
      <c r="M559" s="173"/>
      <c r="T559" s="170"/>
      <c r="X559" s="170"/>
      <c r="Y559" s="171"/>
    </row>
    <row r="560" spans="2:25">
      <c r="B560" s="170">
        <v>41295</v>
      </c>
      <c r="C560">
        <v>6000</v>
      </c>
      <c r="E560" s="170">
        <v>41305</v>
      </c>
      <c r="F560">
        <v>4453.7</v>
      </c>
      <c r="H560" s="170">
        <v>41305</v>
      </c>
      <c r="I560" s="172">
        <f t="shared" si="28"/>
        <v>6050</v>
      </c>
      <c r="J560" s="114">
        <f t="shared" si="29"/>
        <v>4453.7</v>
      </c>
      <c r="L560" s="170"/>
      <c r="M560" s="173"/>
      <c r="T560" s="170"/>
      <c r="X560" s="170"/>
      <c r="Y560" s="171"/>
    </row>
    <row r="561" spans="2:25">
      <c r="B561" s="170">
        <v>41297</v>
      </c>
      <c r="C561">
        <v>6050</v>
      </c>
      <c r="E561" s="170">
        <v>41306</v>
      </c>
      <c r="F561">
        <v>4481.63</v>
      </c>
      <c r="H561" s="170">
        <v>41306</v>
      </c>
      <c r="I561" s="172">
        <f t="shared" si="28"/>
        <v>5950</v>
      </c>
      <c r="J561" s="114">
        <f t="shared" si="29"/>
        <v>4481.63</v>
      </c>
      <c r="L561" s="170"/>
      <c r="M561" s="173"/>
      <c r="T561" s="170"/>
      <c r="X561" s="170"/>
      <c r="Y561" s="171"/>
    </row>
    <row r="562" spans="2:25">
      <c r="B562" s="170">
        <v>41299</v>
      </c>
      <c r="C562">
        <v>6000</v>
      </c>
      <c r="E562" s="170">
        <v>41309</v>
      </c>
      <c r="F562">
        <v>4490.5600000000004</v>
      </c>
      <c r="H562" s="170">
        <v>41309</v>
      </c>
      <c r="I562" s="172">
        <f t="shared" si="28"/>
        <v>6050</v>
      </c>
      <c r="J562" s="114">
        <f t="shared" si="29"/>
        <v>4490.5600000000004</v>
      </c>
      <c r="L562" s="170"/>
      <c r="M562" s="173"/>
      <c r="T562" s="170"/>
      <c r="X562" s="170"/>
      <c r="Y562" s="171"/>
    </row>
    <row r="563" spans="2:25">
      <c r="B563" s="170">
        <v>41302</v>
      </c>
      <c r="C563">
        <v>6050</v>
      </c>
      <c r="E563" s="170">
        <v>41310</v>
      </c>
      <c r="F563">
        <v>4479.4399999999996</v>
      </c>
      <c r="H563" s="170">
        <v>41310</v>
      </c>
      <c r="I563" s="172">
        <f t="shared" si="28"/>
        <v>6050</v>
      </c>
      <c r="J563" s="114">
        <f t="shared" si="29"/>
        <v>4479.4399999999996</v>
      </c>
      <c r="L563" s="170"/>
      <c r="M563" s="173"/>
      <c r="T563" s="170"/>
      <c r="X563" s="170"/>
      <c r="Y563" s="171"/>
    </row>
    <row r="564" spans="2:25">
      <c r="B564" s="170">
        <v>41303</v>
      </c>
      <c r="C564">
        <v>6100</v>
      </c>
      <c r="E564" s="170">
        <v>41311</v>
      </c>
      <c r="F564">
        <v>4498.9799999999996</v>
      </c>
      <c r="H564" s="170">
        <v>41311</v>
      </c>
      <c r="I564" s="172">
        <f t="shared" si="28"/>
        <v>6350</v>
      </c>
      <c r="J564" s="114">
        <f t="shared" si="29"/>
        <v>4498.9799999999996</v>
      </c>
      <c r="L564" s="170"/>
      <c r="M564" s="173"/>
      <c r="T564" s="170"/>
      <c r="X564" s="170"/>
      <c r="Y564" s="171"/>
    </row>
    <row r="565" spans="2:25">
      <c r="B565" s="170">
        <v>41304</v>
      </c>
      <c r="C565">
        <v>6100</v>
      </c>
      <c r="E565" s="170">
        <v>41312</v>
      </c>
      <c r="F565">
        <v>4503.1499999999996</v>
      </c>
      <c r="H565" s="170">
        <v>41312</v>
      </c>
      <c r="I565" s="172">
        <f t="shared" si="28"/>
        <v>6550</v>
      </c>
      <c r="J565" s="114">
        <f t="shared" si="29"/>
        <v>4503.1499999999996</v>
      </c>
      <c r="L565" s="170"/>
      <c r="M565" s="173"/>
      <c r="T565" s="170"/>
      <c r="X565" s="170"/>
      <c r="Y565" s="171"/>
    </row>
    <row r="566" spans="2:25">
      <c r="B566" s="170">
        <v>41305</v>
      </c>
      <c r="C566">
        <v>6050</v>
      </c>
      <c r="E566" s="170">
        <v>41313</v>
      </c>
      <c r="F566">
        <v>4491.2700000000004</v>
      </c>
      <c r="H566" s="170">
        <v>41313</v>
      </c>
      <c r="I566" s="172">
        <f t="shared" si="28"/>
        <v>6600</v>
      </c>
      <c r="J566" s="114">
        <f t="shared" si="29"/>
        <v>4491.2700000000004</v>
      </c>
      <c r="L566" s="170"/>
      <c r="M566" s="173"/>
      <c r="T566" s="170"/>
      <c r="X566" s="170"/>
      <c r="Y566" s="171"/>
    </row>
    <row r="567" spans="2:25">
      <c r="B567" s="170">
        <v>41306</v>
      </c>
      <c r="C567">
        <v>5950</v>
      </c>
      <c r="E567" s="170">
        <v>41316</v>
      </c>
      <c r="F567">
        <v>4503.25</v>
      </c>
      <c r="H567" s="170">
        <v>41316</v>
      </c>
      <c r="I567" s="172">
        <f t="shared" si="28"/>
        <v>6700</v>
      </c>
      <c r="J567" s="114">
        <f t="shared" si="29"/>
        <v>4503.25</v>
      </c>
      <c r="L567" s="170"/>
      <c r="M567" s="173"/>
      <c r="T567" s="170"/>
      <c r="X567" s="170"/>
      <c r="Y567" s="171"/>
    </row>
    <row r="568" spans="2:25">
      <c r="B568" s="170">
        <v>41309</v>
      </c>
      <c r="C568">
        <v>6050</v>
      </c>
      <c r="E568" s="170">
        <v>41317</v>
      </c>
      <c r="F568">
        <v>4548.24</v>
      </c>
      <c r="H568" s="170">
        <v>41317</v>
      </c>
      <c r="I568" s="172">
        <f t="shared" si="28"/>
        <v>6700</v>
      </c>
      <c r="J568" s="114">
        <f t="shared" si="29"/>
        <v>4548.24</v>
      </c>
      <c r="L568" s="170"/>
      <c r="M568" s="173"/>
      <c r="T568" s="170"/>
      <c r="X568" s="170"/>
      <c r="Y568" s="171"/>
    </row>
    <row r="569" spans="2:25">
      <c r="B569" s="170">
        <v>41310</v>
      </c>
      <c r="C569">
        <v>6050</v>
      </c>
      <c r="E569" s="170">
        <v>41318</v>
      </c>
      <c r="F569">
        <v>4571.57</v>
      </c>
      <c r="H569" s="170">
        <v>41318</v>
      </c>
      <c r="I569" s="172">
        <f t="shared" si="28"/>
        <v>6550</v>
      </c>
      <c r="J569" s="114">
        <f t="shared" si="29"/>
        <v>4571.57</v>
      </c>
      <c r="L569" s="170"/>
      <c r="M569" s="173"/>
      <c r="T569" s="170"/>
      <c r="X569" s="170"/>
      <c r="Y569" s="171"/>
    </row>
    <row r="570" spans="2:25">
      <c r="B570" s="170">
        <v>41311</v>
      </c>
      <c r="C570">
        <v>6350</v>
      </c>
      <c r="E570" s="170">
        <v>41319</v>
      </c>
      <c r="F570">
        <v>4588.67</v>
      </c>
      <c r="H570" s="170">
        <v>41319</v>
      </c>
      <c r="I570" s="172">
        <f t="shared" si="28"/>
        <v>6600</v>
      </c>
      <c r="J570" s="114">
        <f t="shared" si="29"/>
        <v>4588.67</v>
      </c>
      <c r="L570" s="170"/>
      <c r="M570" s="173"/>
      <c r="T570" s="170"/>
      <c r="X570" s="170"/>
      <c r="Y570" s="171"/>
    </row>
    <row r="571" spans="2:25">
      <c r="B571" s="170">
        <v>41312</v>
      </c>
      <c r="C571">
        <v>6550</v>
      </c>
      <c r="E571" s="170">
        <v>41320</v>
      </c>
      <c r="F571">
        <v>4609.79</v>
      </c>
      <c r="H571" s="170">
        <v>41320</v>
      </c>
      <c r="I571" s="172">
        <f t="shared" si="28"/>
        <v>6700</v>
      </c>
      <c r="J571" s="114">
        <f t="shared" si="29"/>
        <v>4609.79</v>
      </c>
      <c r="L571" s="170"/>
      <c r="M571" s="173"/>
      <c r="T571" s="170"/>
      <c r="X571" s="170"/>
      <c r="Y571" s="171"/>
    </row>
    <row r="572" spans="2:25">
      <c r="B572" s="170">
        <v>41313</v>
      </c>
      <c r="C572">
        <v>6600</v>
      </c>
      <c r="E572" s="170">
        <v>41323</v>
      </c>
      <c r="F572">
        <v>4612.05</v>
      </c>
      <c r="H572" s="170">
        <v>41323</v>
      </c>
      <c r="I572" s="172">
        <f t="shared" si="28"/>
        <v>6600</v>
      </c>
      <c r="J572" s="114">
        <f t="shared" si="29"/>
        <v>4612.05</v>
      </c>
      <c r="L572" s="170"/>
      <c r="M572" s="173"/>
      <c r="T572" s="170"/>
      <c r="X572" s="170"/>
      <c r="Y572" s="171"/>
    </row>
    <row r="573" spans="2:25">
      <c r="B573" s="170">
        <v>41316</v>
      </c>
      <c r="C573">
        <v>6700</v>
      </c>
      <c r="E573" s="170">
        <v>41324</v>
      </c>
      <c r="F573">
        <v>4602.0600000000004</v>
      </c>
      <c r="H573" s="170">
        <v>41324</v>
      </c>
      <c r="I573" s="172">
        <f t="shared" si="28"/>
        <v>6600</v>
      </c>
      <c r="J573" s="114">
        <f t="shared" si="29"/>
        <v>4602.0600000000004</v>
      </c>
      <c r="L573" s="170"/>
      <c r="M573" s="173"/>
      <c r="T573" s="170"/>
      <c r="X573" s="170"/>
      <c r="Y573" s="171"/>
    </row>
    <row r="574" spans="2:25">
      <c r="B574" s="170">
        <v>41317</v>
      </c>
      <c r="C574">
        <v>6700</v>
      </c>
      <c r="E574" s="170">
        <v>41325</v>
      </c>
      <c r="F574">
        <v>4634.45</v>
      </c>
      <c r="H574" s="170">
        <v>41325</v>
      </c>
      <c r="I574" s="172">
        <f t="shared" si="28"/>
        <v>6650</v>
      </c>
      <c r="J574" s="114">
        <f t="shared" si="29"/>
        <v>4634.45</v>
      </c>
      <c r="L574" s="170"/>
      <c r="M574" s="173"/>
      <c r="T574" s="170"/>
      <c r="X574" s="170"/>
      <c r="Y574" s="171"/>
    </row>
    <row r="575" spans="2:25">
      <c r="B575" s="170">
        <v>41318</v>
      </c>
      <c r="C575">
        <v>6550</v>
      </c>
      <c r="E575" s="170">
        <v>41326</v>
      </c>
      <c r="F575">
        <v>4632.3999999999996</v>
      </c>
      <c r="H575" s="170">
        <v>41326</v>
      </c>
      <c r="I575" s="172">
        <f t="shared" si="28"/>
        <v>6950</v>
      </c>
      <c r="J575" s="114">
        <f t="shared" si="29"/>
        <v>4632.3999999999996</v>
      </c>
      <c r="L575" s="170"/>
      <c r="M575" s="173"/>
      <c r="T575" s="170"/>
      <c r="X575" s="170"/>
      <c r="Y575" s="171"/>
    </row>
    <row r="576" spans="2:25">
      <c r="B576" s="170">
        <v>41319</v>
      </c>
      <c r="C576">
        <v>6600</v>
      </c>
      <c r="E576" s="170">
        <v>41327</v>
      </c>
      <c r="F576">
        <v>4651.12</v>
      </c>
      <c r="H576" s="170">
        <v>41327</v>
      </c>
      <c r="I576" s="172">
        <f t="shared" si="28"/>
        <v>6800</v>
      </c>
      <c r="J576" s="114">
        <f t="shared" si="29"/>
        <v>4651.12</v>
      </c>
      <c r="L576" s="170"/>
      <c r="M576" s="173"/>
      <c r="T576" s="170"/>
      <c r="X576" s="170"/>
      <c r="Y576" s="171"/>
    </row>
    <row r="577" spans="2:25">
      <c r="B577" s="170">
        <v>41320</v>
      </c>
      <c r="C577">
        <v>6700</v>
      </c>
      <c r="E577" s="170">
        <v>41330</v>
      </c>
      <c r="F577">
        <v>4696.1099999999997</v>
      </c>
      <c r="H577" s="170">
        <v>41330</v>
      </c>
      <c r="I577" s="172">
        <f t="shared" si="28"/>
        <v>6850</v>
      </c>
      <c r="J577" s="114">
        <f t="shared" si="29"/>
        <v>4696.1099999999997</v>
      </c>
      <c r="L577" s="170"/>
      <c r="M577" s="173"/>
      <c r="T577" s="170"/>
      <c r="X577" s="170"/>
      <c r="Y577" s="171"/>
    </row>
    <row r="578" spans="2:25">
      <c r="B578" s="170">
        <v>41323</v>
      </c>
      <c r="C578">
        <v>6600</v>
      </c>
      <c r="E578" s="170">
        <v>41331</v>
      </c>
      <c r="F578">
        <v>4663.03</v>
      </c>
      <c r="H578" s="170">
        <v>41331</v>
      </c>
      <c r="I578" s="172">
        <f t="shared" si="28"/>
        <v>6900</v>
      </c>
      <c r="J578" s="114">
        <f t="shared" si="29"/>
        <v>4663.03</v>
      </c>
      <c r="L578" s="170"/>
      <c r="M578" s="173"/>
      <c r="T578" s="170"/>
      <c r="X578" s="170"/>
      <c r="Y578" s="171"/>
    </row>
    <row r="579" spans="2:25">
      <c r="B579" s="170">
        <v>41324</v>
      </c>
      <c r="C579">
        <v>6600</v>
      </c>
      <c r="E579" s="170">
        <v>41332</v>
      </c>
      <c r="F579">
        <v>4716.42</v>
      </c>
      <c r="H579" s="170">
        <v>41332</v>
      </c>
      <c r="I579" s="172">
        <f t="shared" si="28"/>
        <v>7100</v>
      </c>
      <c r="J579" s="114">
        <f t="shared" si="29"/>
        <v>4716.42</v>
      </c>
      <c r="L579" s="170"/>
      <c r="M579" s="173"/>
      <c r="T579" s="170"/>
      <c r="X579" s="170"/>
      <c r="Y579" s="171"/>
    </row>
    <row r="580" spans="2:25">
      <c r="B580" s="170">
        <v>41325</v>
      </c>
      <c r="C580">
        <v>6650</v>
      </c>
      <c r="E580" s="170">
        <v>41333</v>
      </c>
      <c r="F580">
        <v>4795.79</v>
      </c>
      <c r="H580" s="170">
        <v>41333</v>
      </c>
      <c r="I580" s="172">
        <f t="shared" si="28"/>
        <v>7300</v>
      </c>
      <c r="J580" s="114">
        <f t="shared" si="29"/>
        <v>4795.79</v>
      </c>
      <c r="L580" s="170"/>
      <c r="M580" s="173"/>
      <c r="T580" s="170"/>
      <c r="X580" s="170"/>
      <c r="Y580" s="171"/>
    </row>
    <row r="581" spans="2:25">
      <c r="B581" s="170">
        <v>41326</v>
      </c>
      <c r="C581">
        <v>6950</v>
      </c>
      <c r="E581" s="170">
        <v>41334</v>
      </c>
      <c r="F581">
        <v>4811.6099999999997</v>
      </c>
      <c r="H581" s="170">
        <v>41334</v>
      </c>
      <c r="I581" s="172">
        <f t="shared" ref="I581:I644" si="30">IFERROR(_xlfn.XLOOKUP($H581,B581:B4148,C581:C4148),AVERAGE(I578:I580))</f>
        <v>7400</v>
      </c>
      <c r="J581" s="114">
        <f t="shared" ref="J581:J644" si="31">F581</f>
        <v>4811.6099999999997</v>
      </c>
      <c r="L581" s="170"/>
      <c r="M581" s="173"/>
      <c r="T581" s="170"/>
      <c r="X581" s="170"/>
      <c r="Y581" s="171"/>
    </row>
    <row r="582" spans="2:25">
      <c r="B582" s="170">
        <v>41327</v>
      </c>
      <c r="C582">
        <v>6800</v>
      </c>
      <c r="E582" s="170">
        <v>41337</v>
      </c>
      <c r="F582">
        <v>4761.46</v>
      </c>
      <c r="H582" s="170">
        <v>41337</v>
      </c>
      <c r="I582" s="172">
        <f t="shared" si="30"/>
        <v>7300</v>
      </c>
      <c r="J582" s="114">
        <f t="shared" si="31"/>
        <v>4761.46</v>
      </c>
      <c r="L582" s="170"/>
      <c r="M582" s="173"/>
      <c r="T582" s="170"/>
      <c r="X582" s="170"/>
      <c r="Y582" s="171"/>
    </row>
    <row r="583" spans="2:25">
      <c r="B583" s="170">
        <v>41330</v>
      </c>
      <c r="C583">
        <v>6850</v>
      </c>
      <c r="E583" s="170">
        <v>41338</v>
      </c>
      <c r="F583">
        <v>4751.7</v>
      </c>
      <c r="H583" s="170">
        <v>41338</v>
      </c>
      <c r="I583" s="172">
        <f t="shared" si="30"/>
        <v>7350</v>
      </c>
      <c r="J583" s="114">
        <f t="shared" si="31"/>
        <v>4751.7</v>
      </c>
      <c r="L583" s="170"/>
      <c r="M583" s="173"/>
      <c r="T583" s="170"/>
      <c r="X583" s="170"/>
      <c r="Y583" s="171"/>
    </row>
    <row r="584" spans="2:25">
      <c r="B584" s="170">
        <v>41331</v>
      </c>
      <c r="C584">
        <v>6900</v>
      </c>
      <c r="E584" s="170">
        <v>41339</v>
      </c>
      <c r="F584">
        <v>4824.68</v>
      </c>
      <c r="H584" s="170">
        <v>41339</v>
      </c>
      <c r="I584" s="172">
        <f t="shared" si="30"/>
        <v>7850</v>
      </c>
      <c r="J584" s="114">
        <f t="shared" si="31"/>
        <v>4824.68</v>
      </c>
      <c r="L584" s="170"/>
      <c r="M584" s="173"/>
      <c r="T584" s="170"/>
      <c r="X584" s="170"/>
      <c r="Y584" s="171"/>
    </row>
    <row r="585" spans="2:25">
      <c r="B585" s="170">
        <v>41332</v>
      </c>
      <c r="C585">
        <v>7100</v>
      </c>
      <c r="E585" s="170">
        <v>41340</v>
      </c>
      <c r="F585">
        <v>4848.3</v>
      </c>
      <c r="H585" s="170">
        <v>41340</v>
      </c>
      <c r="I585" s="172">
        <f t="shared" si="30"/>
        <v>7850</v>
      </c>
      <c r="J585" s="114">
        <f t="shared" si="31"/>
        <v>4848.3</v>
      </c>
      <c r="L585" s="170"/>
      <c r="M585" s="173"/>
      <c r="T585" s="170"/>
      <c r="X585" s="170"/>
      <c r="Y585" s="171"/>
    </row>
    <row r="586" spans="2:25">
      <c r="B586" s="170">
        <v>41333</v>
      </c>
      <c r="C586">
        <v>7300</v>
      </c>
      <c r="E586" s="170">
        <v>41341</v>
      </c>
      <c r="F586">
        <v>4874.5</v>
      </c>
      <c r="H586" s="170">
        <v>41341</v>
      </c>
      <c r="I586" s="172">
        <f t="shared" si="30"/>
        <v>7700</v>
      </c>
      <c r="J586" s="114">
        <f t="shared" si="31"/>
        <v>4874.5</v>
      </c>
      <c r="L586" s="170"/>
      <c r="M586" s="173"/>
      <c r="T586" s="170"/>
      <c r="X586" s="170"/>
      <c r="Y586" s="171"/>
    </row>
    <row r="587" spans="2:25">
      <c r="B587" s="170">
        <v>41334</v>
      </c>
      <c r="C587">
        <v>7400</v>
      </c>
      <c r="E587" s="170">
        <v>41346</v>
      </c>
      <c r="F587">
        <v>4835.4399999999996</v>
      </c>
      <c r="H587" s="170">
        <v>41346</v>
      </c>
      <c r="I587" s="172">
        <f t="shared" si="30"/>
        <v>7750</v>
      </c>
      <c r="J587" s="114">
        <f t="shared" si="31"/>
        <v>4835.4399999999996</v>
      </c>
      <c r="L587" s="170"/>
      <c r="M587" s="173"/>
      <c r="T587" s="170"/>
      <c r="X587" s="170"/>
      <c r="Y587" s="171"/>
    </row>
    <row r="588" spans="2:25">
      <c r="B588" s="170">
        <v>41337</v>
      </c>
      <c r="C588">
        <v>7300</v>
      </c>
      <c r="E588" s="170">
        <v>41347</v>
      </c>
      <c r="F588">
        <v>4786.37</v>
      </c>
      <c r="H588" s="170">
        <v>41347</v>
      </c>
      <c r="I588" s="172">
        <f t="shared" si="30"/>
        <v>7400</v>
      </c>
      <c r="J588" s="114">
        <f t="shared" si="31"/>
        <v>4786.37</v>
      </c>
      <c r="L588" s="170"/>
      <c r="M588" s="173"/>
      <c r="T588" s="170"/>
      <c r="X588" s="170"/>
      <c r="Y588" s="171"/>
    </row>
    <row r="589" spans="2:25">
      <c r="B589" s="170">
        <v>41338</v>
      </c>
      <c r="C589">
        <v>7350</v>
      </c>
      <c r="E589" s="170">
        <v>41348</v>
      </c>
      <c r="F589">
        <v>4819.32</v>
      </c>
      <c r="H589" s="170">
        <v>41348</v>
      </c>
      <c r="I589" s="172">
        <f t="shared" si="30"/>
        <v>7250</v>
      </c>
      <c r="J589" s="114">
        <f t="shared" si="31"/>
        <v>4819.32</v>
      </c>
      <c r="L589" s="170"/>
      <c r="M589" s="173"/>
      <c r="T589" s="170"/>
      <c r="X589" s="170"/>
      <c r="Y589" s="171"/>
    </row>
    <row r="590" spans="2:25">
      <c r="B590" s="170">
        <v>41339</v>
      </c>
      <c r="C590">
        <v>7850</v>
      </c>
      <c r="E590" s="170">
        <v>41351</v>
      </c>
      <c r="F590">
        <v>4802.83</v>
      </c>
      <c r="H590" s="170">
        <v>41351</v>
      </c>
      <c r="I590" s="172">
        <f t="shared" si="30"/>
        <v>7500</v>
      </c>
      <c r="J590" s="114">
        <f t="shared" si="31"/>
        <v>4802.83</v>
      </c>
      <c r="L590" s="170"/>
      <c r="M590" s="173"/>
      <c r="T590" s="170"/>
      <c r="X590" s="170"/>
      <c r="Y590" s="171"/>
    </row>
    <row r="591" spans="2:25">
      <c r="B591" s="170">
        <v>41340</v>
      </c>
      <c r="C591">
        <v>7850</v>
      </c>
      <c r="E591" s="170">
        <v>41352</v>
      </c>
      <c r="F591">
        <v>4822.63</v>
      </c>
      <c r="H591" s="170">
        <v>41352</v>
      </c>
      <c r="I591" s="172">
        <f t="shared" si="30"/>
        <v>7400</v>
      </c>
      <c r="J591" s="114">
        <f t="shared" si="31"/>
        <v>4822.63</v>
      </c>
      <c r="L591" s="170"/>
      <c r="M591" s="173"/>
      <c r="T591" s="170"/>
      <c r="X591" s="170"/>
      <c r="Y591" s="171"/>
    </row>
    <row r="592" spans="2:25">
      <c r="B592" s="170">
        <v>41341</v>
      </c>
      <c r="C592">
        <v>7700</v>
      </c>
      <c r="E592" s="170">
        <v>41353</v>
      </c>
      <c r="F592">
        <v>4831.5</v>
      </c>
      <c r="H592" s="170">
        <v>41353</v>
      </c>
      <c r="I592" s="172">
        <f t="shared" si="30"/>
        <v>7450</v>
      </c>
      <c r="J592" s="114">
        <f t="shared" si="31"/>
        <v>4831.5</v>
      </c>
      <c r="L592" s="170"/>
      <c r="M592" s="173"/>
      <c r="T592" s="170"/>
      <c r="X592" s="170"/>
      <c r="Y592" s="171"/>
    </row>
    <row r="593" spans="2:25">
      <c r="B593" s="170">
        <v>41344</v>
      </c>
      <c r="C593">
        <v>7800</v>
      </c>
      <c r="E593" s="170">
        <v>41354</v>
      </c>
      <c r="F593">
        <v>4802.67</v>
      </c>
      <c r="H593" s="170">
        <v>41354</v>
      </c>
      <c r="I593" s="172">
        <f t="shared" si="30"/>
        <v>7350</v>
      </c>
      <c r="J593" s="114">
        <f t="shared" si="31"/>
        <v>4802.67</v>
      </c>
      <c r="L593" s="170"/>
      <c r="M593" s="173"/>
      <c r="T593" s="170"/>
      <c r="X593" s="170"/>
      <c r="Y593" s="171"/>
    </row>
    <row r="594" spans="2:25">
      <c r="B594" s="170">
        <v>41346</v>
      </c>
      <c r="C594">
        <v>7750</v>
      </c>
      <c r="E594" s="170">
        <v>41355</v>
      </c>
      <c r="F594">
        <v>4723.16</v>
      </c>
      <c r="H594" s="170">
        <v>41355</v>
      </c>
      <c r="I594" s="172">
        <f t="shared" si="30"/>
        <v>7200</v>
      </c>
      <c r="J594" s="114">
        <f t="shared" si="31"/>
        <v>4723.16</v>
      </c>
      <c r="L594" s="170"/>
      <c r="M594" s="173"/>
      <c r="T594" s="170"/>
      <c r="X594" s="170"/>
      <c r="Y594" s="171"/>
    </row>
    <row r="595" spans="2:25">
      <c r="B595" s="170">
        <v>41347</v>
      </c>
      <c r="C595">
        <v>7400</v>
      </c>
      <c r="E595" s="170">
        <v>41358</v>
      </c>
      <c r="F595">
        <v>4777.8999999999996</v>
      </c>
      <c r="H595" s="170">
        <v>41358</v>
      </c>
      <c r="I595" s="172">
        <f t="shared" si="30"/>
        <v>7350</v>
      </c>
      <c r="J595" s="114">
        <f t="shared" si="31"/>
        <v>4777.8999999999996</v>
      </c>
      <c r="L595" s="170"/>
      <c r="M595" s="173"/>
      <c r="T595" s="170"/>
      <c r="X595" s="170"/>
      <c r="Y595" s="171"/>
    </row>
    <row r="596" spans="2:25">
      <c r="B596" s="170">
        <v>41348</v>
      </c>
      <c r="C596">
        <v>7250</v>
      </c>
      <c r="E596" s="170">
        <v>41359</v>
      </c>
      <c r="F596">
        <v>4842.5200000000004</v>
      </c>
      <c r="H596" s="170">
        <v>41359</v>
      </c>
      <c r="I596" s="172">
        <f t="shared" si="30"/>
        <v>7350</v>
      </c>
      <c r="J596" s="114">
        <f t="shared" si="31"/>
        <v>4842.5200000000004</v>
      </c>
      <c r="L596" s="170"/>
      <c r="M596" s="173"/>
      <c r="T596" s="170"/>
      <c r="X596" s="170"/>
      <c r="Y596" s="171"/>
    </row>
    <row r="597" spans="2:25">
      <c r="B597" s="170">
        <v>41351</v>
      </c>
      <c r="C597">
        <v>7500</v>
      </c>
      <c r="E597" s="170">
        <v>41360</v>
      </c>
      <c r="F597">
        <v>4928.1000000000004</v>
      </c>
      <c r="H597" s="170">
        <v>41360</v>
      </c>
      <c r="I597" s="172">
        <f t="shared" si="30"/>
        <v>7550</v>
      </c>
      <c r="J597" s="114">
        <f t="shared" si="31"/>
        <v>4928.1000000000004</v>
      </c>
      <c r="L597" s="170"/>
      <c r="M597" s="173"/>
      <c r="T597" s="170"/>
      <c r="X597" s="170"/>
      <c r="Y597" s="171"/>
    </row>
    <row r="598" spans="2:25">
      <c r="B598" s="170">
        <v>41352</v>
      </c>
      <c r="C598">
        <v>7400</v>
      </c>
      <c r="E598" s="170">
        <v>41361</v>
      </c>
      <c r="F598">
        <v>4940.99</v>
      </c>
      <c r="H598" s="170">
        <v>41361</v>
      </c>
      <c r="I598" s="172">
        <f t="shared" si="30"/>
        <v>7450</v>
      </c>
      <c r="J598" s="114">
        <f t="shared" si="31"/>
        <v>4940.99</v>
      </c>
      <c r="L598" s="170"/>
      <c r="M598" s="173"/>
      <c r="T598" s="170"/>
      <c r="X598" s="170"/>
      <c r="Y598" s="171"/>
    </row>
    <row r="599" spans="2:25">
      <c r="B599" s="170">
        <v>41353</v>
      </c>
      <c r="C599">
        <v>7450</v>
      </c>
      <c r="E599" s="170">
        <v>41365</v>
      </c>
      <c r="F599">
        <v>4937.58</v>
      </c>
      <c r="H599" s="170">
        <v>41365</v>
      </c>
      <c r="I599" s="172">
        <f t="shared" si="30"/>
        <v>7450</v>
      </c>
      <c r="J599" s="114">
        <f t="shared" si="31"/>
        <v>4937.58</v>
      </c>
      <c r="L599" s="170"/>
      <c r="M599" s="173"/>
      <c r="T599" s="170"/>
      <c r="X599" s="170"/>
      <c r="Y599" s="171"/>
    </row>
    <row r="600" spans="2:25">
      <c r="B600" s="170">
        <v>41354</v>
      </c>
      <c r="C600">
        <v>7350</v>
      </c>
      <c r="E600" s="170">
        <v>41366</v>
      </c>
      <c r="F600">
        <v>4957.25</v>
      </c>
      <c r="H600" s="170">
        <v>41366</v>
      </c>
      <c r="I600" s="172">
        <f t="shared" si="30"/>
        <v>7450</v>
      </c>
      <c r="J600" s="114">
        <f t="shared" si="31"/>
        <v>4957.25</v>
      </c>
      <c r="L600" s="170"/>
      <c r="M600" s="173"/>
      <c r="T600" s="170"/>
      <c r="X600" s="170"/>
      <c r="Y600" s="171"/>
    </row>
    <row r="601" spans="2:25">
      <c r="B601" s="170">
        <v>41355</v>
      </c>
      <c r="C601">
        <v>7200</v>
      </c>
      <c r="E601" s="170">
        <v>41367</v>
      </c>
      <c r="F601">
        <v>4981.47</v>
      </c>
      <c r="H601" s="170">
        <v>41367</v>
      </c>
      <c r="I601" s="172">
        <f t="shared" si="30"/>
        <v>7550</v>
      </c>
      <c r="J601" s="114">
        <f t="shared" si="31"/>
        <v>4981.47</v>
      </c>
      <c r="L601" s="170"/>
      <c r="M601" s="173"/>
      <c r="T601" s="170"/>
      <c r="X601" s="170"/>
      <c r="Y601" s="171"/>
    </row>
    <row r="602" spans="2:25">
      <c r="B602" s="170">
        <v>41358</v>
      </c>
      <c r="C602">
        <v>7350</v>
      </c>
      <c r="E602" s="170">
        <v>41368</v>
      </c>
      <c r="F602">
        <v>4922.6099999999997</v>
      </c>
      <c r="H602" s="170">
        <v>41368</v>
      </c>
      <c r="I602" s="172">
        <f t="shared" si="30"/>
        <v>7450</v>
      </c>
      <c r="J602" s="114">
        <f t="shared" si="31"/>
        <v>4922.6099999999997</v>
      </c>
      <c r="L602" s="170"/>
      <c r="M602" s="173"/>
      <c r="T602" s="170"/>
      <c r="X602" s="170"/>
      <c r="Y602" s="171"/>
    </row>
    <row r="603" spans="2:25">
      <c r="B603" s="170">
        <v>41359</v>
      </c>
      <c r="C603">
        <v>7350</v>
      </c>
      <c r="E603" s="170">
        <v>41369</v>
      </c>
      <c r="F603">
        <v>4926.07</v>
      </c>
      <c r="H603" s="170">
        <v>41369</v>
      </c>
      <c r="I603" s="172">
        <f t="shared" si="30"/>
        <v>7300</v>
      </c>
      <c r="J603" s="114">
        <f t="shared" si="31"/>
        <v>4926.07</v>
      </c>
      <c r="L603" s="170"/>
      <c r="M603" s="173"/>
      <c r="T603" s="170"/>
      <c r="X603" s="170"/>
      <c r="Y603" s="171"/>
    </row>
    <row r="604" spans="2:25">
      <c r="B604" s="170">
        <v>41360</v>
      </c>
      <c r="C604">
        <v>7550</v>
      </c>
      <c r="E604" s="170">
        <v>41372</v>
      </c>
      <c r="F604">
        <v>4897.5200000000004</v>
      </c>
      <c r="H604" s="170">
        <v>41372</v>
      </c>
      <c r="I604" s="172">
        <f t="shared" si="30"/>
        <v>7250</v>
      </c>
      <c r="J604" s="114">
        <f t="shared" si="31"/>
        <v>4897.5200000000004</v>
      </c>
      <c r="L604" s="170"/>
      <c r="M604" s="173"/>
      <c r="T604" s="170"/>
      <c r="X604" s="170"/>
      <c r="Y604" s="171"/>
    </row>
    <row r="605" spans="2:25">
      <c r="B605" s="170">
        <v>41361</v>
      </c>
      <c r="C605">
        <v>7450</v>
      </c>
      <c r="E605" s="170">
        <v>41373</v>
      </c>
      <c r="F605">
        <v>4899.59</v>
      </c>
      <c r="H605" s="170">
        <v>41373</v>
      </c>
      <c r="I605" s="172">
        <f t="shared" si="30"/>
        <v>7500</v>
      </c>
      <c r="J605" s="114">
        <f t="shared" si="31"/>
        <v>4899.59</v>
      </c>
      <c r="L605" s="170"/>
      <c r="M605" s="173"/>
      <c r="T605" s="170"/>
      <c r="X605" s="170"/>
      <c r="Y605" s="171"/>
    </row>
    <row r="606" spans="2:25">
      <c r="B606" s="170">
        <v>41365</v>
      </c>
      <c r="C606">
        <v>7450</v>
      </c>
      <c r="E606" s="170">
        <v>41374</v>
      </c>
      <c r="F606">
        <v>4877.4799999999996</v>
      </c>
      <c r="H606" s="170">
        <v>41374</v>
      </c>
      <c r="I606" s="172">
        <f t="shared" si="30"/>
        <v>7500</v>
      </c>
      <c r="J606" s="114">
        <f t="shared" si="31"/>
        <v>4877.4799999999996</v>
      </c>
      <c r="L606" s="170"/>
      <c r="M606" s="173"/>
      <c r="T606" s="170"/>
      <c r="X606" s="170"/>
      <c r="Y606" s="171"/>
    </row>
    <row r="607" spans="2:25">
      <c r="B607" s="170">
        <v>41366</v>
      </c>
      <c r="C607">
        <v>7450</v>
      </c>
      <c r="E607" s="170">
        <v>41375</v>
      </c>
      <c r="F607">
        <v>4924.26</v>
      </c>
      <c r="H607" s="170">
        <v>41375</v>
      </c>
      <c r="I607" s="172">
        <f t="shared" si="30"/>
        <v>7500</v>
      </c>
      <c r="J607" s="114">
        <f t="shared" si="31"/>
        <v>4924.26</v>
      </c>
      <c r="L607" s="170"/>
      <c r="M607" s="173"/>
      <c r="T607" s="170"/>
      <c r="X607" s="170"/>
      <c r="Y607" s="171"/>
    </row>
    <row r="608" spans="2:25">
      <c r="B608" s="170">
        <v>41367</v>
      </c>
      <c r="C608">
        <v>7550</v>
      </c>
      <c r="E608" s="170">
        <v>41376</v>
      </c>
      <c r="F608">
        <v>4937.21</v>
      </c>
      <c r="H608" s="170">
        <v>41376</v>
      </c>
      <c r="I608" s="172">
        <f t="shared" si="30"/>
        <v>7400</v>
      </c>
      <c r="J608" s="114">
        <f t="shared" si="31"/>
        <v>4937.21</v>
      </c>
      <c r="L608" s="170"/>
      <c r="M608" s="173"/>
      <c r="T608" s="170"/>
      <c r="X608" s="170"/>
      <c r="Y608" s="171"/>
    </row>
    <row r="609" spans="2:25">
      <c r="B609" s="170">
        <v>41368</v>
      </c>
      <c r="C609">
        <v>7450</v>
      </c>
      <c r="E609" s="170">
        <v>41379</v>
      </c>
      <c r="F609">
        <v>4894.59</v>
      </c>
      <c r="H609" s="170">
        <v>41379</v>
      </c>
      <c r="I609" s="172">
        <f t="shared" si="30"/>
        <v>7400</v>
      </c>
      <c r="J609" s="114">
        <f t="shared" si="31"/>
        <v>4894.59</v>
      </c>
      <c r="L609" s="170"/>
      <c r="M609" s="173"/>
      <c r="T609" s="170"/>
      <c r="X609" s="170"/>
      <c r="Y609" s="171"/>
    </row>
    <row r="610" spans="2:25">
      <c r="B610" s="170">
        <v>41369</v>
      </c>
      <c r="C610">
        <v>7300</v>
      </c>
      <c r="E610" s="170">
        <v>41380</v>
      </c>
      <c r="F610">
        <v>4945.25</v>
      </c>
      <c r="H610" s="170">
        <v>41380</v>
      </c>
      <c r="I610" s="172">
        <f t="shared" si="30"/>
        <v>7450</v>
      </c>
      <c r="J610" s="114">
        <f t="shared" si="31"/>
        <v>4945.25</v>
      </c>
      <c r="L610" s="170"/>
      <c r="M610" s="173"/>
      <c r="T610" s="170"/>
      <c r="X610" s="170"/>
      <c r="Y610" s="171"/>
    </row>
    <row r="611" spans="2:25">
      <c r="B611" s="170">
        <v>41372</v>
      </c>
      <c r="C611">
        <v>7250</v>
      </c>
      <c r="E611" s="170">
        <v>41381</v>
      </c>
      <c r="F611">
        <v>4998.6499999999996</v>
      </c>
      <c r="H611" s="170">
        <v>41381</v>
      </c>
      <c r="I611" s="172">
        <f t="shared" si="30"/>
        <v>7500</v>
      </c>
      <c r="J611" s="114">
        <f t="shared" si="31"/>
        <v>4998.6499999999996</v>
      </c>
      <c r="L611" s="170"/>
      <c r="M611" s="173"/>
      <c r="T611" s="170"/>
      <c r="X611" s="170"/>
      <c r="Y611" s="171"/>
    </row>
    <row r="612" spans="2:25">
      <c r="B612" s="170">
        <v>41373</v>
      </c>
      <c r="C612">
        <v>7500</v>
      </c>
      <c r="E612" s="170">
        <v>41382</v>
      </c>
      <c r="F612">
        <v>5012.6400000000003</v>
      </c>
      <c r="H612" s="170">
        <v>41382</v>
      </c>
      <c r="I612" s="172">
        <f t="shared" si="30"/>
        <v>7500</v>
      </c>
      <c r="J612" s="114">
        <f t="shared" si="31"/>
        <v>5012.6400000000003</v>
      </c>
      <c r="L612" s="170"/>
      <c r="M612" s="173"/>
      <c r="T612" s="170"/>
      <c r="X612" s="170"/>
      <c r="Y612" s="171"/>
    </row>
    <row r="613" spans="2:25">
      <c r="B613" s="170">
        <v>41374</v>
      </c>
      <c r="C613">
        <v>7500</v>
      </c>
      <c r="E613" s="170">
        <v>41383</v>
      </c>
      <c r="F613">
        <v>4998.46</v>
      </c>
      <c r="H613" s="170">
        <v>41383</v>
      </c>
      <c r="I613" s="172">
        <f t="shared" si="30"/>
        <v>7400</v>
      </c>
      <c r="J613" s="114">
        <f t="shared" si="31"/>
        <v>4998.46</v>
      </c>
      <c r="L613" s="170"/>
      <c r="M613" s="173"/>
      <c r="T613" s="170"/>
      <c r="X613" s="170"/>
      <c r="Y613" s="171"/>
    </row>
    <row r="614" spans="2:25">
      <c r="B614" s="170">
        <v>41375</v>
      </c>
      <c r="C614">
        <v>7500</v>
      </c>
      <c r="E614" s="170">
        <v>41386</v>
      </c>
      <c r="F614">
        <v>4996.92</v>
      </c>
      <c r="H614" s="170">
        <v>41386</v>
      </c>
      <c r="I614" s="172">
        <f t="shared" si="30"/>
        <v>7350</v>
      </c>
      <c r="J614" s="114">
        <f t="shared" si="31"/>
        <v>4996.92</v>
      </c>
      <c r="L614" s="170"/>
      <c r="M614" s="173"/>
      <c r="T614" s="170"/>
      <c r="X614" s="170"/>
      <c r="Y614" s="171"/>
    </row>
    <row r="615" spans="2:25">
      <c r="B615" s="170">
        <v>41376</v>
      </c>
      <c r="C615">
        <v>7400</v>
      </c>
      <c r="E615" s="170">
        <v>41387</v>
      </c>
      <c r="F615">
        <v>4975.33</v>
      </c>
      <c r="H615" s="170">
        <v>41387</v>
      </c>
      <c r="I615" s="172">
        <f t="shared" si="30"/>
        <v>7500</v>
      </c>
      <c r="J615" s="114">
        <f t="shared" si="31"/>
        <v>4975.33</v>
      </c>
      <c r="L615" s="170"/>
      <c r="M615" s="173"/>
      <c r="T615" s="170"/>
      <c r="X615" s="170"/>
      <c r="Y615" s="171"/>
    </row>
    <row r="616" spans="2:25">
      <c r="B616" s="170">
        <v>41379</v>
      </c>
      <c r="C616">
        <v>7400</v>
      </c>
      <c r="E616" s="170">
        <v>41388</v>
      </c>
      <c r="F616">
        <v>5011.6099999999997</v>
      </c>
      <c r="H616" s="170">
        <v>41388</v>
      </c>
      <c r="I616" s="172">
        <f t="shared" si="30"/>
        <v>7550</v>
      </c>
      <c r="J616" s="114">
        <f t="shared" si="31"/>
        <v>5011.6099999999997</v>
      </c>
      <c r="L616" s="170"/>
      <c r="M616" s="173"/>
      <c r="T616" s="170"/>
      <c r="X616" s="170"/>
      <c r="Y616" s="171"/>
    </row>
    <row r="617" spans="2:25">
      <c r="B617" s="170">
        <v>41380</v>
      </c>
      <c r="C617">
        <v>7450</v>
      </c>
      <c r="E617" s="170">
        <v>41389</v>
      </c>
      <c r="F617">
        <v>4994.5200000000004</v>
      </c>
      <c r="H617" s="170">
        <v>41389</v>
      </c>
      <c r="I617" s="172">
        <f t="shared" si="30"/>
        <v>7550</v>
      </c>
      <c r="J617" s="114">
        <f t="shared" si="31"/>
        <v>4994.5200000000004</v>
      </c>
      <c r="L617" s="170"/>
      <c r="M617" s="173"/>
      <c r="T617" s="170"/>
      <c r="X617" s="170"/>
      <c r="Y617" s="171"/>
    </row>
    <row r="618" spans="2:25">
      <c r="B618" s="170">
        <v>41381</v>
      </c>
      <c r="C618">
        <v>7500</v>
      </c>
      <c r="E618" s="170">
        <v>41390</v>
      </c>
      <c r="F618">
        <v>4978.51</v>
      </c>
      <c r="H618" s="170">
        <v>41390</v>
      </c>
      <c r="I618" s="172">
        <f t="shared" si="30"/>
        <v>7500</v>
      </c>
      <c r="J618" s="114">
        <f t="shared" si="31"/>
        <v>4978.51</v>
      </c>
      <c r="L618" s="170"/>
      <c r="M618" s="173"/>
      <c r="T618" s="170"/>
      <c r="X618" s="170"/>
      <c r="Y618" s="171"/>
    </row>
    <row r="619" spans="2:25">
      <c r="B619" s="170">
        <v>41382</v>
      </c>
      <c r="C619">
        <v>7500</v>
      </c>
      <c r="E619" s="170">
        <v>41393</v>
      </c>
      <c r="F619">
        <v>4999.75</v>
      </c>
      <c r="H619" s="170">
        <v>41393</v>
      </c>
      <c r="I619" s="172">
        <f t="shared" si="30"/>
        <v>7450</v>
      </c>
      <c r="J619" s="114">
        <f t="shared" si="31"/>
        <v>4999.75</v>
      </c>
      <c r="L619" s="170"/>
      <c r="M619" s="173"/>
      <c r="T619" s="170"/>
      <c r="X619" s="170"/>
      <c r="Y619" s="171"/>
    </row>
    <row r="620" spans="2:25">
      <c r="B620" s="170">
        <v>41383</v>
      </c>
      <c r="C620">
        <v>7400</v>
      </c>
      <c r="E620" s="170">
        <v>41394</v>
      </c>
      <c r="F620">
        <v>5034.07</v>
      </c>
      <c r="H620" s="170">
        <v>41394</v>
      </c>
      <c r="I620" s="172">
        <f t="shared" si="30"/>
        <v>7350</v>
      </c>
      <c r="J620" s="114">
        <f t="shared" si="31"/>
        <v>5034.07</v>
      </c>
      <c r="L620" s="170"/>
      <c r="M620" s="173"/>
      <c r="T620" s="170"/>
      <c r="X620" s="170"/>
      <c r="Y620" s="171"/>
    </row>
    <row r="621" spans="2:25">
      <c r="B621" s="170">
        <v>41386</v>
      </c>
      <c r="C621">
        <v>7350</v>
      </c>
      <c r="E621" s="170">
        <v>41395</v>
      </c>
      <c r="F621">
        <v>5060.92</v>
      </c>
      <c r="H621" s="170">
        <v>41395</v>
      </c>
      <c r="I621" s="172">
        <f t="shared" si="30"/>
        <v>7400</v>
      </c>
      <c r="J621" s="114">
        <f t="shared" si="31"/>
        <v>5060.92</v>
      </c>
      <c r="L621" s="170"/>
      <c r="M621" s="173"/>
      <c r="T621" s="170"/>
      <c r="X621" s="170"/>
      <c r="Y621" s="171"/>
    </row>
    <row r="622" spans="2:25">
      <c r="B622" s="170">
        <v>41387</v>
      </c>
      <c r="C622">
        <v>7500</v>
      </c>
      <c r="E622" s="170">
        <v>41396</v>
      </c>
      <c r="F622">
        <v>4994.05</v>
      </c>
      <c r="H622" s="170">
        <v>41396</v>
      </c>
      <c r="I622" s="172">
        <f t="shared" si="30"/>
        <v>7350</v>
      </c>
      <c r="J622" s="114">
        <f t="shared" si="31"/>
        <v>4994.05</v>
      </c>
      <c r="L622" s="170"/>
      <c r="M622" s="173"/>
      <c r="T622" s="170"/>
      <c r="X622" s="170"/>
      <c r="Y622" s="171"/>
    </row>
    <row r="623" spans="2:25">
      <c r="B623" s="170">
        <v>41388</v>
      </c>
      <c r="C623">
        <v>7550</v>
      </c>
      <c r="E623" s="170">
        <v>41397</v>
      </c>
      <c r="F623">
        <v>4925.4799999999996</v>
      </c>
      <c r="H623" s="170">
        <v>41397</v>
      </c>
      <c r="I623" s="172">
        <f t="shared" si="30"/>
        <v>7250</v>
      </c>
      <c r="J623" s="114">
        <f t="shared" si="31"/>
        <v>4925.4799999999996</v>
      </c>
      <c r="L623" s="170"/>
      <c r="M623" s="173"/>
      <c r="T623" s="170"/>
      <c r="X623" s="170"/>
      <c r="Y623" s="171"/>
    </row>
    <row r="624" spans="2:25">
      <c r="B624" s="170">
        <v>41389</v>
      </c>
      <c r="C624">
        <v>7550</v>
      </c>
      <c r="E624" s="170">
        <v>41400</v>
      </c>
      <c r="F624">
        <v>4991.87</v>
      </c>
      <c r="H624" s="170">
        <v>41400</v>
      </c>
      <c r="I624" s="172">
        <f t="shared" si="30"/>
        <v>7400</v>
      </c>
      <c r="J624" s="114">
        <f t="shared" si="31"/>
        <v>4991.87</v>
      </c>
      <c r="L624" s="170"/>
      <c r="M624" s="173"/>
      <c r="T624" s="170"/>
      <c r="X624" s="170"/>
      <c r="Y624" s="171"/>
    </row>
    <row r="625" spans="2:25">
      <c r="B625" s="170">
        <v>41390</v>
      </c>
      <c r="C625">
        <v>7500</v>
      </c>
      <c r="E625" s="170">
        <v>41401</v>
      </c>
      <c r="F625">
        <v>5042.79</v>
      </c>
      <c r="H625" s="170">
        <v>41401</v>
      </c>
      <c r="I625" s="172">
        <f t="shared" si="30"/>
        <v>7300</v>
      </c>
      <c r="J625" s="114">
        <f t="shared" si="31"/>
        <v>5042.79</v>
      </c>
      <c r="L625" s="170"/>
      <c r="M625" s="173"/>
      <c r="T625" s="170"/>
      <c r="X625" s="170"/>
      <c r="Y625" s="171"/>
    </row>
    <row r="626" spans="2:25">
      <c r="B626" s="170">
        <v>41393</v>
      </c>
      <c r="C626">
        <v>7450</v>
      </c>
      <c r="E626" s="170">
        <v>41402</v>
      </c>
      <c r="F626">
        <v>5089.34</v>
      </c>
      <c r="H626" s="170">
        <v>41402</v>
      </c>
      <c r="I626" s="172">
        <f t="shared" si="30"/>
        <v>7350</v>
      </c>
      <c r="J626" s="114">
        <f t="shared" si="31"/>
        <v>5089.34</v>
      </c>
      <c r="L626" s="170"/>
      <c r="M626" s="173"/>
      <c r="T626" s="170"/>
      <c r="X626" s="170"/>
      <c r="Y626" s="171"/>
    </row>
    <row r="627" spans="2:25">
      <c r="B627" s="170">
        <v>41394</v>
      </c>
      <c r="C627">
        <v>7350</v>
      </c>
      <c r="E627" s="170">
        <v>41404</v>
      </c>
      <c r="F627">
        <v>5105.9399999999996</v>
      </c>
      <c r="H627" s="170">
        <v>41404</v>
      </c>
      <c r="I627" s="172">
        <f t="shared" si="30"/>
        <v>7200</v>
      </c>
      <c r="J627" s="114">
        <f t="shared" si="31"/>
        <v>5105.9399999999996</v>
      </c>
      <c r="L627" s="170"/>
      <c r="M627" s="173"/>
      <c r="T627" s="170"/>
      <c r="X627" s="170"/>
      <c r="Y627" s="171"/>
    </row>
    <row r="628" spans="2:25">
      <c r="B628" s="170">
        <v>41395</v>
      </c>
      <c r="C628">
        <v>7400</v>
      </c>
      <c r="E628" s="170">
        <v>41407</v>
      </c>
      <c r="F628">
        <v>5054.63</v>
      </c>
      <c r="H628" s="170">
        <v>41407</v>
      </c>
      <c r="I628" s="172">
        <f t="shared" si="30"/>
        <v>7050</v>
      </c>
      <c r="J628" s="114">
        <f t="shared" si="31"/>
        <v>5054.63</v>
      </c>
      <c r="L628" s="170"/>
      <c r="M628" s="173"/>
      <c r="T628" s="170"/>
      <c r="X628" s="170"/>
      <c r="Y628" s="171"/>
    </row>
    <row r="629" spans="2:25">
      <c r="B629" s="170">
        <v>41396</v>
      </c>
      <c r="C629">
        <v>7350</v>
      </c>
      <c r="E629" s="170">
        <v>41408</v>
      </c>
      <c r="F629">
        <v>5081.9399999999996</v>
      </c>
      <c r="H629" s="170">
        <v>41408</v>
      </c>
      <c r="I629" s="172">
        <f t="shared" si="30"/>
        <v>7250</v>
      </c>
      <c r="J629" s="114">
        <f t="shared" si="31"/>
        <v>5081.9399999999996</v>
      </c>
      <c r="L629" s="170"/>
      <c r="M629" s="173"/>
      <c r="T629" s="170"/>
      <c r="X629" s="170"/>
      <c r="Y629" s="171"/>
    </row>
    <row r="630" spans="2:25">
      <c r="B630" s="170">
        <v>41397</v>
      </c>
      <c r="C630">
        <v>7250</v>
      </c>
      <c r="E630" s="170">
        <v>41409</v>
      </c>
      <c r="F630">
        <v>5089.88</v>
      </c>
      <c r="H630" s="170">
        <v>41409</v>
      </c>
      <c r="I630" s="172">
        <f t="shared" si="30"/>
        <v>7250</v>
      </c>
      <c r="J630" s="114">
        <f t="shared" si="31"/>
        <v>5089.88</v>
      </c>
      <c r="L630" s="170"/>
      <c r="M630" s="173"/>
      <c r="T630" s="170"/>
      <c r="X630" s="170"/>
      <c r="Y630" s="171"/>
    </row>
    <row r="631" spans="2:25">
      <c r="B631" s="170">
        <v>41400</v>
      </c>
      <c r="C631">
        <v>7400</v>
      </c>
      <c r="E631" s="170">
        <v>41410</v>
      </c>
      <c r="F631">
        <v>5078.68</v>
      </c>
      <c r="H631" s="170">
        <v>41410</v>
      </c>
      <c r="I631" s="172">
        <f t="shared" si="30"/>
        <v>7400</v>
      </c>
      <c r="J631" s="114">
        <f t="shared" si="31"/>
        <v>5078.68</v>
      </c>
      <c r="L631" s="170"/>
      <c r="M631" s="173"/>
      <c r="T631" s="170"/>
      <c r="X631" s="170"/>
      <c r="Y631" s="171"/>
    </row>
    <row r="632" spans="2:25">
      <c r="B632" s="170">
        <v>41401</v>
      </c>
      <c r="C632">
        <v>7300</v>
      </c>
      <c r="E632" s="170">
        <v>41411</v>
      </c>
      <c r="F632">
        <v>5145.68</v>
      </c>
      <c r="H632" s="170">
        <v>41411</v>
      </c>
      <c r="I632" s="172">
        <f t="shared" si="30"/>
        <v>7450</v>
      </c>
      <c r="J632" s="114">
        <f t="shared" si="31"/>
        <v>5145.68</v>
      </c>
      <c r="L632" s="170"/>
      <c r="M632" s="173"/>
      <c r="T632" s="170"/>
      <c r="X632" s="170"/>
      <c r="Y632" s="171"/>
    </row>
    <row r="633" spans="2:25">
      <c r="B633" s="170">
        <v>41402</v>
      </c>
      <c r="C633">
        <v>7350</v>
      </c>
      <c r="E633" s="170">
        <v>41414</v>
      </c>
      <c r="F633">
        <v>5214.9799999999996</v>
      </c>
      <c r="H633" s="170">
        <v>41414</v>
      </c>
      <c r="I633" s="172">
        <f t="shared" si="30"/>
        <v>7800</v>
      </c>
      <c r="J633" s="114">
        <f t="shared" si="31"/>
        <v>5214.9799999999996</v>
      </c>
      <c r="L633" s="170"/>
      <c r="M633" s="173"/>
      <c r="T633" s="170"/>
      <c r="X633" s="170"/>
      <c r="Y633" s="171"/>
    </row>
    <row r="634" spans="2:25">
      <c r="B634" s="170">
        <v>41404</v>
      </c>
      <c r="C634">
        <v>7200</v>
      </c>
      <c r="E634" s="170">
        <v>41415</v>
      </c>
      <c r="F634">
        <v>5188.76</v>
      </c>
      <c r="H634" s="170">
        <v>41415</v>
      </c>
      <c r="I634" s="172">
        <f t="shared" si="30"/>
        <v>7600</v>
      </c>
      <c r="J634" s="114">
        <f t="shared" si="31"/>
        <v>5188.76</v>
      </c>
      <c r="L634" s="170"/>
      <c r="M634" s="173"/>
      <c r="T634" s="170"/>
      <c r="X634" s="170"/>
      <c r="Y634" s="171"/>
    </row>
    <row r="635" spans="2:25">
      <c r="B635" s="170">
        <v>41407</v>
      </c>
      <c r="C635">
        <v>7050</v>
      </c>
      <c r="E635" s="170">
        <v>41416</v>
      </c>
      <c r="F635">
        <v>5208</v>
      </c>
      <c r="H635" s="170">
        <v>41416</v>
      </c>
      <c r="I635" s="172">
        <f t="shared" si="30"/>
        <v>7650</v>
      </c>
      <c r="J635" s="114">
        <f t="shared" si="31"/>
        <v>5208</v>
      </c>
      <c r="L635" s="170"/>
      <c r="M635" s="173"/>
      <c r="T635" s="170"/>
      <c r="X635" s="170"/>
      <c r="Y635" s="171"/>
    </row>
    <row r="636" spans="2:25">
      <c r="B636" s="170">
        <v>41408</v>
      </c>
      <c r="C636">
        <v>7250</v>
      </c>
      <c r="E636" s="170">
        <v>41417</v>
      </c>
      <c r="F636">
        <v>5121.3999999999996</v>
      </c>
      <c r="H636" s="170">
        <v>41417</v>
      </c>
      <c r="I636" s="172">
        <f t="shared" si="30"/>
        <v>7550</v>
      </c>
      <c r="J636" s="114">
        <f t="shared" si="31"/>
        <v>5121.3999999999996</v>
      </c>
      <c r="L636" s="170"/>
      <c r="M636" s="173"/>
      <c r="T636" s="170"/>
      <c r="X636" s="170"/>
      <c r="Y636" s="171"/>
    </row>
    <row r="637" spans="2:25">
      <c r="B637" s="170">
        <v>41409</v>
      </c>
      <c r="C637">
        <v>7250</v>
      </c>
      <c r="E637" s="170">
        <v>41418</v>
      </c>
      <c r="F637">
        <v>5155.09</v>
      </c>
      <c r="H637" s="170">
        <v>41418</v>
      </c>
      <c r="I637" s="172">
        <f t="shared" si="30"/>
        <v>7500</v>
      </c>
      <c r="J637" s="114">
        <f t="shared" si="31"/>
        <v>5155.09</v>
      </c>
      <c r="L637" s="170"/>
      <c r="M637" s="173"/>
      <c r="T637" s="170"/>
      <c r="X637" s="170"/>
      <c r="Y637" s="171"/>
    </row>
    <row r="638" spans="2:25">
      <c r="B638" s="170">
        <v>41410</v>
      </c>
      <c r="C638">
        <v>7400</v>
      </c>
      <c r="E638" s="170">
        <v>41421</v>
      </c>
      <c r="F638">
        <v>5085.1400000000003</v>
      </c>
      <c r="H638" s="170">
        <v>41421</v>
      </c>
      <c r="I638" s="172">
        <f t="shared" si="30"/>
        <v>7300</v>
      </c>
      <c r="J638" s="114">
        <f t="shared" si="31"/>
        <v>5085.1400000000003</v>
      </c>
      <c r="L638" s="170"/>
      <c r="M638" s="173"/>
      <c r="T638" s="170"/>
      <c r="X638" s="170"/>
      <c r="Y638" s="171"/>
    </row>
    <row r="639" spans="2:25">
      <c r="B639" s="170">
        <v>41411</v>
      </c>
      <c r="C639">
        <v>7450</v>
      </c>
      <c r="E639" s="170">
        <v>41422</v>
      </c>
      <c r="F639">
        <v>5176.2299999999996</v>
      </c>
      <c r="H639" s="170">
        <v>41422</v>
      </c>
      <c r="I639" s="172">
        <f t="shared" si="30"/>
        <v>7450</v>
      </c>
      <c r="J639" s="114">
        <f t="shared" si="31"/>
        <v>5176.2299999999996</v>
      </c>
      <c r="L639" s="170"/>
      <c r="M639" s="173"/>
      <c r="T639" s="170"/>
      <c r="X639" s="170"/>
      <c r="Y639" s="171"/>
    </row>
    <row r="640" spans="2:25">
      <c r="B640" s="170">
        <v>41414</v>
      </c>
      <c r="C640">
        <v>7800</v>
      </c>
      <c r="E640" s="170">
        <v>41423</v>
      </c>
      <c r="F640">
        <v>5200.6899999999996</v>
      </c>
      <c r="H640" s="170">
        <v>41423</v>
      </c>
      <c r="I640" s="172">
        <f t="shared" si="30"/>
        <v>7350</v>
      </c>
      <c r="J640" s="114">
        <f t="shared" si="31"/>
        <v>5200.6899999999996</v>
      </c>
      <c r="L640" s="170"/>
      <c r="M640" s="173"/>
      <c r="T640" s="170"/>
      <c r="X640" s="170"/>
      <c r="Y640" s="171"/>
    </row>
    <row r="641" spans="2:25">
      <c r="B641" s="170">
        <v>41415</v>
      </c>
      <c r="C641">
        <v>7600</v>
      </c>
      <c r="E641" s="170">
        <v>41424</v>
      </c>
      <c r="F641">
        <v>5129.6499999999996</v>
      </c>
      <c r="H641" s="170">
        <v>41424</v>
      </c>
      <c r="I641" s="172">
        <f t="shared" si="30"/>
        <v>7350</v>
      </c>
      <c r="J641" s="114">
        <f t="shared" si="31"/>
        <v>5129.6499999999996</v>
      </c>
      <c r="L641" s="170"/>
      <c r="M641" s="173"/>
      <c r="T641" s="170"/>
      <c r="X641" s="170"/>
      <c r="Y641" s="171"/>
    </row>
    <row r="642" spans="2:25">
      <c r="B642" s="170">
        <v>41416</v>
      </c>
      <c r="C642">
        <v>7650</v>
      </c>
      <c r="E642" s="170">
        <v>41425</v>
      </c>
      <c r="F642">
        <v>5068.63</v>
      </c>
      <c r="H642" s="170">
        <v>41425</v>
      </c>
      <c r="I642" s="172">
        <f t="shared" si="30"/>
        <v>7350</v>
      </c>
      <c r="J642" s="114">
        <f t="shared" si="31"/>
        <v>5068.63</v>
      </c>
      <c r="L642" s="170"/>
      <c r="M642" s="173"/>
      <c r="T642" s="170"/>
      <c r="X642" s="170"/>
      <c r="Y642" s="171"/>
    </row>
    <row r="643" spans="2:25">
      <c r="B643" s="170">
        <v>41417</v>
      </c>
      <c r="C643">
        <v>7550</v>
      </c>
      <c r="E643" s="170">
        <v>41428</v>
      </c>
      <c r="F643">
        <v>4971.3500000000004</v>
      </c>
      <c r="H643" s="170">
        <v>41428</v>
      </c>
      <c r="I643" s="172">
        <f t="shared" si="30"/>
        <v>7350</v>
      </c>
      <c r="J643" s="114">
        <f t="shared" si="31"/>
        <v>4971.3500000000004</v>
      </c>
      <c r="L643" s="170"/>
      <c r="M643" s="173"/>
      <c r="T643" s="170"/>
      <c r="X643" s="170"/>
      <c r="Y643" s="171"/>
    </row>
    <row r="644" spans="2:25">
      <c r="B644" s="170">
        <v>41418</v>
      </c>
      <c r="C644">
        <v>7500</v>
      </c>
      <c r="E644" s="170">
        <v>41429</v>
      </c>
      <c r="F644">
        <v>5021.6099999999997</v>
      </c>
      <c r="H644" s="170">
        <v>41429</v>
      </c>
      <c r="I644" s="172">
        <f t="shared" si="30"/>
        <v>7350</v>
      </c>
      <c r="J644" s="114">
        <f t="shared" si="31"/>
        <v>5021.6099999999997</v>
      </c>
      <c r="L644" s="170"/>
      <c r="M644" s="173"/>
      <c r="T644" s="170"/>
      <c r="X644" s="170"/>
      <c r="Y644" s="171"/>
    </row>
    <row r="645" spans="2:25">
      <c r="B645" s="170">
        <v>41421</v>
      </c>
      <c r="C645">
        <v>7300</v>
      </c>
      <c r="E645" s="170">
        <v>41430</v>
      </c>
      <c r="F645">
        <v>5001.22</v>
      </c>
      <c r="H645" s="170">
        <v>41430</v>
      </c>
      <c r="I645" s="172">
        <f t="shared" ref="I645:I708" si="32">IFERROR(_xlfn.XLOOKUP($H645,B645:B4212,C645:C4212),AVERAGE(I642:I644))</f>
        <v>7250</v>
      </c>
      <c r="J645" s="114">
        <f t="shared" ref="J645:J708" si="33">F645</f>
        <v>5001.22</v>
      </c>
      <c r="L645" s="170"/>
      <c r="M645" s="173"/>
      <c r="T645" s="170"/>
      <c r="X645" s="170"/>
      <c r="Y645" s="171"/>
    </row>
    <row r="646" spans="2:25">
      <c r="B646" s="170">
        <v>41422</v>
      </c>
      <c r="C646">
        <v>7450</v>
      </c>
      <c r="E646" s="170">
        <v>41432</v>
      </c>
      <c r="F646">
        <v>4865.32</v>
      </c>
      <c r="H646" s="170">
        <v>41432</v>
      </c>
      <c r="I646" s="172">
        <f t="shared" si="32"/>
        <v>7050</v>
      </c>
      <c r="J646" s="114">
        <f t="shared" si="33"/>
        <v>4865.32</v>
      </c>
      <c r="L646" s="170"/>
      <c r="M646" s="173"/>
      <c r="T646" s="170"/>
      <c r="X646" s="170"/>
      <c r="Y646" s="171"/>
    </row>
    <row r="647" spans="2:25">
      <c r="B647" s="170">
        <v>41423</v>
      </c>
      <c r="C647">
        <v>7350</v>
      </c>
      <c r="E647" s="170">
        <v>41435</v>
      </c>
      <c r="F647">
        <v>4777.37</v>
      </c>
      <c r="H647" s="170">
        <v>41435</v>
      </c>
      <c r="I647" s="172">
        <f t="shared" si="32"/>
        <v>6700</v>
      </c>
      <c r="J647" s="114">
        <f t="shared" si="33"/>
        <v>4777.37</v>
      </c>
      <c r="L647" s="170"/>
      <c r="M647" s="173"/>
      <c r="T647" s="170"/>
      <c r="X647" s="170"/>
      <c r="Y647" s="171"/>
    </row>
    <row r="648" spans="2:25">
      <c r="B648" s="170">
        <v>41424</v>
      </c>
      <c r="C648">
        <v>7350</v>
      </c>
      <c r="E648" s="170">
        <v>41436</v>
      </c>
      <c r="F648">
        <v>4609.95</v>
      </c>
      <c r="H648" s="170">
        <v>41436</v>
      </c>
      <c r="I648" s="172">
        <f t="shared" si="32"/>
        <v>6350</v>
      </c>
      <c r="J648" s="114">
        <f t="shared" si="33"/>
        <v>4609.95</v>
      </c>
      <c r="L648" s="170"/>
      <c r="M648" s="173"/>
      <c r="T648" s="170"/>
      <c r="X648" s="170"/>
      <c r="Y648" s="171"/>
    </row>
    <row r="649" spans="2:25">
      <c r="B649" s="170">
        <v>41425</v>
      </c>
      <c r="C649">
        <v>7350</v>
      </c>
      <c r="E649" s="170">
        <v>41437</v>
      </c>
      <c r="F649">
        <v>4697.88</v>
      </c>
      <c r="H649" s="170">
        <v>41437</v>
      </c>
      <c r="I649" s="172">
        <f t="shared" si="32"/>
        <v>6900</v>
      </c>
      <c r="J649" s="114">
        <f t="shared" si="33"/>
        <v>4697.88</v>
      </c>
      <c r="L649" s="170"/>
      <c r="M649" s="173"/>
      <c r="T649" s="170"/>
      <c r="X649" s="170"/>
      <c r="Y649" s="171"/>
    </row>
    <row r="650" spans="2:25">
      <c r="B650" s="170">
        <v>41428</v>
      </c>
      <c r="C650">
        <v>7350</v>
      </c>
      <c r="E650" s="170">
        <v>41438</v>
      </c>
      <c r="F650">
        <v>4607.66</v>
      </c>
      <c r="H650" s="170">
        <v>41438</v>
      </c>
      <c r="I650" s="172">
        <f t="shared" si="32"/>
        <v>6800</v>
      </c>
      <c r="J650" s="114">
        <f t="shared" si="33"/>
        <v>4607.66</v>
      </c>
      <c r="L650" s="170"/>
      <c r="M650" s="173"/>
      <c r="T650" s="170"/>
      <c r="X650" s="170"/>
      <c r="Y650" s="171"/>
    </row>
    <row r="651" spans="2:25">
      <c r="B651" s="170">
        <v>41429</v>
      </c>
      <c r="C651">
        <v>7350</v>
      </c>
      <c r="E651" s="170">
        <v>41439</v>
      </c>
      <c r="F651">
        <v>4760.74</v>
      </c>
      <c r="H651" s="170">
        <v>41439</v>
      </c>
      <c r="I651" s="172">
        <f t="shared" si="32"/>
        <v>6900</v>
      </c>
      <c r="J651" s="114">
        <f t="shared" si="33"/>
        <v>4760.74</v>
      </c>
      <c r="L651" s="170"/>
      <c r="M651" s="173"/>
      <c r="T651" s="170"/>
      <c r="X651" s="170"/>
      <c r="Y651" s="171"/>
    </row>
    <row r="652" spans="2:25">
      <c r="B652" s="170">
        <v>41430</v>
      </c>
      <c r="C652">
        <v>7250</v>
      </c>
      <c r="E652" s="170">
        <v>41442</v>
      </c>
      <c r="F652">
        <v>4774.5</v>
      </c>
      <c r="H652" s="170">
        <v>41442</v>
      </c>
      <c r="I652" s="172">
        <f t="shared" si="32"/>
        <v>6850</v>
      </c>
      <c r="J652" s="114">
        <f t="shared" si="33"/>
        <v>4774.5</v>
      </c>
      <c r="L652" s="170"/>
      <c r="M652" s="173"/>
      <c r="T652" s="170"/>
      <c r="X652" s="170"/>
      <c r="Y652" s="171"/>
    </row>
    <row r="653" spans="2:25">
      <c r="B653" s="170">
        <v>41432</v>
      </c>
      <c r="C653">
        <v>7050</v>
      </c>
      <c r="E653" s="170">
        <v>41443</v>
      </c>
      <c r="F653">
        <v>4840.45</v>
      </c>
      <c r="H653" s="170">
        <v>41443</v>
      </c>
      <c r="I653" s="172">
        <f t="shared" si="32"/>
        <v>6650</v>
      </c>
      <c r="J653" s="114">
        <f t="shared" si="33"/>
        <v>4840.45</v>
      </c>
      <c r="L653" s="170"/>
      <c r="M653" s="173"/>
      <c r="T653" s="170"/>
      <c r="X653" s="170"/>
      <c r="Y653" s="171"/>
    </row>
    <row r="654" spans="2:25">
      <c r="B654" s="170">
        <v>41435</v>
      </c>
      <c r="C654">
        <v>6700</v>
      </c>
      <c r="E654" s="170">
        <v>41444</v>
      </c>
      <c r="F654">
        <v>4806.66</v>
      </c>
      <c r="H654" s="170">
        <v>41444</v>
      </c>
      <c r="I654" s="172">
        <f t="shared" si="32"/>
        <v>6550</v>
      </c>
      <c r="J654" s="114">
        <f t="shared" si="33"/>
        <v>4806.66</v>
      </c>
      <c r="L654" s="170"/>
      <c r="M654" s="173"/>
      <c r="T654" s="170"/>
      <c r="X654" s="170"/>
      <c r="Y654" s="171"/>
    </row>
    <row r="655" spans="2:25">
      <c r="B655" s="170">
        <v>41436</v>
      </c>
      <c r="C655">
        <v>6350</v>
      </c>
      <c r="E655" s="170">
        <v>41445</v>
      </c>
      <c r="F655">
        <v>4629.99</v>
      </c>
      <c r="H655" s="170">
        <v>41445</v>
      </c>
      <c r="I655" s="172">
        <f t="shared" si="32"/>
        <v>6450</v>
      </c>
      <c r="J655" s="114">
        <f t="shared" si="33"/>
        <v>4629.99</v>
      </c>
      <c r="L655" s="170"/>
      <c r="M655" s="173"/>
      <c r="T655" s="170"/>
      <c r="X655" s="170"/>
      <c r="Y655" s="171"/>
    </row>
    <row r="656" spans="2:25">
      <c r="B656" s="170">
        <v>41437</v>
      </c>
      <c r="C656">
        <v>6900</v>
      </c>
      <c r="E656" s="170">
        <v>41446</v>
      </c>
      <c r="F656">
        <v>4515.37</v>
      </c>
      <c r="H656" s="170">
        <v>41446</v>
      </c>
      <c r="I656" s="172">
        <f t="shared" si="32"/>
        <v>6300</v>
      </c>
      <c r="J656" s="114">
        <f t="shared" si="33"/>
        <v>4515.37</v>
      </c>
      <c r="L656" s="170"/>
      <c r="M656" s="173"/>
      <c r="T656" s="170"/>
      <c r="X656" s="170"/>
      <c r="Y656" s="171"/>
    </row>
    <row r="657" spans="2:25">
      <c r="B657" s="170">
        <v>41438</v>
      </c>
      <c r="C657">
        <v>6800</v>
      </c>
      <c r="E657" s="170">
        <v>41449</v>
      </c>
      <c r="F657">
        <v>4429.46</v>
      </c>
      <c r="H657" s="170">
        <v>41449</v>
      </c>
      <c r="I657" s="172">
        <f t="shared" si="32"/>
        <v>6350</v>
      </c>
      <c r="J657" s="114">
        <f t="shared" si="33"/>
        <v>4429.46</v>
      </c>
      <c r="L657" s="170"/>
      <c r="M657" s="173"/>
      <c r="T657" s="170"/>
      <c r="X657" s="170"/>
      <c r="Y657" s="171"/>
    </row>
    <row r="658" spans="2:25">
      <c r="B658" s="170">
        <v>41439</v>
      </c>
      <c r="C658">
        <v>6900</v>
      </c>
      <c r="E658" s="170">
        <v>41450</v>
      </c>
      <c r="F658">
        <v>4418.87</v>
      </c>
      <c r="H658" s="170">
        <v>41450</v>
      </c>
      <c r="I658" s="172">
        <f t="shared" si="32"/>
        <v>6350</v>
      </c>
      <c r="J658" s="114">
        <f t="shared" si="33"/>
        <v>4418.87</v>
      </c>
      <c r="L658" s="170"/>
      <c r="M658" s="173"/>
      <c r="T658" s="170"/>
      <c r="X658" s="170"/>
      <c r="Y658" s="171"/>
    </row>
    <row r="659" spans="2:25">
      <c r="B659" s="170">
        <v>41442</v>
      </c>
      <c r="C659">
        <v>6850</v>
      </c>
      <c r="E659" s="170">
        <v>41451</v>
      </c>
      <c r="F659">
        <v>4587.7299999999996</v>
      </c>
      <c r="H659" s="170">
        <v>41451</v>
      </c>
      <c r="I659" s="172">
        <f t="shared" si="32"/>
        <v>6900</v>
      </c>
      <c r="J659" s="114">
        <f t="shared" si="33"/>
        <v>4587.7299999999996</v>
      </c>
      <c r="L659" s="170"/>
      <c r="M659" s="173"/>
      <c r="T659" s="170"/>
      <c r="X659" s="170"/>
      <c r="Y659" s="171"/>
    </row>
    <row r="660" spans="2:25">
      <c r="B660" s="170">
        <v>41443</v>
      </c>
      <c r="C660">
        <v>6650</v>
      </c>
      <c r="E660" s="170">
        <v>41452</v>
      </c>
      <c r="F660">
        <v>4675.75</v>
      </c>
      <c r="H660" s="170">
        <v>41452</v>
      </c>
      <c r="I660" s="172">
        <f t="shared" si="32"/>
        <v>7050</v>
      </c>
      <c r="J660" s="114">
        <f t="shared" si="33"/>
        <v>4675.75</v>
      </c>
      <c r="L660" s="170"/>
      <c r="M660" s="173"/>
      <c r="T660" s="170"/>
      <c r="X660" s="170"/>
      <c r="Y660" s="171"/>
    </row>
    <row r="661" spans="2:25">
      <c r="B661" s="170">
        <v>41444</v>
      </c>
      <c r="C661">
        <v>6550</v>
      </c>
      <c r="E661" s="170">
        <v>41453</v>
      </c>
      <c r="F661">
        <v>4818.8999999999996</v>
      </c>
      <c r="H661" s="170">
        <v>41453</v>
      </c>
      <c r="I661" s="172">
        <f t="shared" si="32"/>
        <v>7350</v>
      </c>
      <c r="J661" s="114">
        <f t="shared" si="33"/>
        <v>4818.8999999999996</v>
      </c>
      <c r="L661" s="170"/>
      <c r="M661" s="173"/>
      <c r="T661" s="170"/>
      <c r="X661" s="170"/>
      <c r="Y661" s="171"/>
    </row>
    <row r="662" spans="2:25">
      <c r="B662" s="170">
        <v>41445</v>
      </c>
      <c r="C662">
        <v>6450</v>
      </c>
      <c r="E662" s="170">
        <v>41456</v>
      </c>
      <c r="F662">
        <v>4777.45</v>
      </c>
      <c r="H662" s="170">
        <v>41456</v>
      </c>
      <c r="I662" s="172">
        <f t="shared" si="32"/>
        <v>6850</v>
      </c>
      <c r="J662" s="114">
        <f t="shared" si="33"/>
        <v>4777.45</v>
      </c>
      <c r="L662" s="170"/>
      <c r="M662" s="173"/>
      <c r="T662" s="170"/>
      <c r="X662" s="170"/>
      <c r="Y662" s="171"/>
    </row>
    <row r="663" spans="2:25">
      <c r="B663" s="170">
        <v>41446</v>
      </c>
      <c r="C663">
        <v>6300</v>
      </c>
      <c r="E663" s="170">
        <v>41457</v>
      </c>
      <c r="F663">
        <v>4728.7</v>
      </c>
      <c r="H663" s="170">
        <v>41457</v>
      </c>
      <c r="I663" s="172">
        <f t="shared" si="32"/>
        <v>7000</v>
      </c>
      <c r="J663" s="114">
        <f t="shared" si="33"/>
        <v>4728.7</v>
      </c>
      <c r="L663" s="170"/>
      <c r="M663" s="173"/>
      <c r="T663" s="170"/>
      <c r="X663" s="170"/>
      <c r="Y663" s="171"/>
    </row>
    <row r="664" spans="2:25">
      <c r="B664" s="170">
        <v>41449</v>
      </c>
      <c r="C664">
        <v>6350</v>
      </c>
      <c r="E664" s="170">
        <v>41458</v>
      </c>
      <c r="F664">
        <v>4577.1499999999996</v>
      </c>
      <c r="H664" s="170">
        <v>41458</v>
      </c>
      <c r="I664" s="172">
        <f t="shared" si="32"/>
        <v>7200</v>
      </c>
      <c r="J664" s="114">
        <f t="shared" si="33"/>
        <v>4577.1499999999996</v>
      </c>
      <c r="L664" s="170"/>
      <c r="M664" s="173"/>
      <c r="T664" s="170"/>
      <c r="X664" s="170"/>
      <c r="Y664" s="171"/>
    </row>
    <row r="665" spans="2:25">
      <c r="B665" s="170">
        <v>41450</v>
      </c>
      <c r="C665">
        <v>6350</v>
      </c>
      <c r="E665" s="170">
        <v>41459</v>
      </c>
      <c r="F665">
        <v>4581.93</v>
      </c>
      <c r="H665" s="170">
        <v>41459</v>
      </c>
      <c r="I665" s="172">
        <f t="shared" si="32"/>
        <v>7050</v>
      </c>
      <c r="J665" s="114">
        <f t="shared" si="33"/>
        <v>4581.93</v>
      </c>
      <c r="L665" s="170"/>
      <c r="M665" s="173"/>
      <c r="T665" s="170"/>
      <c r="X665" s="170"/>
      <c r="Y665" s="171"/>
    </row>
    <row r="666" spans="2:25">
      <c r="B666" s="170">
        <v>41451</v>
      </c>
      <c r="C666">
        <v>6900</v>
      </c>
      <c r="E666" s="170">
        <v>41460</v>
      </c>
      <c r="F666">
        <v>4602.8100000000004</v>
      </c>
      <c r="H666" s="170">
        <v>41460</v>
      </c>
      <c r="I666" s="172">
        <f t="shared" si="32"/>
        <v>7050</v>
      </c>
      <c r="J666" s="114">
        <f t="shared" si="33"/>
        <v>4602.8100000000004</v>
      </c>
      <c r="L666" s="170"/>
      <c r="M666" s="173"/>
      <c r="T666" s="170"/>
      <c r="X666" s="170"/>
      <c r="Y666" s="171"/>
    </row>
    <row r="667" spans="2:25">
      <c r="B667" s="170">
        <v>41452</v>
      </c>
      <c r="C667">
        <v>7050</v>
      </c>
      <c r="E667" s="170">
        <v>41463</v>
      </c>
      <c r="F667">
        <v>4433.63</v>
      </c>
      <c r="H667" s="170">
        <v>41463</v>
      </c>
      <c r="I667" s="172">
        <f t="shared" si="32"/>
        <v>6600</v>
      </c>
      <c r="J667" s="114">
        <f t="shared" si="33"/>
        <v>4433.63</v>
      </c>
      <c r="L667" s="170"/>
      <c r="M667" s="173"/>
      <c r="T667" s="170"/>
      <c r="X667" s="170"/>
      <c r="Y667" s="171"/>
    </row>
    <row r="668" spans="2:25">
      <c r="B668" s="170">
        <v>41453</v>
      </c>
      <c r="C668">
        <v>7350</v>
      </c>
      <c r="E668" s="170">
        <v>41464</v>
      </c>
      <c r="F668">
        <v>4403.8</v>
      </c>
      <c r="H668" s="170">
        <v>41464</v>
      </c>
      <c r="I668" s="172">
        <f t="shared" si="32"/>
        <v>6550</v>
      </c>
      <c r="J668" s="114">
        <f t="shared" si="33"/>
        <v>4403.8</v>
      </c>
      <c r="L668" s="170"/>
      <c r="M668" s="173"/>
      <c r="T668" s="170"/>
      <c r="X668" s="170"/>
      <c r="Y668" s="171"/>
    </row>
    <row r="669" spans="2:25">
      <c r="B669" s="170">
        <v>41456</v>
      </c>
      <c r="C669">
        <v>6850</v>
      </c>
      <c r="E669" s="170">
        <v>41465</v>
      </c>
      <c r="F669">
        <v>4478.6400000000003</v>
      </c>
      <c r="H669" s="170">
        <v>41465</v>
      </c>
      <c r="I669" s="172">
        <f t="shared" si="32"/>
        <v>6850</v>
      </c>
      <c r="J669" s="114">
        <f t="shared" si="33"/>
        <v>4478.6400000000003</v>
      </c>
      <c r="L669" s="170"/>
      <c r="M669" s="173"/>
      <c r="T669" s="170"/>
      <c r="X669" s="170"/>
      <c r="Y669" s="171"/>
    </row>
    <row r="670" spans="2:25">
      <c r="B670" s="170">
        <v>41457</v>
      </c>
      <c r="C670">
        <v>7000</v>
      </c>
      <c r="E670" s="170">
        <v>41466</v>
      </c>
      <c r="F670">
        <v>4604.22</v>
      </c>
      <c r="H670" s="170">
        <v>41466</v>
      </c>
      <c r="I670" s="172">
        <f t="shared" si="32"/>
        <v>7000</v>
      </c>
      <c r="J670" s="114">
        <f t="shared" si="33"/>
        <v>4604.22</v>
      </c>
      <c r="L670" s="170"/>
      <c r="M670" s="173"/>
      <c r="T670" s="170"/>
      <c r="X670" s="170"/>
      <c r="Y670" s="171"/>
    </row>
    <row r="671" spans="2:25">
      <c r="B671" s="170">
        <v>41458</v>
      </c>
      <c r="C671">
        <v>7200</v>
      </c>
      <c r="E671" s="170">
        <v>41467</v>
      </c>
      <c r="F671">
        <v>4633.1099999999997</v>
      </c>
      <c r="H671" s="170">
        <v>41467</v>
      </c>
      <c r="I671" s="172">
        <f t="shared" si="32"/>
        <v>7050</v>
      </c>
      <c r="J671" s="114">
        <f t="shared" si="33"/>
        <v>4633.1099999999997</v>
      </c>
      <c r="L671" s="170"/>
      <c r="M671" s="173"/>
      <c r="T671" s="170"/>
      <c r="X671" s="170"/>
      <c r="Y671" s="171"/>
    </row>
    <row r="672" spans="2:25">
      <c r="B672" s="170">
        <v>41459</v>
      </c>
      <c r="C672">
        <v>7050</v>
      </c>
      <c r="E672" s="170">
        <v>41470</v>
      </c>
      <c r="F672">
        <v>4635.7299999999996</v>
      </c>
      <c r="H672" s="170">
        <v>41470</v>
      </c>
      <c r="I672" s="172">
        <f t="shared" si="32"/>
        <v>7150</v>
      </c>
      <c r="J672" s="114">
        <f t="shared" si="33"/>
        <v>4635.7299999999996</v>
      </c>
      <c r="L672" s="170"/>
      <c r="M672" s="173"/>
      <c r="T672" s="170"/>
      <c r="X672" s="170"/>
      <c r="Y672" s="171"/>
    </row>
    <row r="673" spans="2:25">
      <c r="B673" s="170">
        <v>41460</v>
      </c>
      <c r="C673">
        <v>7050</v>
      </c>
      <c r="E673" s="170">
        <v>41471</v>
      </c>
      <c r="F673">
        <v>4644.04</v>
      </c>
      <c r="H673" s="170">
        <v>41471</v>
      </c>
      <c r="I673" s="172">
        <f t="shared" si="32"/>
        <v>7100</v>
      </c>
      <c r="J673" s="114">
        <f t="shared" si="33"/>
        <v>4644.04</v>
      </c>
      <c r="L673" s="170"/>
      <c r="M673" s="173"/>
      <c r="T673" s="170"/>
      <c r="X673" s="170"/>
      <c r="Y673" s="171"/>
    </row>
    <row r="674" spans="2:25">
      <c r="B674" s="170">
        <v>41463</v>
      </c>
      <c r="C674">
        <v>6600</v>
      </c>
      <c r="E674" s="170">
        <v>41472</v>
      </c>
      <c r="F674">
        <v>4679</v>
      </c>
      <c r="H674" s="170">
        <v>41472</v>
      </c>
      <c r="I674" s="172">
        <f t="shared" si="32"/>
        <v>7250</v>
      </c>
      <c r="J674" s="114">
        <f t="shared" si="33"/>
        <v>4679</v>
      </c>
      <c r="L674" s="170"/>
      <c r="M674" s="173"/>
      <c r="T674" s="170"/>
      <c r="X674" s="170"/>
      <c r="Y674" s="171"/>
    </row>
    <row r="675" spans="2:25">
      <c r="B675" s="170">
        <v>41464</v>
      </c>
      <c r="C675">
        <v>6550</v>
      </c>
      <c r="E675" s="170">
        <v>41473</v>
      </c>
      <c r="F675">
        <v>4720.4399999999996</v>
      </c>
      <c r="H675" s="170">
        <v>41473</v>
      </c>
      <c r="I675" s="172">
        <f t="shared" si="32"/>
        <v>7200</v>
      </c>
      <c r="J675" s="114">
        <f t="shared" si="33"/>
        <v>4720.4399999999996</v>
      </c>
      <c r="L675" s="170"/>
      <c r="M675" s="173"/>
      <c r="T675" s="170"/>
      <c r="X675" s="170"/>
      <c r="Y675" s="171"/>
    </row>
    <row r="676" spans="2:25">
      <c r="B676" s="170">
        <v>41465</v>
      </c>
      <c r="C676">
        <v>6850</v>
      </c>
      <c r="E676" s="170">
        <v>41474</v>
      </c>
      <c r="F676">
        <v>4724.41</v>
      </c>
      <c r="H676" s="170">
        <v>41474</v>
      </c>
      <c r="I676" s="172">
        <f t="shared" si="32"/>
        <v>7300</v>
      </c>
      <c r="J676" s="114">
        <f t="shared" si="33"/>
        <v>4724.41</v>
      </c>
      <c r="L676" s="170"/>
      <c r="M676" s="173"/>
      <c r="T676" s="170"/>
      <c r="X676" s="170"/>
      <c r="Y676" s="171"/>
    </row>
    <row r="677" spans="2:25">
      <c r="B677" s="170">
        <v>41466</v>
      </c>
      <c r="C677">
        <v>7000</v>
      </c>
      <c r="E677" s="170">
        <v>41477</v>
      </c>
      <c r="F677">
        <v>4678.9799999999996</v>
      </c>
      <c r="H677" s="170">
        <v>41477</v>
      </c>
      <c r="I677" s="172">
        <f t="shared" si="32"/>
        <v>7100</v>
      </c>
      <c r="J677" s="114">
        <f t="shared" si="33"/>
        <v>4678.9799999999996</v>
      </c>
      <c r="L677" s="170"/>
      <c r="M677" s="173"/>
      <c r="T677" s="170"/>
      <c r="X677" s="170"/>
      <c r="Y677" s="171"/>
    </row>
    <row r="678" spans="2:25">
      <c r="B678" s="170">
        <v>41467</v>
      </c>
      <c r="C678">
        <v>7050</v>
      </c>
      <c r="E678" s="170">
        <v>41478</v>
      </c>
      <c r="F678">
        <v>4767.16</v>
      </c>
      <c r="H678" s="170">
        <v>41478</v>
      </c>
      <c r="I678" s="172">
        <f t="shared" si="32"/>
        <v>7100</v>
      </c>
      <c r="J678" s="114">
        <f t="shared" si="33"/>
        <v>4767.16</v>
      </c>
      <c r="L678" s="170"/>
      <c r="M678" s="173"/>
      <c r="T678" s="170"/>
      <c r="X678" s="170"/>
      <c r="Y678" s="171"/>
    </row>
    <row r="679" spans="2:25">
      <c r="B679" s="170">
        <v>41470</v>
      </c>
      <c r="C679">
        <v>7150</v>
      </c>
      <c r="E679" s="170">
        <v>41479</v>
      </c>
      <c r="F679">
        <v>4718.1000000000004</v>
      </c>
      <c r="H679" s="170">
        <v>41479</v>
      </c>
      <c r="I679" s="172">
        <f t="shared" si="32"/>
        <v>6700</v>
      </c>
      <c r="J679" s="114">
        <f t="shared" si="33"/>
        <v>4718.1000000000004</v>
      </c>
      <c r="L679" s="170"/>
      <c r="M679" s="173"/>
      <c r="T679" s="170"/>
      <c r="X679" s="170"/>
      <c r="Y679" s="171"/>
    </row>
    <row r="680" spans="2:25">
      <c r="B680" s="170">
        <v>41471</v>
      </c>
      <c r="C680">
        <v>7100</v>
      </c>
      <c r="E680" s="170">
        <v>41480</v>
      </c>
      <c r="F680">
        <v>4674.12</v>
      </c>
      <c r="H680" s="170">
        <v>41480</v>
      </c>
      <c r="I680" s="172">
        <f t="shared" si="32"/>
        <v>6700</v>
      </c>
      <c r="J680" s="114">
        <f t="shared" si="33"/>
        <v>4674.12</v>
      </c>
      <c r="L680" s="170"/>
      <c r="M680" s="173"/>
      <c r="T680" s="170"/>
      <c r="X680" s="170"/>
      <c r="Y680" s="171"/>
    </row>
    <row r="681" spans="2:25">
      <c r="B681" s="170">
        <v>41472</v>
      </c>
      <c r="C681">
        <v>7250</v>
      </c>
      <c r="E681" s="170">
        <v>41481</v>
      </c>
      <c r="F681">
        <v>4658.87</v>
      </c>
      <c r="H681" s="170">
        <v>41481</v>
      </c>
      <c r="I681" s="172">
        <f t="shared" si="32"/>
        <v>6700</v>
      </c>
      <c r="J681" s="114">
        <f t="shared" si="33"/>
        <v>4658.87</v>
      </c>
      <c r="L681" s="170"/>
      <c r="M681" s="173"/>
      <c r="T681" s="170"/>
      <c r="X681" s="170"/>
      <c r="Y681" s="171"/>
    </row>
    <row r="682" spans="2:25">
      <c r="B682" s="170">
        <v>41473</v>
      </c>
      <c r="C682">
        <v>7200</v>
      </c>
      <c r="E682" s="170">
        <v>41484</v>
      </c>
      <c r="F682">
        <v>4580.47</v>
      </c>
      <c r="H682" s="170">
        <v>41484</v>
      </c>
      <c r="I682" s="172">
        <f t="shared" si="32"/>
        <v>6700</v>
      </c>
      <c r="J682" s="114">
        <f t="shared" si="33"/>
        <v>4580.47</v>
      </c>
      <c r="L682" s="170"/>
      <c r="M682" s="173"/>
      <c r="T682" s="170"/>
      <c r="X682" s="170"/>
      <c r="Y682" s="171"/>
    </row>
    <row r="683" spans="2:25">
      <c r="B683" s="170">
        <v>41474</v>
      </c>
      <c r="C683">
        <v>7300</v>
      </c>
      <c r="E683" s="170">
        <v>41485</v>
      </c>
      <c r="F683">
        <v>4608.49</v>
      </c>
      <c r="H683" s="170">
        <v>41485</v>
      </c>
      <c r="I683" s="172">
        <f t="shared" si="32"/>
        <v>6850</v>
      </c>
      <c r="J683" s="114">
        <f t="shared" si="33"/>
        <v>4608.49</v>
      </c>
      <c r="L683" s="170"/>
      <c r="M683" s="173"/>
      <c r="T683" s="170"/>
      <c r="X683" s="170"/>
      <c r="Y683" s="171"/>
    </row>
    <row r="684" spans="2:25">
      <c r="B684" s="170">
        <v>41477</v>
      </c>
      <c r="C684">
        <v>7100</v>
      </c>
      <c r="E684" s="170">
        <v>41486</v>
      </c>
      <c r="F684">
        <v>4610.38</v>
      </c>
      <c r="H684" s="170">
        <v>41486</v>
      </c>
      <c r="I684" s="172">
        <f t="shared" si="32"/>
        <v>6500</v>
      </c>
      <c r="J684" s="114">
        <f t="shared" si="33"/>
        <v>4610.38</v>
      </c>
      <c r="L684" s="170"/>
      <c r="M684" s="173"/>
      <c r="T684" s="170"/>
      <c r="X684" s="170"/>
      <c r="Y684" s="171"/>
    </row>
    <row r="685" spans="2:25">
      <c r="B685" s="170">
        <v>41478</v>
      </c>
      <c r="C685">
        <v>7100</v>
      </c>
      <c r="E685" s="170">
        <v>41487</v>
      </c>
      <c r="F685">
        <v>4624.34</v>
      </c>
      <c r="H685" s="170">
        <v>41487</v>
      </c>
      <c r="I685" s="172">
        <f t="shared" si="32"/>
        <v>6750</v>
      </c>
      <c r="J685" s="114">
        <f t="shared" si="33"/>
        <v>4624.34</v>
      </c>
      <c r="L685" s="170"/>
      <c r="M685" s="173"/>
      <c r="T685" s="170"/>
      <c r="X685" s="170"/>
      <c r="Y685" s="171"/>
    </row>
    <row r="686" spans="2:25">
      <c r="B686" s="170">
        <v>41479</v>
      </c>
      <c r="C686">
        <v>6700</v>
      </c>
      <c r="E686" s="170">
        <v>41488</v>
      </c>
      <c r="F686">
        <v>4640.78</v>
      </c>
      <c r="H686" s="170">
        <v>41488</v>
      </c>
      <c r="I686" s="172">
        <f t="shared" si="32"/>
        <v>6800</v>
      </c>
      <c r="J686" s="114">
        <f t="shared" si="33"/>
        <v>4640.78</v>
      </c>
      <c r="L686" s="170"/>
      <c r="M686" s="173"/>
      <c r="T686" s="170"/>
      <c r="X686" s="170"/>
      <c r="Y686" s="171"/>
    </row>
    <row r="687" spans="2:25">
      <c r="B687" s="170">
        <v>41480</v>
      </c>
      <c r="C687">
        <v>6700</v>
      </c>
      <c r="E687" s="170">
        <v>41498</v>
      </c>
      <c r="F687">
        <v>4597.78</v>
      </c>
      <c r="H687" s="170">
        <v>41498</v>
      </c>
      <c r="I687" s="172">
        <f t="shared" si="32"/>
        <v>6750</v>
      </c>
      <c r="J687" s="114">
        <f t="shared" si="33"/>
        <v>4597.78</v>
      </c>
      <c r="L687" s="170"/>
      <c r="M687" s="173"/>
      <c r="T687" s="170"/>
      <c r="X687" s="170"/>
      <c r="Y687" s="171"/>
    </row>
    <row r="688" spans="2:25">
      <c r="B688" s="170">
        <v>41481</v>
      </c>
      <c r="C688">
        <v>6700</v>
      </c>
      <c r="E688" s="170">
        <v>41499</v>
      </c>
      <c r="F688">
        <v>4652.3999999999996</v>
      </c>
      <c r="H688" s="170">
        <v>41499</v>
      </c>
      <c r="I688" s="172">
        <f t="shared" si="32"/>
        <v>6900</v>
      </c>
      <c r="J688" s="114">
        <f t="shared" si="33"/>
        <v>4652.3999999999996</v>
      </c>
      <c r="L688" s="170"/>
      <c r="M688" s="173"/>
      <c r="T688" s="170"/>
      <c r="X688" s="170"/>
      <c r="Y688" s="171"/>
    </row>
    <row r="689" spans="2:25">
      <c r="B689" s="170">
        <v>41484</v>
      </c>
      <c r="C689">
        <v>6700</v>
      </c>
      <c r="E689" s="170">
        <v>41500</v>
      </c>
      <c r="F689">
        <v>4699.7299999999996</v>
      </c>
      <c r="H689" s="170">
        <v>41500</v>
      </c>
      <c r="I689" s="172">
        <f t="shared" si="32"/>
        <v>6950</v>
      </c>
      <c r="J689" s="114">
        <f t="shared" si="33"/>
        <v>4699.7299999999996</v>
      </c>
      <c r="L689" s="170"/>
      <c r="M689" s="173"/>
      <c r="T689" s="170"/>
      <c r="X689" s="170"/>
      <c r="Y689" s="171"/>
    </row>
    <row r="690" spans="2:25">
      <c r="B690" s="170">
        <v>41485</v>
      </c>
      <c r="C690">
        <v>6850</v>
      </c>
      <c r="E690" s="170">
        <v>41501</v>
      </c>
      <c r="F690">
        <v>4685.13</v>
      </c>
      <c r="H690" s="170">
        <v>41501</v>
      </c>
      <c r="I690" s="172">
        <f t="shared" si="32"/>
        <v>6850</v>
      </c>
      <c r="J690" s="114">
        <f t="shared" si="33"/>
        <v>4685.13</v>
      </c>
      <c r="L690" s="170"/>
      <c r="M690" s="173"/>
      <c r="T690" s="170"/>
      <c r="X690" s="170"/>
      <c r="Y690" s="171"/>
    </row>
    <row r="691" spans="2:25">
      <c r="B691" s="170">
        <v>41486</v>
      </c>
      <c r="C691">
        <v>6500</v>
      </c>
      <c r="E691" s="170">
        <v>41502</v>
      </c>
      <c r="F691">
        <v>4568.6499999999996</v>
      </c>
      <c r="H691" s="170">
        <v>41502</v>
      </c>
      <c r="I691" s="172">
        <f t="shared" si="32"/>
        <v>6700</v>
      </c>
      <c r="J691" s="114">
        <f t="shared" si="33"/>
        <v>4568.6499999999996</v>
      </c>
      <c r="L691" s="170"/>
      <c r="M691" s="173"/>
      <c r="T691" s="170"/>
      <c r="X691" s="170"/>
      <c r="Y691" s="171"/>
    </row>
    <row r="692" spans="2:25">
      <c r="B692" s="170">
        <v>41487</v>
      </c>
      <c r="C692">
        <v>6750</v>
      </c>
      <c r="E692" s="170">
        <v>41505</v>
      </c>
      <c r="F692">
        <v>4313.5200000000004</v>
      </c>
      <c r="H692" s="170">
        <v>41505</v>
      </c>
      <c r="I692" s="172">
        <f t="shared" si="32"/>
        <v>6350</v>
      </c>
      <c r="J692" s="114">
        <f t="shared" si="33"/>
        <v>4313.5200000000004</v>
      </c>
      <c r="L692" s="170"/>
      <c r="M692" s="173"/>
      <c r="T692" s="170"/>
      <c r="X692" s="170"/>
      <c r="Y692" s="171"/>
    </row>
    <row r="693" spans="2:25">
      <c r="B693" s="170">
        <v>41488</v>
      </c>
      <c r="C693">
        <v>6800</v>
      </c>
      <c r="E693" s="170">
        <v>41506</v>
      </c>
      <c r="F693">
        <v>4174.9799999999996</v>
      </c>
      <c r="H693" s="170">
        <v>41506</v>
      </c>
      <c r="I693" s="172">
        <f t="shared" si="32"/>
        <v>6150</v>
      </c>
      <c r="J693" s="114">
        <f t="shared" si="33"/>
        <v>4174.9799999999996</v>
      </c>
      <c r="L693" s="170"/>
      <c r="M693" s="173"/>
      <c r="T693" s="170"/>
      <c r="X693" s="170"/>
      <c r="Y693" s="171"/>
    </row>
    <row r="694" spans="2:25">
      <c r="B694" s="170">
        <v>41498</v>
      </c>
      <c r="C694">
        <v>6750</v>
      </c>
      <c r="E694" s="170">
        <v>41507</v>
      </c>
      <c r="F694">
        <v>4218.45</v>
      </c>
      <c r="H694" s="170">
        <v>41507</v>
      </c>
      <c r="I694" s="172">
        <f t="shared" si="32"/>
        <v>6050</v>
      </c>
      <c r="J694" s="114">
        <f t="shared" si="33"/>
        <v>4218.45</v>
      </c>
      <c r="L694" s="170"/>
      <c r="M694" s="173"/>
      <c r="T694" s="170"/>
      <c r="X694" s="170"/>
      <c r="Y694" s="171"/>
    </row>
    <row r="695" spans="2:25">
      <c r="B695" s="170">
        <v>41499</v>
      </c>
      <c r="C695">
        <v>6900</v>
      </c>
      <c r="E695" s="170">
        <v>41508</v>
      </c>
      <c r="F695">
        <v>4171.41</v>
      </c>
      <c r="H695" s="170">
        <v>41508</v>
      </c>
      <c r="I695" s="172">
        <f t="shared" si="32"/>
        <v>6200</v>
      </c>
      <c r="J695" s="114">
        <f t="shared" si="33"/>
        <v>4171.41</v>
      </c>
      <c r="L695" s="170"/>
      <c r="M695" s="173"/>
      <c r="T695" s="170"/>
      <c r="X695" s="170"/>
      <c r="Y695" s="171"/>
    </row>
    <row r="696" spans="2:25">
      <c r="B696" s="170">
        <v>41500</v>
      </c>
      <c r="C696">
        <v>6950</v>
      </c>
      <c r="E696" s="170">
        <v>41509</v>
      </c>
      <c r="F696">
        <v>4169.83</v>
      </c>
      <c r="H696" s="170">
        <v>41509</v>
      </c>
      <c r="I696" s="172">
        <f t="shared" si="32"/>
        <v>6250</v>
      </c>
      <c r="J696" s="114">
        <f t="shared" si="33"/>
        <v>4169.83</v>
      </c>
      <c r="L696" s="170"/>
      <c r="M696" s="173"/>
      <c r="T696" s="170"/>
      <c r="X696" s="170"/>
      <c r="Y696" s="171"/>
    </row>
    <row r="697" spans="2:25">
      <c r="B697" s="170">
        <v>41501</v>
      </c>
      <c r="C697">
        <v>6850</v>
      </c>
      <c r="E697" s="170">
        <v>41512</v>
      </c>
      <c r="F697">
        <v>4120.67</v>
      </c>
      <c r="H697" s="170">
        <v>41512</v>
      </c>
      <c r="I697" s="172">
        <f t="shared" si="32"/>
        <v>5900</v>
      </c>
      <c r="J697" s="114">
        <f t="shared" si="33"/>
        <v>4120.67</v>
      </c>
      <c r="L697" s="170"/>
      <c r="M697" s="173"/>
      <c r="T697" s="170"/>
      <c r="X697" s="170"/>
      <c r="Y697" s="171"/>
    </row>
    <row r="698" spans="2:25">
      <c r="B698" s="170">
        <v>41502</v>
      </c>
      <c r="C698">
        <v>6700</v>
      </c>
      <c r="E698" s="170">
        <v>41513</v>
      </c>
      <c r="F698">
        <v>3967.84</v>
      </c>
      <c r="H698" s="170">
        <v>41513</v>
      </c>
      <c r="I698" s="172">
        <f t="shared" si="32"/>
        <v>5800</v>
      </c>
      <c r="J698" s="114">
        <f t="shared" si="33"/>
        <v>3967.84</v>
      </c>
      <c r="L698" s="170"/>
      <c r="M698" s="173"/>
      <c r="T698" s="170"/>
      <c r="X698" s="170"/>
      <c r="Y698" s="171"/>
    </row>
    <row r="699" spans="2:25">
      <c r="B699" s="170">
        <v>41505</v>
      </c>
      <c r="C699">
        <v>6350</v>
      </c>
      <c r="E699" s="170">
        <v>41514</v>
      </c>
      <c r="F699">
        <v>4026.48</v>
      </c>
      <c r="H699" s="170">
        <v>41514</v>
      </c>
      <c r="I699" s="172">
        <f t="shared" si="32"/>
        <v>5750</v>
      </c>
      <c r="J699" s="114">
        <f t="shared" si="33"/>
        <v>4026.48</v>
      </c>
      <c r="L699" s="170"/>
      <c r="M699" s="173"/>
      <c r="T699" s="170"/>
      <c r="X699" s="170"/>
      <c r="Y699" s="171"/>
    </row>
    <row r="700" spans="2:25">
      <c r="B700" s="170">
        <v>41506</v>
      </c>
      <c r="C700">
        <v>6150</v>
      </c>
      <c r="E700" s="170">
        <v>41515</v>
      </c>
      <c r="F700">
        <v>4103.59</v>
      </c>
      <c r="H700" s="170">
        <v>41515</v>
      </c>
      <c r="I700" s="172">
        <f t="shared" si="32"/>
        <v>6200</v>
      </c>
      <c r="J700" s="114">
        <f t="shared" si="33"/>
        <v>4103.59</v>
      </c>
      <c r="L700" s="170"/>
      <c r="M700" s="173"/>
      <c r="T700" s="170"/>
      <c r="X700" s="170"/>
      <c r="Y700" s="171"/>
    </row>
    <row r="701" spans="2:25">
      <c r="B701" s="170">
        <v>41507</v>
      </c>
      <c r="C701">
        <v>6050</v>
      </c>
      <c r="E701" s="170">
        <v>41516</v>
      </c>
      <c r="F701">
        <v>4195.09</v>
      </c>
      <c r="H701" s="170">
        <v>41516</v>
      </c>
      <c r="I701" s="172">
        <f t="shared" si="32"/>
        <v>6500</v>
      </c>
      <c r="J701" s="114">
        <f t="shared" si="33"/>
        <v>4195.09</v>
      </c>
      <c r="L701" s="170"/>
      <c r="M701" s="173"/>
      <c r="T701" s="170"/>
      <c r="X701" s="170"/>
      <c r="Y701" s="171"/>
    </row>
    <row r="702" spans="2:25">
      <c r="B702" s="170">
        <v>41508</v>
      </c>
      <c r="C702">
        <v>6200</v>
      </c>
      <c r="E702" s="170">
        <v>41519</v>
      </c>
      <c r="F702">
        <v>4101.2299999999996</v>
      </c>
      <c r="H702" s="170">
        <v>41519</v>
      </c>
      <c r="I702" s="172">
        <f t="shared" si="32"/>
        <v>5900</v>
      </c>
      <c r="J702" s="114">
        <f t="shared" si="33"/>
        <v>4101.2299999999996</v>
      </c>
      <c r="L702" s="170"/>
      <c r="M702" s="173"/>
      <c r="T702" s="170"/>
      <c r="X702" s="170"/>
      <c r="Y702" s="171"/>
    </row>
    <row r="703" spans="2:25">
      <c r="B703" s="170">
        <v>41509</v>
      </c>
      <c r="C703">
        <v>6250</v>
      </c>
      <c r="E703" s="170">
        <v>41520</v>
      </c>
      <c r="F703">
        <v>4164.01</v>
      </c>
      <c r="H703" s="170">
        <v>41520</v>
      </c>
      <c r="I703" s="172">
        <f t="shared" si="32"/>
        <v>5900</v>
      </c>
      <c r="J703" s="114">
        <f t="shared" si="33"/>
        <v>4164.01</v>
      </c>
      <c r="L703" s="170"/>
      <c r="M703" s="173"/>
      <c r="T703" s="170"/>
      <c r="X703" s="170"/>
      <c r="Y703" s="171"/>
    </row>
    <row r="704" spans="2:25">
      <c r="B704" s="170">
        <v>41512</v>
      </c>
      <c r="C704">
        <v>5900</v>
      </c>
      <c r="E704" s="170">
        <v>41521</v>
      </c>
      <c r="F704">
        <v>4073.46</v>
      </c>
      <c r="H704" s="170">
        <v>41521</v>
      </c>
      <c r="I704" s="172">
        <f t="shared" si="32"/>
        <v>5950</v>
      </c>
      <c r="J704" s="114">
        <f t="shared" si="33"/>
        <v>4073.46</v>
      </c>
      <c r="L704" s="170"/>
      <c r="M704" s="173"/>
      <c r="T704" s="170"/>
      <c r="X704" s="170"/>
      <c r="Y704" s="171"/>
    </row>
    <row r="705" spans="2:25">
      <c r="B705" s="170">
        <v>41513</v>
      </c>
      <c r="C705">
        <v>5800</v>
      </c>
      <c r="E705" s="170">
        <v>41522</v>
      </c>
      <c r="F705">
        <v>4050.86</v>
      </c>
      <c r="H705" s="170">
        <v>41522</v>
      </c>
      <c r="I705" s="172">
        <f t="shared" si="32"/>
        <v>6000</v>
      </c>
      <c r="J705" s="114">
        <f t="shared" si="33"/>
        <v>4050.86</v>
      </c>
      <c r="L705" s="170"/>
      <c r="M705" s="173"/>
      <c r="T705" s="170"/>
      <c r="X705" s="170"/>
      <c r="Y705" s="171"/>
    </row>
    <row r="706" spans="2:25">
      <c r="B706" s="170">
        <v>41514</v>
      </c>
      <c r="C706">
        <v>5750</v>
      </c>
      <c r="E706" s="170">
        <v>41523</v>
      </c>
      <c r="F706">
        <v>4072.35</v>
      </c>
      <c r="H706" s="170">
        <v>41523</v>
      </c>
      <c r="I706" s="172">
        <f t="shared" si="32"/>
        <v>5950</v>
      </c>
      <c r="J706" s="114">
        <f t="shared" si="33"/>
        <v>4072.35</v>
      </c>
      <c r="L706" s="170"/>
      <c r="M706" s="173"/>
      <c r="T706" s="170"/>
      <c r="X706" s="170"/>
      <c r="Y706" s="171"/>
    </row>
    <row r="707" spans="2:25">
      <c r="B707" s="170">
        <v>41515</v>
      </c>
      <c r="C707">
        <v>6200</v>
      </c>
      <c r="E707" s="170">
        <v>41526</v>
      </c>
      <c r="F707">
        <v>4191.26</v>
      </c>
      <c r="H707" s="170">
        <v>41526</v>
      </c>
      <c r="I707" s="172">
        <f t="shared" si="32"/>
        <v>6350</v>
      </c>
      <c r="J707" s="114">
        <f t="shared" si="33"/>
        <v>4191.26</v>
      </c>
      <c r="L707" s="170"/>
      <c r="M707" s="173"/>
      <c r="T707" s="170"/>
      <c r="X707" s="170"/>
      <c r="Y707" s="171"/>
    </row>
    <row r="708" spans="2:25">
      <c r="B708" s="170">
        <v>41516</v>
      </c>
      <c r="C708">
        <v>6500</v>
      </c>
      <c r="E708" s="170">
        <v>41527</v>
      </c>
      <c r="F708">
        <v>4358.1400000000003</v>
      </c>
      <c r="H708" s="170">
        <v>41527</v>
      </c>
      <c r="I708" s="172">
        <f t="shared" si="32"/>
        <v>6650</v>
      </c>
      <c r="J708" s="114">
        <f t="shared" si="33"/>
        <v>4358.1400000000003</v>
      </c>
      <c r="L708" s="170"/>
      <c r="M708" s="173"/>
      <c r="T708" s="170"/>
      <c r="X708" s="170"/>
      <c r="Y708" s="171"/>
    </row>
    <row r="709" spans="2:25">
      <c r="B709" s="170">
        <v>41519</v>
      </c>
      <c r="C709">
        <v>5900</v>
      </c>
      <c r="E709" s="170">
        <v>41528</v>
      </c>
      <c r="F709">
        <v>4349.42</v>
      </c>
      <c r="H709" s="170">
        <v>41528</v>
      </c>
      <c r="I709" s="172">
        <f t="shared" ref="I709:I772" si="34">IFERROR(_xlfn.XLOOKUP($H709,B709:B4276,C709:C4276),AVERAGE(I706:I708))</f>
        <v>6650</v>
      </c>
      <c r="J709" s="114">
        <f t="shared" ref="J709:J772" si="35">F709</f>
        <v>4349.42</v>
      </c>
      <c r="L709" s="170"/>
      <c r="M709" s="173"/>
      <c r="T709" s="170"/>
      <c r="X709" s="170"/>
      <c r="Y709" s="171"/>
    </row>
    <row r="710" spans="2:25">
      <c r="B710" s="170">
        <v>41520</v>
      </c>
      <c r="C710">
        <v>5900</v>
      </c>
      <c r="E710" s="170">
        <v>41529</v>
      </c>
      <c r="F710">
        <v>4356.6000000000004</v>
      </c>
      <c r="H710" s="170">
        <v>41529</v>
      </c>
      <c r="I710" s="172">
        <f t="shared" si="34"/>
        <v>6550</v>
      </c>
      <c r="J710" s="114">
        <f t="shared" si="35"/>
        <v>4356.6000000000004</v>
      </c>
      <c r="L710" s="170"/>
      <c r="M710" s="173"/>
      <c r="T710" s="170"/>
      <c r="X710" s="170"/>
      <c r="Y710" s="171"/>
    </row>
    <row r="711" spans="2:25">
      <c r="B711" s="170">
        <v>41521</v>
      </c>
      <c r="C711">
        <v>5950</v>
      </c>
      <c r="E711" s="170">
        <v>41530</v>
      </c>
      <c r="F711">
        <v>4375.54</v>
      </c>
      <c r="H711" s="170">
        <v>41530</v>
      </c>
      <c r="I711" s="172">
        <f t="shared" si="34"/>
        <v>6500</v>
      </c>
      <c r="J711" s="114">
        <f t="shared" si="35"/>
        <v>4375.54</v>
      </c>
      <c r="L711" s="170"/>
      <c r="M711" s="173"/>
      <c r="T711" s="170"/>
      <c r="X711" s="170"/>
      <c r="Y711" s="171"/>
    </row>
    <row r="712" spans="2:25">
      <c r="B712" s="170">
        <v>41522</v>
      </c>
      <c r="C712">
        <v>6000</v>
      </c>
      <c r="E712" s="170">
        <v>41533</v>
      </c>
      <c r="F712">
        <v>4522.24</v>
      </c>
      <c r="H712" s="170">
        <v>41533</v>
      </c>
      <c r="I712" s="172">
        <f t="shared" si="34"/>
        <v>6750</v>
      </c>
      <c r="J712" s="114">
        <f t="shared" si="35"/>
        <v>4522.24</v>
      </c>
      <c r="L712" s="170"/>
      <c r="M712" s="173"/>
      <c r="T712" s="170"/>
      <c r="X712" s="170"/>
      <c r="Y712" s="171"/>
    </row>
    <row r="713" spans="2:25">
      <c r="B713" s="170">
        <v>41523</v>
      </c>
      <c r="C713">
        <v>5950</v>
      </c>
      <c r="E713" s="170">
        <v>41534</v>
      </c>
      <c r="F713">
        <v>4517.62</v>
      </c>
      <c r="H713" s="170">
        <v>41534</v>
      </c>
      <c r="I713" s="172">
        <f t="shared" si="34"/>
        <v>6850</v>
      </c>
      <c r="J713" s="114">
        <f t="shared" si="35"/>
        <v>4517.62</v>
      </c>
      <c r="L713" s="170"/>
      <c r="M713" s="173"/>
      <c r="T713" s="170"/>
      <c r="X713" s="170"/>
      <c r="Y713" s="171"/>
    </row>
    <row r="714" spans="2:25">
      <c r="B714" s="170">
        <v>41526</v>
      </c>
      <c r="C714">
        <v>6350</v>
      </c>
      <c r="E714" s="170">
        <v>41535</v>
      </c>
      <c r="F714">
        <v>4463.25</v>
      </c>
      <c r="H714" s="170">
        <v>41535</v>
      </c>
      <c r="I714" s="172">
        <f t="shared" si="34"/>
        <v>6700</v>
      </c>
      <c r="J714" s="114">
        <f t="shared" si="35"/>
        <v>4463.25</v>
      </c>
      <c r="L714" s="170"/>
      <c r="M714" s="173"/>
      <c r="T714" s="170"/>
      <c r="X714" s="170"/>
      <c r="Y714" s="171"/>
    </row>
    <row r="715" spans="2:25">
      <c r="B715" s="170">
        <v>41527</v>
      </c>
      <c r="C715">
        <v>6650</v>
      </c>
      <c r="E715" s="170">
        <v>41536</v>
      </c>
      <c r="F715">
        <v>4670.7299999999996</v>
      </c>
      <c r="H715" s="170">
        <v>41536</v>
      </c>
      <c r="I715" s="172">
        <f t="shared" si="34"/>
        <v>6850</v>
      </c>
      <c r="J715" s="114">
        <f t="shared" si="35"/>
        <v>4670.7299999999996</v>
      </c>
      <c r="L715" s="170"/>
      <c r="M715" s="173"/>
      <c r="T715" s="170"/>
      <c r="X715" s="170"/>
      <c r="Y715" s="171"/>
    </row>
    <row r="716" spans="2:25">
      <c r="B716" s="170">
        <v>41528</v>
      </c>
      <c r="C716">
        <v>6650</v>
      </c>
      <c r="E716" s="170">
        <v>41537</v>
      </c>
      <c r="F716">
        <v>4583.83</v>
      </c>
      <c r="H716" s="170">
        <v>41537</v>
      </c>
      <c r="I716" s="172">
        <f t="shared" si="34"/>
        <v>6950</v>
      </c>
      <c r="J716" s="114">
        <f t="shared" si="35"/>
        <v>4583.83</v>
      </c>
      <c r="L716" s="170"/>
      <c r="M716" s="173"/>
      <c r="T716" s="170"/>
      <c r="X716" s="170"/>
      <c r="Y716" s="171"/>
    </row>
    <row r="717" spans="2:25">
      <c r="B717" s="170">
        <v>41529</v>
      </c>
      <c r="C717">
        <v>6550</v>
      </c>
      <c r="E717" s="170">
        <v>41540</v>
      </c>
      <c r="F717">
        <v>4562.8599999999997</v>
      </c>
      <c r="H717" s="170">
        <v>41540</v>
      </c>
      <c r="I717" s="172">
        <f t="shared" si="34"/>
        <v>6950</v>
      </c>
      <c r="J717" s="114">
        <f t="shared" si="35"/>
        <v>4562.8599999999997</v>
      </c>
      <c r="L717" s="170"/>
      <c r="M717" s="173"/>
      <c r="T717" s="170"/>
      <c r="X717" s="170"/>
      <c r="Y717" s="171"/>
    </row>
    <row r="718" spans="2:25">
      <c r="B718" s="170">
        <v>41530</v>
      </c>
      <c r="C718">
        <v>6500</v>
      </c>
      <c r="E718" s="170">
        <v>41541</v>
      </c>
      <c r="F718">
        <v>4460.41</v>
      </c>
      <c r="H718" s="170">
        <v>41541</v>
      </c>
      <c r="I718" s="172">
        <f t="shared" si="34"/>
        <v>6700</v>
      </c>
      <c r="J718" s="114">
        <f t="shared" si="35"/>
        <v>4460.41</v>
      </c>
      <c r="L718" s="170"/>
      <c r="M718" s="173"/>
      <c r="T718" s="170"/>
      <c r="X718" s="170"/>
      <c r="Y718" s="171"/>
    </row>
    <row r="719" spans="2:25">
      <c r="B719" s="170">
        <v>41533</v>
      </c>
      <c r="C719">
        <v>6750</v>
      </c>
      <c r="E719" s="170">
        <v>41542</v>
      </c>
      <c r="F719">
        <v>4406.7700000000004</v>
      </c>
      <c r="H719" s="170">
        <v>41542</v>
      </c>
      <c r="I719" s="172">
        <f t="shared" si="34"/>
        <v>6750</v>
      </c>
      <c r="J719" s="114">
        <f t="shared" si="35"/>
        <v>4406.7700000000004</v>
      </c>
      <c r="L719" s="170"/>
      <c r="M719" s="173"/>
      <c r="T719" s="170"/>
      <c r="X719" s="170"/>
      <c r="Y719" s="171"/>
    </row>
    <row r="720" spans="2:25">
      <c r="B720" s="170">
        <v>41534</v>
      </c>
      <c r="C720">
        <v>6850</v>
      </c>
      <c r="E720" s="170">
        <v>41543</v>
      </c>
      <c r="F720">
        <v>4405.8900000000003</v>
      </c>
      <c r="H720" s="170">
        <v>41543</v>
      </c>
      <c r="I720" s="172">
        <f t="shared" si="34"/>
        <v>6800</v>
      </c>
      <c r="J720" s="114">
        <f t="shared" si="35"/>
        <v>4405.8900000000003</v>
      </c>
      <c r="L720" s="170"/>
      <c r="M720" s="173"/>
      <c r="T720" s="170"/>
      <c r="X720" s="170"/>
      <c r="Y720" s="171"/>
    </row>
    <row r="721" spans="2:25">
      <c r="B721" s="170">
        <v>41535</v>
      </c>
      <c r="C721">
        <v>6700</v>
      </c>
      <c r="E721" s="170">
        <v>41544</v>
      </c>
      <c r="F721">
        <v>4423.72</v>
      </c>
      <c r="H721" s="170">
        <v>41544</v>
      </c>
      <c r="I721" s="172">
        <f t="shared" si="34"/>
        <v>7050</v>
      </c>
      <c r="J721" s="114">
        <f t="shared" si="35"/>
        <v>4423.72</v>
      </c>
      <c r="L721" s="170"/>
      <c r="M721" s="173"/>
      <c r="T721" s="170"/>
      <c r="X721" s="170"/>
      <c r="Y721" s="171"/>
    </row>
    <row r="722" spans="2:25">
      <c r="B722" s="170">
        <v>41536</v>
      </c>
      <c r="C722">
        <v>6850</v>
      </c>
      <c r="E722" s="170">
        <v>41547</v>
      </c>
      <c r="F722">
        <v>4316.18</v>
      </c>
      <c r="H722" s="170">
        <v>41547</v>
      </c>
      <c r="I722" s="172">
        <f t="shared" si="34"/>
        <v>7050</v>
      </c>
      <c r="J722" s="114">
        <f t="shared" si="35"/>
        <v>4316.18</v>
      </c>
      <c r="L722" s="170"/>
      <c r="M722" s="173"/>
      <c r="T722" s="170"/>
      <c r="X722" s="170"/>
      <c r="Y722" s="171"/>
    </row>
    <row r="723" spans="2:25">
      <c r="B723" s="170">
        <v>41537</v>
      </c>
      <c r="C723">
        <v>6950</v>
      </c>
      <c r="E723" s="170">
        <v>41548</v>
      </c>
      <c r="F723">
        <v>4345.8999999999996</v>
      </c>
      <c r="H723" s="170">
        <v>41548</v>
      </c>
      <c r="I723" s="172">
        <f t="shared" si="34"/>
        <v>7000</v>
      </c>
      <c r="J723" s="114">
        <f t="shared" si="35"/>
        <v>4345.8999999999996</v>
      </c>
      <c r="L723" s="170"/>
      <c r="M723" s="173"/>
      <c r="T723" s="170"/>
      <c r="X723" s="170"/>
      <c r="Y723" s="171"/>
    </row>
    <row r="724" spans="2:25">
      <c r="B724" s="170">
        <v>41540</v>
      </c>
      <c r="C724">
        <v>6950</v>
      </c>
      <c r="E724" s="170">
        <v>41549</v>
      </c>
      <c r="F724">
        <v>4387.6000000000004</v>
      </c>
      <c r="H724" s="170">
        <v>41549</v>
      </c>
      <c r="I724" s="172">
        <f t="shared" si="34"/>
        <v>6950</v>
      </c>
      <c r="J724" s="114">
        <f t="shared" si="35"/>
        <v>4387.6000000000004</v>
      </c>
      <c r="L724" s="170"/>
      <c r="M724" s="173"/>
      <c r="T724" s="170"/>
      <c r="X724" s="170"/>
      <c r="Y724" s="171"/>
    </row>
    <row r="725" spans="2:25">
      <c r="B725" s="170">
        <v>41541</v>
      </c>
      <c r="C725">
        <v>6700</v>
      </c>
      <c r="E725" s="170">
        <v>41550</v>
      </c>
      <c r="F725">
        <v>4418.6400000000003</v>
      </c>
      <c r="H725" s="170">
        <v>41550</v>
      </c>
      <c r="I725" s="172">
        <f t="shared" si="34"/>
        <v>6900</v>
      </c>
      <c r="J725" s="114">
        <f t="shared" si="35"/>
        <v>4418.6400000000003</v>
      </c>
      <c r="L725" s="170"/>
      <c r="M725" s="173"/>
      <c r="T725" s="170"/>
      <c r="X725" s="170"/>
      <c r="Y725" s="171"/>
    </row>
    <row r="726" spans="2:25">
      <c r="B726" s="170">
        <v>41542</v>
      </c>
      <c r="C726">
        <v>6750</v>
      </c>
      <c r="E726" s="170">
        <v>41551</v>
      </c>
      <c r="F726">
        <v>4389.3500000000004</v>
      </c>
      <c r="H726" s="170">
        <v>41551</v>
      </c>
      <c r="I726" s="172">
        <f t="shared" si="34"/>
        <v>6700</v>
      </c>
      <c r="J726" s="114">
        <f t="shared" si="35"/>
        <v>4389.3500000000004</v>
      </c>
      <c r="L726" s="170"/>
      <c r="M726" s="173"/>
      <c r="T726" s="170"/>
      <c r="X726" s="170"/>
      <c r="Y726" s="171"/>
    </row>
    <row r="727" spans="2:25">
      <c r="B727" s="170">
        <v>41543</v>
      </c>
      <c r="C727">
        <v>6800</v>
      </c>
      <c r="E727" s="170">
        <v>41554</v>
      </c>
      <c r="F727">
        <v>4374.96</v>
      </c>
      <c r="H727" s="170">
        <v>41554</v>
      </c>
      <c r="I727" s="172">
        <f t="shared" si="34"/>
        <v>6750</v>
      </c>
      <c r="J727" s="114">
        <f t="shared" si="35"/>
        <v>4374.96</v>
      </c>
      <c r="L727" s="170"/>
      <c r="M727" s="173"/>
      <c r="T727" s="170"/>
      <c r="X727" s="170"/>
      <c r="Y727" s="171"/>
    </row>
    <row r="728" spans="2:25">
      <c r="B728" s="170">
        <v>41544</v>
      </c>
      <c r="C728">
        <v>7050</v>
      </c>
      <c r="E728" s="170">
        <v>41555</v>
      </c>
      <c r="F728">
        <v>4432.51</v>
      </c>
      <c r="H728" s="170">
        <v>41555</v>
      </c>
      <c r="I728" s="172">
        <f t="shared" si="34"/>
        <v>6700</v>
      </c>
      <c r="J728" s="114">
        <f t="shared" si="35"/>
        <v>4432.51</v>
      </c>
      <c r="L728" s="170"/>
      <c r="M728" s="173"/>
      <c r="T728" s="170"/>
      <c r="X728" s="170"/>
      <c r="Y728" s="171"/>
    </row>
    <row r="729" spans="2:25">
      <c r="B729" s="170">
        <v>41547</v>
      </c>
      <c r="C729">
        <v>7050</v>
      </c>
      <c r="E729" s="170">
        <v>41556</v>
      </c>
      <c r="F729">
        <v>4457.4399999999996</v>
      </c>
      <c r="H729" s="170">
        <v>41556</v>
      </c>
      <c r="I729" s="172">
        <f t="shared" si="34"/>
        <v>6700</v>
      </c>
      <c r="J729" s="114">
        <f t="shared" si="35"/>
        <v>4457.4399999999996</v>
      </c>
      <c r="L729" s="170"/>
      <c r="M729" s="173"/>
      <c r="T729" s="170"/>
      <c r="X729" s="170"/>
      <c r="Y729" s="171"/>
    </row>
    <row r="730" spans="2:25">
      <c r="B730" s="170">
        <v>41548</v>
      </c>
      <c r="C730">
        <v>7000</v>
      </c>
      <c r="E730" s="170">
        <v>41557</v>
      </c>
      <c r="F730">
        <v>4486.68</v>
      </c>
      <c r="H730" s="170">
        <v>41557</v>
      </c>
      <c r="I730" s="172">
        <f t="shared" si="34"/>
        <v>6700</v>
      </c>
      <c r="J730" s="114">
        <f t="shared" si="35"/>
        <v>4486.68</v>
      </c>
      <c r="L730" s="170"/>
      <c r="M730" s="173"/>
      <c r="T730" s="170"/>
      <c r="X730" s="170"/>
      <c r="Y730" s="171"/>
    </row>
    <row r="731" spans="2:25">
      <c r="B731" s="170">
        <v>41549</v>
      </c>
      <c r="C731">
        <v>6950</v>
      </c>
      <c r="E731" s="170">
        <v>41558</v>
      </c>
      <c r="F731">
        <v>4519.91</v>
      </c>
      <c r="H731" s="170">
        <v>41558</v>
      </c>
      <c r="I731" s="172">
        <f t="shared" si="34"/>
        <v>7000</v>
      </c>
      <c r="J731" s="114">
        <f t="shared" si="35"/>
        <v>4519.91</v>
      </c>
      <c r="L731" s="170"/>
      <c r="M731" s="173"/>
      <c r="T731" s="170"/>
      <c r="X731" s="170"/>
      <c r="Y731" s="171"/>
    </row>
    <row r="732" spans="2:25">
      <c r="B732" s="170">
        <v>41550</v>
      </c>
      <c r="C732">
        <v>6900</v>
      </c>
      <c r="E732" s="170">
        <v>41563</v>
      </c>
      <c r="F732">
        <v>4492.26</v>
      </c>
      <c r="H732" s="170">
        <v>41563</v>
      </c>
      <c r="I732" s="172">
        <f t="shared" si="34"/>
        <v>6950</v>
      </c>
      <c r="J732" s="114">
        <f t="shared" si="35"/>
        <v>4492.26</v>
      </c>
      <c r="L732" s="170"/>
      <c r="M732" s="173"/>
      <c r="T732" s="170"/>
      <c r="X732" s="170"/>
      <c r="Y732" s="171"/>
    </row>
    <row r="733" spans="2:25">
      <c r="B733" s="170">
        <v>41551</v>
      </c>
      <c r="C733">
        <v>6700</v>
      </c>
      <c r="E733" s="170">
        <v>41564</v>
      </c>
      <c r="F733">
        <v>4518.93</v>
      </c>
      <c r="H733" s="170">
        <v>41564</v>
      </c>
      <c r="I733" s="172">
        <f t="shared" si="34"/>
        <v>7100</v>
      </c>
      <c r="J733" s="114">
        <f t="shared" si="35"/>
        <v>4518.93</v>
      </c>
      <c r="L733" s="170"/>
      <c r="M733" s="173"/>
      <c r="T733" s="170"/>
      <c r="X733" s="170"/>
      <c r="Y733" s="171"/>
    </row>
    <row r="734" spans="2:25">
      <c r="B734" s="170">
        <v>41554</v>
      </c>
      <c r="C734">
        <v>6750</v>
      </c>
      <c r="E734" s="170">
        <v>41565</v>
      </c>
      <c r="F734">
        <v>4546.57</v>
      </c>
      <c r="H734" s="170">
        <v>41565</v>
      </c>
      <c r="I734" s="172">
        <f t="shared" si="34"/>
        <v>7100</v>
      </c>
      <c r="J734" s="114">
        <f t="shared" si="35"/>
        <v>4546.57</v>
      </c>
      <c r="L734" s="170"/>
      <c r="M734" s="173"/>
      <c r="T734" s="170"/>
      <c r="X734" s="170"/>
      <c r="Y734" s="171"/>
    </row>
    <row r="735" spans="2:25">
      <c r="B735" s="170">
        <v>41555</v>
      </c>
      <c r="C735">
        <v>6700</v>
      </c>
      <c r="E735" s="170">
        <v>41568</v>
      </c>
      <c r="F735">
        <v>4578.18</v>
      </c>
      <c r="H735" s="170">
        <v>41568</v>
      </c>
      <c r="I735" s="172">
        <f t="shared" si="34"/>
        <v>7250</v>
      </c>
      <c r="J735" s="114">
        <f t="shared" si="35"/>
        <v>4578.18</v>
      </c>
      <c r="L735" s="170"/>
      <c r="M735" s="173"/>
      <c r="T735" s="170"/>
      <c r="X735" s="170"/>
      <c r="Y735" s="171"/>
    </row>
    <row r="736" spans="2:25">
      <c r="B736" s="170">
        <v>41556</v>
      </c>
      <c r="C736">
        <v>6700</v>
      </c>
      <c r="E736" s="170">
        <v>41569</v>
      </c>
      <c r="F736">
        <v>4512.74</v>
      </c>
      <c r="H736" s="170">
        <v>41569</v>
      </c>
      <c r="I736" s="172">
        <f t="shared" si="34"/>
        <v>7150</v>
      </c>
      <c r="J736" s="114">
        <f t="shared" si="35"/>
        <v>4512.74</v>
      </c>
      <c r="L736" s="170"/>
      <c r="M736" s="173"/>
      <c r="T736" s="170"/>
      <c r="X736" s="170"/>
      <c r="Y736" s="171"/>
    </row>
    <row r="737" spans="2:25">
      <c r="B737" s="170">
        <v>41557</v>
      </c>
      <c r="C737">
        <v>6700</v>
      </c>
      <c r="E737" s="170">
        <v>41570</v>
      </c>
      <c r="F737">
        <v>4546.5</v>
      </c>
      <c r="H737" s="170">
        <v>41570</v>
      </c>
      <c r="I737" s="172">
        <f t="shared" si="34"/>
        <v>7400</v>
      </c>
      <c r="J737" s="114">
        <f t="shared" si="35"/>
        <v>4546.5</v>
      </c>
      <c r="L737" s="170"/>
      <c r="M737" s="173"/>
      <c r="T737" s="170"/>
      <c r="X737" s="170"/>
      <c r="Y737" s="171"/>
    </row>
    <row r="738" spans="2:25">
      <c r="B738" s="170">
        <v>41558</v>
      </c>
      <c r="C738">
        <v>7000</v>
      </c>
      <c r="E738" s="170">
        <v>41571</v>
      </c>
      <c r="F738">
        <v>4594.8500000000004</v>
      </c>
      <c r="H738" s="170">
        <v>41571</v>
      </c>
      <c r="I738" s="172">
        <f t="shared" si="34"/>
        <v>7400</v>
      </c>
      <c r="J738" s="114">
        <f t="shared" si="35"/>
        <v>4594.8500000000004</v>
      </c>
      <c r="L738" s="170"/>
      <c r="M738" s="173"/>
      <c r="T738" s="170"/>
      <c r="X738" s="170"/>
      <c r="Y738" s="171"/>
    </row>
    <row r="739" spans="2:25">
      <c r="B739" s="170">
        <v>41563</v>
      </c>
      <c r="C739">
        <v>6950</v>
      </c>
      <c r="E739" s="170">
        <v>41572</v>
      </c>
      <c r="F739">
        <v>4580.8500000000004</v>
      </c>
      <c r="H739" s="170">
        <v>41572</v>
      </c>
      <c r="I739" s="172">
        <f t="shared" si="34"/>
        <v>7400</v>
      </c>
      <c r="J739" s="114">
        <f t="shared" si="35"/>
        <v>4580.8500000000004</v>
      </c>
      <c r="L739" s="170"/>
      <c r="M739" s="173"/>
      <c r="T739" s="170"/>
      <c r="X739" s="170"/>
      <c r="Y739" s="171"/>
    </row>
    <row r="740" spans="2:25">
      <c r="B740" s="170">
        <v>41564</v>
      </c>
      <c r="C740">
        <v>7100</v>
      </c>
      <c r="E740" s="170">
        <v>41575</v>
      </c>
      <c r="F740">
        <v>4590.54</v>
      </c>
      <c r="H740" s="170">
        <v>41575</v>
      </c>
      <c r="I740" s="172">
        <f t="shared" si="34"/>
        <v>7450</v>
      </c>
      <c r="J740" s="114">
        <f t="shared" si="35"/>
        <v>4590.54</v>
      </c>
      <c r="L740" s="170"/>
      <c r="M740" s="173"/>
      <c r="T740" s="170"/>
      <c r="X740" s="170"/>
      <c r="Y740" s="171"/>
    </row>
    <row r="741" spans="2:25">
      <c r="B741" s="170">
        <v>41565</v>
      </c>
      <c r="C741">
        <v>7100</v>
      </c>
      <c r="E741" s="170">
        <v>41576</v>
      </c>
      <c r="F741">
        <v>4562.7700000000004</v>
      </c>
      <c r="H741" s="170">
        <v>41576</v>
      </c>
      <c r="I741" s="172">
        <f t="shared" si="34"/>
        <v>7300</v>
      </c>
      <c r="J741" s="114">
        <f t="shared" si="35"/>
        <v>4562.7700000000004</v>
      </c>
      <c r="L741" s="170"/>
      <c r="M741" s="173"/>
      <c r="T741" s="170"/>
      <c r="X741" s="170"/>
      <c r="Y741" s="171"/>
    </row>
    <row r="742" spans="2:25">
      <c r="B742" s="170">
        <v>41568</v>
      </c>
      <c r="C742">
        <v>7250</v>
      </c>
      <c r="E742" s="170">
        <v>41577</v>
      </c>
      <c r="F742">
        <v>4574.88</v>
      </c>
      <c r="H742" s="170">
        <v>41577</v>
      </c>
      <c r="I742" s="172">
        <f t="shared" si="34"/>
        <v>6950</v>
      </c>
      <c r="J742" s="114">
        <f t="shared" si="35"/>
        <v>4574.88</v>
      </c>
      <c r="L742" s="170"/>
      <c r="M742" s="173"/>
      <c r="T742" s="170"/>
      <c r="X742" s="170"/>
      <c r="Y742" s="171"/>
    </row>
    <row r="743" spans="2:25">
      <c r="B743" s="170">
        <v>41569</v>
      </c>
      <c r="C743">
        <v>7150</v>
      </c>
      <c r="E743" s="170">
        <v>41578</v>
      </c>
      <c r="F743">
        <v>4510.63</v>
      </c>
      <c r="H743" s="170">
        <v>41578</v>
      </c>
      <c r="I743" s="172">
        <f t="shared" si="34"/>
        <v>6650</v>
      </c>
      <c r="J743" s="114">
        <f t="shared" si="35"/>
        <v>4510.63</v>
      </c>
      <c r="L743" s="170"/>
      <c r="M743" s="173"/>
      <c r="T743" s="170"/>
      <c r="X743" s="170"/>
      <c r="Y743" s="171"/>
    </row>
    <row r="744" spans="2:25">
      <c r="B744" s="170">
        <v>41570</v>
      </c>
      <c r="C744">
        <v>7400</v>
      </c>
      <c r="E744" s="170">
        <v>41579</v>
      </c>
      <c r="F744">
        <v>4432.59</v>
      </c>
      <c r="H744" s="170">
        <v>41579</v>
      </c>
      <c r="I744" s="172">
        <f t="shared" si="34"/>
        <v>6500</v>
      </c>
      <c r="J744" s="114">
        <f t="shared" si="35"/>
        <v>4432.59</v>
      </c>
      <c r="L744" s="170"/>
      <c r="M744" s="173"/>
      <c r="T744" s="170"/>
      <c r="X744" s="170"/>
      <c r="Y744" s="171"/>
    </row>
    <row r="745" spans="2:25">
      <c r="B745" s="170">
        <v>41571</v>
      </c>
      <c r="C745">
        <v>7400</v>
      </c>
      <c r="E745" s="170">
        <v>41582</v>
      </c>
      <c r="F745">
        <v>4423.29</v>
      </c>
      <c r="H745" s="170">
        <v>41582</v>
      </c>
      <c r="I745" s="172">
        <f t="shared" si="34"/>
        <v>6550</v>
      </c>
      <c r="J745" s="114">
        <f t="shared" si="35"/>
        <v>4423.29</v>
      </c>
      <c r="L745" s="170"/>
      <c r="M745" s="173"/>
      <c r="T745" s="170"/>
      <c r="X745" s="170"/>
      <c r="Y745" s="171"/>
    </row>
    <row r="746" spans="2:25">
      <c r="B746" s="170">
        <v>41572</v>
      </c>
      <c r="C746">
        <v>7400</v>
      </c>
      <c r="E746" s="170">
        <v>41584</v>
      </c>
      <c r="F746">
        <v>4449.76</v>
      </c>
      <c r="H746" s="170">
        <v>41584</v>
      </c>
      <c r="I746" s="172">
        <f t="shared" si="34"/>
        <v>6650</v>
      </c>
      <c r="J746" s="114">
        <f t="shared" si="35"/>
        <v>4449.76</v>
      </c>
      <c r="L746" s="170"/>
      <c r="M746" s="173"/>
      <c r="T746" s="170"/>
      <c r="X746" s="170"/>
      <c r="Y746" s="171"/>
    </row>
    <row r="747" spans="2:25">
      <c r="B747" s="170">
        <v>41575</v>
      </c>
      <c r="C747">
        <v>7450</v>
      </c>
      <c r="E747" s="170">
        <v>41585</v>
      </c>
      <c r="F747">
        <v>4486.1099999999997</v>
      </c>
      <c r="H747" s="170">
        <v>41585</v>
      </c>
      <c r="I747" s="172">
        <f t="shared" si="34"/>
        <v>6750</v>
      </c>
      <c r="J747" s="114">
        <f t="shared" si="35"/>
        <v>4486.1099999999997</v>
      </c>
      <c r="L747" s="170"/>
      <c r="M747" s="173"/>
      <c r="T747" s="170"/>
      <c r="X747" s="170"/>
      <c r="Y747" s="171"/>
    </row>
    <row r="748" spans="2:25">
      <c r="B748" s="170">
        <v>41576</v>
      </c>
      <c r="C748">
        <v>7300</v>
      </c>
      <c r="E748" s="170">
        <v>41586</v>
      </c>
      <c r="F748">
        <v>4476.72</v>
      </c>
      <c r="H748" s="170">
        <v>41586</v>
      </c>
      <c r="I748" s="172">
        <f t="shared" si="34"/>
        <v>6700</v>
      </c>
      <c r="J748" s="114">
        <f t="shared" si="35"/>
        <v>4476.72</v>
      </c>
      <c r="L748" s="170"/>
      <c r="M748" s="173"/>
      <c r="T748" s="170"/>
      <c r="X748" s="170"/>
      <c r="Y748" s="171"/>
    </row>
    <row r="749" spans="2:25">
      <c r="B749" s="170">
        <v>41577</v>
      </c>
      <c r="C749">
        <v>6950</v>
      </c>
      <c r="E749" s="170">
        <v>41589</v>
      </c>
      <c r="F749">
        <v>4441.72</v>
      </c>
      <c r="H749" s="170">
        <v>41589</v>
      </c>
      <c r="I749" s="172">
        <f t="shared" si="34"/>
        <v>6500</v>
      </c>
      <c r="J749" s="114">
        <f t="shared" si="35"/>
        <v>4441.72</v>
      </c>
      <c r="L749" s="170"/>
      <c r="M749" s="173"/>
      <c r="T749" s="170"/>
      <c r="X749" s="170"/>
      <c r="Y749" s="171"/>
    </row>
    <row r="750" spans="2:25">
      <c r="B750" s="170">
        <v>41578</v>
      </c>
      <c r="C750">
        <v>6650</v>
      </c>
      <c r="E750" s="170">
        <v>41590</v>
      </c>
      <c r="F750">
        <v>4380.6400000000003</v>
      </c>
      <c r="H750" s="170">
        <v>41590</v>
      </c>
      <c r="I750" s="172">
        <f t="shared" si="34"/>
        <v>6250</v>
      </c>
      <c r="J750" s="114">
        <f t="shared" si="35"/>
        <v>4380.6400000000003</v>
      </c>
      <c r="L750" s="170"/>
      <c r="M750" s="173"/>
      <c r="T750" s="170"/>
      <c r="X750" s="170"/>
      <c r="Y750" s="171"/>
    </row>
    <row r="751" spans="2:25">
      <c r="B751" s="170">
        <v>41579</v>
      </c>
      <c r="C751">
        <v>6500</v>
      </c>
      <c r="E751" s="170">
        <v>41591</v>
      </c>
      <c r="F751">
        <v>4301.8900000000003</v>
      </c>
      <c r="H751" s="170">
        <v>41591</v>
      </c>
      <c r="I751" s="172">
        <f t="shared" si="34"/>
        <v>6450</v>
      </c>
      <c r="J751" s="114">
        <f t="shared" si="35"/>
        <v>4301.8900000000003</v>
      </c>
      <c r="L751" s="170"/>
      <c r="M751" s="173"/>
      <c r="T751" s="170"/>
      <c r="X751" s="170"/>
      <c r="Y751" s="171"/>
    </row>
    <row r="752" spans="2:25">
      <c r="B752" s="170">
        <v>41582</v>
      </c>
      <c r="C752">
        <v>6550</v>
      </c>
      <c r="E752" s="170">
        <v>41592</v>
      </c>
      <c r="F752">
        <v>4367.37</v>
      </c>
      <c r="H752" s="170">
        <v>41592</v>
      </c>
      <c r="I752" s="172">
        <f t="shared" si="34"/>
        <v>6550</v>
      </c>
      <c r="J752" s="114">
        <f t="shared" si="35"/>
        <v>4367.37</v>
      </c>
      <c r="L752" s="170"/>
      <c r="M752" s="173"/>
      <c r="T752" s="170"/>
      <c r="X752" s="170"/>
      <c r="Y752" s="171"/>
    </row>
    <row r="753" spans="2:25">
      <c r="B753" s="170">
        <v>41584</v>
      </c>
      <c r="C753">
        <v>6650</v>
      </c>
      <c r="E753" s="170">
        <v>41593</v>
      </c>
      <c r="F753">
        <v>4335.45</v>
      </c>
      <c r="H753" s="170">
        <v>41593</v>
      </c>
      <c r="I753" s="172">
        <f t="shared" si="34"/>
        <v>6600</v>
      </c>
      <c r="J753" s="114">
        <f t="shared" si="35"/>
        <v>4335.45</v>
      </c>
      <c r="L753" s="170"/>
      <c r="M753" s="173"/>
      <c r="T753" s="170"/>
      <c r="X753" s="170"/>
      <c r="Y753" s="171"/>
    </row>
    <row r="754" spans="2:25">
      <c r="B754" s="170">
        <v>41585</v>
      </c>
      <c r="C754">
        <v>6750</v>
      </c>
      <c r="E754" s="170">
        <v>41596</v>
      </c>
      <c r="F754">
        <v>4393.59</v>
      </c>
      <c r="H754" s="170">
        <v>41596</v>
      </c>
      <c r="I754" s="172">
        <f t="shared" si="34"/>
        <v>6700</v>
      </c>
      <c r="J754" s="114">
        <f t="shared" si="35"/>
        <v>4393.59</v>
      </c>
      <c r="L754" s="170"/>
      <c r="M754" s="173"/>
      <c r="T754" s="170"/>
      <c r="X754" s="170"/>
      <c r="Y754" s="171"/>
    </row>
    <row r="755" spans="2:25">
      <c r="B755" s="170">
        <v>41586</v>
      </c>
      <c r="C755">
        <v>6700</v>
      </c>
      <c r="E755" s="170">
        <v>41597</v>
      </c>
      <c r="F755">
        <v>4398.34</v>
      </c>
      <c r="H755" s="170">
        <v>41597</v>
      </c>
      <c r="I755" s="172">
        <f t="shared" si="34"/>
        <v>6750</v>
      </c>
      <c r="J755" s="114">
        <f t="shared" si="35"/>
        <v>4398.34</v>
      </c>
      <c r="L755" s="170"/>
      <c r="M755" s="173"/>
      <c r="T755" s="170"/>
      <c r="X755" s="170"/>
      <c r="Y755" s="171"/>
    </row>
    <row r="756" spans="2:25">
      <c r="B756" s="170">
        <v>41589</v>
      </c>
      <c r="C756">
        <v>6500</v>
      </c>
      <c r="E756" s="170">
        <v>41598</v>
      </c>
      <c r="F756">
        <v>4350.79</v>
      </c>
      <c r="H756" s="170">
        <v>41598</v>
      </c>
      <c r="I756" s="172">
        <f t="shared" si="34"/>
        <v>6750</v>
      </c>
      <c r="J756" s="114">
        <f t="shared" si="35"/>
        <v>4350.79</v>
      </c>
      <c r="L756" s="170"/>
      <c r="M756" s="173"/>
      <c r="T756" s="170"/>
      <c r="X756" s="170"/>
      <c r="Y756" s="171"/>
    </row>
    <row r="757" spans="2:25">
      <c r="B757" s="170">
        <v>41590</v>
      </c>
      <c r="C757">
        <v>6250</v>
      </c>
      <c r="E757" s="170">
        <v>41599</v>
      </c>
      <c r="F757">
        <v>4326.21</v>
      </c>
      <c r="H757" s="170">
        <v>41599</v>
      </c>
      <c r="I757" s="172">
        <f t="shared" si="34"/>
        <v>6650</v>
      </c>
      <c r="J757" s="114">
        <f t="shared" si="35"/>
        <v>4326.21</v>
      </c>
      <c r="L757" s="170"/>
      <c r="M757" s="173"/>
      <c r="T757" s="170"/>
      <c r="X757" s="170"/>
      <c r="Y757" s="171"/>
    </row>
    <row r="758" spans="2:25">
      <c r="B758" s="170">
        <v>41591</v>
      </c>
      <c r="C758">
        <v>6450</v>
      </c>
      <c r="E758" s="170">
        <v>41600</v>
      </c>
      <c r="F758">
        <v>4317.96</v>
      </c>
      <c r="H758" s="170">
        <v>41600</v>
      </c>
      <c r="I758" s="172">
        <f t="shared" si="34"/>
        <v>6600</v>
      </c>
      <c r="J758" s="114">
        <f t="shared" si="35"/>
        <v>4317.96</v>
      </c>
      <c r="L758" s="170"/>
      <c r="M758" s="173"/>
      <c r="T758" s="170"/>
      <c r="X758" s="170"/>
      <c r="Y758" s="171"/>
    </row>
    <row r="759" spans="2:25">
      <c r="B759" s="170">
        <v>41592</v>
      </c>
      <c r="C759">
        <v>6550</v>
      </c>
      <c r="E759" s="170">
        <v>41603</v>
      </c>
      <c r="F759">
        <v>4334.8</v>
      </c>
      <c r="H759" s="170">
        <v>41603</v>
      </c>
      <c r="I759" s="172">
        <f t="shared" si="34"/>
        <v>6500</v>
      </c>
      <c r="J759" s="114">
        <f t="shared" si="35"/>
        <v>4334.8</v>
      </c>
      <c r="L759" s="170"/>
      <c r="M759" s="173"/>
      <c r="T759" s="170"/>
      <c r="X759" s="170"/>
      <c r="Y759" s="171"/>
    </row>
    <row r="760" spans="2:25">
      <c r="B760" s="170">
        <v>41593</v>
      </c>
      <c r="C760">
        <v>6600</v>
      </c>
      <c r="E760" s="170">
        <v>41604</v>
      </c>
      <c r="F760">
        <v>4235.26</v>
      </c>
      <c r="H760" s="170">
        <v>41604</v>
      </c>
      <c r="I760" s="172">
        <f t="shared" si="34"/>
        <v>6650</v>
      </c>
      <c r="J760" s="114">
        <f t="shared" si="35"/>
        <v>4235.26</v>
      </c>
      <c r="L760" s="170"/>
      <c r="M760" s="173"/>
      <c r="T760" s="170"/>
      <c r="X760" s="170"/>
      <c r="Y760" s="171"/>
    </row>
    <row r="761" spans="2:25">
      <c r="B761" s="170">
        <v>41596</v>
      </c>
      <c r="C761">
        <v>6700</v>
      </c>
      <c r="E761" s="170">
        <v>41605</v>
      </c>
      <c r="F761">
        <v>4251.49</v>
      </c>
      <c r="H761" s="170">
        <v>41605</v>
      </c>
      <c r="I761" s="172">
        <f t="shared" si="34"/>
        <v>6700</v>
      </c>
      <c r="J761" s="114">
        <f t="shared" si="35"/>
        <v>4251.49</v>
      </c>
      <c r="L761" s="170"/>
      <c r="M761" s="173"/>
      <c r="T761" s="170"/>
      <c r="X761" s="170"/>
      <c r="Y761" s="171"/>
    </row>
    <row r="762" spans="2:25">
      <c r="B762" s="170">
        <v>41597</v>
      </c>
      <c r="C762">
        <v>6750</v>
      </c>
      <c r="E762" s="170">
        <v>41606</v>
      </c>
      <c r="F762">
        <v>4233.92</v>
      </c>
      <c r="H762" s="170">
        <v>41606</v>
      </c>
      <c r="I762" s="172">
        <f t="shared" si="34"/>
        <v>6650</v>
      </c>
      <c r="J762" s="114">
        <f t="shared" si="35"/>
        <v>4233.92</v>
      </c>
      <c r="L762" s="170"/>
      <c r="M762" s="173"/>
      <c r="T762" s="170"/>
      <c r="X762" s="170"/>
      <c r="Y762" s="171"/>
    </row>
    <row r="763" spans="2:25">
      <c r="B763" s="170">
        <v>41598</v>
      </c>
      <c r="C763">
        <v>6750</v>
      </c>
      <c r="E763" s="170">
        <v>41607</v>
      </c>
      <c r="F763">
        <v>4256.4399999999996</v>
      </c>
      <c r="H763" s="170">
        <v>41607</v>
      </c>
      <c r="I763" s="172">
        <f t="shared" si="34"/>
        <v>6650</v>
      </c>
      <c r="J763" s="114">
        <f t="shared" si="35"/>
        <v>4256.4399999999996</v>
      </c>
      <c r="L763" s="170"/>
      <c r="M763" s="173"/>
      <c r="T763" s="170"/>
      <c r="X763" s="170"/>
      <c r="Y763" s="171"/>
    </row>
    <row r="764" spans="2:25">
      <c r="B764" s="170">
        <v>41599</v>
      </c>
      <c r="C764">
        <v>6650</v>
      </c>
      <c r="E764" s="170">
        <v>41610</v>
      </c>
      <c r="F764">
        <v>4321.9799999999996</v>
      </c>
      <c r="H764" s="170">
        <v>41610</v>
      </c>
      <c r="I764" s="172">
        <f t="shared" si="34"/>
        <v>6700</v>
      </c>
      <c r="J764" s="114">
        <f t="shared" si="35"/>
        <v>4321.9799999999996</v>
      </c>
      <c r="L764" s="170"/>
      <c r="M764" s="173"/>
      <c r="T764" s="170"/>
      <c r="X764" s="170"/>
      <c r="Y764" s="171"/>
    </row>
    <row r="765" spans="2:25">
      <c r="B765" s="170">
        <v>41600</v>
      </c>
      <c r="C765">
        <v>6600</v>
      </c>
      <c r="E765" s="170">
        <v>41611</v>
      </c>
      <c r="F765">
        <v>4288.76</v>
      </c>
      <c r="H765" s="170">
        <v>41611</v>
      </c>
      <c r="I765" s="172">
        <f t="shared" si="34"/>
        <v>6650</v>
      </c>
      <c r="J765" s="114">
        <f t="shared" si="35"/>
        <v>4288.76</v>
      </c>
      <c r="L765" s="170"/>
      <c r="M765" s="173"/>
      <c r="T765" s="170"/>
      <c r="X765" s="170"/>
      <c r="Y765" s="171"/>
    </row>
    <row r="766" spans="2:25">
      <c r="B766" s="170">
        <v>41603</v>
      </c>
      <c r="C766">
        <v>6500</v>
      </c>
      <c r="E766" s="170">
        <v>41612</v>
      </c>
      <c r="F766">
        <v>4241.3</v>
      </c>
      <c r="H766" s="170">
        <v>41612</v>
      </c>
      <c r="I766" s="172">
        <f t="shared" si="34"/>
        <v>6600</v>
      </c>
      <c r="J766" s="114">
        <f t="shared" si="35"/>
        <v>4241.3</v>
      </c>
      <c r="L766" s="170"/>
      <c r="M766" s="173"/>
      <c r="T766" s="170"/>
      <c r="X766" s="170"/>
      <c r="Y766" s="171"/>
    </row>
    <row r="767" spans="2:25">
      <c r="B767" s="170">
        <v>41604</v>
      </c>
      <c r="C767">
        <v>6650</v>
      </c>
      <c r="E767" s="170">
        <v>41613</v>
      </c>
      <c r="F767">
        <v>4216.8900000000003</v>
      </c>
      <c r="H767" s="170">
        <v>41613</v>
      </c>
      <c r="I767" s="172">
        <f t="shared" si="34"/>
        <v>6500</v>
      </c>
      <c r="J767" s="114">
        <f t="shared" si="35"/>
        <v>4216.8900000000003</v>
      </c>
      <c r="L767" s="170"/>
      <c r="M767" s="173"/>
      <c r="T767" s="170"/>
      <c r="X767" s="170"/>
      <c r="Y767" s="171"/>
    </row>
    <row r="768" spans="2:25">
      <c r="B768" s="170">
        <v>41605</v>
      </c>
      <c r="C768">
        <v>6700</v>
      </c>
      <c r="E768" s="170">
        <v>41614</v>
      </c>
      <c r="F768">
        <v>4180.79</v>
      </c>
      <c r="H768" s="170">
        <v>41614</v>
      </c>
      <c r="I768" s="172">
        <f t="shared" si="34"/>
        <v>6500</v>
      </c>
      <c r="J768" s="114">
        <f t="shared" si="35"/>
        <v>4180.79</v>
      </c>
      <c r="L768" s="170"/>
      <c r="M768" s="173"/>
      <c r="T768" s="170"/>
      <c r="X768" s="170"/>
      <c r="Y768" s="171"/>
    </row>
    <row r="769" spans="2:25">
      <c r="B769" s="170">
        <v>41606</v>
      </c>
      <c r="C769">
        <v>6650</v>
      </c>
      <c r="E769" s="170">
        <v>41617</v>
      </c>
      <c r="F769">
        <v>4214.34</v>
      </c>
      <c r="H769" s="170">
        <v>41617</v>
      </c>
      <c r="I769" s="172">
        <f t="shared" si="34"/>
        <v>6700</v>
      </c>
      <c r="J769" s="114">
        <f t="shared" si="35"/>
        <v>4214.34</v>
      </c>
      <c r="L769" s="170"/>
      <c r="M769" s="173"/>
      <c r="T769" s="170"/>
      <c r="X769" s="170"/>
      <c r="Y769" s="171"/>
    </row>
    <row r="770" spans="2:25">
      <c r="B770" s="170">
        <v>41607</v>
      </c>
      <c r="C770">
        <v>6650</v>
      </c>
      <c r="E770" s="170">
        <v>41618</v>
      </c>
      <c r="F770">
        <v>4275.68</v>
      </c>
      <c r="H770" s="170">
        <v>41618</v>
      </c>
      <c r="I770" s="172">
        <f t="shared" si="34"/>
        <v>6800</v>
      </c>
      <c r="J770" s="114">
        <f t="shared" si="35"/>
        <v>4275.68</v>
      </c>
      <c r="L770" s="170"/>
      <c r="M770" s="173"/>
      <c r="T770" s="170"/>
      <c r="X770" s="170"/>
      <c r="Y770" s="171"/>
    </row>
    <row r="771" spans="2:25">
      <c r="B771" s="170">
        <v>41610</v>
      </c>
      <c r="C771">
        <v>6700</v>
      </c>
      <c r="E771" s="170">
        <v>41619</v>
      </c>
      <c r="F771">
        <v>4271.74</v>
      </c>
      <c r="H771" s="170">
        <v>41619</v>
      </c>
      <c r="I771" s="172">
        <f t="shared" si="34"/>
        <v>6700</v>
      </c>
      <c r="J771" s="114">
        <f t="shared" si="35"/>
        <v>4271.74</v>
      </c>
      <c r="L771" s="170"/>
      <c r="M771" s="173"/>
      <c r="T771" s="170"/>
      <c r="X771" s="170"/>
      <c r="Y771" s="171"/>
    </row>
    <row r="772" spans="2:25">
      <c r="B772" s="170">
        <v>41611</v>
      </c>
      <c r="C772">
        <v>6650</v>
      </c>
      <c r="E772" s="170">
        <v>41620</v>
      </c>
      <c r="F772">
        <v>4212.22</v>
      </c>
      <c r="H772" s="170">
        <v>41620</v>
      </c>
      <c r="I772" s="172">
        <f t="shared" si="34"/>
        <v>6500</v>
      </c>
      <c r="J772" s="114">
        <f t="shared" si="35"/>
        <v>4212.22</v>
      </c>
      <c r="L772" s="170"/>
      <c r="M772" s="173"/>
      <c r="T772" s="170"/>
      <c r="X772" s="170"/>
      <c r="Y772" s="171"/>
    </row>
    <row r="773" spans="2:25">
      <c r="B773" s="170">
        <v>41612</v>
      </c>
      <c r="C773">
        <v>6600</v>
      </c>
      <c r="E773" s="170">
        <v>41621</v>
      </c>
      <c r="F773">
        <v>4174.83</v>
      </c>
      <c r="H773" s="170">
        <v>41621</v>
      </c>
      <c r="I773" s="172">
        <f t="shared" ref="I773:I836" si="36">IFERROR(_xlfn.XLOOKUP($H773,B773:B4340,C773:C4340),AVERAGE(I770:I772))</f>
        <v>6600</v>
      </c>
      <c r="J773" s="114">
        <f t="shared" ref="J773:J836" si="37">F773</f>
        <v>4174.83</v>
      </c>
      <c r="L773" s="170"/>
      <c r="M773" s="173"/>
      <c r="T773" s="170"/>
      <c r="X773" s="170"/>
      <c r="Y773" s="171"/>
    </row>
    <row r="774" spans="2:25">
      <c r="B774" s="170">
        <v>41613</v>
      </c>
      <c r="C774">
        <v>6500</v>
      </c>
      <c r="E774" s="170">
        <v>41624</v>
      </c>
      <c r="F774">
        <v>4125.96</v>
      </c>
      <c r="H774" s="170">
        <v>41624</v>
      </c>
      <c r="I774" s="172">
        <f t="shared" si="36"/>
        <v>6500</v>
      </c>
      <c r="J774" s="114">
        <f t="shared" si="37"/>
        <v>4125.96</v>
      </c>
      <c r="L774" s="170"/>
      <c r="M774" s="173"/>
      <c r="T774" s="170"/>
      <c r="X774" s="170"/>
      <c r="Y774" s="171"/>
    </row>
    <row r="775" spans="2:25">
      <c r="B775" s="170">
        <v>41614</v>
      </c>
      <c r="C775">
        <v>6500</v>
      </c>
      <c r="E775" s="170">
        <v>41625</v>
      </c>
      <c r="F775">
        <v>4182.3500000000004</v>
      </c>
      <c r="H775" s="170">
        <v>41625</v>
      </c>
      <c r="I775" s="172">
        <f t="shared" si="36"/>
        <v>6600</v>
      </c>
      <c r="J775" s="114">
        <f t="shared" si="37"/>
        <v>4182.3500000000004</v>
      </c>
      <c r="L775" s="170"/>
      <c r="M775" s="173"/>
      <c r="T775" s="170"/>
      <c r="X775" s="170"/>
      <c r="Y775" s="171"/>
    </row>
    <row r="776" spans="2:25">
      <c r="B776" s="170">
        <v>41617</v>
      </c>
      <c r="C776">
        <v>6700</v>
      </c>
      <c r="E776" s="170">
        <v>41626</v>
      </c>
      <c r="F776">
        <v>4196.28</v>
      </c>
      <c r="H776" s="170">
        <v>41626</v>
      </c>
      <c r="I776" s="172">
        <f t="shared" si="36"/>
        <v>6600</v>
      </c>
      <c r="J776" s="114">
        <f t="shared" si="37"/>
        <v>4196.28</v>
      </c>
      <c r="L776" s="170"/>
      <c r="M776" s="173"/>
      <c r="T776" s="170"/>
      <c r="X776" s="170"/>
      <c r="Y776" s="171"/>
    </row>
    <row r="777" spans="2:25">
      <c r="B777" s="170">
        <v>41618</v>
      </c>
      <c r="C777">
        <v>6800</v>
      </c>
      <c r="E777" s="170">
        <v>41627</v>
      </c>
      <c r="F777">
        <v>4231.9799999999996</v>
      </c>
      <c r="H777" s="170">
        <v>41627</v>
      </c>
      <c r="I777" s="172">
        <f t="shared" si="36"/>
        <v>6550</v>
      </c>
      <c r="J777" s="114">
        <f t="shared" si="37"/>
        <v>4231.9799999999996</v>
      </c>
      <c r="L777" s="170"/>
      <c r="M777" s="173"/>
      <c r="T777" s="170"/>
      <c r="X777" s="170"/>
      <c r="Y777" s="171"/>
    </row>
    <row r="778" spans="2:25">
      <c r="B778" s="170">
        <v>41619</v>
      </c>
      <c r="C778">
        <v>6700</v>
      </c>
      <c r="E778" s="170">
        <v>41628</v>
      </c>
      <c r="F778">
        <v>4195.5600000000004</v>
      </c>
      <c r="H778" s="170">
        <v>41628</v>
      </c>
      <c r="I778" s="172">
        <f t="shared" si="36"/>
        <v>6450</v>
      </c>
      <c r="J778" s="114">
        <f t="shared" si="37"/>
        <v>4195.5600000000004</v>
      </c>
      <c r="L778" s="170"/>
      <c r="M778" s="173"/>
      <c r="T778" s="170"/>
      <c r="X778" s="170"/>
      <c r="Y778" s="171"/>
    </row>
    <row r="779" spans="2:25">
      <c r="B779" s="170">
        <v>41620</v>
      </c>
      <c r="C779">
        <v>6500</v>
      </c>
      <c r="E779" s="170">
        <v>41631</v>
      </c>
      <c r="F779">
        <v>4189.6099999999997</v>
      </c>
      <c r="H779" s="170">
        <v>41631</v>
      </c>
      <c r="I779" s="172">
        <f t="shared" si="36"/>
        <v>6450</v>
      </c>
      <c r="J779" s="114">
        <f t="shared" si="37"/>
        <v>4189.6099999999997</v>
      </c>
      <c r="L779" s="170"/>
      <c r="M779" s="173"/>
      <c r="T779" s="170"/>
      <c r="X779" s="170"/>
      <c r="Y779" s="171"/>
    </row>
    <row r="780" spans="2:25">
      <c r="B780" s="170">
        <v>41621</v>
      </c>
      <c r="C780">
        <v>6600</v>
      </c>
      <c r="E780" s="170">
        <v>41632</v>
      </c>
      <c r="F780">
        <v>4202.83</v>
      </c>
      <c r="H780" s="170">
        <v>41632</v>
      </c>
      <c r="I780" s="172">
        <f t="shared" si="36"/>
        <v>6500</v>
      </c>
      <c r="J780" s="114">
        <f t="shared" si="37"/>
        <v>4202.83</v>
      </c>
      <c r="L780" s="170"/>
      <c r="M780" s="173"/>
      <c r="T780" s="170"/>
      <c r="X780" s="170"/>
      <c r="Y780" s="171"/>
    </row>
    <row r="781" spans="2:25">
      <c r="B781" s="170">
        <v>41624</v>
      </c>
      <c r="C781">
        <v>6500</v>
      </c>
      <c r="E781" s="170">
        <v>41635</v>
      </c>
      <c r="F781">
        <v>4212.9799999999996</v>
      </c>
      <c r="H781" s="170">
        <v>41635</v>
      </c>
      <c r="I781" s="172">
        <f t="shared" si="36"/>
        <v>6450</v>
      </c>
      <c r="J781" s="114">
        <f t="shared" si="37"/>
        <v>4212.9799999999996</v>
      </c>
      <c r="L781" s="170"/>
      <c r="M781" s="173"/>
      <c r="T781" s="170"/>
      <c r="X781" s="170"/>
      <c r="Y781" s="171"/>
    </row>
    <row r="782" spans="2:25">
      <c r="B782" s="170">
        <v>41625</v>
      </c>
      <c r="C782">
        <v>6600</v>
      </c>
      <c r="E782" s="170">
        <v>41638</v>
      </c>
      <c r="F782">
        <v>4274.18</v>
      </c>
      <c r="H782" s="170">
        <v>41638</v>
      </c>
      <c r="I782" s="172">
        <f t="shared" si="36"/>
        <v>6600</v>
      </c>
      <c r="J782" s="114">
        <f t="shared" si="37"/>
        <v>4274.18</v>
      </c>
      <c r="L782" s="170"/>
      <c r="M782" s="173"/>
      <c r="T782" s="170"/>
      <c r="X782" s="170"/>
      <c r="Y782" s="171"/>
    </row>
    <row r="783" spans="2:25">
      <c r="B783" s="170">
        <v>41626</v>
      </c>
      <c r="C783">
        <v>6600</v>
      </c>
      <c r="E783" s="170">
        <v>41641</v>
      </c>
      <c r="F783">
        <v>4327.2700000000004</v>
      </c>
      <c r="H783" s="170">
        <v>41641</v>
      </c>
      <c r="I783" s="172">
        <f t="shared" si="36"/>
        <v>6700</v>
      </c>
      <c r="J783" s="114">
        <f t="shared" si="37"/>
        <v>4327.2700000000004</v>
      </c>
      <c r="L783" s="170"/>
      <c r="M783" s="173"/>
      <c r="T783" s="170"/>
      <c r="X783" s="170"/>
      <c r="Y783" s="171"/>
    </row>
    <row r="784" spans="2:25">
      <c r="B784" s="170">
        <v>41627</v>
      </c>
      <c r="C784">
        <v>6550</v>
      </c>
      <c r="E784" s="170">
        <v>41642</v>
      </c>
      <c r="F784">
        <v>4257.66</v>
      </c>
      <c r="H784" s="170">
        <v>41642</v>
      </c>
      <c r="I784" s="172">
        <f t="shared" si="36"/>
        <v>6700</v>
      </c>
      <c r="J784" s="114">
        <f t="shared" si="37"/>
        <v>4257.66</v>
      </c>
      <c r="L784" s="170"/>
      <c r="M784" s="173"/>
      <c r="T784" s="170"/>
      <c r="X784" s="170"/>
      <c r="Y784" s="171"/>
    </row>
    <row r="785" spans="2:25">
      <c r="B785" s="170">
        <v>41628</v>
      </c>
      <c r="C785">
        <v>6450</v>
      </c>
      <c r="E785" s="170">
        <v>41645</v>
      </c>
      <c r="F785">
        <v>4202.8100000000004</v>
      </c>
      <c r="H785" s="170">
        <v>41645</v>
      </c>
      <c r="I785" s="172">
        <f t="shared" si="36"/>
        <v>6675</v>
      </c>
      <c r="J785" s="114">
        <f t="shared" si="37"/>
        <v>4202.8100000000004</v>
      </c>
      <c r="L785" s="170"/>
      <c r="M785" s="173"/>
      <c r="T785" s="170"/>
      <c r="X785" s="170"/>
      <c r="Y785" s="171"/>
    </row>
    <row r="786" spans="2:25">
      <c r="B786" s="170">
        <v>41631</v>
      </c>
      <c r="C786">
        <v>6450</v>
      </c>
      <c r="E786" s="170">
        <v>41646</v>
      </c>
      <c r="F786">
        <v>4175.8100000000004</v>
      </c>
      <c r="H786" s="170">
        <v>41646</v>
      </c>
      <c r="I786" s="172">
        <f t="shared" si="36"/>
        <v>6625</v>
      </c>
      <c r="J786" s="114">
        <f t="shared" si="37"/>
        <v>4175.8100000000004</v>
      </c>
      <c r="L786" s="170"/>
      <c r="M786" s="173"/>
      <c r="T786" s="170"/>
      <c r="X786" s="170"/>
      <c r="Y786" s="171"/>
    </row>
    <row r="787" spans="2:25">
      <c r="B787" s="170">
        <v>41632</v>
      </c>
      <c r="C787">
        <v>6500</v>
      </c>
      <c r="E787" s="170">
        <v>41647</v>
      </c>
      <c r="F787">
        <v>4200.59</v>
      </c>
      <c r="H787" s="170">
        <v>41647</v>
      </c>
      <c r="I787" s="172">
        <f t="shared" si="36"/>
        <v>6700</v>
      </c>
      <c r="J787" s="114">
        <f t="shared" si="37"/>
        <v>4200.59</v>
      </c>
      <c r="L787" s="170"/>
      <c r="M787" s="173"/>
      <c r="T787" s="170"/>
      <c r="X787" s="170"/>
      <c r="Y787" s="171"/>
    </row>
    <row r="788" spans="2:25">
      <c r="B788" s="170">
        <v>41635</v>
      </c>
      <c r="C788">
        <v>6450</v>
      </c>
      <c r="E788" s="170">
        <v>41648</v>
      </c>
      <c r="F788">
        <v>4201.22</v>
      </c>
      <c r="H788" s="170">
        <v>41648</v>
      </c>
      <c r="I788" s="172">
        <f t="shared" si="36"/>
        <v>6575</v>
      </c>
      <c r="J788" s="114">
        <f t="shared" si="37"/>
        <v>4201.22</v>
      </c>
      <c r="L788" s="170"/>
      <c r="M788" s="173"/>
      <c r="T788" s="170"/>
      <c r="X788" s="170"/>
      <c r="Y788" s="171"/>
    </row>
    <row r="789" spans="2:25">
      <c r="B789" s="170">
        <v>41638</v>
      </c>
      <c r="C789">
        <v>6600</v>
      </c>
      <c r="E789" s="170">
        <v>41649</v>
      </c>
      <c r="F789">
        <v>4254.97</v>
      </c>
      <c r="H789" s="170">
        <v>41649</v>
      </c>
      <c r="I789" s="172">
        <f t="shared" si="36"/>
        <v>6675</v>
      </c>
      <c r="J789" s="114">
        <f t="shared" si="37"/>
        <v>4254.97</v>
      </c>
      <c r="L789" s="170"/>
      <c r="M789" s="173"/>
      <c r="T789" s="170"/>
      <c r="X789" s="170"/>
      <c r="Y789" s="171"/>
    </row>
    <row r="790" spans="2:25">
      <c r="B790" s="170">
        <v>41641</v>
      </c>
      <c r="C790">
        <v>6700</v>
      </c>
      <c r="E790" s="170">
        <v>41652</v>
      </c>
      <c r="F790">
        <v>4390.7700000000004</v>
      </c>
      <c r="H790" s="170">
        <v>41652</v>
      </c>
      <c r="I790" s="172">
        <f t="shared" si="36"/>
        <v>6725</v>
      </c>
      <c r="J790" s="114">
        <f t="shared" si="37"/>
        <v>4390.7700000000004</v>
      </c>
      <c r="L790" s="170"/>
      <c r="M790" s="173"/>
      <c r="T790" s="170"/>
      <c r="X790" s="170"/>
      <c r="Y790" s="171"/>
    </row>
    <row r="791" spans="2:25">
      <c r="B791" s="170">
        <v>41642</v>
      </c>
      <c r="C791">
        <v>6700</v>
      </c>
      <c r="E791" s="170">
        <v>41654</v>
      </c>
      <c r="F791">
        <v>4441.59</v>
      </c>
      <c r="H791" s="170">
        <v>41654</v>
      </c>
      <c r="I791" s="172">
        <f t="shared" si="36"/>
        <v>6675</v>
      </c>
      <c r="J791" s="114">
        <f t="shared" si="37"/>
        <v>4441.59</v>
      </c>
      <c r="L791" s="170"/>
      <c r="M791" s="173"/>
      <c r="T791" s="170"/>
      <c r="X791" s="170"/>
      <c r="Y791" s="171"/>
    </row>
    <row r="792" spans="2:25">
      <c r="B792" s="170">
        <v>41645</v>
      </c>
      <c r="C792">
        <v>6675</v>
      </c>
      <c r="E792" s="170">
        <v>41655</v>
      </c>
      <c r="F792">
        <v>4412.49</v>
      </c>
      <c r="H792" s="170">
        <v>41655</v>
      </c>
      <c r="I792" s="172">
        <f t="shared" si="36"/>
        <v>6725</v>
      </c>
      <c r="J792" s="114">
        <f t="shared" si="37"/>
        <v>4412.49</v>
      </c>
      <c r="L792" s="170"/>
      <c r="M792" s="173"/>
      <c r="T792" s="170"/>
      <c r="X792" s="170"/>
      <c r="Y792" s="171"/>
    </row>
    <row r="793" spans="2:25">
      <c r="B793" s="170">
        <v>41646</v>
      </c>
      <c r="C793">
        <v>6625</v>
      </c>
      <c r="E793" s="170">
        <v>41656</v>
      </c>
      <c r="F793">
        <v>4412.2299999999996</v>
      </c>
      <c r="H793" s="170">
        <v>41656</v>
      </c>
      <c r="I793" s="172">
        <f t="shared" si="36"/>
        <v>6675</v>
      </c>
      <c r="J793" s="114">
        <f t="shared" si="37"/>
        <v>4412.2299999999996</v>
      </c>
      <c r="L793" s="170"/>
      <c r="M793" s="173"/>
      <c r="T793" s="170"/>
      <c r="X793" s="170"/>
      <c r="Y793" s="171"/>
    </row>
    <row r="794" spans="2:25">
      <c r="B794" s="170">
        <v>41647</v>
      </c>
      <c r="C794">
        <v>6700</v>
      </c>
      <c r="E794" s="170">
        <v>41659</v>
      </c>
      <c r="F794">
        <v>4431.57</v>
      </c>
      <c r="H794" s="170">
        <v>41659</v>
      </c>
      <c r="I794" s="172">
        <f t="shared" si="36"/>
        <v>6750</v>
      </c>
      <c r="J794" s="114">
        <f t="shared" si="37"/>
        <v>4431.57</v>
      </c>
      <c r="L794" s="170"/>
      <c r="M794" s="173"/>
      <c r="T794" s="170"/>
      <c r="X794" s="170"/>
      <c r="Y794" s="171"/>
    </row>
    <row r="795" spans="2:25">
      <c r="B795" s="170">
        <v>41648</v>
      </c>
      <c r="C795">
        <v>6575</v>
      </c>
      <c r="E795" s="170">
        <v>41660</v>
      </c>
      <c r="F795">
        <v>4452.5</v>
      </c>
      <c r="H795" s="170">
        <v>41660</v>
      </c>
      <c r="I795" s="172">
        <f t="shared" si="36"/>
        <v>6775</v>
      </c>
      <c r="J795" s="114">
        <f t="shared" si="37"/>
        <v>4452.5</v>
      </c>
      <c r="L795" s="170"/>
      <c r="M795" s="173"/>
      <c r="T795" s="170"/>
      <c r="X795" s="170"/>
      <c r="Y795" s="171"/>
    </row>
    <row r="796" spans="2:25">
      <c r="B796" s="170">
        <v>41649</v>
      </c>
      <c r="C796">
        <v>6675</v>
      </c>
      <c r="E796" s="170">
        <v>41661</v>
      </c>
      <c r="F796">
        <v>4477.49</v>
      </c>
      <c r="H796" s="170">
        <v>41661</v>
      </c>
      <c r="I796" s="172">
        <f t="shared" si="36"/>
        <v>7175</v>
      </c>
      <c r="J796" s="114">
        <f t="shared" si="37"/>
        <v>4477.49</v>
      </c>
      <c r="L796" s="170"/>
      <c r="M796" s="173"/>
      <c r="T796" s="170"/>
      <c r="X796" s="170"/>
      <c r="Y796" s="171"/>
    </row>
    <row r="797" spans="2:25">
      <c r="B797" s="170">
        <v>41652</v>
      </c>
      <c r="C797">
        <v>6725</v>
      </c>
      <c r="E797" s="170">
        <v>41662</v>
      </c>
      <c r="F797">
        <v>4496.04</v>
      </c>
      <c r="H797" s="170">
        <v>41662</v>
      </c>
      <c r="I797" s="172">
        <f t="shared" si="36"/>
        <v>7275</v>
      </c>
      <c r="J797" s="114">
        <f t="shared" si="37"/>
        <v>4496.04</v>
      </c>
      <c r="L797" s="170"/>
      <c r="M797" s="173"/>
      <c r="T797" s="170"/>
      <c r="X797" s="170"/>
      <c r="Y797" s="171"/>
    </row>
    <row r="798" spans="2:25">
      <c r="B798" s="170">
        <v>41654</v>
      </c>
      <c r="C798">
        <v>6675</v>
      </c>
      <c r="E798" s="170">
        <v>41663</v>
      </c>
      <c r="F798">
        <v>4437.34</v>
      </c>
      <c r="H798" s="170">
        <v>41663</v>
      </c>
      <c r="I798" s="172">
        <f t="shared" si="36"/>
        <v>7275</v>
      </c>
      <c r="J798" s="114">
        <f t="shared" si="37"/>
        <v>4437.34</v>
      </c>
      <c r="L798" s="170"/>
      <c r="M798" s="173"/>
      <c r="T798" s="170"/>
      <c r="X798" s="170"/>
      <c r="Y798" s="171"/>
    </row>
    <row r="799" spans="2:25">
      <c r="B799" s="170">
        <v>41655</v>
      </c>
      <c r="C799">
        <v>6725</v>
      </c>
      <c r="E799" s="170">
        <v>41666</v>
      </c>
      <c r="F799">
        <v>4322.78</v>
      </c>
      <c r="H799" s="170">
        <v>41666</v>
      </c>
      <c r="I799" s="172">
        <f t="shared" si="36"/>
        <v>6950</v>
      </c>
      <c r="J799" s="114">
        <f t="shared" si="37"/>
        <v>4322.78</v>
      </c>
      <c r="L799" s="170"/>
      <c r="M799" s="173"/>
      <c r="T799" s="170"/>
      <c r="X799" s="170"/>
      <c r="Y799" s="171"/>
    </row>
    <row r="800" spans="2:25">
      <c r="B800" s="170">
        <v>41656</v>
      </c>
      <c r="C800">
        <v>6675</v>
      </c>
      <c r="E800" s="170">
        <v>41667</v>
      </c>
      <c r="F800">
        <v>4341.6499999999996</v>
      </c>
      <c r="H800" s="170">
        <v>41667</v>
      </c>
      <c r="I800" s="172">
        <f t="shared" si="36"/>
        <v>6950</v>
      </c>
      <c r="J800" s="114">
        <f t="shared" si="37"/>
        <v>4341.6499999999996</v>
      </c>
      <c r="L800" s="170"/>
      <c r="M800" s="173"/>
      <c r="T800" s="170"/>
      <c r="X800" s="170"/>
      <c r="Y800" s="171"/>
    </row>
    <row r="801" spans="2:25">
      <c r="B801" s="170">
        <v>41659</v>
      </c>
      <c r="C801">
        <v>6750</v>
      </c>
      <c r="E801" s="170">
        <v>41668</v>
      </c>
      <c r="F801">
        <v>4417.3500000000004</v>
      </c>
      <c r="H801" s="170">
        <v>41668</v>
      </c>
      <c r="I801" s="172">
        <f t="shared" si="36"/>
        <v>6925</v>
      </c>
      <c r="J801" s="114">
        <f t="shared" si="37"/>
        <v>4417.3500000000004</v>
      </c>
      <c r="L801" s="170"/>
      <c r="M801" s="173"/>
      <c r="T801" s="170"/>
      <c r="X801" s="170"/>
      <c r="Y801" s="171"/>
    </row>
    <row r="802" spans="2:25">
      <c r="B802" s="170">
        <v>41660</v>
      </c>
      <c r="C802">
        <v>6775</v>
      </c>
      <c r="E802" s="170">
        <v>41669</v>
      </c>
      <c r="F802">
        <v>4418.76</v>
      </c>
      <c r="H802" s="170">
        <v>41669</v>
      </c>
      <c r="I802" s="172">
        <f t="shared" si="36"/>
        <v>6975</v>
      </c>
      <c r="J802" s="114">
        <f t="shared" si="37"/>
        <v>4418.76</v>
      </c>
      <c r="L802" s="170"/>
      <c r="M802" s="173"/>
      <c r="T802" s="170"/>
      <c r="X802" s="170"/>
      <c r="Y802" s="171"/>
    </row>
    <row r="803" spans="2:25">
      <c r="B803" s="170">
        <v>41661</v>
      </c>
      <c r="C803">
        <v>7175</v>
      </c>
      <c r="E803" s="170">
        <v>41673</v>
      </c>
      <c r="F803">
        <v>4386.26</v>
      </c>
      <c r="H803" s="170">
        <v>41673</v>
      </c>
      <c r="I803" s="172">
        <f t="shared" si="36"/>
        <v>6925</v>
      </c>
      <c r="J803" s="114">
        <f t="shared" si="37"/>
        <v>4386.26</v>
      </c>
      <c r="L803" s="170"/>
      <c r="M803" s="173"/>
      <c r="T803" s="170"/>
      <c r="X803" s="170"/>
      <c r="Y803" s="171"/>
    </row>
    <row r="804" spans="2:25">
      <c r="B804" s="170">
        <v>41662</v>
      </c>
      <c r="C804">
        <v>7275</v>
      </c>
      <c r="E804" s="170">
        <v>41674</v>
      </c>
      <c r="F804">
        <v>4352.26</v>
      </c>
      <c r="H804" s="170">
        <v>41674</v>
      </c>
      <c r="I804" s="172">
        <f t="shared" si="36"/>
        <v>6825</v>
      </c>
      <c r="J804" s="114">
        <f t="shared" si="37"/>
        <v>4352.26</v>
      </c>
      <c r="L804" s="170"/>
      <c r="M804" s="173"/>
      <c r="T804" s="170"/>
      <c r="X804" s="170"/>
      <c r="Y804" s="171"/>
    </row>
    <row r="805" spans="2:25">
      <c r="B805" s="170">
        <v>41663</v>
      </c>
      <c r="C805">
        <v>7275</v>
      </c>
      <c r="E805" s="170">
        <v>41675</v>
      </c>
      <c r="F805">
        <v>4384.3100000000004</v>
      </c>
      <c r="H805" s="170">
        <v>41675</v>
      </c>
      <c r="I805" s="172">
        <f t="shared" si="36"/>
        <v>6875</v>
      </c>
      <c r="J805" s="114">
        <f t="shared" si="37"/>
        <v>4384.3100000000004</v>
      </c>
      <c r="L805" s="170"/>
      <c r="M805" s="173"/>
      <c r="T805" s="170"/>
      <c r="X805" s="170"/>
      <c r="Y805" s="171"/>
    </row>
    <row r="806" spans="2:25">
      <c r="B806" s="170">
        <v>41666</v>
      </c>
      <c r="C806">
        <v>6950</v>
      </c>
      <c r="E806" s="170">
        <v>41676</v>
      </c>
      <c r="F806">
        <v>4424.71</v>
      </c>
      <c r="H806" s="170">
        <v>41676</v>
      </c>
      <c r="I806" s="172">
        <f t="shared" si="36"/>
        <v>7025</v>
      </c>
      <c r="J806" s="114">
        <f t="shared" si="37"/>
        <v>4424.71</v>
      </c>
      <c r="L806" s="170"/>
      <c r="M806" s="173"/>
      <c r="T806" s="170"/>
      <c r="X806" s="170"/>
      <c r="Y806" s="171"/>
    </row>
    <row r="807" spans="2:25">
      <c r="B807" s="170">
        <v>41667</v>
      </c>
      <c r="C807">
        <v>6950</v>
      </c>
      <c r="E807" s="170">
        <v>41677</v>
      </c>
      <c r="F807">
        <v>4466.67</v>
      </c>
      <c r="H807" s="170">
        <v>41677</v>
      </c>
      <c r="I807" s="172">
        <f t="shared" si="36"/>
        <v>7050</v>
      </c>
      <c r="J807" s="114">
        <f t="shared" si="37"/>
        <v>4466.67</v>
      </c>
      <c r="L807" s="170"/>
      <c r="M807" s="173"/>
      <c r="T807" s="170"/>
      <c r="X807" s="170"/>
      <c r="Y807" s="171"/>
    </row>
    <row r="808" spans="2:25">
      <c r="B808" s="170">
        <v>41668</v>
      </c>
      <c r="C808">
        <v>6925</v>
      </c>
      <c r="E808" s="170">
        <v>41680</v>
      </c>
      <c r="F808">
        <v>4450.75</v>
      </c>
      <c r="H808" s="170">
        <v>41680</v>
      </c>
      <c r="I808" s="172">
        <f t="shared" si="36"/>
        <v>7050</v>
      </c>
      <c r="J808" s="114">
        <f t="shared" si="37"/>
        <v>4450.75</v>
      </c>
      <c r="L808" s="170"/>
      <c r="M808" s="173"/>
      <c r="T808" s="170"/>
      <c r="X808" s="170"/>
      <c r="Y808" s="171"/>
    </row>
    <row r="809" spans="2:25">
      <c r="B809" s="170">
        <v>41669</v>
      </c>
      <c r="C809">
        <v>6975</v>
      </c>
      <c r="E809" s="170">
        <v>41681</v>
      </c>
      <c r="F809">
        <v>4470.1899999999996</v>
      </c>
      <c r="H809" s="170">
        <v>41681</v>
      </c>
      <c r="I809" s="172">
        <f t="shared" si="36"/>
        <v>6900</v>
      </c>
      <c r="J809" s="114">
        <f t="shared" si="37"/>
        <v>4470.1899999999996</v>
      </c>
      <c r="L809" s="170"/>
      <c r="M809" s="173"/>
      <c r="T809" s="170"/>
      <c r="X809" s="170"/>
      <c r="Y809" s="171"/>
    </row>
    <row r="810" spans="2:25">
      <c r="B810" s="170">
        <v>41673</v>
      </c>
      <c r="C810">
        <v>6925</v>
      </c>
      <c r="E810" s="170">
        <v>41682</v>
      </c>
      <c r="F810">
        <v>4496.29</v>
      </c>
      <c r="H810" s="170">
        <v>41682</v>
      </c>
      <c r="I810" s="172">
        <f t="shared" si="36"/>
        <v>7000</v>
      </c>
      <c r="J810" s="114">
        <f t="shared" si="37"/>
        <v>4496.29</v>
      </c>
      <c r="L810" s="170"/>
      <c r="M810" s="173"/>
      <c r="T810" s="170"/>
      <c r="X810" s="170"/>
      <c r="Y810" s="171"/>
    </row>
    <row r="811" spans="2:25">
      <c r="B811" s="170">
        <v>41674</v>
      </c>
      <c r="C811">
        <v>6825</v>
      </c>
      <c r="E811" s="170">
        <v>41683</v>
      </c>
      <c r="F811">
        <v>4491.66</v>
      </c>
      <c r="H811" s="170">
        <v>41683</v>
      </c>
      <c r="I811" s="172">
        <f t="shared" si="36"/>
        <v>6975</v>
      </c>
      <c r="J811" s="114">
        <f t="shared" si="37"/>
        <v>4491.66</v>
      </c>
      <c r="L811" s="170"/>
      <c r="M811" s="173"/>
      <c r="T811" s="170"/>
      <c r="X811" s="170"/>
      <c r="Y811" s="171"/>
    </row>
    <row r="812" spans="2:25">
      <c r="B812" s="170">
        <v>41675</v>
      </c>
      <c r="C812">
        <v>6875</v>
      </c>
      <c r="E812" s="170">
        <v>41684</v>
      </c>
      <c r="F812">
        <v>4508.04</v>
      </c>
      <c r="H812" s="170">
        <v>41684</v>
      </c>
      <c r="I812" s="172">
        <f t="shared" si="36"/>
        <v>7000</v>
      </c>
      <c r="J812" s="114">
        <f t="shared" si="37"/>
        <v>4508.04</v>
      </c>
      <c r="L812" s="170"/>
      <c r="M812" s="173"/>
      <c r="T812" s="170"/>
      <c r="X812" s="170"/>
      <c r="Y812" s="171"/>
    </row>
    <row r="813" spans="2:25">
      <c r="B813" s="170">
        <v>41676</v>
      </c>
      <c r="C813">
        <v>7025</v>
      </c>
      <c r="E813" s="170">
        <v>41687</v>
      </c>
      <c r="F813">
        <v>4555.37</v>
      </c>
      <c r="H813" s="170">
        <v>41687</v>
      </c>
      <c r="I813" s="172">
        <f t="shared" si="36"/>
        <v>7025</v>
      </c>
      <c r="J813" s="114">
        <f t="shared" si="37"/>
        <v>4555.37</v>
      </c>
      <c r="L813" s="170"/>
      <c r="M813" s="173"/>
      <c r="T813" s="170"/>
      <c r="X813" s="170"/>
      <c r="Y813" s="171"/>
    </row>
    <row r="814" spans="2:25">
      <c r="B814" s="170">
        <v>41677</v>
      </c>
      <c r="C814">
        <v>7050</v>
      </c>
      <c r="E814" s="170">
        <v>41688</v>
      </c>
      <c r="F814">
        <v>4556.1899999999996</v>
      </c>
      <c r="H814" s="170">
        <v>41688</v>
      </c>
      <c r="I814" s="172">
        <f t="shared" si="36"/>
        <v>7000</v>
      </c>
      <c r="J814" s="114">
        <f t="shared" si="37"/>
        <v>4556.1899999999996</v>
      </c>
      <c r="L814" s="170"/>
      <c r="M814" s="173"/>
      <c r="T814" s="170"/>
      <c r="X814" s="170"/>
      <c r="Y814" s="171"/>
    </row>
    <row r="815" spans="2:25">
      <c r="B815" s="170">
        <v>41680</v>
      </c>
      <c r="C815">
        <v>7050</v>
      </c>
      <c r="E815" s="170">
        <v>41689</v>
      </c>
      <c r="F815">
        <v>4592.6499999999996</v>
      </c>
      <c r="H815" s="170">
        <v>41689</v>
      </c>
      <c r="I815" s="172">
        <f t="shared" si="36"/>
        <v>7000</v>
      </c>
      <c r="J815" s="114">
        <f t="shared" si="37"/>
        <v>4592.6499999999996</v>
      </c>
      <c r="L815" s="170"/>
      <c r="M815" s="173"/>
      <c r="T815" s="170"/>
      <c r="X815" s="170"/>
      <c r="Y815" s="171"/>
    </row>
    <row r="816" spans="2:25">
      <c r="B816" s="170">
        <v>41681</v>
      </c>
      <c r="C816">
        <v>6900</v>
      </c>
      <c r="E816" s="170">
        <v>41690</v>
      </c>
      <c r="F816">
        <v>4598.22</v>
      </c>
      <c r="H816" s="170">
        <v>41690</v>
      </c>
      <c r="I816" s="172">
        <f t="shared" si="36"/>
        <v>7000</v>
      </c>
      <c r="J816" s="114">
        <f t="shared" si="37"/>
        <v>4598.22</v>
      </c>
      <c r="L816" s="170"/>
      <c r="M816" s="173"/>
      <c r="T816" s="170"/>
      <c r="X816" s="170"/>
      <c r="Y816" s="171"/>
    </row>
    <row r="817" spans="2:25">
      <c r="B817" s="170">
        <v>41682</v>
      </c>
      <c r="C817">
        <v>7000</v>
      </c>
      <c r="E817" s="170">
        <v>41691</v>
      </c>
      <c r="F817">
        <v>4646.1499999999996</v>
      </c>
      <c r="H817" s="170">
        <v>41691</v>
      </c>
      <c r="I817" s="172">
        <f t="shared" si="36"/>
        <v>7050</v>
      </c>
      <c r="J817" s="114">
        <f t="shared" si="37"/>
        <v>4646.1499999999996</v>
      </c>
      <c r="L817" s="170"/>
      <c r="M817" s="173"/>
      <c r="T817" s="170"/>
      <c r="X817" s="170"/>
      <c r="Y817" s="171"/>
    </row>
    <row r="818" spans="2:25">
      <c r="B818" s="170">
        <v>41683</v>
      </c>
      <c r="C818">
        <v>6975</v>
      </c>
      <c r="E818" s="170">
        <v>41694</v>
      </c>
      <c r="F818">
        <v>4623.57</v>
      </c>
      <c r="H818" s="170">
        <v>41694</v>
      </c>
      <c r="I818" s="172">
        <f t="shared" si="36"/>
        <v>6975</v>
      </c>
      <c r="J818" s="114">
        <f t="shared" si="37"/>
        <v>4623.57</v>
      </c>
      <c r="L818" s="170"/>
      <c r="M818" s="173"/>
      <c r="T818" s="170"/>
      <c r="X818" s="170"/>
      <c r="Y818" s="171"/>
    </row>
    <row r="819" spans="2:25">
      <c r="B819" s="170">
        <v>41684</v>
      </c>
      <c r="C819">
        <v>7000</v>
      </c>
      <c r="E819" s="170">
        <v>41695</v>
      </c>
      <c r="F819">
        <v>4577.29</v>
      </c>
      <c r="H819" s="170">
        <v>41695</v>
      </c>
      <c r="I819" s="172">
        <f t="shared" si="36"/>
        <v>6975</v>
      </c>
      <c r="J819" s="114">
        <f t="shared" si="37"/>
        <v>4577.29</v>
      </c>
      <c r="L819" s="170"/>
      <c r="M819" s="173"/>
      <c r="T819" s="170"/>
      <c r="X819" s="170"/>
      <c r="Y819" s="171"/>
    </row>
    <row r="820" spans="2:25">
      <c r="B820" s="170">
        <v>41687</v>
      </c>
      <c r="C820">
        <v>7025</v>
      </c>
      <c r="E820" s="170">
        <v>41696</v>
      </c>
      <c r="F820">
        <v>4532.72</v>
      </c>
      <c r="H820" s="170">
        <v>41696</v>
      </c>
      <c r="I820" s="172">
        <f t="shared" si="36"/>
        <v>6950</v>
      </c>
      <c r="J820" s="114">
        <f t="shared" si="37"/>
        <v>4532.72</v>
      </c>
      <c r="L820" s="170"/>
      <c r="M820" s="173"/>
      <c r="T820" s="170"/>
      <c r="X820" s="170"/>
      <c r="Y820" s="171"/>
    </row>
    <row r="821" spans="2:25">
      <c r="B821" s="170">
        <v>41688</v>
      </c>
      <c r="C821">
        <v>7000</v>
      </c>
      <c r="E821" s="170">
        <v>41697</v>
      </c>
      <c r="F821">
        <v>4568.9399999999996</v>
      </c>
      <c r="H821" s="170">
        <v>41697</v>
      </c>
      <c r="I821" s="172">
        <f t="shared" si="36"/>
        <v>7025</v>
      </c>
      <c r="J821" s="114">
        <f t="shared" si="37"/>
        <v>4568.9399999999996</v>
      </c>
      <c r="L821" s="170"/>
      <c r="M821" s="173"/>
      <c r="T821" s="170"/>
      <c r="X821" s="170"/>
      <c r="Y821" s="171"/>
    </row>
    <row r="822" spans="2:25">
      <c r="B822" s="170">
        <v>41689</v>
      </c>
      <c r="C822">
        <v>7000</v>
      </c>
      <c r="E822" s="170">
        <v>41698</v>
      </c>
      <c r="F822">
        <v>4620.22</v>
      </c>
      <c r="H822" s="170">
        <v>41698</v>
      </c>
      <c r="I822" s="172">
        <f t="shared" si="36"/>
        <v>7175</v>
      </c>
      <c r="J822" s="114">
        <f t="shared" si="37"/>
        <v>4620.22</v>
      </c>
      <c r="L822" s="170"/>
      <c r="M822" s="173"/>
      <c r="T822" s="170"/>
      <c r="X822" s="170"/>
      <c r="Y822" s="171"/>
    </row>
    <row r="823" spans="2:25">
      <c r="B823" s="170">
        <v>41690</v>
      </c>
      <c r="C823">
        <v>7000</v>
      </c>
      <c r="E823" s="170">
        <v>41701</v>
      </c>
      <c r="F823">
        <v>4584.21</v>
      </c>
      <c r="H823" s="170">
        <v>41701</v>
      </c>
      <c r="I823" s="172">
        <f t="shared" si="36"/>
        <v>7150</v>
      </c>
      <c r="J823" s="114">
        <f t="shared" si="37"/>
        <v>4584.21</v>
      </c>
      <c r="L823" s="170"/>
      <c r="M823" s="173"/>
      <c r="T823" s="170"/>
      <c r="X823" s="170"/>
      <c r="Y823" s="171"/>
    </row>
    <row r="824" spans="2:25">
      <c r="B824" s="170">
        <v>41691</v>
      </c>
      <c r="C824">
        <v>7050</v>
      </c>
      <c r="E824" s="170">
        <v>41702</v>
      </c>
      <c r="F824">
        <v>4601.28</v>
      </c>
      <c r="H824" s="170">
        <v>41702</v>
      </c>
      <c r="I824" s="172">
        <f t="shared" si="36"/>
        <v>7125</v>
      </c>
      <c r="J824" s="114">
        <f t="shared" si="37"/>
        <v>4601.28</v>
      </c>
      <c r="L824" s="170"/>
      <c r="M824" s="173"/>
      <c r="T824" s="170"/>
      <c r="X824" s="170"/>
      <c r="Y824" s="171"/>
    </row>
    <row r="825" spans="2:25">
      <c r="B825" s="170">
        <v>41694</v>
      </c>
      <c r="C825">
        <v>6975</v>
      </c>
      <c r="E825" s="170">
        <v>41703</v>
      </c>
      <c r="F825">
        <v>4659.17</v>
      </c>
      <c r="H825" s="170">
        <v>41703</v>
      </c>
      <c r="I825" s="172">
        <f t="shared" si="36"/>
        <v>7225</v>
      </c>
      <c r="J825" s="114">
        <f t="shared" si="37"/>
        <v>4659.17</v>
      </c>
      <c r="L825" s="170"/>
      <c r="M825" s="173"/>
      <c r="T825" s="170"/>
      <c r="X825" s="170"/>
      <c r="Y825" s="171"/>
    </row>
    <row r="826" spans="2:25">
      <c r="B826" s="170">
        <v>41695</v>
      </c>
      <c r="C826">
        <v>6975</v>
      </c>
      <c r="E826" s="170">
        <v>41704</v>
      </c>
      <c r="F826">
        <v>4687.8599999999997</v>
      </c>
      <c r="H826" s="170">
        <v>41704</v>
      </c>
      <c r="I826" s="172">
        <f t="shared" si="36"/>
        <v>7400</v>
      </c>
      <c r="J826" s="114">
        <f t="shared" si="37"/>
        <v>4687.8599999999997</v>
      </c>
      <c r="L826" s="170"/>
      <c r="M826" s="173"/>
      <c r="T826" s="170"/>
      <c r="X826" s="170"/>
      <c r="Y826" s="171"/>
    </row>
    <row r="827" spans="2:25">
      <c r="B827" s="170">
        <v>41696</v>
      </c>
      <c r="C827">
        <v>6950</v>
      </c>
      <c r="E827" s="170">
        <v>41705</v>
      </c>
      <c r="F827">
        <v>4685.8900000000003</v>
      </c>
      <c r="H827" s="170">
        <v>41705</v>
      </c>
      <c r="I827" s="172">
        <f t="shared" si="36"/>
        <v>7425</v>
      </c>
      <c r="J827" s="114">
        <f t="shared" si="37"/>
        <v>4685.8900000000003</v>
      </c>
      <c r="L827" s="170"/>
      <c r="M827" s="173"/>
      <c r="T827" s="170"/>
      <c r="X827" s="170"/>
      <c r="Y827" s="171"/>
    </row>
    <row r="828" spans="2:25">
      <c r="B828" s="170">
        <v>41697</v>
      </c>
      <c r="C828">
        <v>7025</v>
      </c>
      <c r="E828" s="170">
        <v>41708</v>
      </c>
      <c r="F828">
        <v>4677.25</v>
      </c>
      <c r="H828" s="170">
        <v>41708</v>
      </c>
      <c r="I828" s="172">
        <f t="shared" si="36"/>
        <v>7400</v>
      </c>
      <c r="J828" s="114">
        <f t="shared" si="37"/>
        <v>4677.25</v>
      </c>
      <c r="L828" s="170"/>
      <c r="M828" s="173"/>
      <c r="T828" s="170"/>
      <c r="X828" s="170"/>
      <c r="Y828" s="171"/>
    </row>
    <row r="829" spans="2:25">
      <c r="B829" s="170">
        <v>41698</v>
      </c>
      <c r="C829">
        <v>7175</v>
      </c>
      <c r="E829" s="170">
        <v>41709</v>
      </c>
      <c r="F829">
        <v>4704.21</v>
      </c>
      <c r="H829" s="170">
        <v>41709</v>
      </c>
      <c r="I829" s="172">
        <f t="shared" si="36"/>
        <v>7500</v>
      </c>
      <c r="J829" s="114">
        <f t="shared" si="37"/>
        <v>4704.21</v>
      </c>
      <c r="L829" s="170"/>
      <c r="M829" s="173"/>
      <c r="T829" s="170"/>
      <c r="X829" s="170"/>
      <c r="Y829" s="171"/>
    </row>
    <row r="830" spans="2:25">
      <c r="B830" s="170">
        <v>41701</v>
      </c>
      <c r="C830">
        <v>7150</v>
      </c>
      <c r="E830" s="170">
        <v>41710</v>
      </c>
      <c r="F830">
        <v>4684.3900000000003</v>
      </c>
      <c r="H830" s="170">
        <v>41710</v>
      </c>
      <c r="I830" s="172">
        <f t="shared" si="36"/>
        <v>7550</v>
      </c>
      <c r="J830" s="114">
        <f t="shared" si="37"/>
        <v>4684.3900000000003</v>
      </c>
      <c r="L830" s="170"/>
      <c r="M830" s="173"/>
      <c r="T830" s="170"/>
      <c r="X830" s="170"/>
      <c r="Y830" s="171"/>
    </row>
    <row r="831" spans="2:25">
      <c r="B831" s="170">
        <v>41702</v>
      </c>
      <c r="C831">
        <v>7125</v>
      </c>
      <c r="E831" s="170">
        <v>41711</v>
      </c>
      <c r="F831">
        <v>4726.17</v>
      </c>
      <c r="H831" s="170">
        <v>41711</v>
      </c>
      <c r="I831" s="172">
        <f t="shared" si="36"/>
        <v>7700</v>
      </c>
      <c r="J831" s="114">
        <f t="shared" si="37"/>
        <v>4726.17</v>
      </c>
      <c r="L831" s="170"/>
      <c r="M831" s="173"/>
      <c r="T831" s="170"/>
      <c r="X831" s="170"/>
      <c r="Y831" s="171"/>
    </row>
    <row r="832" spans="2:25">
      <c r="B832" s="170">
        <v>41703</v>
      </c>
      <c r="C832">
        <v>7225</v>
      </c>
      <c r="E832" s="170">
        <v>41712</v>
      </c>
      <c r="F832">
        <v>4878.6400000000003</v>
      </c>
      <c r="H832" s="170">
        <v>41712</v>
      </c>
      <c r="I832" s="172">
        <f t="shared" si="36"/>
        <v>7750</v>
      </c>
      <c r="J832" s="114">
        <f t="shared" si="37"/>
        <v>4878.6400000000003</v>
      </c>
      <c r="L832" s="170"/>
      <c r="M832" s="173"/>
      <c r="T832" s="170"/>
      <c r="X832" s="170"/>
      <c r="Y832" s="171"/>
    </row>
    <row r="833" spans="2:25">
      <c r="B833" s="170">
        <v>41704</v>
      </c>
      <c r="C833">
        <v>7400</v>
      </c>
      <c r="E833" s="170">
        <v>41716</v>
      </c>
      <c r="F833">
        <v>4805.6099999999997</v>
      </c>
      <c r="H833" s="170">
        <v>41716</v>
      </c>
      <c r="I833" s="172">
        <f t="shared" si="36"/>
        <v>7500</v>
      </c>
      <c r="J833" s="114">
        <f t="shared" si="37"/>
        <v>4805.6099999999997</v>
      </c>
      <c r="L833" s="170"/>
      <c r="M833" s="173"/>
      <c r="T833" s="170"/>
      <c r="X833" s="170"/>
      <c r="Y833" s="171"/>
    </row>
    <row r="834" spans="2:25">
      <c r="B834" s="170">
        <v>41705</v>
      </c>
      <c r="C834">
        <v>7425</v>
      </c>
      <c r="E834" s="170">
        <v>41717</v>
      </c>
      <c r="F834">
        <v>4821.46</v>
      </c>
      <c r="H834" s="170">
        <v>41717</v>
      </c>
      <c r="I834" s="172">
        <f t="shared" si="36"/>
        <v>7475</v>
      </c>
      <c r="J834" s="114">
        <f t="shared" si="37"/>
        <v>4821.46</v>
      </c>
      <c r="L834" s="170"/>
      <c r="M834" s="173"/>
      <c r="T834" s="170"/>
      <c r="X834" s="170"/>
      <c r="Y834" s="171"/>
    </row>
    <row r="835" spans="2:25">
      <c r="B835" s="170">
        <v>41708</v>
      </c>
      <c r="C835">
        <v>7400</v>
      </c>
      <c r="E835" s="170">
        <v>41718</v>
      </c>
      <c r="F835">
        <v>4698.97</v>
      </c>
      <c r="H835" s="170">
        <v>41718</v>
      </c>
      <c r="I835" s="172">
        <f t="shared" si="36"/>
        <v>7225</v>
      </c>
      <c r="J835" s="114">
        <f t="shared" si="37"/>
        <v>4698.97</v>
      </c>
      <c r="L835" s="170"/>
      <c r="M835" s="173"/>
      <c r="T835" s="170"/>
      <c r="X835" s="170"/>
      <c r="Y835" s="171"/>
    </row>
    <row r="836" spans="2:25">
      <c r="B836" s="170">
        <v>41709</v>
      </c>
      <c r="C836">
        <v>7500</v>
      </c>
      <c r="E836" s="170">
        <v>41719</v>
      </c>
      <c r="F836">
        <v>4700.22</v>
      </c>
      <c r="H836" s="170">
        <v>41719</v>
      </c>
      <c r="I836" s="172">
        <f t="shared" si="36"/>
        <v>7325</v>
      </c>
      <c r="J836" s="114">
        <f t="shared" si="37"/>
        <v>4700.22</v>
      </c>
      <c r="L836" s="170"/>
      <c r="M836" s="173"/>
      <c r="T836" s="170"/>
      <c r="X836" s="170"/>
      <c r="Y836" s="171"/>
    </row>
    <row r="837" spans="2:25">
      <c r="B837" s="170">
        <v>41710</v>
      </c>
      <c r="C837">
        <v>7550</v>
      </c>
      <c r="E837" s="170">
        <v>41722</v>
      </c>
      <c r="F837">
        <v>4720.42</v>
      </c>
      <c r="H837" s="170">
        <v>41722</v>
      </c>
      <c r="I837" s="172">
        <f t="shared" ref="I837:I900" si="38">IFERROR(_xlfn.XLOOKUP($H837,B837:B4404,C837:C4404),AVERAGE(I834:I836))</f>
        <v>7050</v>
      </c>
      <c r="J837" s="114">
        <f t="shared" ref="J837:J900" si="39">F837</f>
        <v>4720.42</v>
      </c>
      <c r="L837" s="170"/>
      <c r="M837" s="173"/>
      <c r="T837" s="170"/>
      <c r="X837" s="170"/>
      <c r="Y837" s="171"/>
    </row>
    <row r="838" spans="2:25">
      <c r="B838" s="170">
        <v>41711</v>
      </c>
      <c r="C838">
        <v>7700</v>
      </c>
      <c r="E838" s="170">
        <v>41723</v>
      </c>
      <c r="F838">
        <v>4703.09</v>
      </c>
      <c r="H838" s="170">
        <v>41723</v>
      </c>
      <c r="I838" s="172">
        <f t="shared" si="38"/>
        <v>7025</v>
      </c>
      <c r="J838" s="114">
        <f t="shared" si="39"/>
        <v>4703.09</v>
      </c>
      <c r="L838" s="170"/>
      <c r="M838" s="173"/>
      <c r="T838" s="170"/>
      <c r="X838" s="170"/>
      <c r="Y838" s="171"/>
    </row>
    <row r="839" spans="2:25">
      <c r="B839" s="170">
        <v>41712</v>
      </c>
      <c r="C839">
        <v>7750</v>
      </c>
      <c r="E839" s="170">
        <v>41724</v>
      </c>
      <c r="F839">
        <v>4728.24</v>
      </c>
      <c r="H839" s="170">
        <v>41724</v>
      </c>
      <c r="I839" s="172">
        <f t="shared" si="38"/>
        <v>7075</v>
      </c>
      <c r="J839" s="114">
        <f t="shared" si="39"/>
        <v>4728.24</v>
      </c>
      <c r="L839" s="170"/>
      <c r="M839" s="173"/>
      <c r="T839" s="170"/>
      <c r="X839" s="170"/>
      <c r="Y839" s="171"/>
    </row>
    <row r="840" spans="2:25">
      <c r="B840" s="170">
        <v>41716</v>
      </c>
      <c r="C840">
        <v>7500</v>
      </c>
      <c r="E840" s="170">
        <v>41725</v>
      </c>
      <c r="F840">
        <v>4723.0600000000004</v>
      </c>
      <c r="H840" s="170">
        <v>41725</v>
      </c>
      <c r="I840" s="172">
        <f t="shared" si="38"/>
        <v>7250</v>
      </c>
      <c r="J840" s="114">
        <f t="shared" si="39"/>
        <v>4723.0600000000004</v>
      </c>
      <c r="L840" s="170"/>
      <c r="M840" s="173"/>
      <c r="T840" s="170"/>
      <c r="X840" s="170"/>
      <c r="Y840" s="171"/>
    </row>
    <row r="841" spans="2:25">
      <c r="B841" s="170">
        <v>41717</v>
      </c>
      <c r="C841">
        <v>7475</v>
      </c>
      <c r="E841" s="170">
        <v>41726</v>
      </c>
      <c r="F841">
        <v>4768.28</v>
      </c>
      <c r="H841" s="170">
        <v>41726</v>
      </c>
      <c r="I841" s="172">
        <f t="shared" si="38"/>
        <v>7300</v>
      </c>
      <c r="J841" s="114">
        <f t="shared" si="39"/>
        <v>4768.28</v>
      </c>
      <c r="L841" s="170"/>
      <c r="M841" s="173"/>
      <c r="T841" s="170"/>
      <c r="X841" s="170"/>
      <c r="Y841" s="171"/>
    </row>
    <row r="842" spans="2:25">
      <c r="B842" s="170">
        <v>41718</v>
      </c>
      <c r="C842">
        <v>7225</v>
      </c>
      <c r="E842" s="170">
        <v>41730</v>
      </c>
      <c r="F842">
        <v>4873.93</v>
      </c>
      <c r="H842" s="170">
        <v>41730</v>
      </c>
      <c r="I842" s="172">
        <f t="shared" si="38"/>
        <v>7425</v>
      </c>
      <c r="J842" s="114">
        <f t="shared" si="39"/>
        <v>4873.93</v>
      </c>
      <c r="L842" s="170"/>
      <c r="M842" s="173"/>
      <c r="T842" s="170"/>
      <c r="X842" s="170"/>
      <c r="Y842" s="171"/>
    </row>
    <row r="843" spans="2:25">
      <c r="B843" s="170">
        <v>41719</v>
      </c>
      <c r="C843">
        <v>7325</v>
      </c>
      <c r="E843" s="170">
        <v>41731</v>
      </c>
      <c r="F843">
        <v>4870.21</v>
      </c>
      <c r="H843" s="170">
        <v>41731</v>
      </c>
      <c r="I843" s="172">
        <f t="shared" si="38"/>
        <v>7400</v>
      </c>
      <c r="J843" s="114">
        <f t="shared" si="39"/>
        <v>4870.21</v>
      </c>
      <c r="L843" s="170"/>
      <c r="M843" s="173"/>
      <c r="T843" s="170"/>
      <c r="X843" s="170"/>
      <c r="Y843" s="171"/>
    </row>
    <row r="844" spans="2:25">
      <c r="B844" s="170">
        <v>41722</v>
      </c>
      <c r="C844">
        <v>7050</v>
      </c>
      <c r="E844" s="170">
        <v>41732</v>
      </c>
      <c r="F844">
        <v>4891.32</v>
      </c>
      <c r="H844" s="170">
        <v>41732</v>
      </c>
      <c r="I844" s="172">
        <f t="shared" si="38"/>
        <v>7300</v>
      </c>
      <c r="J844" s="114">
        <f t="shared" si="39"/>
        <v>4891.32</v>
      </c>
      <c r="L844" s="170"/>
      <c r="M844" s="173"/>
      <c r="T844" s="170"/>
      <c r="X844" s="170"/>
      <c r="Y844" s="171"/>
    </row>
    <row r="845" spans="2:25">
      <c r="B845" s="170">
        <v>41723</v>
      </c>
      <c r="C845">
        <v>7025</v>
      </c>
      <c r="E845" s="170">
        <v>41733</v>
      </c>
      <c r="F845">
        <v>4857.9399999999996</v>
      </c>
      <c r="H845" s="170">
        <v>41733</v>
      </c>
      <c r="I845" s="172">
        <f t="shared" si="38"/>
        <v>7150</v>
      </c>
      <c r="J845" s="114">
        <f t="shared" si="39"/>
        <v>4857.9399999999996</v>
      </c>
      <c r="L845" s="170"/>
      <c r="M845" s="173"/>
      <c r="T845" s="170"/>
      <c r="X845" s="170"/>
      <c r="Y845" s="171"/>
    </row>
    <row r="846" spans="2:25">
      <c r="B846" s="170">
        <v>41724</v>
      </c>
      <c r="C846">
        <v>7075</v>
      </c>
      <c r="E846" s="170">
        <v>41736</v>
      </c>
      <c r="F846">
        <v>4921.04</v>
      </c>
      <c r="H846" s="170">
        <v>41736</v>
      </c>
      <c r="I846" s="172">
        <f t="shared" si="38"/>
        <v>7225</v>
      </c>
      <c r="J846" s="114">
        <f t="shared" si="39"/>
        <v>4921.04</v>
      </c>
      <c r="L846" s="170"/>
      <c r="M846" s="173"/>
      <c r="T846" s="170"/>
      <c r="X846" s="170"/>
      <c r="Y846" s="171"/>
    </row>
    <row r="847" spans="2:25">
      <c r="B847" s="170">
        <v>41725</v>
      </c>
      <c r="C847">
        <v>7250</v>
      </c>
      <c r="E847" s="170">
        <v>41737</v>
      </c>
      <c r="F847">
        <v>4921.3999999999996</v>
      </c>
      <c r="H847" s="170">
        <v>41737</v>
      </c>
      <c r="I847" s="172">
        <f t="shared" si="38"/>
        <v>7175</v>
      </c>
      <c r="J847" s="114">
        <f t="shared" si="39"/>
        <v>4921.3999999999996</v>
      </c>
      <c r="L847" s="170"/>
      <c r="M847" s="173"/>
      <c r="T847" s="170"/>
      <c r="X847" s="170"/>
      <c r="Y847" s="171"/>
    </row>
    <row r="848" spans="2:25">
      <c r="B848" s="170">
        <v>41726</v>
      </c>
      <c r="C848">
        <v>7300</v>
      </c>
      <c r="E848" s="170">
        <v>41739</v>
      </c>
      <c r="F848">
        <v>4765.7299999999996</v>
      </c>
      <c r="H848" s="170">
        <v>41739</v>
      </c>
      <c r="I848" s="172">
        <f t="shared" si="38"/>
        <v>7025</v>
      </c>
      <c r="J848" s="114">
        <f t="shared" si="39"/>
        <v>4765.7299999999996</v>
      </c>
      <c r="L848" s="170"/>
      <c r="M848" s="173"/>
      <c r="T848" s="170"/>
      <c r="X848" s="170"/>
      <c r="Y848" s="171"/>
    </row>
    <row r="849" spans="2:25">
      <c r="B849" s="170">
        <v>41730</v>
      </c>
      <c r="C849">
        <v>7425</v>
      </c>
      <c r="E849" s="170">
        <v>41740</v>
      </c>
      <c r="F849">
        <v>4816.58</v>
      </c>
      <c r="H849" s="170">
        <v>41740</v>
      </c>
      <c r="I849" s="172">
        <f t="shared" si="38"/>
        <v>7200</v>
      </c>
      <c r="J849" s="114">
        <f t="shared" si="39"/>
        <v>4816.58</v>
      </c>
      <c r="L849" s="170"/>
      <c r="M849" s="173"/>
      <c r="T849" s="170"/>
      <c r="X849" s="170"/>
      <c r="Y849" s="171"/>
    </row>
    <row r="850" spans="2:25">
      <c r="B850" s="170">
        <v>41731</v>
      </c>
      <c r="C850">
        <v>7400</v>
      </c>
      <c r="E850" s="170">
        <v>41743</v>
      </c>
      <c r="F850">
        <v>4864.88</v>
      </c>
      <c r="H850" s="170">
        <v>41743</v>
      </c>
      <c r="I850" s="172">
        <f t="shared" si="38"/>
        <v>7225</v>
      </c>
      <c r="J850" s="114">
        <f t="shared" si="39"/>
        <v>4864.88</v>
      </c>
      <c r="L850" s="170"/>
      <c r="M850" s="173"/>
      <c r="T850" s="170"/>
      <c r="X850" s="170"/>
      <c r="Y850" s="171"/>
    </row>
    <row r="851" spans="2:25">
      <c r="B851" s="170">
        <v>41732</v>
      </c>
      <c r="C851">
        <v>7300</v>
      </c>
      <c r="E851" s="170">
        <v>41744</v>
      </c>
      <c r="F851">
        <v>4870.22</v>
      </c>
      <c r="H851" s="170">
        <v>41744</v>
      </c>
      <c r="I851" s="172">
        <f t="shared" si="38"/>
        <v>7150</v>
      </c>
      <c r="J851" s="114">
        <f t="shared" si="39"/>
        <v>4870.22</v>
      </c>
      <c r="L851" s="170"/>
      <c r="M851" s="173"/>
      <c r="T851" s="170"/>
      <c r="X851" s="170"/>
      <c r="Y851" s="171"/>
    </row>
    <row r="852" spans="2:25">
      <c r="B852" s="170">
        <v>41733</v>
      </c>
      <c r="C852">
        <v>7150</v>
      </c>
      <c r="E852" s="170">
        <v>41745</v>
      </c>
      <c r="F852">
        <v>4873.01</v>
      </c>
      <c r="H852" s="170">
        <v>41745</v>
      </c>
      <c r="I852" s="172">
        <f t="shared" si="38"/>
        <v>7050</v>
      </c>
      <c r="J852" s="114">
        <f t="shared" si="39"/>
        <v>4873.01</v>
      </c>
      <c r="L852" s="170"/>
      <c r="M852" s="173"/>
      <c r="T852" s="170"/>
      <c r="X852" s="170"/>
      <c r="Y852" s="171"/>
    </row>
    <row r="853" spans="2:25">
      <c r="B853" s="170">
        <v>41736</v>
      </c>
      <c r="C853">
        <v>7225</v>
      </c>
      <c r="E853" s="170">
        <v>41746</v>
      </c>
      <c r="F853">
        <v>4897.05</v>
      </c>
      <c r="H853" s="170">
        <v>41746</v>
      </c>
      <c r="I853" s="172">
        <f t="shared" si="38"/>
        <v>7200</v>
      </c>
      <c r="J853" s="114">
        <f t="shared" si="39"/>
        <v>4897.05</v>
      </c>
      <c r="L853" s="170"/>
      <c r="M853" s="173"/>
      <c r="T853" s="170"/>
      <c r="X853" s="170"/>
      <c r="Y853" s="171"/>
    </row>
    <row r="854" spans="2:25">
      <c r="B854" s="170">
        <v>41737</v>
      </c>
      <c r="C854">
        <v>7175</v>
      </c>
      <c r="E854" s="170">
        <v>41750</v>
      </c>
      <c r="F854">
        <v>4892.29</v>
      </c>
      <c r="H854" s="170">
        <v>41750</v>
      </c>
      <c r="I854" s="172">
        <f t="shared" si="38"/>
        <v>7175</v>
      </c>
      <c r="J854" s="114">
        <f t="shared" si="39"/>
        <v>4892.29</v>
      </c>
      <c r="L854" s="170"/>
      <c r="M854" s="173"/>
      <c r="T854" s="170"/>
      <c r="X854" s="170"/>
      <c r="Y854" s="171"/>
    </row>
    <row r="855" spans="2:25">
      <c r="B855" s="170">
        <v>41739</v>
      </c>
      <c r="C855">
        <v>7025</v>
      </c>
      <c r="E855" s="170">
        <v>41751</v>
      </c>
      <c r="F855">
        <v>4898.21</v>
      </c>
      <c r="H855" s="170">
        <v>41751</v>
      </c>
      <c r="I855" s="172">
        <f t="shared" si="38"/>
        <v>7225</v>
      </c>
      <c r="J855" s="114">
        <f t="shared" si="39"/>
        <v>4898.21</v>
      </c>
      <c r="L855" s="170"/>
      <c r="M855" s="173"/>
      <c r="T855" s="170"/>
      <c r="X855" s="170"/>
      <c r="Y855" s="171"/>
    </row>
    <row r="856" spans="2:25">
      <c r="B856" s="170">
        <v>41740</v>
      </c>
      <c r="C856">
        <v>7200</v>
      </c>
      <c r="E856" s="170">
        <v>41752</v>
      </c>
      <c r="F856">
        <v>4893.1499999999996</v>
      </c>
      <c r="H856" s="170">
        <v>41752</v>
      </c>
      <c r="I856" s="172">
        <f t="shared" si="38"/>
        <v>7150</v>
      </c>
      <c r="J856" s="114">
        <f t="shared" si="39"/>
        <v>4893.1499999999996</v>
      </c>
      <c r="L856" s="170"/>
      <c r="M856" s="173"/>
      <c r="T856" s="170"/>
      <c r="X856" s="170"/>
      <c r="Y856" s="171"/>
    </row>
    <row r="857" spans="2:25">
      <c r="B857" s="170">
        <v>41743</v>
      </c>
      <c r="C857">
        <v>7225</v>
      </c>
      <c r="E857" s="170">
        <v>41753</v>
      </c>
      <c r="F857">
        <v>4891.08</v>
      </c>
      <c r="H857" s="170">
        <v>41753</v>
      </c>
      <c r="I857" s="172">
        <f t="shared" si="38"/>
        <v>7200</v>
      </c>
      <c r="J857" s="114">
        <f t="shared" si="39"/>
        <v>4891.08</v>
      </c>
      <c r="L857" s="170"/>
      <c r="M857" s="173"/>
      <c r="T857" s="170"/>
      <c r="X857" s="170"/>
      <c r="Y857" s="171"/>
    </row>
    <row r="858" spans="2:25">
      <c r="B858" s="170">
        <v>41744</v>
      </c>
      <c r="C858">
        <v>7150</v>
      </c>
      <c r="E858" s="170">
        <v>41754</v>
      </c>
      <c r="F858">
        <v>4897.6400000000003</v>
      </c>
      <c r="H858" s="170">
        <v>41754</v>
      </c>
      <c r="I858" s="172">
        <f t="shared" si="38"/>
        <v>7150</v>
      </c>
      <c r="J858" s="114">
        <f t="shared" si="39"/>
        <v>4897.6400000000003</v>
      </c>
      <c r="L858" s="170"/>
      <c r="M858" s="173"/>
      <c r="T858" s="170"/>
      <c r="X858" s="170"/>
      <c r="Y858" s="171"/>
    </row>
    <row r="859" spans="2:25">
      <c r="B859" s="170">
        <v>41745</v>
      </c>
      <c r="C859">
        <v>7050</v>
      </c>
      <c r="E859" s="170">
        <v>41757</v>
      </c>
      <c r="F859">
        <v>4818.76</v>
      </c>
      <c r="H859" s="170">
        <v>41757</v>
      </c>
      <c r="I859" s="172">
        <f t="shared" si="38"/>
        <v>7000</v>
      </c>
      <c r="J859" s="114">
        <f t="shared" si="39"/>
        <v>4818.76</v>
      </c>
      <c r="L859" s="170"/>
      <c r="M859" s="173"/>
      <c r="T859" s="170"/>
      <c r="X859" s="170"/>
      <c r="Y859" s="171"/>
    </row>
    <row r="860" spans="2:25">
      <c r="B860" s="170">
        <v>41746</v>
      </c>
      <c r="C860">
        <v>7200</v>
      </c>
      <c r="E860" s="170">
        <v>41758</v>
      </c>
      <c r="F860">
        <v>4819.68</v>
      </c>
      <c r="H860" s="170">
        <v>41758</v>
      </c>
      <c r="I860" s="172">
        <f t="shared" si="38"/>
        <v>7025</v>
      </c>
      <c r="J860" s="114">
        <f t="shared" si="39"/>
        <v>4819.68</v>
      </c>
      <c r="L860" s="170"/>
      <c r="M860" s="173"/>
      <c r="T860" s="170"/>
      <c r="X860" s="170"/>
      <c r="Y860" s="171"/>
    </row>
    <row r="861" spans="2:25">
      <c r="B861" s="170">
        <v>41750</v>
      </c>
      <c r="C861">
        <v>7175</v>
      </c>
      <c r="E861" s="170">
        <v>41759</v>
      </c>
      <c r="F861">
        <v>4840.1499999999996</v>
      </c>
      <c r="H861" s="170">
        <v>41759</v>
      </c>
      <c r="I861" s="172">
        <f t="shared" si="38"/>
        <v>7050</v>
      </c>
      <c r="J861" s="114">
        <f t="shared" si="39"/>
        <v>4840.1499999999996</v>
      </c>
      <c r="L861" s="170"/>
      <c r="M861" s="173"/>
      <c r="T861" s="170"/>
      <c r="X861" s="170"/>
      <c r="Y861" s="171"/>
    </row>
    <row r="862" spans="2:25">
      <c r="B862" s="170">
        <v>41751</v>
      </c>
      <c r="C862">
        <v>7225</v>
      </c>
      <c r="E862" s="170">
        <v>41761</v>
      </c>
      <c r="F862">
        <v>4838.76</v>
      </c>
      <c r="H862" s="170">
        <v>41761</v>
      </c>
      <c r="I862" s="172">
        <f t="shared" si="38"/>
        <v>7050</v>
      </c>
      <c r="J862" s="114">
        <f t="shared" si="39"/>
        <v>4838.76</v>
      </c>
      <c r="L862" s="170"/>
      <c r="M862" s="173"/>
      <c r="T862" s="170"/>
      <c r="X862" s="170"/>
      <c r="Y862" s="171"/>
    </row>
    <row r="863" spans="2:25">
      <c r="B863" s="170">
        <v>41752</v>
      </c>
      <c r="C863">
        <v>7150</v>
      </c>
      <c r="E863" s="170">
        <v>41764</v>
      </c>
      <c r="F863">
        <v>4842.5</v>
      </c>
      <c r="H863" s="170">
        <v>41764</v>
      </c>
      <c r="I863" s="172">
        <f t="shared" si="38"/>
        <v>7025</v>
      </c>
      <c r="J863" s="114">
        <f t="shared" si="39"/>
        <v>4842.5</v>
      </c>
      <c r="L863" s="170"/>
      <c r="M863" s="173"/>
      <c r="T863" s="170"/>
      <c r="X863" s="170"/>
      <c r="Y863" s="171"/>
    </row>
    <row r="864" spans="2:25">
      <c r="B864" s="170">
        <v>41753</v>
      </c>
      <c r="C864">
        <v>7200</v>
      </c>
      <c r="E864" s="170">
        <v>41765</v>
      </c>
      <c r="F864">
        <v>4834.47</v>
      </c>
      <c r="H864" s="170">
        <v>41765</v>
      </c>
      <c r="I864" s="172">
        <f t="shared" si="38"/>
        <v>7025</v>
      </c>
      <c r="J864" s="114">
        <f t="shared" si="39"/>
        <v>4834.47</v>
      </c>
      <c r="L864" s="170"/>
      <c r="M864" s="173"/>
      <c r="T864" s="170"/>
      <c r="X864" s="170"/>
      <c r="Y864" s="171"/>
    </row>
    <row r="865" spans="2:25">
      <c r="B865" s="170">
        <v>41754</v>
      </c>
      <c r="C865">
        <v>7150</v>
      </c>
      <c r="E865" s="170">
        <v>41766</v>
      </c>
      <c r="F865">
        <v>4862.07</v>
      </c>
      <c r="H865" s="170">
        <v>41766</v>
      </c>
      <c r="I865" s="172">
        <f t="shared" si="38"/>
        <v>7025</v>
      </c>
      <c r="J865" s="114">
        <f t="shared" si="39"/>
        <v>4862.07</v>
      </c>
      <c r="L865" s="170"/>
      <c r="M865" s="173"/>
      <c r="T865" s="170"/>
      <c r="X865" s="170"/>
      <c r="Y865" s="171"/>
    </row>
    <row r="866" spans="2:25">
      <c r="B866" s="170">
        <v>41757</v>
      </c>
      <c r="C866">
        <v>7000</v>
      </c>
      <c r="E866" s="170">
        <v>41767</v>
      </c>
      <c r="F866">
        <v>4860.8900000000003</v>
      </c>
      <c r="H866" s="170">
        <v>41767</v>
      </c>
      <c r="I866" s="172">
        <f t="shared" si="38"/>
        <v>7025</v>
      </c>
      <c r="J866" s="114">
        <f t="shared" si="39"/>
        <v>4860.8900000000003</v>
      </c>
      <c r="L866" s="170"/>
      <c r="M866" s="173"/>
      <c r="T866" s="170"/>
      <c r="X866" s="170"/>
      <c r="Y866" s="171"/>
    </row>
    <row r="867" spans="2:25">
      <c r="B867" s="170">
        <v>41758</v>
      </c>
      <c r="C867">
        <v>7025</v>
      </c>
      <c r="E867" s="170">
        <v>41768</v>
      </c>
      <c r="F867">
        <v>4898.1400000000003</v>
      </c>
      <c r="H867" s="170">
        <v>41768</v>
      </c>
      <c r="I867" s="172">
        <f t="shared" si="38"/>
        <v>7050</v>
      </c>
      <c r="J867" s="114">
        <f t="shared" si="39"/>
        <v>4898.1400000000003</v>
      </c>
      <c r="L867" s="170"/>
      <c r="M867" s="173"/>
      <c r="T867" s="170"/>
      <c r="X867" s="170"/>
      <c r="Y867" s="171"/>
    </row>
    <row r="868" spans="2:25">
      <c r="B868" s="170">
        <v>41759</v>
      </c>
      <c r="C868">
        <v>7050</v>
      </c>
      <c r="E868" s="170">
        <v>41771</v>
      </c>
      <c r="F868">
        <v>4913</v>
      </c>
      <c r="H868" s="170">
        <v>41771</v>
      </c>
      <c r="I868" s="172">
        <f t="shared" si="38"/>
        <v>7075</v>
      </c>
      <c r="J868" s="114">
        <f t="shared" si="39"/>
        <v>4913</v>
      </c>
      <c r="L868" s="170"/>
      <c r="M868" s="173"/>
      <c r="T868" s="170"/>
      <c r="X868" s="170"/>
      <c r="Y868" s="171"/>
    </row>
    <row r="869" spans="2:25">
      <c r="B869" s="170">
        <v>41761</v>
      </c>
      <c r="C869">
        <v>7050</v>
      </c>
      <c r="E869" s="170">
        <v>41772</v>
      </c>
      <c r="F869">
        <v>4921.3900000000003</v>
      </c>
      <c r="H869" s="170">
        <v>41772</v>
      </c>
      <c r="I869" s="172">
        <f t="shared" si="38"/>
        <v>7050</v>
      </c>
      <c r="J869" s="114">
        <f t="shared" si="39"/>
        <v>4921.3900000000003</v>
      </c>
      <c r="L869" s="170"/>
      <c r="M869" s="173"/>
      <c r="T869" s="170"/>
      <c r="X869" s="170"/>
      <c r="Y869" s="171"/>
    </row>
    <row r="870" spans="2:25">
      <c r="B870" s="170">
        <v>41764</v>
      </c>
      <c r="C870">
        <v>7025</v>
      </c>
      <c r="E870" s="170">
        <v>41773</v>
      </c>
      <c r="F870">
        <v>4991.6400000000003</v>
      </c>
      <c r="H870" s="170">
        <v>41773</v>
      </c>
      <c r="I870" s="172">
        <f t="shared" si="38"/>
        <v>7050</v>
      </c>
      <c r="J870" s="114">
        <f t="shared" si="39"/>
        <v>4991.6400000000003</v>
      </c>
      <c r="L870" s="170"/>
      <c r="M870" s="173"/>
      <c r="T870" s="170"/>
      <c r="X870" s="170"/>
      <c r="Y870" s="171"/>
    </row>
    <row r="871" spans="2:25">
      <c r="B871" s="170">
        <v>41765</v>
      </c>
      <c r="C871">
        <v>7025</v>
      </c>
      <c r="E871" s="170">
        <v>41775</v>
      </c>
      <c r="F871">
        <v>5031.57</v>
      </c>
      <c r="H871" s="170">
        <v>41775</v>
      </c>
      <c r="I871" s="172">
        <f t="shared" si="38"/>
        <v>7100</v>
      </c>
      <c r="J871" s="114">
        <f t="shared" si="39"/>
        <v>5031.57</v>
      </c>
      <c r="L871" s="170"/>
      <c r="M871" s="173"/>
      <c r="T871" s="170"/>
      <c r="X871" s="170"/>
      <c r="Y871" s="171"/>
    </row>
    <row r="872" spans="2:25">
      <c r="B872" s="170">
        <v>41766</v>
      </c>
      <c r="C872">
        <v>7025</v>
      </c>
      <c r="E872" s="170">
        <v>41778</v>
      </c>
      <c r="F872">
        <v>5015</v>
      </c>
      <c r="H872" s="170">
        <v>41778</v>
      </c>
      <c r="I872" s="172">
        <f t="shared" si="38"/>
        <v>7025</v>
      </c>
      <c r="J872" s="114">
        <f t="shared" si="39"/>
        <v>5015</v>
      </c>
      <c r="L872" s="170"/>
      <c r="M872" s="173"/>
      <c r="T872" s="170"/>
      <c r="X872" s="170"/>
      <c r="Y872" s="171"/>
    </row>
    <row r="873" spans="2:25">
      <c r="B873" s="170">
        <v>41767</v>
      </c>
      <c r="C873">
        <v>7025</v>
      </c>
      <c r="E873" s="170">
        <v>41779</v>
      </c>
      <c r="F873">
        <v>4895.96</v>
      </c>
      <c r="H873" s="170">
        <v>41779</v>
      </c>
      <c r="I873" s="172">
        <f t="shared" si="38"/>
        <v>6775</v>
      </c>
      <c r="J873" s="114">
        <f t="shared" si="39"/>
        <v>4895.96</v>
      </c>
      <c r="L873" s="170"/>
      <c r="M873" s="173"/>
      <c r="T873" s="170"/>
      <c r="X873" s="170"/>
      <c r="Y873" s="171"/>
    </row>
    <row r="874" spans="2:25">
      <c r="B874" s="170">
        <v>41768</v>
      </c>
      <c r="C874">
        <v>7050</v>
      </c>
      <c r="E874" s="170">
        <v>41780</v>
      </c>
      <c r="F874">
        <v>4910.29</v>
      </c>
      <c r="H874" s="170">
        <v>41780</v>
      </c>
      <c r="I874" s="172">
        <f t="shared" si="38"/>
        <v>6750</v>
      </c>
      <c r="J874" s="114">
        <f t="shared" si="39"/>
        <v>4910.29</v>
      </c>
      <c r="L874" s="170"/>
      <c r="M874" s="173"/>
      <c r="T874" s="170"/>
      <c r="X874" s="170"/>
      <c r="Y874" s="171"/>
    </row>
    <row r="875" spans="2:25">
      <c r="B875" s="170">
        <v>41771</v>
      </c>
      <c r="C875">
        <v>7075</v>
      </c>
      <c r="E875" s="170">
        <v>41781</v>
      </c>
      <c r="F875">
        <v>4969.88</v>
      </c>
      <c r="H875" s="170">
        <v>41781</v>
      </c>
      <c r="I875" s="172">
        <f t="shared" si="38"/>
        <v>6775</v>
      </c>
      <c r="J875" s="114">
        <f t="shared" si="39"/>
        <v>4969.88</v>
      </c>
      <c r="L875" s="170"/>
      <c r="M875" s="173"/>
      <c r="T875" s="170"/>
      <c r="X875" s="170"/>
      <c r="Y875" s="171"/>
    </row>
    <row r="876" spans="2:25">
      <c r="B876" s="170">
        <v>41772</v>
      </c>
      <c r="C876">
        <v>7050</v>
      </c>
      <c r="E876" s="170">
        <v>41782</v>
      </c>
      <c r="F876">
        <v>4973.0600000000004</v>
      </c>
      <c r="H876" s="170">
        <v>41782</v>
      </c>
      <c r="I876" s="172">
        <f t="shared" si="38"/>
        <v>6700</v>
      </c>
      <c r="J876" s="114">
        <f t="shared" si="39"/>
        <v>4973.0600000000004</v>
      </c>
      <c r="L876" s="170"/>
      <c r="M876" s="173"/>
      <c r="T876" s="170"/>
      <c r="X876" s="170"/>
      <c r="Y876" s="171"/>
    </row>
    <row r="877" spans="2:25">
      <c r="B877" s="170">
        <v>41773</v>
      </c>
      <c r="C877">
        <v>7050</v>
      </c>
      <c r="E877" s="170">
        <v>41785</v>
      </c>
      <c r="F877">
        <v>4963.93</v>
      </c>
      <c r="H877" s="170">
        <v>41785</v>
      </c>
      <c r="I877" s="172">
        <f t="shared" si="38"/>
        <v>6775</v>
      </c>
      <c r="J877" s="114">
        <f t="shared" si="39"/>
        <v>4963.93</v>
      </c>
      <c r="L877" s="170"/>
      <c r="M877" s="173"/>
      <c r="T877" s="170"/>
      <c r="X877" s="170"/>
      <c r="Y877" s="171"/>
    </row>
    <row r="878" spans="2:25">
      <c r="B878" s="170">
        <v>41775</v>
      </c>
      <c r="C878">
        <v>7100</v>
      </c>
      <c r="E878" s="170">
        <v>41787</v>
      </c>
      <c r="F878">
        <v>4985.58</v>
      </c>
      <c r="H878" s="170">
        <v>41787</v>
      </c>
      <c r="I878" s="172">
        <f t="shared" si="38"/>
        <v>6800</v>
      </c>
      <c r="J878" s="114">
        <f t="shared" si="39"/>
        <v>4985.58</v>
      </c>
      <c r="L878" s="170"/>
      <c r="M878" s="173"/>
      <c r="T878" s="170"/>
      <c r="X878" s="170"/>
      <c r="Y878" s="171"/>
    </row>
    <row r="879" spans="2:25">
      <c r="B879" s="170">
        <v>41778</v>
      </c>
      <c r="C879">
        <v>7025</v>
      </c>
      <c r="E879" s="170">
        <v>41789</v>
      </c>
      <c r="F879">
        <v>4893.91</v>
      </c>
      <c r="H879" s="170">
        <v>41789</v>
      </c>
      <c r="I879" s="172">
        <f t="shared" si="38"/>
        <v>6825</v>
      </c>
      <c r="J879" s="114">
        <f t="shared" si="39"/>
        <v>4893.91</v>
      </c>
      <c r="L879" s="170"/>
      <c r="M879" s="173"/>
      <c r="T879" s="170"/>
      <c r="X879" s="170"/>
      <c r="Y879" s="171"/>
    </row>
    <row r="880" spans="2:25">
      <c r="B880" s="170">
        <v>41779</v>
      </c>
      <c r="C880">
        <v>6775</v>
      </c>
      <c r="E880" s="170">
        <v>41792</v>
      </c>
      <c r="F880">
        <v>4912.09</v>
      </c>
      <c r="H880" s="170">
        <v>41792</v>
      </c>
      <c r="I880" s="172">
        <f t="shared" si="38"/>
        <v>6875</v>
      </c>
      <c r="J880" s="114">
        <f t="shared" si="39"/>
        <v>4912.09</v>
      </c>
      <c r="L880" s="170"/>
      <c r="M880" s="173"/>
      <c r="T880" s="170"/>
      <c r="X880" s="170"/>
      <c r="Y880" s="171"/>
    </row>
    <row r="881" spans="2:25">
      <c r="B881" s="170">
        <v>41780</v>
      </c>
      <c r="C881">
        <v>6750</v>
      </c>
      <c r="E881" s="170">
        <v>41793</v>
      </c>
      <c r="F881">
        <v>4942.16</v>
      </c>
      <c r="H881" s="170">
        <v>41793</v>
      </c>
      <c r="I881" s="172">
        <f t="shared" si="38"/>
        <v>6950</v>
      </c>
      <c r="J881" s="114">
        <f t="shared" si="39"/>
        <v>4942.16</v>
      </c>
      <c r="L881" s="170"/>
      <c r="M881" s="173"/>
      <c r="T881" s="170"/>
      <c r="X881" s="170"/>
      <c r="Y881" s="171"/>
    </row>
    <row r="882" spans="2:25">
      <c r="B882" s="170">
        <v>41781</v>
      </c>
      <c r="C882">
        <v>6775</v>
      </c>
      <c r="E882" s="170">
        <v>41794</v>
      </c>
      <c r="F882">
        <v>4932.5600000000004</v>
      </c>
      <c r="H882" s="170">
        <v>41794</v>
      </c>
      <c r="I882" s="172">
        <f t="shared" si="38"/>
        <v>6900</v>
      </c>
      <c r="J882" s="114">
        <f t="shared" si="39"/>
        <v>4932.5600000000004</v>
      </c>
      <c r="L882" s="170"/>
      <c r="M882" s="173"/>
      <c r="T882" s="170"/>
      <c r="X882" s="170"/>
      <c r="Y882" s="171"/>
    </row>
    <row r="883" spans="2:25">
      <c r="B883" s="170">
        <v>41782</v>
      </c>
      <c r="C883">
        <v>6700</v>
      </c>
      <c r="E883" s="170">
        <v>41795</v>
      </c>
      <c r="F883">
        <v>4935.5600000000004</v>
      </c>
      <c r="H883" s="170">
        <v>41795</v>
      </c>
      <c r="I883" s="172">
        <f t="shared" si="38"/>
        <v>6850</v>
      </c>
      <c r="J883" s="114">
        <f t="shared" si="39"/>
        <v>4935.5600000000004</v>
      </c>
      <c r="L883" s="170"/>
      <c r="M883" s="173"/>
      <c r="T883" s="170"/>
      <c r="X883" s="170"/>
      <c r="Y883" s="171"/>
    </row>
    <row r="884" spans="2:25">
      <c r="B884" s="170">
        <v>41785</v>
      </c>
      <c r="C884">
        <v>6775</v>
      </c>
      <c r="E884" s="170">
        <v>41796</v>
      </c>
      <c r="F884">
        <v>4937.18</v>
      </c>
      <c r="H884" s="170">
        <v>41796</v>
      </c>
      <c r="I884" s="172">
        <f t="shared" si="38"/>
        <v>6800</v>
      </c>
      <c r="J884" s="114">
        <f t="shared" si="39"/>
        <v>4937.18</v>
      </c>
      <c r="L884" s="170"/>
      <c r="M884" s="173"/>
      <c r="T884" s="170"/>
      <c r="X884" s="170"/>
      <c r="Y884" s="171"/>
    </row>
    <row r="885" spans="2:25">
      <c r="B885" s="170">
        <v>41787</v>
      </c>
      <c r="C885">
        <v>6800</v>
      </c>
      <c r="E885" s="170">
        <v>41799</v>
      </c>
      <c r="F885">
        <v>4885.08</v>
      </c>
      <c r="H885" s="170">
        <v>41799</v>
      </c>
      <c r="I885" s="172">
        <f t="shared" si="38"/>
        <v>6800</v>
      </c>
      <c r="J885" s="114">
        <f t="shared" si="39"/>
        <v>4885.08</v>
      </c>
      <c r="L885" s="170"/>
      <c r="M885" s="173"/>
      <c r="T885" s="170"/>
      <c r="X885" s="170"/>
      <c r="Y885" s="171"/>
    </row>
    <row r="886" spans="2:25">
      <c r="B886" s="170">
        <v>41789</v>
      </c>
      <c r="C886">
        <v>6825</v>
      </c>
      <c r="E886" s="170">
        <v>41800</v>
      </c>
      <c r="F886">
        <v>4946.09</v>
      </c>
      <c r="H886" s="170">
        <v>41800</v>
      </c>
      <c r="I886" s="172">
        <f t="shared" si="38"/>
        <v>6850</v>
      </c>
      <c r="J886" s="114">
        <f t="shared" si="39"/>
        <v>4946.09</v>
      </c>
      <c r="L886" s="170"/>
      <c r="M886" s="173"/>
      <c r="T886" s="170"/>
      <c r="X886" s="170"/>
      <c r="Y886" s="171"/>
    </row>
    <row r="887" spans="2:25">
      <c r="B887" s="170">
        <v>41792</v>
      </c>
      <c r="C887">
        <v>6875</v>
      </c>
      <c r="E887" s="170">
        <v>41801</v>
      </c>
      <c r="F887">
        <v>4971.95</v>
      </c>
      <c r="H887" s="170">
        <v>41801</v>
      </c>
      <c r="I887" s="172">
        <f t="shared" si="38"/>
        <v>6900</v>
      </c>
      <c r="J887" s="114">
        <f t="shared" si="39"/>
        <v>4971.95</v>
      </c>
      <c r="L887" s="170"/>
      <c r="M887" s="173"/>
      <c r="T887" s="170"/>
      <c r="X887" s="170"/>
      <c r="Y887" s="171"/>
    </row>
    <row r="888" spans="2:25">
      <c r="B888" s="170">
        <v>41793</v>
      </c>
      <c r="C888">
        <v>6950</v>
      </c>
      <c r="E888" s="170">
        <v>41802</v>
      </c>
      <c r="F888">
        <v>4934.41</v>
      </c>
      <c r="H888" s="170">
        <v>41802</v>
      </c>
      <c r="I888" s="172">
        <f t="shared" si="38"/>
        <v>6875</v>
      </c>
      <c r="J888" s="114">
        <f t="shared" si="39"/>
        <v>4934.41</v>
      </c>
      <c r="L888" s="170"/>
      <c r="M888" s="173"/>
      <c r="T888" s="170"/>
      <c r="X888" s="170"/>
      <c r="Y888" s="171"/>
    </row>
    <row r="889" spans="2:25">
      <c r="B889" s="170">
        <v>41794</v>
      </c>
      <c r="C889">
        <v>6900</v>
      </c>
      <c r="E889" s="170">
        <v>41803</v>
      </c>
      <c r="F889">
        <v>4926.66</v>
      </c>
      <c r="H889" s="170">
        <v>41803</v>
      </c>
      <c r="I889" s="172">
        <f t="shared" si="38"/>
        <v>6875</v>
      </c>
      <c r="J889" s="114">
        <f t="shared" si="39"/>
        <v>4926.66</v>
      </c>
      <c r="L889" s="170"/>
      <c r="M889" s="173"/>
      <c r="T889" s="170"/>
      <c r="X889" s="170"/>
      <c r="Y889" s="171"/>
    </row>
    <row r="890" spans="2:25">
      <c r="B890" s="170">
        <v>41795</v>
      </c>
      <c r="C890">
        <v>6850</v>
      </c>
      <c r="E890" s="170">
        <v>41806</v>
      </c>
      <c r="F890">
        <v>4885.46</v>
      </c>
      <c r="H890" s="170">
        <v>41806</v>
      </c>
      <c r="I890" s="172">
        <f t="shared" si="38"/>
        <v>6800</v>
      </c>
      <c r="J890" s="114">
        <f t="shared" si="39"/>
        <v>4885.46</v>
      </c>
      <c r="L890" s="170"/>
      <c r="M890" s="173"/>
      <c r="T890" s="170"/>
      <c r="X890" s="170"/>
      <c r="Y890" s="171"/>
    </row>
    <row r="891" spans="2:25">
      <c r="B891" s="170">
        <v>41796</v>
      </c>
      <c r="C891">
        <v>6800</v>
      </c>
      <c r="E891" s="170">
        <v>41807</v>
      </c>
      <c r="F891">
        <v>4909.5200000000004</v>
      </c>
      <c r="H891" s="170">
        <v>41807</v>
      </c>
      <c r="I891" s="172">
        <f t="shared" si="38"/>
        <v>6825</v>
      </c>
      <c r="J891" s="114">
        <f t="shared" si="39"/>
        <v>4909.5200000000004</v>
      </c>
      <c r="L891" s="170"/>
      <c r="M891" s="173"/>
      <c r="T891" s="170"/>
      <c r="X891" s="170"/>
      <c r="Y891" s="171"/>
    </row>
    <row r="892" spans="2:25">
      <c r="B892" s="170">
        <v>41799</v>
      </c>
      <c r="C892">
        <v>6800</v>
      </c>
      <c r="E892" s="170">
        <v>41808</v>
      </c>
      <c r="F892">
        <v>4887.8599999999997</v>
      </c>
      <c r="H892" s="170">
        <v>41808</v>
      </c>
      <c r="I892" s="172">
        <f t="shared" si="38"/>
        <v>6825</v>
      </c>
      <c r="J892" s="114">
        <f t="shared" si="39"/>
        <v>4887.8599999999997</v>
      </c>
      <c r="L892" s="170"/>
      <c r="M892" s="173"/>
      <c r="T892" s="170"/>
      <c r="X892" s="170"/>
      <c r="Y892" s="171"/>
    </row>
    <row r="893" spans="2:25">
      <c r="B893" s="170">
        <v>41800</v>
      </c>
      <c r="C893">
        <v>6850</v>
      </c>
      <c r="E893" s="170">
        <v>41809</v>
      </c>
      <c r="F893">
        <v>4864.2700000000004</v>
      </c>
      <c r="H893" s="170">
        <v>41809</v>
      </c>
      <c r="I893" s="172">
        <f t="shared" si="38"/>
        <v>6825</v>
      </c>
      <c r="J893" s="114">
        <f t="shared" si="39"/>
        <v>4864.2700000000004</v>
      </c>
      <c r="L893" s="170"/>
      <c r="M893" s="173"/>
      <c r="T893" s="170"/>
      <c r="X893" s="170"/>
      <c r="Y893" s="171"/>
    </row>
    <row r="894" spans="2:25">
      <c r="B894" s="170">
        <v>41801</v>
      </c>
      <c r="C894">
        <v>6900</v>
      </c>
      <c r="E894" s="170">
        <v>41810</v>
      </c>
      <c r="F894">
        <v>4847.7</v>
      </c>
      <c r="H894" s="170">
        <v>41810</v>
      </c>
      <c r="I894" s="172">
        <f t="shared" si="38"/>
        <v>6825</v>
      </c>
      <c r="J894" s="114">
        <f t="shared" si="39"/>
        <v>4847.7</v>
      </c>
      <c r="L894" s="170"/>
      <c r="M894" s="173"/>
      <c r="T894" s="170"/>
      <c r="X894" s="170"/>
      <c r="Y894" s="171"/>
    </row>
    <row r="895" spans="2:25">
      <c r="B895" s="170">
        <v>41802</v>
      </c>
      <c r="C895">
        <v>6875</v>
      </c>
      <c r="E895" s="170">
        <v>41813</v>
      </c>
      <c r="F895">
        <v>4842.13</v>
      </c>
      <c r="H895" s="170">
        <v>41813</v>
      </c>
      <c r="I895" s="172">
        <f t="shared" si="38"/>
        <v>6825</v>
      </c>
      <c r="J895" s="114">
        <f t="shared" si="39"/>
        <v>4842.13</v>
      </c>
      <c r="L895" s="170"/>
      <c r="M895" s="173"/>
      <c r="T895" s="170"/>
      <c r="X895" s="170"/>
      <c r="Y895" s="171"/>
    </row>
    <row r="896" spans="2:25">
      <c r="B896" s="170">
        <v>41803</v>
      </c>
      <c r="C896">
        <v>6875</v>
      </c>
      <c r="E896" s="170">
        <v>41814</v>
      </c>
      <c r="F896">
        <v>4862.24</v>
      </c>
      <c r="H896" s="170">
        <v>41814</v>
      </c>
      <c r="I896" s="172">
        <f t="shared" si="38"/>
        <v>6825</v>
      </c>
      <c r="J896" s="114">
        <f t="shared" si="39"/>
        <v>4862.24</v>
      </c>
      <c r="L896" s="170"/>
      <c r="M896" s="173"/>
      <c r="T896" s="170"/>
      <c r="X896" s="170"/>
      <c r="Y896" s="171"/>
    </row>
    <row r="897" spans="2:25">
      <c r="B897" s="170">
        <v>41806</v>
      </c>
      <c r="C897">
        <v>6800</v>
      </c>
      <c r="E897" s="170">
        <v>41815</v>
      </c>
      <c r="F897">
        <v>4838.9799999999996</v>
      </c>
      <c r="H897" s="170">
        <v>41815</v>
      </c>
      <c r="I897" s="172">
        <f t="shared" si="38"/>
        <v>6775</v>
      </c>
      <c r="J897" s="114">
        <f t="shared" si="39"/>
        <v>4838.9799999999996</v>
      </c>
      <c r="L897" s="170"/>
      <c r="M897" s="173"/>
      <c r="T897" s="170"/>
      <c r="X897" s="170"/>
      <c r="Y897" s="171"/>
    </row>
    <row r="898" spans="2:25">
      <c r="B898" s="170">
        <v>41807</v>
      </c>
      <c r="C898">
        <v>6825</v>
      </c>
      <c r="E898" s="170">
        <v>41816</v>
      </c>
      <c r="F898">
        <v>4872.42</v>
      </c>
      <c r="H898" s="170">
        <v>41816</v>
      </c>
      <c r="I898" s="172">
        <f t="shared" si="38"/>
        <v>6825</v>
      </c>
      <c r="J898" s="114">
        <f t="shared" si="39"/>
        <v>4872.42</v>
      </c>
      <c r="L898" s="170"/>
      <c r="M898" s="173"/>
      <c r="T898" s="170"/>
      <c r="X898" s="170"/>
      <c r="Y898" s="171"/>
    </row>
    <row r="899" spans="2:25">
      <c r="B899" s="170">
        <v>41808</v>
      </c>
      <c r="C899">
        <v>6825</v>
      </c>
      <c r="E899" s="170">
        <v>41817</v>
      </c>
      <c r="F899">
        <v>4845.13</v>
      </c>
      <c r="H899" s="170">
        <v>41817</v>
      </c>
      <c r="I899" s="172">
        <f t="shared" si="38"/>
        <v>6800</v>
      </c>
      <c r="J899" s="114">
        <f t="shared" si="39"/>
        <v>4845.13</v>
      </c>
      <c r="L899" s="170"/>
      <c r="M899" s="173"/>
      <c r="T899" s="170"/>
      <c r="X899" s="170"/>
      <c r="Y899" s="171"/>
    </row>
    <row r="900" spans="2:25">
      <c r="B900" s="170">
        <v>41809</v>
      </c>
      <c r="C900">
        <v>6825</v>
      </c>
      <c r="E900" s="170">
        <v>41820</v>
      </c>
      <c r="F900">
        <v>4878.58</v>
      </c>
      <c r="H900" s="170">
        <v>41820</v>
      </c>
      <c r="I900" s="172">
        <f t="shared" si="38"/>
        <v>6700</v>
      </c>
      <c r="J900" s="114">
        <f t="shared" si="39"/>
        <v>4878.58</v>
      </c>
      <c r="L900" s="170"/>
      <c r="M900" s="173"/>
      <c r="T900" s="170"/>
      <c r="X900" s="170"/>
      <c r="Y900" s="171"/>
    </row>
    <row r="901" spans="2:25">
      <c r="B901" s="170">
        <v>41810</v>
      </c>
      <c r="C901">
        <v>6825</v>
      </c>
      <c r="E901" s="170">
        <v>41821</v>
      </c>
      <c r="F901">
        <v>4884.83</v>
      </c>
      <c r="H901" s="170">
        <v>41821</v>
      </c>
      <c r="I901" s="172">
        <f t="shared" ref="I901:I964" si="40">IFERROR(_xlfn.XLOOKUP($H901,B901:B4468,C901:C4468),AVERAGE(I898:I900))</f>
        <v>6750</v>
      </c>
      <c r="J901" s="114">
        <f t="shared" ref="J901:J964" si="41">F901</f>
        <v>4884.83</v>
      </c>
      <c r="L901" s="170"/>
      <c r="M901" s="173"/>
      <c r="T901" s="170"/>
      <c r="X901" s="170"/>
      <c r="Y901" s="171"/>
    </row>
    <row r="902" spans="2:25">
      <c r="B902" s="170">
        <v>41813</v>
      </c>
      <c r="C902">
        <v>6825</v>
      </c>
      <c r="E902" s="170">
        <v>41822</v>
      </c>
      <c r="F902">
        <v>4908.2700000000004</v>
      </c>
      <c r="H902" s="170">
        <v>41822</v>
      </c>
      <c r="I902" s="172">
        <f t="shared" si="40"/>
        <v>6825</v>
      </c>
      <c r="J902" s="114">
        <f t="shared" si="41"/>
        <v>4908.2700000000004</v>
      </c>
      <c r="L902" s="170"/>
      <c r="M902" s="173"/>
      <c r="T902" s="170"/>
      <c r="X902" s="170"/>
      <c r="Y902" s="171"/>
    </row>
    <row r="903" spans="2:25">
      <c r="B903" s="170">
        <v>41814</v>
      </c>
      <c r="C903">
        <v>6825</v>
      </c>
      <c r="E903" s="170">
        <v>41823</v>
      </c>
      <c r="F903">
        <v>4888.7299999999996</v>
      </c>
      <c r="H903" s="170">
        <v>41823</v>
      </c>
      <c r="I903" s="172">
        <f t="shared" si="40"/>
        <v>6825</v>
      </c>
      <c r="J903" s="114">
        <f t="shared" si="41"/>
        <v>4888.7299999999996</v>
      </c>
      <c r="L903" s="170"/>
      <c r="M903" s="173"/>
      <c r="T903" s="170"/>
      <c r="X903" s="170"/>
      <c r="Y903" s="171"/>
    </row>
    <row r="904" spans="2:25">
      <c r="B904" s="170">
        <v>41815</v>
      </c>
      <c r="C904">
        <v>6775</v>
      </c>
      <c r="E904" s="170">
        <v>41824</v>
      </c>
      <c r="F904">
        <v>4905.83</v>
      </c>
      <c r="H904" s="170">
        <v>41824</v>
      </c>
      <c r="I904" s="172">
        <f t="shared" si="40"/>
        <v>6800</v>
      </c>
      <c r="J904" s="114">
        <f t="shared" si="41"/>
        <v>4905.83</v>
      </c>
      <c r="L904" s="170"/>
      <c r="M904" s="173"/>
      <c r="T904" s="170"/>
      <c r="X904" s="170"/>
      <c r="Y904" s="171"/>
    </row>
    <row r="905" spans="2:25">
      <c r="B905" s="170">
        <v>41816</v>
      </c>
      <c r="C905">
        <v>6825</v>
      </c>
      <c r="E905" s="170">
        <v>41827</v>
      </c>
      <c r="F905">
        <v>4989.03</v>
      </c>
      <c r="H905" s="170">
        <v>41827</v>
      </c>
      <c r="I905" s="172">
        <f t="shared" si="40"/>
        <v>6900</v>
      </c>
      <c r="J905" s="114">
        <f t="shared" si="41"/>
        <v>4989.03</v>
      </c>
      <c r="L905" s="170"/>
      <c r="M905" s="173"/>
      <c r="T905" s="170"/>
      <c r="X905" s="170"/>
      <c r="Y905" s="171"/>
    </row>
    <row r="906" spans="2:25">
      <c r="B906" s="170">
        <v>41817</v>
      </c>
      <c r="C906">
        <v>6800</v>
      </c>
      <c r="E906" s="170">
        <v>41828</v>
      </c>
      <c r="F906">
        <v>5024.71</v>
      </c>
      <c r="H906" s="170">
        <v>41828</v>
      </c>
      <c r="I906" s="172">
        <f t="shared" si="40"/>
        <v>6900</v>
      </c>
      <c r="J906" s="114">
        <f t="shared" si="41"/>
        <v>5024.71</v>
      </c>
      <c r="L906" s="170"/>
      <c r="M906" s="173"/>
      <c r="T906" s="170"/>
      <c r="X906" s="170"/>
      <c r="Y906" s="171"/>
    </row>
    <row r="907" spans="2:25">
      <c r="B907" s="170">
        <v>41820</v>
      </c>
      <c r="C907">
        <v>6700</v>
      </c>
      <c r="E907" s="170">
        <v>41830</v>
      </c>
      <c r="F907">
        <v>5098.01</v>
      </c>
      <c r="H907" s="170">
        <v>41830</v>
      </c>
      <c r="I907" s="172">
        <f t="shared" si="40"/>
        <v>7075</v>
      </c>
      <c r="J907" s="114">
        <f t="shared" si="41"/>
        <v>5098.01</v>
      </c>
      <c r="L907" s="170"/>
      <c r="M907" s="173"/>
      <c r="T907" s="170"/>
      <c r="X907" s="170"/>
      <c r="Y907" s="171"/>
    </row>
    <row r="908" spans="2:25">
      <c r="B908" s="170">
        <v>41821</v>
      </c>
      <c r="C908">
        <v>6750</v>
      </c>
      <c r="E908" s="170">
        <v>41831</v>
      </c>
      <c r="F908">
        <v>5032.6000000000004</v>
      </c>
      <c r="H908" s="170">
        <v>41831</v>
      </c>
      <c r="I908" s="172">
        <f t="shared" si="40"/>
        <v>7100</v>
      </c>
      <c r="J908" s="114">
        <f t="shared" si="41"/>
        <v>5032.6000000000004</v>
      </c>
      <c r="L908" s="170"/>
      <c r="M908" s="173"/>
      <c r="T908" s="170"/>
      <c r="X908" s="170"/>
      <c r="Y908" s="171"/>
    </row>
    <row r="909" spans="2:25">
      <c r="B909" s="170">
        <v>41822</v>
      </c>
      <c r="C909">
        <v>6825</v>
      </c>
      <c r="E909" s="170">
        <v>41834</v>
      </c>
      <c r="F909">
        <v>5021.0600000000004</v>
      </c>
      <c r="H909" s="170">
        <v>41834</v>
      </c>
      <c r="I909" s="172">
        <f t="shared" si="40"/>
        <v>7050</v>
      </c>
      <c r="J909" s="114">
        <f t="shared" si="41"/>
        <v>5021.0600000000004</v>
      </c>
      <c r="L909" s="170"/>
      <c r="M909" s="173"/>
      <c r="T909" s="170"/>
      <c r="X909" s="170"/>
      <c r="Y909" s="171"/>
    </row>
    <row r="910" spans="2:25">
      <c r="B910" s="170">
        <v>41823</v>
      </c>
      <c r="C910">
        <v>6825</v>
      </c>
      <c r="E910" s="170">
        <v>41835</v>
      </c>
      <c r="F910">
        <v>5070.82</v>
      </c>
      <c r="H910" s="170">
        <v>41835</v>
      </c>
      <c r="I910" s="172">
        <f t="shared" si="40"/>
        <v>7050</v>
      </c>
      <c r="J910" s="114">
        <f t="shared" si="41"/>
        <v>5070.82</v>
      </c>
      <c r="L910" s="170"/>
      <c r="M910" s="173"/>
      <c r="T910" s="170"/>
      <c r="X910" s="170"/>
      <c r="Y910" s="171"/>
    </row>
    <row r="911" spans="2:25">
      <c r="B911" s="170">
        <v>41824</v>
      </c>
      <c r="C911">
        <v>6800</v>
      </c>
      <c r="E911" s="170">
        <v>41836</v>
      </c>
      <c r="F911">
        <v>5113.93</v>
      </c>
      <c r="H911" s="170">
        <v>41836</v>
      </c>
      <c r="I911" s="172">
        <f t="shared" si="40"/>
        <v>7075</v>
      </c>
      <c r="J911" s="114">
        <f t="shared" si="41"/>
        <v>5113.93</v>
      </c>
      <c r="L911" s="170"/>
      <c r="M911" s="173"/>
      <c r="T911" s="170"/>
      <c r="X911" s="170"/>
      <c r="Y911" s="171"/>
    </row>
    <row r="912" spans="2:25">
      <c r="B912" s="170">
        <v>41827</v>
      </c>
      <c r="C912">
        <v>6900</v>
      </c>
      <c r="E912" s="170">
        <v>41837</v>
      </c>
      <c r="F912">
        <v>5071.2</v>
      </c>
      <c r="H912" s="170">
        <v>41837</v>
      </c>
      <c r="I912" s="172">
        <f t="shared" si="40"/>
        <v>6975</v>
      </c>
      <c r="J912" s="114">
        <f t="shared" si="41"/>
        <v>5071.2</v>
      </c>
      <c r="L912" s="170"/>
      <c r="M912" s="173"/>
      <c r="T912" s="170"/>
      <c r="X912" s="170"/>
      <c r="Y912" s="171"/>
    </row>
    <row r="913" spans="2:25">
      <c r="B913" s="170">
        <v>41828</v>
      </c>
      <c r="C913">
        <v>6900</v>
      </c>
      <c r="E913" s="170">
        <v>41838</v>
      </c>
      <c r="F913">
        <v>5087.01</v>
      </c>
      <c r="H913" s="170">
        <v>41838</v>
      </c>
      <c r="I913" s="172">
        <f t="shared" si="40"/>
        <v>7075</v>
      </c>
      <c r="J913" s="114">
        <f t="shared" si="41"/>
        <v>5087.01</v>
      </c>
      <c r="L913" s="170"/>
      <c r="M913" s="173"/>
      <c r="T913" s="170"/>
      <c r="X913" s="170"/>
      <c r="Y913" s="171"/>
    </row>
    <row r="914" spans="2:25">
      <c r="B914" s="170">
        <v>41830</v>
      </c>
      <c r="C914">
        <v>7075</v>
      </c>
      <c r="E914" s="170">
        <v>41841</v>
      </c>
      <c r="F914">
        <v>5127.12</v>
      </c>
      <c r="H914" s="170">
        <v>41841</v>
      </c>
      <c r="I914" s="172">
        <f t="shared" si="40"/>
        <v>7050</v>
      </c>
      <c r="J914" s="114">
        <f t="shared" si="41"/>
        <v>5127.12</v>
      </c>
      <c r="L914" s="170"/>
      <c r="M914" s="173"/>
      <c r="T914" s="170"/>
      <c r="X914" s="170"/>
      <c r="Y914" s="171"/>
    </row>
    <row r="915" spans="2:25">
      <c r="B915" s="170">
        <v>41831</v>
      </c>
      <c r="C915">
        <v>7100</v>
      </c>
      <c r="E915" s="170">
        <v>41842</v>
      </c>
      <c r="F915">
        <v>5083.5200000000004</v>
      </c>
      <c r="H915" s="170">
        <v>41842</v>
      </c>
      <c r="I915" s="172">
        <f t="shared" si="40"/>
        <v>7000</v>
      </c>
      <c r="J915" s="114">
        <f t="shared" si="41"/>
        <v>5083.5200000000004</v>
      </c>
      <c r="L915" s="170"/>
      <c r="M915" s="173"/>
      <c r="T915" s="170"/>
      <c r="X915" s="170"/>
      <c r="Y915" s="171"/>
    </row>
    <row r="916" spans="2:25">
      <c r="B916" s="170">
        <v>41834</v>
      </c>
      <c r="C916">
        <v>7050</v>
      </c>
      <c r="E916" s="170">
        <v>41843</v>
      </c>
      <c r="F916">
        <v>5093.2299999999996</v>
      </c>
      <c r="H916" s="170">
        <v>41843</v>
      </c>
      <c r="I916" s="172">
        <f t="shared" si="40"/>
        <v>7050</v>
      </c>
      <c r="J916" s="114">
        <f t="shared" si="41"/>
        <v>5093.2299999999996</v>
      </c>
      <c r="L916" s="170"/>
      <c r="M916" s="173"/>
      <c r="T916" s="170"/>
      <c r="X916" s="170"/>
      <c r="Y916" s="171"/>
    </row>
    <row r="917" spans="2:25">
      <c r="B917" s="170">
        <v>41835</v>
      </c>
      <c r="C917">
        <v>7050</v>
      </c>
      <c r="E917" s="170">
        <v>41844</v>
      </c>
      <c r="F917">
        <v>5098.6400000000003</v>
      </c>
      <c r="H917" s="170">
        <v>41844</v>
      </c>
      <c r="I917" s="172">
        <f t="shared" si="40"/>
        <v>7075</v>
      </c>
      <c r="J917" s="114">
        <f t="shared" si="41"/>
        <v>5098.6400000000003</v>
      </c>
      <c r="L917" s="170"/>
      <c r="M917" s="173"/>
      <c r="T917" s="170"/>
      <c r="X917" s="170"/>
      <c r="Y917" s="171"/>
    </row>
    <row r="918" spans="2:25">
      <c r="B918" s="170">
        <v>41836</v>
      </c>
      <c r="C918">
        <v>7075</v>
      </c>
      <c r="E918" s="170">
        <v>41845</v>
      </c>
      <c r="F918">
        <v>5088.8</v>
      </c>
      <c r="H918" s="170">
        <v>41845</v>
      </c>
      <c r="I918" s="172">
        <f t="shared" si="40"/>
        <v>7075</v>
      </c>
      <c r="J918" s="114">
        <f t="shared" si="41"/>
        <v>5088.8</v>
      </c>
      <c r="L918" s="170"/>
      <c r="M918" s="173"/>
      <c r="T918" s="170"/>
      <c r="X918" s="170"/>
      <c r="Y918" s="171"/>
    </row>
    <row r="919" spans="2:25">
      <c r="B919" s="170">
        <v>41837</v>
      </c>
      <c r="C919">
        <v>6975</v>
      </c>
      <c r="E919" s="170">
        <v>41855</v>
      </c>
      <c r="F919">
        <v>5119.25</v>
      </c>
      <c r="H919" s="170">
        <v>41855</v>
      </c>
      <c r="I919" s="172">
        <f t="shared" si="40"/>
        <v>7175</v>
      </c>
      <c r="J919" s="114">
        <f t="shared" si="41"/>
        <v>5119.25</v>
      </c>
      <c r="L919" s="170"/>
      <c r="M919" s="173"/>
      <c r="T919" s="170"/>
      <c r="X919" s="170"/>
      <c r="Y919" s="171"/>
    </row>
    <row r="920" spans="2:25">
      <c r="B920" s="170">
        <v>41838</v>
      </c>
      <c r="C920">
        <v>7075</v>
      </c>
      <c r="E920" s="170">
        <v>41856</v>
      </c>
      <c r="F920">
        <v>5109.09</v>
      </c>
      <c r="H920" s="170">
        <v>41856</v>
      </c>
      <c r="I920" s="172">
        <f t="shared" si="40"/>
        <v>7075</v>
      </c>
      <c r="J920" s="114">
        <f t="shared" si="41"/>
        <v>5109.09</v>
      </c>
      <c r="L920" s="170"/>
      <c r="M920" s="173"/>
      <c r="T920" s="170"/>
      <c r="X920" s="170"/>
      <c r="Y920" s="171"/>
    </row>
    <row r="921" spans="2:25">
      <c r="B921" s="170">
        <v>41841</v>
      </c>
      <c r="C921">
        <v>7050</v>
      </c>
      <c r="E921" s="170">
        <v>41857</v>
      </c>
      <c r="F921">
        <v>5058.2299999999996</v>
      </c>
      <c r="H921" s="170">
        <v>41857</v>
      </c>
      <c r="I921" s="172">
        <f t="shared" si="40"/>
        <v>7050</v>
      </c>
      <c r="J921" s="114">
        <f t="shared" si="41"/>
        <v>5058.2299999999996</v>
      </c>
      <c r="L921" s="170"/>
      <c r="M921" s="173"/>
      <c r="T921" s="170"/>
      <c r="X921" s="170"/>
      <c r="Y921" s="171"/>
    </row>
    <row r="922" spans="2:25">
      <c r="B922" s="170">
        <v>41842</v>
      </c>
      <c r="C922">
        <v>7000</v>
      </c>
      <c r="E922" s="170">
        <v>41858</v>
      </c>
      <c r="F922">
        <v>5066.9799999999996</v>
      </c>
      <c r="H922" s="170">
        <v>41858</v>
      </c>
      <c r="I922" s="172">
        <f t="shared" si="40"/>
        <v>7000</v>
      </c>
      <c r="J922" s="114">
        <f t="shared" si="41"/>
        <v>5066.9799999999996</v>
      </c>
      <c r="L922" s="170"/>
      <c r="M922" s="173"/>
      <c r="T922" s="170"/>
      <c r="X922" s="170"/>
      <c r="Y922" s="171"/>
    </row>
    <row r="923" spans="2:25">
      <c r="B923" s="170">
        <v>41843</v>
      </c>
      <c r="C923">
        <v>7050</v>
      </c>
      <c r="E923" s="170">
        <v>41859</v>
      </c>
      <c r="F923">
        <v>5053.76</v>
      </c>
      <c r="H923" s="170">
        <v>41859</v>
      </c>
      <c r="I923" s="172">
        <f t="shared" si="40"/>
        <v>6975</v>
      </c>
      <c r="J923" s="114">
        <f t="shared" si="41"/>
        <v>5053.76</v>
      </c>
      <c r="L923" s="170"/>
      <c r="M923" s="173"/>
      <c r="T923" s="170"/>
      <c r="X923" s="170"/>
      <c r="Y923" s="171"/>
    </row>
    <row r="924" spans="2:25">
      <c r="B924" s="170">
        <v>41844</v>
      </c>
      <c r="C924">
        <v>7075</v>
      </c>
      <c r="E924" s="170">
        <v>41862</v>
      </c>
      <c r="F924">
        <v>5113.24</v>
      </c>
      <c r="H924" s="170">
        <v>41862</v>
      </c>
      <c r="I924" s="172">
        <f t="shared" si="40"/>
        <v>7075</v>
      </c>
      <c r="J924" s="114">
        <f t="shared" si="41"/>
        <v>5113.24</v>
      </c>
      <c r="L924" s="170"/>
      <c r="M924" s="173"/>
      <c r="T924" s="170"/>
      <c r="X924" s="170"/>
      <c r="Y924" s="171"/>
    </row>
    <row r="925" spans="2:25">
      <c r="B925" s="170">
        <v>41845</v>
      </c>
      <c r="C925">
        <v>7075</v>
      </c>
      <c r="E925" s="170">
        <v>41863</v>
      </c>
      <c r="F925">
        <v>5132.3999999999996</v>
      </c>
      <c r="H925" s="170">
        <v>41863</v>
      </c>
      <c r="I925" s="172">
        <f t="shared" si="40"/>
        <v>7100</v>
      </c>
      <c r="J925" s="114">
        <f t="shared" si="41"/>
        <v>5132.3999999999996</v>
      </c>
      <c r="L925" s="170"/>
      <c r="M925" s="173"/>
      <c r="T925" s="170"/>
      <c r="X925" s="170"/>
      <c r="Y925" s="171"/>
    </row>
    <row r="926" spans="2:25">
      <c r="B926" s="170">
        <v>41855</v>
      </c>
      <c r="C926">
        <v>7175</v>
      </c>
      <c r="E926" s="170">
        <v>41864</v>
      </c>
      <c r="F926">
        <v>5168.2700000000004</v>
      </c>
      <c r="H926" s="170">
        <v>41864</v>
      </c>
      <c r="I926" s="172">
        <f t="shared" si="40"/>
        <v>7125</v>
      </c>
      <c r="J926" s="114">
        <f t="shared" si="41"/>
        <v>5168.2700000000004</v>
      </c>
      <c r="L926" s="170"/>
      <c r="M926" s="173"/>
      <c r="T926" s="170"/>
      <c r="X926" s="170"/>
      <c r="Y926" s="171"/>
    </row>
    <row r="927" spans="2:25">
      <c r="B927" s="170">
        <v>41856</v>
      </c>
      <c r="C927">
        <v>7075</v>
      </c>
      <c r="E927" s="170">
        <v>41865</v>
      </c>
      <c r="F927">
        <v>5155.55</v>
      </c>
      <c r="H927" s="170">
        <v>41865</v>
      </c>
      <c r="I927" s="172">
        <f t="shared" si="40"/>
        <v>7150</v>
      </c>
      <c r="J927" s="114">
        <f t="shared" si="41"/>
        <v>5155.55</v>
      </c>
      <c r="L927" s="170"/>
      <c r="M927" s="173"/>
      <c r="T927" s="170"/>
      <c r="X927" s="170"/>
      <c r="Y927" s="171"/>
    </row>
    <row r="928" spans="2:25">
      <c r="B928" s="170">
        <v>41857</v>
      </c>
      <c r="C928">
        <v>7050</v>
      </c>
      <c r="E928" s="170">
        <v>41866</v>
      </c>
      <c r="F928">
        <v>5148.96</v>
      </c>
      <c r="H928" s="170">
        <v>41866</v>
      </c>
      <c r="I928" s="172">
        <f t="shared" si="40"/>
        <v>7100</v>
      </c>
      <c r="J928" s="114">
        <f t="shared" si="41"/>
        <v>5148.96</v>
      </c>
      <c r="L928" s="170"/>
      <c r="M928" s="173"/>
      <c r="T928" s="170"/>
      <c r="X928" s="170"/>
      <c r="Y928" s="171"/>
    </row>
    <row r="929" spans="2:25">
      <c r="B929" s="170">
        <v>41858</v>
      </c>
      <c r="C929">
        <v>7000</v>
      </c>
      <c r="E929" s="170">
        <v>41869</v>
      </c>
      <c r="F929">
        <v>5156.75</v>
      </c>
      <c r="H929" s="170">
        <v>41869</v>
      </c>
      <c r="I929" s="172">
        <f t="shared" si="40"/>
        <v>7125</v>
      </c>
      <c r="J929" s="114">
        <f t="shared" si="41"/>
        <v>5156.75</v>
      </c>
      <c r="L929" s="170"/>
      <c r="M929" s="173"/>
      <c r="T929" s="170"/>
      <c r="X929" s="170"/>
      <c r="Y929" s="171"/>
    </row>
    <row r="930" spans="2:25">
      <c r="B930" s="170">
        <v>41859</v>
      </c>
      <c r="C930">
        <v>6975</v>
      </c>
      <c r="E930" s="170">
        <v>41870</v>
      </c>
      <c r="F930">
        <v>5165.17</v>
      </c>
      <c r="H930" s="170">
        <v>41870</v>
      </c>
      <c r="I930" s="172">
        <f t="shared" si="40"/>
        <v>7000</v>
      </c>
      <c r="J930" s="114">
        <f t="shared" si="41"/>
        <v>5165.17</v>
      </c>
      <c r="L930" s="170"/>
      <c r="M930" s="173"/>
      <c r="T930" s="170"/>
      <c r="X930" s="170"/>
      <c r="Y930" s="171"/>
    </row>
    <row r="931" spans="2:25">
      <c r="B931" s="170">
        <v>41862</v>
      </c>
      <c r="C931">
        <v>7075</v>
      </c>
      <c r="E931" s="170">
        <v>41871</v>
      </c>
      <c r="F931">
        <v>5190.17</v>
      </c>
      <c r="H931" s="170">
        <v>41871</v>
      </c>
      <c r="I931" s="172">
        <f t="shared" si="40"/>
        <v>7075</v>
      </c>
      <c r="J931" s="114">
        <f t="shared" si="41"/>
        <v>5190.17</v>
      </c>
      <c r="L931" s="170"/>
      <c r="M931" s="173"/>
      <c r="T931" s="170"/>
      <c r="X931" s="170"/>
      <c r="Y931" s="171"/>
    </row>
    <row r="932" spans="2:25">
      <c r="B932" s="170">
        <v>41863</v>
      </c>
      <c r="C932">
        <v>7100</v>
      </c>
      <c r="E932" s="170">
        <v>41872</v>
      </c>
      <c r="F932">
        <v>5206.1400000000003</v>
      </c>
      <c r="H932" s="170">
        <v>41872</v>
      </c>
      <c r="I932" s="172">
        <f t="shared" si="40"/>
        <v>7125</v>
      </c>
      <c r="J932" s="114">
        <f t="shared" si="41"/>
        <v>5206.1400000000003</v>
      </c>
      <c r="L932" s="170"/>
      <c r="M932" s="173"/>
      <c r="T932" s="170"/>
      <c r="X932" s="170"/>
      <c r="Y932" s="171"/>
    </row>
    <row r="933" spans="2:25">
      <c r="B933" s="170">
        <v>41864</v>
      </c>
      <c r="C933">
        <v>7125</v>
      </c>
      <c r="E933" s="170">
        <v>41873</v>
      </c>
      <c r="F933">
        <v>5198.8999999999996</v>
      </c>
      <c r="H933" s="170">
        <v>41873</v>
      </c>
      <c r="I933" s="172">
        <f t="shared" si="40"/>
        <v>7100</v>
      </c>
      <c r="J933" s="114">
        <f t="shared" si="41"/>
        <v>5198.8999999999996</v>
      </c>
      <c r="L933" s="170"/>
      <c r="M933" s="173"/>
      <c r="T933" s="170"/>
      <c r="X933" s="170"/>
      <c r="Y933" s="171"/>
    </row>
    <row r="934" spans="2:25">
      <c r="B934" s="170">
        <v>41865</v>
      </c>
      <c r="C934">
        <v>7150</v>
      </c>
      <c r="E934" s="170">
        <v>41876</v>
      </c>
      <c r="F934">
        <v>5184.96</v>
      </c>
      <c r="H934" s="170">
        <v>41876</v>
      </c>
      <c r="I934" s="172">
        <f t="shared" si="40"/>
        <v>7075</v>
      </c>
      <c r="J934" s="114">
        <f t="shared" si="41"/>
        <v>5184.96</v>
      </c>
      <c r="L934" s="170"/>
      <c r="M934" s="173"/>
      <c r="T934" s="170"/>
      <c r="X934" s="170"/>
      <c r="Y934" s="171"/>
    </row>
    <row r="935" spans="2:25">
      <c r="B935" s="170">
        <v>41866</v>
      </c>
      <c r="C935">
        <v>7100</v>
      </c>
      <c r="E935" s="170">
        <v>41877</v>
      </c>
      <c r="F935">
        <v>5146.55</v>
      </c>
      <c r="H935" s="170">
        <v>41877</v>
      </c>
      <c r="I935" s="172">
        <f t="shared" si="40"/>
        <v>7000</v>
      </c>
      <c r="J935" s="114">
        <f t="shared" si="41"/>
        <v>5146.55</v>
      </c>
      <c r="L935" s="170"/>
      <c r="M935" s="173"/>
      <c r="T935" s="170"/>
      <c r="X935" s="170"/>
      <c r="Y935" s="171"/>
    </row>
    <row r="936" spans="2:25">
      <c r="B936" s="170">
        <v>41869</v>
      </c>
      <c r="C936">
        <v>7125</v>
      </c>
      <c r="E936" s="170">
        <v>41878</v>
      </c>
      <c r="F936">
        <v>5165.25</v>
      </c>
      <c r="H936" s="170">
        <v>41878</v>
      </c>
      <c r="I936" s="172">
        <f t="shared" si="40"/>
        <v>6950</v>
      </c>
      <c r="J936" s="114">
        <f t="shared" si="41"/>
        <v>5165.25</v>
      </c>
      <c r="L936" s="170"/>
      <c r="M936" s="173"/>
      <c r="T936" s="170"/>
      <c r="X936" s="170"/>
      <c r="Y936" s="171"/>
    </row>
    <row r="937" spans="2:25">
      <c r="B937" s="170">
        <v>41870</v>
      </c>
      <c r="C937">
        <v>7000</v>
      </c>
      <c r="E937" s="170">
        <v>41879</v>
      </c>
      <c r="F937">
        <v>5184.4799999999996</v>
      </c>
      <c r="H937" s="170">
        <v>41879</v>
      </c>
      <c r="I937" s="172">
        <f t="shared" si="40"/>
        <v>6950</v>
      </c>
      <c r="J937" s="114">
        <f t="shared" si="41"/>
        <v>5184.4799999999996</v>
      </c>
      <c r="L937" s="170"/>
      <c r="M937" s="173"/>
      <c r="T937" s="170"/>
      <c r="X937" s="170"/>
      <c r="Y937" s="171"/>
    </row>
    <row r="938" spans="2:25">
      <c r="B938" s="170">
        <v>41871</v>
      </c>
      <c r="C938">
        <v>7075</v>
      </c>
      <c r="E938" s="170">
        <v>41880</v>
      </c>
      <c r="F938">
        <v>5136.8599999999997</v>
      </c>
      <c r="H938" s="170">
        <v>41880</v>
      </c>
      <c r="I938" s="172">
        <f t="shared" si="40"/>
        <v>6875</v>
      </c>
      <c r="J938" s="114">
        <f t="shared" si="41"/>
        <v>5136.8599999999997</v>
      </c>
      <c r="L938" s="170"/>
      <c r="M938" s="173"/>
      <c r="T938" s="170"/>
      <c r="X938" s="170"/>
      <c r="Y938" s="171"/>
    </row>
    <row r="939" spans="2:25">
      <c r="B939" s="170">
        <v>41872</v>
      </c>
      <c r="C939">
        <v>7125</v>
      </c>
      <c r="E939" s="170">
        <v>41883</v>
      </c>
      <c r="F939">
        <v>5177.62</v>
      </c>
      <c r="H939" s="170">
        <v>41883</v>
      </c>
      <c r="I939" s="172">
        <f t="shared" si="40"/>
        <v>7025</v>
      </c>
      <c r="J939" s="114">
        <f t="shared" si="41"/>
        <v>5177.62</v>
      </c>
      <c r="L939" s="170"/>
      <c r="M939" s="173"/>
      <c r="T939" s="170"/>
      <c r="X939" s="170"/>
      <c r="Y939" s="171"/>
    </row>
    <row r="940" spans="2:25">
      <c r="B940" s="170">
        <v>41873</v>
      </c>
      <c r="C940">
        <v>7100</v>
      </c>
      <c r="E940" s="170">
        <v>41884</v>
      </c>
      <c r="F940">
        <v>5201.59</v>
      </c>
      <c r="H940" s="170">
        <v>41884</v>
      </c>
      <c r="I940" s="172">
        <f t="shared" si="40"/>
        <v>7025</v>
      </c>
      <c r="J940" s="114">
        <f t="shared" si="41"/>
        <v>5201.59</v>
      </c>
      <c r="L940" s="170"/>
      <c r="M940" s="173"/>
      <c r="T940" s="170"/>
      <c r="X940" s="170"/>
      <c r="Y940" s="171"/>
    </row>
    <row r="941" spans="2:25">
      <c r="B941" s="170">
        <v>41876</v>
      </c>
      <c r="C941">
        <v>7075</v>
      </c>
      <c r="E941" s="170">
        <v>41885</v>
      </c>
      <c r="F941">
        <v>5224.1400000000003</v>
      </c>
      <c r="H941" s="170">
        <v>41885</v>
      </c>
      <c r="I941" s="172">
        <f t="shared" si="40"/>
        <v>7075</v>
      </c>
      <c r="J941" s="114">
        <f t="shared" si="41"/>
        <v>5224.1400000000003</v>
      </c>
      <c r="L941" s="170"/>
      <c r="M941" s="173"/>
      <c r="T941" s="170"/>
      <c r="X941" s="170"/>
      <c r="Y941" s="171"/>
    </row>
    <row r="942" spans="2:25">
      <c r="B942" s="170">
        <v>41877</v>
      </c>
      <c r="C942">
        <v>7000</v>
      </c>
      <c r="E942" s="170">
        <v>41886</v>
      </c>
      <c r="F942">
        <v>5205.32</v>
      </c>
      <c r="H942" s="170">
        <v>41886</v>
      </c>
      <c r="I942" s="172">
        <f t="shared" si="40"/>
        <v>7025</v>
      </c>
      <c r="J942" s="114">
        <f t="shared" si="41"/>
        <v>5205.32</v>
      </c>
      <c r="L942" s="170"/>
      <c r="M942" s="173"/>
      <c r="T942" s="170"/>
      <c r="X942" s="170"/>
      <c r="Y942" s="171"/>
    </row>
    <row r="943" spans="2:25">
      <c r="B943" s="170">
        <v>41878</v>
      </c>
      <c r="C943">
        <v>6950</v>
      </c>
      <c r="E943" s="170">
        <v>41887</v>
      </c>
      <c r="F943">
        <v>5217.34</v>
      </c>
      <c r="H943" s="170">
        <v>41887</v>
      </c>
      <c r="I943" s="172">
        <f t="shared" si="40"/>
        <v>6975</v>
      </c>
      <c r="J943" s="114">
        <f t="shared" si="41"/>
        <v>5217.34</v>
      </c>
      <c r="L943" s="170"/>
      <c r="M943" s="173"/>
      <c r="T943" s="170"/>
      <c r="X943" s="170"/>
      <c r="Y943" s="171"/>
    </row>
    <row r="944" spans="2:25">
      <c r="B944" s="170">
        <v>41879</v>
      </c>
      <c r="C944">
        <v>6950</v>
      </c>
      <c r="E944" s="170">
        <v>41890</v>
      </c>
      <c r="F944">
        <v>5246.48</v>
      </c>
      <c r="H944" s="170">
        <v>41890</v>
      </c>
      <c r="I944" s="172">
        <f t="shared" si="40"/>
        <v>7000</v>
      </c>
      <c r="J944" s="114">
        <f t="shared" si="41"/>
        <v>5246.48</v>
      </c>
      <c r="L944" s="170"/>
      <c r="M944" s="173"/>
      <c r="T944" s="170"/>
      <c r="X944" s="170"/>
      <c r="Y944" s="171"/>
    </row>
    <row r="945" spans="2:25">
      <c r="B945" s="170">
        <v>41880</v>
      </c>
      <c r="C945">
        <v>6875</v>
      </c>
      <c r="E945" s="170">
        <v>41891</v>
      </c>
      <c r="F945">
        <v>5197.12</v>
      </c>
      <c r="H945" s="170">
        <v>41891</v>
      </c>
      <c r="I945" s="172">
        <f t="shared" si="40"/>
        <v>7000</v>
      </c>
      <c r="J945" s="114">
        <f t="shared" si="41"/>
        <v>5197.12</v>
      </c>
      <c r="L945" s="170"/>
      <c r="M945" s="173"/>
      <c r="T945" s="170"/>
      <c r="X945" s="170"/>
      <c r="Y945" s="171"/>
    </row>
    <row r="946" spans="2:25">
      <c r="B946" s="170">
        <v>41883</v>
      </c>
      <c r="C946">
        <v>7025</v>
      </c>
      <c r="E946" s="170">
        <v>41892</v>
      </c>
      <c r="F946">
        <v>5142.99</v>
      </c>
      <c r="H946" s="170">
        <v>41892</v>
      </c>
      <c r="I946" s="172">
        <f t="shared" si="40"/>
        <v>6950</v>
      </c>
      <c r="J946" s="114">
        <f t="shared" si="41"/>
        <v>5142.99</v>
      </c>
      <c r="L946" s="170"/>
      <c r="M946" s="173"/>
      <c r="T946" s="170"/>
      <c r="X946" s="170"/>
      <c r="Y946" s="171"/>
    </row>
    <row r="947" spans="2:25">
      <c r="B947" s="170">
        <v>41884</v>
      </c>
      <c r="C947">
        <v>7025</v>
      </c>
      <c r="E947" s="170">
        <v>41893</v>
      </c>
      <c r="F947">
        <v>5133.03</v>
      </c>
      <c r="H947" s="170">
        <v>41893</v>
      </c>
      <c r="I947" s="172">
        <f t="shared" si="40"/>
        <v>6950</v>
      </c>
      <c r="J947" s="114">
        <f t="shared" si="41"/>
        <v>5133.03</v>
      </c>
      <c r="L947" s="170"/>
      <c r="M947" s="173"/>
      <c r="T947" s="170"/>
      <c r="X947" s="170"/>
      <c r="Y947" s="171"/>
    </row>
    <row r="948" spans="2:25">
      <c r="B948" s="170">
        <v>41885</v>
      </c>
      <c r="C948">
        <v>7075</v>
      </c>
      <c r="E948" s="170">
        <v>41894</v>
      </c>
      <c r="F948">
        <v>5143.71</v>
      </c>
      <c r="H948" s="170">
        <v>41894</v>
      </c>
      <c r="I948" s="172">
        <f t="shared" si="40"/>
        <v>7050</v>
      </c>
      <c r="J948" s="114">
        <f t="shared" si="41"/>
        <v>5143.71</v>
      </c>
      <c r="L948" s="170"/>
      <c r="M948" s="173"/>
      <c r="T948" s="170"/>
      <c r="X948" s="170"/>
      <c r="Y948" s="171"/>
    </row>
    <row r="949" spans="2:25">
      <c r="B949" s="170">
        <v>41886</v>
      </c>
      <c r="C949">
        <v>7025</v>
      </c>
      <c r="E949" s="170">
        <v>41897</v>
      </c>
      <c r="F949">
        <v>5144.8999999999996</v>
      </c>
      <c r="H949" s="170">
        <v>41897</v>
      </c>
      <c r="I949" s="172">
        <f t="shared" si="40"/>
        <v>7025</v>
      </c>
      <c r="J949" s="114">
        <f t="shared" si="41"/>
        <v>5144.8999999999996</v>
      </c>
      <c r="L949" s="170"/>
      <c r="M949" s="173"/>
      <c r="T949" s="170"/>
      <c r="X949" s="170"/>
      <c r="Y949" s="171"/>
    </row>
    <row r="950" spans="2:25">
      <c r="B950" s="170">
        <v>41887</v>
      </c>
      <c r="C950">
        <v>6975</v>
      </c>
      <c r="E950" s="170">
        <v>41898</v>
      </c>
      <c r="F950">
        <v>5130.5</v>
      </c>
      <c r="H950" s="170">
        <v>41898</v>
      </c>
      <c r="I950" s="172">
        <f t="shared" si="40"/>
        <v>6975</v>
      </c>
      <c r="J950" s="114">
        <f t="shared" si="41"/>
        <v>5130.5</v>
      </c>
      <c r="L950" s="170"/>
      <c r="M950" s="173"/>
      <c r="T950" s="170"/>
      <c r="X950" s="170"/>
      <c r="Y950" s="171"/>
    </row>
    <row r="951" spans="2:25">
      <c r="B951" s="170">
        <v>41890</v>
      </c>
      <c r="C951">
        <v>7000</v>
      </c>
      <c r="E951" s="170">
        <v>41899</v>
      </c>
      <c r="F951">
        <v>5188.18</v>
      </c>
      <c r="H951" s="170">
        <v>41899</v>
      </c>
      <c r="I951" s="172">
        <f t="shared" si="40"/>
        <v>7075</v>
      </c>
      <c r="J951" s="114">
        <f t="shared" si="41"/>
        <v>5188.18</v>
      </c>
      <c r="L951" s="170"/>
      <c r="M951" s="173"/>
      <c r="T951" s="170"/>
      <c r="X951" s="170"/>
      <c r="Y951" s="171"/>
    </row>
    <row r="952" spans="2:25">
      <c r="B952" s="170">
        <v>41891</v>
      </c>
      <c r="C952">
        <v>7000</v>
      </c>
      <c r="E952" s="170">
        <v>41900</v>
      </c>
      <c r="F952">
        <v>5208.1400000000003</v>
      </c>
      <c r="H952" s="170">
        <v>41900</v>
      </c>
      <c r="I952" s="172">
        <f t="shared" si="40"/>
        <v>7100</v>
      </c>
      <c r="J952" s="114">
        <f t="shared" si="41"/>
        <v>5208.1400000000003</v>
      </c>
      <c r="L952" s="170"/>
      <c r="M952" s="173"/>
      <c r="T952" s="170"/>
      <c r="X952" s="170"/>
      <c r="Y952" s="171"/>
    </row>
    <row r="953" spans="2:25">
      <c r="B953" s="170">
        <v>41892</v>
      </c>
      <c r="C953">
        <v>6950</v>
      </c>
      <c r="E953" s="170">
        <v>41901</v>
      </c>
      <c r="F953">
        <v>5227.58</v>
      </c>
      <c r="H953" s="170">
        <v>41901</v>
      </c>
      <c r="I953" s="172">
        <f t="shared" si="40"/>
        <v>7100</v>
      </c>
      <c r="J953" s="114">
        <f t="shared" si="41"/>
        <v>5227.58</v>
      </c>
      <c r="L953" s="170"/>
      <c r="M953" s="173"/>
      <c r="T953" s="170"/>
      <c r="X953" s="170"/>
      <c r="Y953" s="171"/>
    </row>
    <row r="954" spans="2:25">
      <c r="B954" s="170">
        <v>41893</v>
      </c>
      <c r="C954">
        <v>6950</v>
      </c>
      <c r="E954" s="170">
        <v>41904</v>
      </c>
      <c r="F954">
        <v>5219.8</v>
      </c>
      <c r="H954" s="170">
        <v>41904</v>
      </c>
      <c r="I954" s="172">
        <f t="shared" si="40"/>
        <v>7125</v>
      </c>
      <c r="J954" s="114">
        <f t="shared" si="41"/>
        <v>5219.8</v>
      </c>
      <c r="L954" s="170"/>
      <c r="M954" s="173"/>
      <c r="T954" s="170"/>
      <c r="X954" s="170"/>
      <c r="Y954" s="171"/>
    </row>
    <row r="955" spans="2:25">
      <c r="B955" s="170">
        <v>41894</v>
      </c>
      <c r="C955">
        <v>7050</v>
      </c>
      <c r="E955" s="170">
        <v>41905</v>
      </c>
      <c r="F955">
        <v>5188.1099999999997</v>
      </c>
      <c r="H955" s="170">
        <v>41905</v>
      </c>
      <c r="I955" s="172">
        <f t="shared" si="40"/>
        <v>7025</v>
      </c>
      <c r="J955" s="114">
        <f t="shared" si="41"/>
        <v>5188.1099999999997</v>
      </c>
      <c r="L955" s="170"/>
      <c r="M955" s="173"/>
      <c r="T955" s="170"/>
      <c r="X955" s="170"/>
      <c r="Y955" s="171"/>
    </row>
    <row r="956" spans="2:25">
      <c r="B956" s="170">
        <v>41897</v>
      </c>
      <c r="C956">
        <v>7025</v>
      </c>
      <c r="E956" s="170">
        <v>41906</v>
      </c>
      <c r="F956">
        <v>5174.01</v>
      </c>
      <c r="H956" s="170">
        <v>41906</v>
      </c>
      <c r="I956" s="172">
        <f t="shared" si="40"/>
        <v>7050</v>
      </c>
      <c r="J956" s="114">
        <f t="shared" si="41"/>
        <v>5174.01</v>
      </c>
      <c r="L956" s="170"/>
      <c r="M956" s="173"/>
      <c r="T956" s="170"/>
      <c r="X956" s="170"/>
      <c r="Y956" s="171"/>
    </row>
    <row r="957" spans="2:25">
      <c r="B957" s="170">
        <v>41898</v>
      </c>
      <c r="C957">
        <v>6975</v>
      </c>
      <c r="E957" s="170">
        <v>41907</v>
      </c>
      <c r="F957">
        <v>5201.38</v>
      </c>
      <c r="H957" s="170">
        <v>41907</v>
      </c>
      <c r="I957" s="172">
        <f t="shared" si="40"/>
        <v>6925</v>
      </c>
      <c r="J957" s="114">
        <f t="shared" si="41"/>
        <v>5201.38</v>
      </c>
      <c r="L957" s="170"/>
      <c r="M957" s="173"/>
      <c r="T957" s="170"/>
      <c r="X957" s="170"/>
      <c r="Y957" s="171"/>
    </row>
    <row r="958" spans="2:25">
      <c r="B958" s="170">
        <v>41899</v>
      </c>
      <c r="C958">
        <v>7075</v>
      </c>
      <c r="E958" s="170">
        <v>41908</v>
      </c>
      <c r="F958">
        <v>5132.5600000000004</v>
      </c>
      <c r="H958" s="170">
        <v>41908</v>
      </c>
      <c r="I958" s="172">
        <f t="shared" si="40"/>
        <v>6950</v>
      </c>
      <c r="J958" s="114">
        <f t="shared" si="41"/>
        <v>5132.5600000000004</v>
      </c>
      <c r="L958" s="170"/>
      <c r="M958" s="173"/>
      <c r="T958" s="170"/>
      <c r="X958" s="170"/>
      <c r="Y958" s="171"/>
    </row>
    <row r="959" spans="2:25">
      <c r="B959" s="170">
        <v>41900</v>
      </c>
      <c r="C959">
        <v>7100</v>
      </c>
      <c r="E959" s="170">
        <v>41911</v>
      </c>
      <c r="F959">
        <v>5142.01</v>
      </c>
      <c r="H959" s="170">
        <v>41911</v>
      </c>
      <c r="I959" s="172">
        <f t="shared" si="40"/>
        <v>6975</v>
      </c>
      <c r="J959" s="114">
        <f t="shared" si="41"/>
        <v>5142.01</v>
      </c>
      <c r="L959" s="170"/>
      <c r="M959" s="173"/>
      <c r="T959" s="170"/>
      <c r="X959" s="170"/>
      <c r="Y959" s="171"/>
    </row>
    <row r="960" spans="2:25">
      <c r="B960" s="170">
        <v>41901</v>
      </c>
      <c r="C960">
        <v>7100</v>
      </c>
      <c r="E960" s="170">
        <v>41912</v>
      </c>
      <c r="F960">
        <v>5137.58</v>
      </c>
      <c r="H960" s="170">
        <v>41912</v>
      </c>
      <c r="I960" s="172">
        <f t="shared" si="40"/>
        <v>7000</v>
      </c>
      <c r="J960" s="114">
        <f t="shared" si="41"/>
        <v>5137.58</v>
      </c>
      <c r="L960" s="170"/>
      <c r="M960" s="173"/>
      <c r="T960" s="170"/>
      <c r="X960" s="170"/>
      <c r="Y960" s="171"/>
    </row>
    <row r="961" spans="2:25">
      <c r="B961" s="170">
        <v>41904</v>
      </c>
      <c r="C961">
        <v>7125</v>
      </c>
      <c r="E961" s="170">
        <v>41913</v>
      </c>
      <c r="F961">
        <v>5140.91</v>
      </c>
      <c r="H961" s="170">
        <v>41913</v>
      </c>
      <c r="I961" s="172">
        <f t="shared" si="40"/>
        <v>6975</v>
      </c>
      <c r="J961" s="114">
        <f t="shared" si="41"/>
        <v>5140.91</v>
      </c>
      <c r="L961" s="170"/>
      <c r="M961" s="173"/>
      <c r="T961" s="170"/>
      <c r="X961" s="170"/>
      <c r="Y961" s="171"/>
    </row>
    <row r="962" spans="2:25">
      <c r="B962" s="170">
        <v>41905</v>
      </c>
      <c r="C962">
        <v>7025</v>
      </c>
      <c r="E962" s="170">
        <v>41914</v>
      </c>
      <c r="F962">
        <v>5000.8100000000004</v>
      </c>
      <c r="H962" s="170">
        <v>41914</v>
      </c>
      <c r="I962" s="172">
        <f t="shared" si="40"/>
        <v>6825</v>
      </c>
      <c r="J962" s="114">
        <f t="shared" si="41"/>
        <v>5000.8100000000004</v>
      </c>
      <c r="L962" s="170"/>
      <c r="M962" s="173"/>
      <c r="T962" s="170"/>
      <c r="X962" s="170"/>
      <c r="Y962" s="171"/>
    </row>
    <row r="963" spans="2:25">
      <c r="B963" s="170">
        <v>41906</v>
      </c>
      <c r="C963">
        <v>7050</v>
      </c>
      <c r="E963" s="170">
        <v>41915</v>
      </c>
      <c r="F963">
        <v>4949.3500000000004</v>
      </c>
      <c r="H963" s="170">
        <v>41915</v>
      </c>
      <c r="I963" s="172">
        <f t="shared" si="40"/>
        <v>6775</v>
      </c>
      <c r="J963" s="114">
        <f t="shared" si="41"/>
        <v>4949.3500000000004</v>
      </c>
      <c r="L963" s="170"/>
      <c r="M963" s="173"/>
      <c r="T963" s="170"/>
      <c r="X963" s="170"/>
      <c r="Y963" s="171"/>
    </row>
    <row r="964" spans="2:25">
      <c r="B964" s="170">
        <v>41907</v>
      </c>
      <c r="C964">
        <v>6925</v>
      </c>
      <c r="E964" s="170">
        <v>41918</v>
      </c>
      <c r="F964">
        <v>5000.1400000000003</v>
      </c>
      <c r="H964" s="170">
        <v>41918</v>
      </c>
      <c r="I964" s="172">
        <f t="shared" si="40"/>
        <v>6775</v>
      </c>
      <c r="J964" s="114">
        <f t="shared" si="41"/>
        <v>5000.1400000000003</v>
      </c>
      <c r="L964" s="170"/>
      <c r="M964" s="173"/>
      <c r="T964" s="170"/>
      <c r="X964" s="170"/>
      <c r="Y964" s="171"/>
    </row>
    <row r="965" spans="2:25">
      <c r="B965" s="170">
        <v>41908</v>
      </c>
      <c r="C965">
        <v>6950</v>
      </c>
      <c r="E965" s="170">
        <v>41919</v>
      </c>
      <c r="F965">
        <v>5032.84</v>
      </c>
      <c r="H965" s="170">
        <v>41919</v>
      </c>
      <c r="I965" s="172">
        <f t="shared" ref="I965:I1028" si="42">IFERROR(_xlfn.XLOOKUP($H965,B965:B4532,C965:C4532),AVERAGE(I962:I964))</f>
        <v>6875</v>
      </c>
      <c r="J965" s="114">
        <f t="shared" ref="J965:J1028" si="43">F965</f>
        <v>5032.84</v>
      </c>
      <c r="L965" s="170"/>
      <c r="M965" s="173"/>
      <c r="T965" s="170"/>
      <c r="X965" s="170"/>
      <c r="Y965" s="171"/>
    </row>
    <row r="966" spans="2:25">
      <c r="B966" s="170">
        <v>41911</v>
      </c>
      <c r="C966">
        <v>6975</v>
      </c>
      <c r="E966" s="170">
        <v>41920</v>
      </c>
      <c r="F966">
        <v>4958.5200000000004</v>
      </c>
      <c r="H966" s="170">
        <v>41920</v>
      </c>
      <c r="I966" s="172">
        <f t="shared" si="42"/>
        <v>6725</v>
      </c>
      <c r="J966" s="114">
        <f t="shared" si="43"/>
        <v>4958.5200000000004</v>
      </c>
      <c r="L966" s="170"/>
      <c r="M966" s="173"/>
      <c r="T966" s="170"/>
      <c r="X966" s="170"/>
      <c r="Y966" s="171"/>
    </row>
    <row r="967" spans="2:25">
      <c r="B967" s="170">
        <v>41912</v>
      </c>
      <c r="C967">
        <v>7000</v>
      </c>
      <c r="E967" s="170">
        <v>41921</v>
      </c>
      <c r="F967">
        <v>4993.88</v>
      </c>
      <c r="H967" s="170">
        <v>41921</v>
      </c>
      <c r="I967" s="172">
        <f t="shared" si="42"/>
        <v>6775</v>
      </c>
      <c r="J967" s="114">
        <f t="shared" si="43"/>
        <v>4993.88</v>
      </c>
      <c r="L967" s="170"/>
      <c r="M967" s="173"/>
      <c r="T967" s="170"/>
      <c r="X967" s="170"/>
      <c r="Y967" s="171"/>
    </row>
    <row r="968" spans="2:25">
      <c r="B968" s="170">
        <v>41913</v>
      </c>
      <c r="C968">
        <v>6975</v>
      </c>
      <c r="E968" s="170">
        <v>41922</v>
      </c>
      <c r="F968">
        <v>4962.96</v>
      </c>
      <c r="H968" s="170">
        <v>41922</v>
      </c>
      <c r="I968" s="172">
        <f t="shared" si="42"/>
        <v>6850</v>
      </c>
      <c r="J968" s="114">
        <f t="shared" si="43"/>
        <v>4962.96</v>
      </c>
      <c r="L968" s="170"/>
      <c r="M968" s="173"/>
      <c r="T968" s="170"/>
      <c r="X968" s="170"/>
      <c r="Y968" s="171"/>
    </row>
    <row r="969" spans="2:25">
      <c r="B969" s="170">
        <v>41914</v>
      </c>
      <c r="C969">
        <v>6825</v>
      </c>
      <c r="E969" s="170">
        <v>41925</v>
      </c>
      <c r="F969">
        <v>4913.05</v>
      </c>
      <c r="H969" s="170">
        <v>41925</v>
      </c>
      <c r="I969" s="172">
        <f t="shared" si="42"/>
        <v>6800</v>
      </c>
      <c r="J969" s="114">
        <f t="shared" si="43"/>
        <v>4913.05</v>
      </c>
      <c r="L969" s="170"/>
      <c r="M969" s="173"/>
      <c r="T969" s="170"/>
      <c r="X969" s="170"/>
      <c r="Y969" s="171"/>
    </row>
    <row r="970" spans="2:25">
      <c r="B970" s="170">
        <v>41915</v>
      </c>
      <c r="C970">
        <v>6775</v>
      </c>
      <c r="E970" s="170">
        <v>41926</v>
      </c>
      <c r="F970">
        <v>4922.58</v>
      </c>
      <c r="H970" s="170">
        <v>41926</v>
      </c>
      <c r="I970" s="172">
        <f t="shared" si="42"/>
        <v>6950</v>
      </c>
      <c r="J970" s="114">
        <f t="shared" si="43"/>
        <v>4922.58</v>
      </c>
      <c r="L970" s="170"/>
      <c r="M970" s="173"/>
      <c r="T970" s="170"/>
      <c r="X970" s="170"/>
      <c r="Y970" s="171"/>
    </row>
    <row r="971" spans="2:25">
      <c r="B971" s="170">
        <v>41918</v>
      </c>
      <c r="C971">
        <v>6775</v>
      </c>
      <c r="E971" s="170">
        <v>41927</v>
      </c>
      <c r="F971">
        <v>4962.9399999999996</v>
      </c>
      <c r="H971" s="170">
        <v>41927</v>
      </c>
      <c r="I971" s="172">
        <f t="shared" si="42"/>
        <v>7000</v>
      </c>
      <c r="J971" s="114">
        <f t="shared" si="43"/>
        <v>4962.9399999999996</v>
      </c>
      <c r="L971" s="170"/>
      <c r="M971" s="173"/>
      <c r="T971" s="170"/>
      <c r="X971" s="170"/>
      <c r="Y971" s="171"/>
    </row>
    <row r="972" spans="2:25">
      <c r="B972" s="170">
        <v>41919</v>
      </c>
      <c r="C972">
        <v>6875</v>
      </c>
      <c r="E972" s="170">
        <v>41928</v>
      </c>
      <c r="F972">
        <v>4951.6099999999997</v>
      </c>
      <c r="H972" s="170">
        <v>41928</v>
      </c>
      <c r="I972" s="172">
        <f t="shared" si="42"/>
        <v>6825</v>
      </c>
      <c r="J972" s="114">
        <f t="shared" si="43"/>
        <v>4951.6099999999997</v>
      </c>
      <c r="L972" s="170"/>
      <c r="M972" s="173"/>
      <c r="T972" s="170"/>
      <c r="X972" s="170"/>
      <c r="Y972" s="171"/>
    </row>
    <row r="973" spans="2:25">
      <c r="B973" s="170">
        <v>41920</v>
      </c>
      <c r="C973">
        <v>6725</v>
      </c>
      <c r="E973" s="170">
        <v>41929</v>
      </c>
      <c r="F973">
        <v>5028.95</v>
      </c>
      <c r="H973" s="170">
        <v>41929</v>
      </c>
      <c r="I973" s="172">
        <f t="shared" si="42"/>
        <v>6975</v>
      </c>
      <c r="J973" s="114">
        <f t="shared" si="43"/>
        <v>5028.95</v>
      </c>
      <c r="L973" s="170"/>
      <c r="M973" s="173"/>
      <c r="T973" s="170"/>
      <c r="X973" s="170"/>
      <c r="Y973" s="171"/>
    </row>
    <row r="974" spans="2:25">
      <c r="B974" s="170">
        <v>41921</v>
      </c>
      <c r="C974">
        <v>6775</v>
      </c>
      <c r="E974" s="170">
        <v>41932</v>
      </c>
      <c r="F974">
        <v>5040.53</v>
      </c>
      <c r="H974" s="170">
        <v>41932</v>
      </c>
      <c r="I974" s="172">
        <f t="shared" si="42"/>
        <v>6900</v>
      </c>
      <c r="J974" s="114">
        <f t="shared" si="43"/>
        <v>5040.53</v>
      </c>
      <c r="L974" s="170"/>
      <c r="M974" s="173"/>
      <c r="T974" s="170"/>
      <c r="X974" s="170"/>
      <c r="Y974" s="171"/>
    </row>
    <row r="975" spans="2:25">
      <c r="B975" s="170">
        <v>41922</v>
      </c>
      <c r="C975">
        <v>6850</v>
      </c>
      <c r="E975" s="170">
        <v>41933</v>
      </c>
      <c r="F975">
        <v>5029.34</v>
      </c>
      <c r="H975" s="170">
        <v>41933</v>
      </c>
      <c r="I975" s="172">
        <f t="shared" si="42"/>
        <v>6800</v>
      </c>
      <c r="J975" s="114">
        <f t="shared" si="43"/>
        <v>5029.34</v>
      </c>
      <c r="L975" s="170"/>
      <c r="M975" s="173"/>
      <c r="T975" s="170"/>
      <c r="X975" s="170"/>
      <c r="Y975" s="171"/>
    </row>
    <row r="976" spans="2:25">
      <c r="B976" s="170">
        <v>41925</v>
      </c>
      <c r="C976">
        <v>6800</v>
      </c>
      <c r="E976" s="170">
        <v>41934</v>
      </c>
      <c r="F976">
        <v>5074.32</v>
      </c>
      <c r="H976" s="170">
        <v>41934</v>
      </c>
      <c r="I976" s="172">
        <f t="shared" si="42"/>
        <v>6775</v>
      </c>
      <c r="J976" s="114">
        <f t="shared" si="43"/>
        <v>5074.32</v>
      </c>
      <c r="L976" s="170"/>
      <c r="M976" s="173"/>
      <c r="T976" s="170"/>
      <c r="X976" s="170"/>
      <c r="Y976" s="171"/>
    </row>
    <row r="977" spans="2:25">
      <c r="B977" s="170">
        <v>41926</v>
      </c>
      <c r="C977">
        <v>6950</v>
      </c>
      <c r="E977" s="170">
        <v>41935</v>
      </c>
      <c r="F977">
        <v>5103.5200000000004</v>
      </c>
      <c r="H977" s="170">
        <v>41935</v>
      </c>
      <c r="I977" s="172">
        <f t="shared" si="42"/>
        <v>6750</v>
      </c>
      <c r="J977" s="114">
        <f t="shared" si="43"/>
        <v>5103.5200000000004</v>
      </c>
      <c r="L977" s="170"/>
      <c r="M977" s="173"/>
      <c r="T977" s="170"/>
      <c r="X977" s="170"/>
      <c r="Y977" s="171"/>
    </row>
    <row r="978" spans="2:25">
      <c r="B978" s="170">
        <v>41927</v>
      </c>
      <c r="C978">
        <v>7000</v>
      </c>
      <c r="E978" s="170">
        <v>41936</v>
      </c>
      <c r="F978">
        <v>5073.07</v>
      </c>
      <c r="H978" s="170">
        <v>41936</v>
      </c>
      <c r="I978" s="172">
        <f t="shared" si="42"/>
        <v>6650</v>
      </c>
      <c r="J978" s="114">
        <f t="shared" si="43"/>
        <v>5073.07</v>
      </c>
      <c r="L978" s="170"/>
      <c r="M978" s="173"/>
      <c r="T978" s="170"/>
      <c r="X978" s="170"/>
      <c r="Y978" s="171"/>
    </row>
    <row r="979" spans="2:25">
      <c r="B979" s="170">
        <v>41928</v>
      </c>
      <c r="C979">
        <v>6825</v>
      </c>
      <c r="E979" s="170">
        <v>41939</v>
      </c>
      <c r="F979">
        <v>5024.29</v>
      </c>
      <c r="H979" s="170">
        <v>41939</v>
      </c>
      <c r="I979" s="172">
        <f t="shared" si="42"/>
        <v>6475</v>
      </c>
      <c r="J979" s="114">
        <f t="shared" si="43"/>
        <v>5024.29</v>
      </c>
      <c r="L979" s="170"/>
      <c r="M979" s="173"/>
      <c r="T979" s="170"/>
      <c r="X979" s="170"/>
      <c r="Y979" s="171"/>
    </row>
    <row r="980" spans="2:25">
      <c r="B980" s="170">
        <v>41929</v>
      </c>
      <c r="C980">
        <v>6975</v>
      </c>
      <c r="E980" s="170">
        <v>41940</v>
      </c>
      <c r="F980">
        <v>5001.3</v>
      </c>
      <c r="H980" s="170">
        <v>41940</v>
      </c>
      <c r="I980" s="172">
        <f t="shared" si="42"/>
        <v>6400</v>
      </c>
      <c r="J980" s="114">
        <f t="shared" si="43"/>
        <v>5001.3</v>
      </c>
      <c r="L980" s="170"/>
      <c r="M980" s="173"/>
      <c r="T980" s="170"/>
      <c r="X980" s="170"/>
      <c r="Y980" s="171"/>
    </row>
    <row r="981" spans="2:25">
      <c r="B981" s="170">
        <v>41932</v>
      </c>
      <c r="C981">
        <v>6900</v>
      </c>
      <c r="E981" s="170">
        <v>41941</v>
      </c>
      <c r="F981">
        <v>5074.0600000000004</v>
      </c>
      <c r="H981" s="170">
        <v>41941</v>
      </c>
      <c r="I981" s="172">
        <f t="shared" si="42"/>
        <v>6575</v>
      </c>
      <c r="J981" s="114">
        <f t="shared" si="43"/>
        <v>5074.0600000000004</v>
      </c>
      <c r="L981" s="170"/>
      <c r="M981" s="173"/>
      <c r="T981" s="170"/>
      <c r="X981" s="170"/>
      <c r="Y981" s="171"/>
    </row>
    <row r="982" spans="2:25">
      <c r="B982" s="170">
        <v>41933</v>
      </c>
      <c r="C982">
        <v>6800</v>
      </c>
      <c r="E982" s="170">
        <v>41942</v>
      </c>
      <c r="F982">
        <v>5058.8500000000004</v>
      </c>
      <c r="H982" s="170">
        <v>41942</v>
      </c>
      <c r="I982" s="172">
        <f t="shared" si="42"/>
        <v>6600</v>
      </c>
      <c r="J982" s="114">
        <f t="shared" si="43"/>
        <v>5058.8500000000004</v>
      </c>
      <c r="L982" s="170"/>
      <c r="M982" s="173"/>
      <c r="T982" s="170"/>
      <c r="X982" s="170"/>
      <c r="Y982" s="171"/>
    </row>
    <row r="983" spans="2:25">
      <c r="B983" s="170">
        <v>41934</v>
      </c>
      <c r="C983">
        <v>6775</v>
      </c>
      <c r="E983" s="170">
        <v>41943</v>
      </c>
      <c r="F983">
        <v>5089.55</v>
      </c>
      <c r="H983" s="170">
        <v>41943</v>
      </c>
      <c r="I983" s="172">
        <f t="shared" si="42"/>
        <v>6825</v>
      </c>
      <c r="J983" s="114">
        <f t="shared" si="43"/>
        <v>5089.55</v>
      </c>
      <c r="L983" s="170"/>
      <c r="M983" s="173"/>
      <c r="T983" s="170"/>
      <c r="X983" s="170"/>
      <c r="Y983" s="171"/>
    </row>
    <row r="984" spans="2:25">
      <c r="B984" s="170">
        <v>41935</v>
      </c>
      <c r="C984">
        <v>6750</v>
      </c>
      <c r="E984" s="170">
        <v>41946</v>
      </c>
      <c r="F984">
        <v>5085.51</v>
      </c>
      <c r="H984" s="170">
        <v>41946</v>
      </c>
      <c r="I984" s="172">
        <f t="shared" si="42"/>
        <v>6850</v>
      </c>
      <c r="J984" s="114">
        <f t="shared" si="43"/>
        <v>5085.51</v>
      </c>
      <c r="L984" s="170"/>
      <c r="M984" s="173"/>
      <c r="T984" s="170"/>
      <c r="X984" s="170"/>
      <c r="Y984" s="171"/>
    </row>
    <row r="985" spans="2:25">
      <c r="B985" s="170">
        <v>41936</v>
      </c>
      <c r="C985">
        <v>6650</v>
      </c>
      <c r="E985" s="170">
        <v>41947</v>
      </c>
      <c r="F985">
        <v>5070.9399999999996</v>
      </c>
      <c r="H985" s="170">
        <v>41947</v>
      </c>
      <c r="I985" s="172">
        <f t="shared" si="42"/>
        <v>6725</v>
      </c>
      <c r="J985" s="114">
        <f t="shared" si="43"/>
        <v>5070.9399999999996</v>
      </c>
      <c r="L985" s="170"/>
      <c r="M985" s="173"/>
      <c r="T985" s="170"/>
      <c r="X985" s="170"/>
      <c r="Y985" s="171"/>
    </row>
    <row r="986" spans="2:25">
      <c r="B986" s="170">
        <v>41939</v>
      </c>
      <c r="C986">
        <v>6475</v>
      </c>
      <c r="E986" s="170">
        <v>41948</v>
      </c>
      <c r="F986">
        <v>5066.83</v>
      </c>
      <c r="H986" s="170">
        <v>41948</v>
      </c>
      <c r="I986" s="172">
        <f t="shared" si="42"/>
        <v>6625</v>
      </c>
      <c r="J986" s="114">
        <f t="shared" si="43"/>
        <v>5066.83</v>
      </c>
      <c r="L986" s="170"/>
      <c r="M986" s="173"/>
      <c r="T986" s="170"/>
      <c r="X986" s="170"/>
      <c r="Y986" s="171"/>
    </row>
    <row r="987" spans="2:25">
      <c r="B987" s="170">
        <v>41940</v>
      </c>
      <c r="C987">
        <v>6400</v>
      </c>
      <c r="E987" s="170">
        <v>41949</v>
      </c>
      <c r="F987">
        <v>5034.2299999999996</v>
      </c>
      <c r="H987" s="170">
        <v>41949</v>
      </c>
      <c r="I987" s="172">
        <f t="shared" si="42"/>
        <v>6500</v>
      </c>
      <c r="J987" s="114">
        <f t="shared" si="43"/>
        <v>5034.2299999999996</v>
      </c>
      <c r="L987" s="170"/>
      <c r="M987" s="173"/>
      <c r="T987" s="170"/>
      <c r="X987" s="170"/>
      <c r="Y987" s="171"/>
    </row>
    <row r="988" spans="2:25">
      <c r="B988" s="170">
        <v>41941</v>
      </c>
      <c r="C988">
        <v>6575</v>
      </c>
      <c r="E988" s="170">
        <v>41950</v>
      </c>
      <c r="F988">
        <v>4987.42</v>
      </c>
      <c r="H988" s="170">
        <v>41950</v>
      </c>
      <c r="I988" s="172">
        <f t="shared" si="42"/>
        <v>6450</v>
      </c>
      <c r="J988" s="114">
        <f t="shared" si="43"/>
        <v>4987.42</v>
      </c>
      <c r="L988" s="170"/>
      <c r="M988" s="173"/>
      <c r="T988" s="170"/>
      <c r="X988" s="170"/>
      <c r="Y988" s="171"/>
    </row>
    <row r="989" spans="2:25">
      <c r="B989" s="170">
        <v>41942</v>
      </c>
      <c r="C989">
        <v>6600</v>
      </c>
      <c r="E989" s="170">
        <v>41953</v>
      </c>
      <c r="F989">
        <v>4965.3900000000003</v>
      </c>
      <c r="H989" s="170">
        <v>41953</v>
      </c>
      <c r="I989" s="172">
        <f t="shared" si="42"/>
        <v>6425</v>
      </c>
      <c r="J989" s="114">
        <f t="shared" si="43"/>
        <v>4965.3900000000003</v>
      </c>
      <c r="L989" s="170"/>
      <c r="M989" s="173"/>
      <c r="T989" s="170"/>
      <c r="X989" s="170"/>
      <c r="Y989" s="171"/>
    </row>
    <row r="990" spans="2:25">
      <c r="B990" s="170">
        <v>41943</v>
      </c>
      <c r="C990">
        <v>6825</v>
      </c>
      <c r="E990" s="170">
        <v>41954</v>
      </c>
      <c r="F990">
        <v>5032.28</v>
      </c>
      <c r="H990" s="170">
        <v>41954</v>
      </c>
      <c r="I990" s="172">
        <f t="shared" si="42"/>
        <v>6525</v>
      </c>
      <c r="J990" s="114">
        <f t="shared" si="43"/>
        <v>5032.28</v>
      </c>
      <c r="L990" s="170"/>
      <c r="M990" s="173"/>
      <c r="T990" s="170"/>
      <c r="X990" s="170"/>
      <c r="Y990" s="171"/>
    </row>
    <row r="991" spans="2:25">
      <c r="B991" s="170">
        <v>41946</v>
      </c>
      <c r="C991">
        <v>6850</v>
      </c>
      <c r="E991" s="170">
        <v>41955</v>
      </c>
      <c r="F991">
        <v>5048.84</v>
      </c>
      <c r="H991" s="170">
        <v>41955</v>
      </c>
      <c r="I991" s="172">
        <f t="shared" si="42"/>
        <v>6550</v>
      </c>
      <c r="J991" s="114">
        <f t="shared" si="43"/>
        <v>5048.84</v>
      </c>
      <c r="L991" s="170"/>
      <c r="M991" s="173"/>
      <c r="T991" s="170"/>
      <c r="X991" s="170"/>
      <c r="Y991" s="171"/>
    </row>
    <row r="992" spans="2:25">
      <c r="B992" s="170">
        <v>41947</v>
      </c>
      <c r="C992">
        <v>6725</v>
      </c>
      <c r="E992" s="170">
        <v>41956</v>
      </c>
      <c r="F992">
        <v>5048.67</v>
      </c>
      <c r="H992" s="170">
        <v>41956</v>
      </c>
      <c r="I992" s="172">
        <f t="shared" si="42"/>
        <v>6575</v>
      </c>
      <c r="J992" s="114">
        <f t="shared" si="43"/>
        <v>5048.67</v>
      </c>
      <c r="L992" s="170"/>
      <c r="M992" s="173"/>
      <c r="T992" s="170"/>
      <c r="X992" s="170"/>
      <c r="Y992" s="171"/>
    </row>
    <row r="993" spans="2:25">
      <c r="B993" s="170">
        <v>41948</v>
      </c>
      <c r="C993">
        <v>6625</v>
      </c>
      <c r="E993" s="170">
        <v>41957</v>
      </c>
      <c r="F993">
        <v>5049.49</v>
      </c>
      <c r="H993" s="170">
        <v>41957</v>
      </c>
      <c r="I993" s="172">
        <f t="shared" si="42"/>
        <v>6575</v>
      </c>
      <c r="J993" s="114">
        <f t="shared" si="43"/>
        <v>5049.49</v>
      </c>
      <c r="L993" s="170"/>
      <c r="M993" s="173"/>
      <c r="T993" s="170"/>
      <c r="X993" s="170"/>
      <c r="Y993" s="171"/>
    </row>
    <row r="994" spans="2:25">
      <c r="B994" s="170">
        <v>41949</v>
      </c>
      <c r="C994">
        <v>6500</v>
      </c>
      <c r="E994" s="170">
        <v>41960</v>
      </c>
      <c r="F994">
        <v>5053.9399999999996</v>
      </c>
      <c r="H994" s="170">
        <v>41960</v>
      </c>
      <c r="I994" s="172">
        <f t="shared" si="42"/>
        <v>6675</v>
      </c>
      <c r="J994" s="114">
        <f t="shared" si="43"/>
        <v>5053.9399999999996</v>
      </c>
      <c r="L994" s="170"/>
      <c r="M994" s="173"/>
      <c r="T994" s="170"/>
      <c r="X994" s="170"/>
      <c r="Y994" s="171"/>
    </row>
    <row r="995" spans="2:25">
      <c r="B995" s="170">
        <v>41950</v>
      </c>
      <c r="C995">
        <v>6450</v>
      </c>
      <c r="E995" s="170">
        <v>41961</v>
      </c>
      <c r="F995">
        <v>5102.47</v>
      </c>
      <c r="H995" s="170">
        <v>41961</v>
      </c>
      <c r="I995" s="172">
        <f t="shared" si="42"/>
        <v>6650</v>
      </c>
      <c r="J995" s="114">
        <f t="shared" si="43"/>
        <v>5102.47</v>
      </c>
      <c r="L995" s="170"/>
      <c r="M995" s="173"/>
      <c r="T995" s="170"/>
      <c r="X995" s="170"/>
      <c r="Y995" s="171"/>
    </row>
    <row r="996" spans="2:25">
      <c r="B996" s="170">
        <v>41953</v>
      </c>
      <c r="C996">
        <v>6425</v>
      </c>
      <c r="E996" s="170">
        <v>41962</v>
      </c>
      <c r="F996">
        <v>5127.93</v>
      </c>
      <c r="H996" s="170">
        <v>41962</v>
      </c>
      <c r="I996" s="172">
        <f t="shared" si="42"/>
        <v>6650</v>
      </c>
      <c r="J996" s="114">
        <f t="shared" si="43"/>
        <v>5127.93</v>
      </c>
      <c r="L996" s="170"/>
      <c r="M996" s="173"/>
      <c r="T996" s="170"/>
      <c r="X996" s="170"/>
      <c r="Y996" s="171"/>
    </row>
    <row r="997" spans="2:25">
      <c r="B997" s="170">
        <v>41954</v>
      </c>
      <c r="C997">
        <v>6525</v>
      </c>
      <c r="E997" s="170">
        <v>41963</v>
      </c>
      <c r="F997">
        <v>5093.57</v>
      </c>
      <c r="H997" s="170">
        <v>41963</v>
      </c>
      <c r="I997" s="172">
        <f t="shared" si="42"/>
        <v>6650</v>
      </c>
      <c r="J997" s="114">
        <f t="shared" si="43"/>
        <v>5093.57</v>
      </c>
      <c r="L997" s="170"/>
      <c r="M997" s="173"/>
      <c r="T997" s="170"/>
      <c r="X997" s="170"/>
      <c r="Y997" s="171"/>
    </row>
    <row r="998" spans="2:25">
      <c r="B998" s="170">
        <v>41955</v>
      </c>
      <c r="C998">
        <v>6550</v>
      </c>
      <c r="E998" s="170">
        <v>41964</v>
      </c>
      <c r="F998">
        <v>5112.05</v>
      </c>
      <c r="H998" s="170">
        <v>41964</v>
      </c>
      <c r="I998" s="172">
        <f t="shared" si="42"/>
        <v>6750</v>
      </c>
      <c r="J998" s="114">
        <f t="shared" si="43"/>
        <v>5112.05</v>
      </c>
      <c r="L998" s="170"/>
      <c r="M998" s="173"/>
      <c r="T998" s="170"/>
      <c r="X998" s="170"/>
      <c r="Y998" s="171"/>
    </row>
    <row r="999" spans="2:25">
      <c r="B999" s="170">
        <v>41956</v>
      </c>
      <c r="C999">
        <v>6575</v>
      </c>
      <c r="E999" s="170">
        <v>41967</v>
      </c>
      <c r="F999">
        <v>5141.76</v>
      </c>
      <c r="H999" s="170">
        <v>41967</v>
      </c>
      <c r="I999" s="172">
        <f t="shared" si="42"/>
        <v>6800</v>
      </c>
      <c r="J999" s="114">
        <f t="shared" si="43"/>
        <v>5141.76</v>
      </c>
      <c r="L999" s="170"/>
      <c r="M999" s="173"/>
      <c r="T999" s="170"/>
      <c r="X999" s="170"/>
      <c r="Y999" s="171"/>
    </row>
    <row r="1000" spans="2:25">
      <c r="B1000" s="170">
        <v>41957</v>
      </c>
      <c r="C1000">
        <v>6575</v>
      </c>
      <c r="E1000" s="170">
        <v>41968</v>
      </c>
      <c r="F1000">
        <v>5118.95</v>
      </c>
      <c r="H1000" s="170">
        <v>41968</v>
      </c>
      <c r="I1000" s="172">
        <f t="shared" si="42"/>
        <v>6775</v>
      </c>
      <c r="J1000" s="114">
        <f t="shared" si="43"/>
        <v>5118.95</v>
      </c>
      <c r="L1000" s="170"/>
      <c r="M1000" s="173"/>
      <c r="T1000" s="170"/>
      <c r="X1000" s="170"/>
      <c r="Y1000" s="171"/>
    </row>
    <row r="1001" spans="2:25">
      <c r="B1001" s="170">
        <v>41960</v>
      </c>
      <c r="C1001">
        <v>6675</v>
      </c>
      <c r="E1001" s="170">
        <v>41969</v>
      </c>
      <c r="F1001">
        <v>5133.04</v>
      </c>
      <c r="H1001" s="170">
        <v>41969</v>
      </c>
      <c r="I1001" s="172">
        <f t="shared" si="42"/>
        <v>6675</v>
      </c>
      <c r="J1001" s="114">
        <f t="shared" si="43"/>
        <v>5133.04</v>
      </c>
      <c r="L1001" s="170"/>
      <c r="M1001" s="173"/>
      <c r="T1001" s="170"/>
      <c r="X1001" s="170"/>
      <c r="Y1001" s="171"/>
    </row>
    <row r="1002" spans="2:25">
      <c r="B1002" s="170">
        <v>41961</v>
      </c>
      <c r="C1002">
        <v>6650</v>
      </c>
      <c r="E1002" s="170">
        <v>41970</v>
      </c>
      <c r="F1002">
        <v>5145.3100000000004</v>
      </c>
      <c r="H1002" s="170">
        <v>41970</v>
      </c>
      <c r="I1002" s="172">
        <f t="shared" si="42"/>
        <v>6725</v>
      </c>
      <c r="J1002" s="114">
        <f t="shared" si="43"/>
        <v>5145.3100000000004</v>
      </c>
      <c r="L1002" s="170"/>
      <c r="M1002" s="173"/>
      <c r="T1002" s="170"/>
      <c r="X1002" s="170"/>
      <c r="Y1002" s="171"/>
    </row>
    <row r="1003" spans="2:25">
      <c r="B1003" s="170">
        <v>41962</v>
      </c>
      <c r="C1003">
        <v>6650</v>
      </c>
      <c r="E1003" s="170">
        <v>41971</v>
      </c>
      <c r="F1003">
        <v>5149.8900000000003</v>
      </c>
      <c r="H1003" s="170">
        <v>41971</v>
      </c>
      <c r="I1003" s="172">
        <f t="shared" si="42"/>
        <v>6700</v>
      </c>
      <c r="J1003" s="114">
        <f t="shared" si="43"/>
        <v>5149.8900000000003</v>
      </c>
      <c r="L1003" s="170"/>
      <c r="M1003" s="173"/>
      <c r="T1003" s="170"/>
      <c r="X1003" s="170"/>
      <c r="Y1003" s="171"/>
    </row>
    <row r="1004" spans="2:25">
      <c r="B1004" s="170">
        <v>41963</v>
      </c>
      <c r="C1004">
        <v>6650</v>
      </c>
      <c r="E1004" s="170">
        <v>41974</v>
      </c>
      <c r="F1004">
        <v>5164.29</v>
      </c>
      <c r="H1004" s="170">
        <v>41974</v>
      </c>
      <c r="I1004" s="172">
        <f t="shared" si="42"/>
        <v>6625</v>
      </c>
      <c r="J1004" s="114">
        <f t="shared" si="43"/>
        <v>5164.29</v>
      </c>
      <c r="L1004" s="170"/>
      <c r="M1004" s="173"/>
      <c r="T1004" s="170"/>
      <c r="X1004" s="170"/>
      <c r="Y1004" s="171"/>
    </row>
    <row r="1005" spans="2:25">
      <c r="B1005" s="170">
        <v>41964</v>
      </c>
      <c r="C1005">
        <v>6750</v>
      </c>
      <c r="E1005" s="170">
        <v>41975</v>
      </c>
      <c r="F1005">
        <v>5175.79</v>
      </c>
      <c r="H1005" s="170">
        <v>41975</v>
      </c>
      <c r="I1005" s="172">
        <f t="shared" si="42"/>
        <v>6675</v>
      </c>
      <c r="J1005" s="114">
        <f t="shared" si="43"/>
        <v>5175.79</v>
      </c>
      <c r="L1005" s="170"/>
      <c r="M1005" s="173"/>
      <c r="T1005" s="170"/>
      <c r="X1005" s="170"/>
      <c r="Y1005" s="171"/>
    </row>
    <row r="1006" spans="2:25">
      <c r="B1006" s="170">
        <v>41967</v>
      </c>
      <c r="C1006">
        <v>6800</v>
      </c>
      <c r="E1006" s="170">
        <v>41976</v>
      </c>
      <c r="F1006">
        <v>5166.04</v>
      </c>
      <c r="H1006" s="170">
        <v>41976</v>
      </c>
      <c r="I1006" s="172">
        <f t="shared" si="42"/>
        <v>6600</v>
      </c>
      <c r="J1006" s="114">
        <f t="shared" si="43"/>
        <v>5166.04</v>
      </c>
      <c r="L1006" s="170"/>
      <c r="M1006" s="173"/>
      <c r="T1006" s="170"/>
      <c r="X1006" s="170"/>
      <c r="Y1006" s="171"/>
    </row>
    <row r="1007" spans="2:25">
      <c r="B1007" s="170">
        <v>41968</v>
      </c>
      <c r="C1007">
        <v>6775</v>
      </c>
      <c r="E1007" s="170">
        <v>41977</v>
      </c>
      <c r="F1007">
        <v>5177.16</v>
      </c>
      <c r="H1007" s="170">
        <v>41977</v>
      </c>
      <c r="I1007" s="172">
        <f t="shared" si="42"/>
        <v>6625</v>
      </c>
      <c r="J1007" s="114">
        <f t="shared" si="43"/>
        <v>5177.16</v>
      </c>
      <c r="L1007" s="170"/>
      <c r="M1007" s="173"/>
      <c r="T1007" s="170"/>
      <c r="X1007" s="170"/>
      <c r="Y1007" s="171"/>
    </row>
    <row r="1008" spans="2:25">
      <c r="B1008" s="170">
        <v>41969</v>
      </c>
      <c r="C1008">
        <v>6675</v>
      </c>
      <c r="E1008" s="170">
        <v>41978</v>
      </c>
      <c r="F1008">
        <v>5187.99</v>
      </c>
      <c r="H1008" s="170">
        <v>41978</v>
      </c>
      <c r="I1008" s="172">
        <f t="shared" si="42"/>
        <v>6675</v>
      </c>
      <c r="J1008" s="114">
        <f t="shared" si="43"/>
        <v>5187.99</v>
      </c>
      <c r="L1008" s="170"/>
      <c r="M1008" s="173"/>
      <c r="T1008" s="170"/>
      <c r="X1008" s="170"/>
      <c r="Y1008" s="171"/>
    </row>
    <row r="1009" spans="2:25">
      <c r="B1009" s="170">
        <v>41970</v>
      </c>
      <c r="C1009">
        <v>6725</v>
      </c>
      <c r="E1009" s="170">
        <v>41981</v>
      </c>
      <c r="F1009">
        <v>5144.01</v>
      </c>
      <c r="H1009" s="170">
        <v>41981</v>
      </c>
      <c r="I1009" s="172">
        <f t="shared" si="42"/>
        <v>6625</v>
      </c>
      <c r="J1009" s="114">
        <f t="shared" si="43"/>
        <v>5144.01</v>
      </c>
      <c r="L1009" s="170"/>
      <c r="M1009" s="173"/>
      <c r="T1009" s="170"/>
      <c r="X1009" s="170"/>
      <c r="Y1009" s="171"/>
    </row>
    <row r="1010" spans="2:25">
      <c r="B1010" s="170">
        <v>41971</v>
      </c>
      <c r="C1010">
        <v>6700</v>
      </c>
      <c r="E1010" s="170">
        <v>41982</v>
      </c>
      <c r="F1010">
        <v>5122.3100000000004</v>
      </c>
      <c r="H1010" s="170">
        <v>41982</v>
      </c>
      <c r="I1010" s="172">
        <f t="shared" si="42"/>
        <v>6650</v>
      </c>
      <c r="J1010" s="114">
        <f t="shared" si="43"/>
        <v>5122.3100000000004</v>
      </c>
      <c r="L1010" s="170"/>
      <c r="M1010" s="173"/>
      <c r="T1010" s="170"/>
      <c r="X1010" s="170"/>
      <c r="Y1010" s="171"/>
    </row>
    <row r="1011" spans="2:25">
      <c r="B1011" s="170">
        <v>41974</v>
      </c>
      <c r="C1011">
        <v>6625</v>
      </c>
      <c r="E1011" s="170">
        <v>41983</v>
      </c>
      <c r="F1011">
        <v>5165.41</v>
      </c>
      <c r="H1011" s="170">
        <v>41983</v>
      </c>
      <c r="I1011" s="172">
        <f t="shared" si="42"/>
        <v>6600</v>
      </c>
      <c r="J1011" s="114">
        <f t="shared" si="43"/>
        <v>5165.41</v>
      </c>
      <c r="L1011" s="170"/>
      <c r="M1011" s="173"/>
      <c r="T1011" s="170"/>
      <c r="X1011" s="170"/>
      <c r="Y1011" s="171"/>
    </row>
    <row r="1012" spans="2:25">
      <c r="B1012" s="170">
        <v>41975</v>
      </c>
      <c r="C1012">
        <v>6675</v>
      </c>
      <c r="E1012" s="170">
        <v>41984</v>
      </c>
      <c r="F1012">
        <v>5152.7</v>
      </c>
      <c r="H1012" s="170">
        <v>41984</v>
      </c>
      <c r="I1012" s="172">
        <f t="shared" si="42"/>
        <v>6525</v>
      </c>
      <c r="J1012" s="114">
        <f t="shared" si="43"/>
        <v>5152.7</v>
      </c>
      <c r="L1012" s="170"/>
      <c r="M1012" s="173"/>
      <c r="T1012" s="170"/>
      <c r="X1012" s="170"/>
      <c r="Y1012" s="171"/>
    </row>
    <row r="1013" spans="2:25">
      <c r="B1013" s="170">
        <v>41976</v>
      </c>
      <c r="C1013">
        <v>6600</v>
      </c>
      <c r="E1013" s="170">
        <v>41985</v>
      </c>
      <c r="F1013">
        <v>5160.43</v>
      </c>
      <c r="H1013" s="170">
        <v>41985</v>
      </c>
      <c r="I1013" s="172">
        <f t="shared" si="42"/>
        <v>6550</v>
      </c>
      <c r="J1013" s="114">
        <f t="shared" si="43"/>
        <v>5160.43</v>
      </c>
      <c r="L1013" s="170"/>
      <c r="M1013" s="173"/>
      <c r="T1013" s="170"/>
      <c r="X1013" s="170"/>
      <c r="Y1013" s="171"/>
    </row>
    <row r="1014" spans="2:25">
      <c r="B1014" s="170">
        <v>41977</v>
      </c>
      <c r="C1014">
        <v>6625</v>
      </c>
      <c r="E1014" s="170">
        <v>41988</v>
      </c>
      <c r="F1014">
        <v>5108.43</v>
      </c>
      <c r="H1014" s="170">
        <v>41988</v>
      </c>
      <c r="I1014" s="172">
        <f t="shared" si="42"/>
        <v>6575</v>
      </c>
      <c r="J1014" s="114">
        <f t="shared" si="43"/>
        <v>5108.43</v>
      </c>
      <c r="L1014" s="170"/>
      <c r="M1014" s="173"/>
      <c r="T1014" s="170"/>
      <c r="X1014" s="170"/>
      <c r="Y1014" s="171"/>
    </row>
    <row r="1015" spans="2:25">
      <c r="B1015" s="170">
        <v>41978</v>
      </c>
      <c r="C1015">
        <v>6675</v>
      </c>
      <c r="E1015" s="170">
        <v>41989</v>
      </c>
      <c r="F1015">
        <v>5026.03</v>
      </c>
      <c r="H1015" s="170">
        <v>41989</v>
      </c>
      <c r="I1015" s="172">
        <f t="shared" si="42"/>
        <v>6525</v>
      </c>
      <c r="J1015" s="114">
        <f t="shared" si="43"/>
        <v>5026.03</v>
      </c>
      <c r="L1015" s="170"/>
      <c r="M1015" s="173"/>
      <c r="T1015" s="170"/>
      <c r="X1015" s="170"/>
      <c r="Y1015" s="171"/>
    </row>
    <row r="1016" spans="2:25">
      <c r="B1016" s="170">
        <v>41981</v>
      </c>
      <c r="C1016">
        <v>6625</v>
      </c>
      <c r="E1016" s="170">
        <v>41990</v>
      </c>
      <c r="F1016">
        <v>5035.6499999999996</v>
      </c>
      <c r="H1016" s="170">
        <v>41990</v>
      </c>
      <c r="I1016" s="172">
        <f t="shared" si="42"/>
        <v>6400</v>
      </c>
      <c r="J1016" s="114">
        <f t="shared" si="43"/>
        <v>5035.6499999999996</v>
      </c>
      <c r="L1016" s="170"/>
      <c r="M1016" s="173"/>
      <c r="T1016" s="170"/>
      <c r="X1016" s="170"/>
      <c r="Y1016" s="171"/>
    </row>
    <row r="1017" spans="2:25">
      <c r="B1017" s="170">
        <v>41982</v>
      </c>
      <c r="C1017">
        <v>6650</v>
      </c>
      <c r="E1017" s="170">
        <v>41991</v>
      </c>
      <c r="F1017">
        <v>5113.3500000000004</v>
      </c>
      <c r="H1017" s="170">
        <v>41991</v>
      </c>
      <c r="I1017" s="172">
        <f t="shared" si="42"/>
        <v>6450</v>
      </c>
      <c r="J1017" s="114">
        <f t="shared" si="43"/>
        <v>5113.3500000000004</v>
      </c>
      <c r="L1017" s="170"/>
      <c r="M1017" s="173"/>
      <c r="T1017" s="170"/>
      <c r="X1017" s="170"/>
      <c r="Y1017" s="171"/>
    </row>
    <row r="1018" spans="2:25">
      <c r="B1018" s="170">
        <v>41983</v>
      </c>
      <c r="C1018">
        <v>6600</v>
      </c>
      <c r="E1018" s="170">
        <v>41992</v>
      </c>
      <c r="F1018">
        <v>5144.62</v>
      </c>
      <c r="H1018" s="170">
        <v>41992</v>
      </c>
      <c r="I1018" s="172">
        <f t="shared" si="42"/>
        <v>6550</v>
      </c>
      <c r="J1018" s="114">
        <f t="shared" si="43"/>
        <v>5144.62</v>
      </c>
      <c r="L1018" s="170"/>
      <c r="M1018" s="173"/>
      <c r="T1018" s="170"/>
      <c r="X1018" s="170"/>
      <c r="Y1018" s="171"/>
    </row>
    <row r="1019" spans="2:25">
      <c r="B1019" s="170">
        <v>41984</v>
      </c>
      <c r="C1019">
        <v>6525</v>
      </c>
      <c r="E1019" s="170">
        <v>41995</v>
      </c>
      <c r="F1019">
        <v>5125.7700000000004</v>
      </c>
      <c r="H1019" s="170">
        <v>41995</v>
      </c>
      <c r="I1019" s="172">
        <f t="shared" si="42"/>
        <v>6550</v>
      </c>
      <c r="J1019" s="114">
        <f t="shared" si="43"/>
        <v>5125.7700000000004</v>
      </c>
      <c r="L1019" s="170"/>
      <c r="M1019" s="173"/>
      <c r="T1019" s="170"/>
      <c r="X1019" s="170"/>
      <c r="Y1019" s="171"/>
    </row>
    <row r="1020" spans="2:25">
      <c r="B1020" s="170">
        <v>41985</v>
      </c>
      <c r="C1020">
        <v>6550</v>
      </c>
      <c r="E1020" s="170">
        <v>41996</v>
      </c>
      <c r="F1020">
        <v>5139.07</v>
      </c>
      <c r="H1020" s="170">
        <v>41996</v>
      </c>
      <c r="I1020" s="172">
        <f t="shared" si="42"/>
        <v>6625</v>
      </c>
      <c r="J1020" s="114">
        <f t="shared" si="43"/>
        <v>5139.07</v>
      </c>
      <c r="L1020" s="170"/>
      <c r="M1020" s="173"/>
      <c r="T1020" s="170"/>
      <c r="X1020" s="170"/>
      <c r="Y1020" s="171"/>
    </row>
    <row r="1021" spans="2:25">
      <c r="B1021" s="170">
        <v>41988</v>
      </c>
      <c r="C1021">
        <v>6575</v>
      </c>
      <c r="E1021" s="170">
        <v>41997</v>
      </c>
      <c r="F1021">
        <v>5166.9799999999996</v>
      </c>
      <c r="H1021" s="170">
        <v>41997</v>
      </c>
      <c r="I1021" s="172">
        <f t="shared" si="42"/>
        <v>6600</v>
      </c>
      <c r="J1021" s="114">
        <f t="shared" si="43"/>
        <v>5166.9799999999996</v>
      </c>
      <c r="L1021" s="170"/>
      <c r="M1021" s="173"/>
      <c r="T1021" s="170"/>
      <c r="X1021" s="170"/>
      <c r="Y1021" s="171"/>
    </row>
    <row r="1022" spans="2:25">
      <c r="B1022" s="170">
        <v>41989</v>
      </c>
      <c r="C1022">
        <v>6525</v>
      </c>
      <c r="E1022" s="170">
        <v>42002</v>
      </c>
      <c r="F1022">
        <v>5178.37</v>
      </c>
      <c r="H1022" s="170">
        <v>42002</v>
      </c>
      <c r="I1022" s="172">
        <f t="shared" si="42"/>
        <v>6625</v>
      </c>
      <c r="J1022" s="114">
        <f t="shared" si="43"/>
        <v>5178.37</v>
      </c>
      <c r="L1022" s="170"/>
      <c r="M1022" s="173"/>
      <c r="T1022" s="170"/>
      <c r="X1022" s="170"/>
      <c r="Y1022" s="171"/>
    </row>
    <row r="1023" spans="2:25">
      <c r="B1023" s="170">
        <v>41990</v>
      </c>
      <c r="C1023">
        <v>6400</v>
      </c>
      <c r="E1023" s="170">
        <v>42003</v>
      </c>
      <c r="F1023">
        <v>5226.95</v>
      </c>
      <c r="H1023" s="170">
        <v>42003</v>
      </c>
      <c r="I1023" s="172">
        <f t="shared" si="42"/>
        <v>6750</v>
      </c>
      <c r="J1023" s="114">
        <f t="shared" si="43"/>
        <v>5226.95</v>
      </c>
      <c r="L1023" s="170"/>
      <c r="M1023" s="173"/>
      <c r="T1023" s="170"/>
      <c r="X1023" s="170"/>
      <c r="Y1023" s="171"/>
    </row>
    <row r="1024" spans="2:25">
      <c r="B1024" s="170">
        <v>41991</v>
      </c>
      <c r="C1024">
        <v>6450</v>
      </c>
      <c r="E1024" s="170">
        <v>42006</v>
      </c>
      <c r="F1024">
        <v>5242.7700000000004</v>
      </c>
      <c r="H1024" s="170">
        <v>42006</v>
      </c>
      <c r="I1024" s="172">
        <f t="shared" si="42"/>
        <v>7450</v>
      </c>
      <c r="J1024" s="114">
        <f t="shared" si="43"/>
        <v>5242.7700000000004</v>
      </c>
      <c r="L1024" s="170"/>
      <c r="M1024" s="173"/>
      <c r="T1024" s="170"/>
      <c r="X1024" s="170"/>
      <c r="Y1024" s="171"/>
    </row>
    <row r="1025" spans="2:25">
      <c r="B1025" s="170">
        <v>41992</v>
      </c>
      <c r="C1025">
        <v>6550</v>
      </c>
      <c r="E1025" s="170">
        <v>42009</v>
      </c>
      <c r="F1025">
        <v>5220</v>
      </c>
      <c r="H1025" s="170">
        <v>42009</v>
      </c>
      <c r="I1025" s="172">
        <f t="shared" si="42"/>
        <v>7475</v>
      </c>
      <c r="J1025" s="114">
        <f t="shared" si="43"/>
        <v>5220</v>
      </c>
      <c r="L1025" s="170"/>
      <c r="M1025" s="173"/>
      <c r="T1025" s="170"/>
      <c r="X1025" s="170"/>
      <c r="Y1025" s="171"/>
    </row>
    <row r="1026" spans="2:25">
      <c r="B1026" s="170">
        <v>41995</v>
      </c>
      <c r="C1026">
        <v>6550</v>
      </c>
      <c r="E1026" s="170">
        <v>42010</v>
      </c>
      <c r="F1026">
        <v>5169.0600000000004</v>
      </c>
      <c r="H1026" s="170">
        <v>42010</v>
      </c>
      <c r="I1026" s="172">
        <f t="shared" si="42"/>
        <v>7375</v>
      </c>
      <c r="J1026" s="114">
        <f t="shared" si="43"/>
        <v>5169.0600000000004</v>
      </c>
      <c r="L1026" s="170"/>
      <c r="M1026" s="173"/>
      <c r="T1026" s="170"/>
      <c r="X1026" s="170"/>
      <c r="Y1026" s="171"/>
    </row>
    <row r="1027" spans="2:25">
      <c r="B1027" s="170">
        <v>41996</v>
      </c>
      <c r="C1027">
        <v>6625</v>
      </c>
      <c r="E1027" s="170">
        <v>42011</v>
      </c>
      <c r="F1027">
        <v>5207.12</v>
      </c>
      <c r="H1027" s="170">
        <v>42011</v>
      </c>
      <c r="I1027" s="172">
        <f t="shared" si="42"/>
        <v>7275</v>
      </c>
      <c r="J1027" s="114">
        <f t="shared" si="43"/>
        <v>5207.12</v>
      </c>
      <c r="L1027" s="170"/>
      <c r="M1027" s="173"/>
      <c r="T1027" s="170"/>
      <c r="X1027" s="170"/>
      <c r="Y1027" s="171"/>
    </row>
    <row r="1028" spans="2:25">
      <c r="B1028" s="170">
        <v>41997</v>
      </c>
      <c r="C1028">
        <v>6600</v>
      </c>
      <c r="E1028" s="170">
        <v>42012</v>
      </c>
      <c r="F1028">
        <v>5211.83</v>
      </c>
      <c r="H1028" s="170">
        <v>42012</v>
      </c>
      <c r="I1028" s="172">
        <f t="shared" si="42"/>
        <v>7250</v>
      </c>
      <c r="J1028" s="114">
        <f t="shared" si="43"/>
        <v>5211.83</v>
      </c>
      <c r="L1028" s="170"/>
      <c r="M1028" s="173"/>
      <c r="T1028" s="170"/>
      <c r="X1028" s="170"/>
      <c r="Y1028" s="171"/>
    </row>
    <row r="1029" spans="2:25">
      <c r="B1029" s="170">
        <v>42002</v>
      </c>
      <c r="C1029">
        <v>6625</v>
      </c>
      <c r="E1029" s="170">
        <v>42013</v>
      </c>
      <c r="F1029">
        <v>5216.67</v>
      </c>
      <c r="H1029" s="170">
        <v>42013</v>
      </c>
      <c r="I1029" s="172">
        <f t="shared" ref="I1029:I1092" si="44">IFERROR(_xlfn.XLOOKUP($H1029,B1029:B4596,C1029:C4596),AVERAGE(I1026:I1028))</f>
        <v>7400</v>
      </c>
      <c r="J1029" s="114">
        <f t="shared" ref="J1029:J1092" si="45">F1029</f>
        <v>5216.67</v>
      </c>
      <c r="L1029" s="170"/>
      <c r="M1029" s="173"/>
      <c r="T1029" s="170"/>
      <c r="X1029" s="170"/>
      <c r="Y1029" s="171"/>
    </row>
    <row r="1030" spans="2:25">
      <c r="B1030" s="170">
        <v>42003</v>
      </c>
      <c r="C1030">
        <v>6750</v>
      </c>
      <c r="E1030" s="170">
        <v>42016</v>
      </c>
      <c r="F1030">
        <v>5187.93</v>
      </c>
      <c r="H1030" s="170">
        <v>42016</v>
      </c>
      <c r="I1030" s="172">
        <f t="shared" si="44"/>
        <v>7425</v>
      </c>
      <c r="J1030" s="114">
        <f t="shared" si="45"/>
        <v>5187.93</v>
      </c>
      <c r="L1030" s="170"/>
      <c r="M1030" s="173"/>
      <c r="T1030" s="170"/>
      <c r="X1030" s="170"/>
      <c r="Y1030" s="171"/>
    </row>
    <row r="1031" spans="2:25">
      <c r="B1031" s="170">
        <v>42006</v>
      </c>
      <c r="C1031">
        <v>7450</v>
      </c>
      <c r="E1031" s="170">
        <v>42017</v>
      </c>
      <c r="F1031">
        <v>5214.3599999999997</v>
      </c>
      <c r="H1031" s="170">
        <v>42017</v>
      </c>
      <c r="I1031" s="172">
        <f t="shared" si="44"/>
        <v>7425</v>
      </c>
      <c r="J1031" s="114">
        <f t="shared" si="45"/>
        <v>5214.3599999999997</v>
      </c>
      <c r="L1031" s="170"/>
      <c r="M1031" s="173"/>
      <c r="T1031" s="170"/>
      <c r="X1031" s="170"/>
      <c r="Y1031" s="171"/>
    </row>
    <row r="1032" spans="2:25">
      <c r="B1032" s="170">
        <v>42009</v>
      </c>
      <c r="C1032">
        <v>7475</v>
      </c>
      <c r="E1032" s="170">
        <v>42018</v>
      </c>
      <c r="F1032">
        <v>5159.67</v>
      </c>
      <c r="H1032" s="170">
        <v>42018</v>
      </c>
      <c r="I1032" s="172">
        <f t="shared" si="44"/>
        <v>7425</v>
      </c>
      <c r="J1032" s="114">
        <f t="shared" si="45"/>
        <v>5159.67</v>
      </c>
      <c r="L1032" s="170"/>
      <c r="M1032" s="173"/>
      <c r="T1032" s="170"/>
      <c r="X1032" s="170"/>
      <c r="Y1032" s="171"/>
    </row>
    <row r="1033" spans="2:25">
      <c r="B1033" s="170">
        <v>42010</v>
      </c>
      <c r="C1033">
        <v>7375</v>
      </c>
      <c r="E1033" s="170">
        <v>42019</v>
      </c>
      <c r="F1033">
        <v>5188.71</v>
      </c>
      <c r="H1033" s="170">
        <v>42019</v>
      </c>
      <c r="I1033" s="172">
        <f t="shared" si="44"/>
        <v>7450</v>
      </c>
      <c r="J1033" s="114">
        <f t="shared" si="45"/>
        <v>5188.71</v>
      </c>
      <c r="L1033" s="170"/>
      <c r="M1033" s="173"/>
      <c r="T1033" s="170"/>
      <c r="X1033" s="170"/>
      <c r="Y1033" s="171"/>
    </row>
    <row r="1034" spans="2:25">
      <c r="B1034" s="170">
        <v>42011</v>
      </c>
      <c r="C1034">
        <v>7275</v>
      </c>
      <c r="E1034" s="170">
        <v>42020</v>
      </c>
      <c r="F1034">
        <v>5148.38</v>
      </c>
      <c r="H1034" s="170">
        <v>42020</v>
      </c>
      <c r="I1034" s="172">
        <f t="shared" si="44"/>
        <v>7300</v>
      </c>
      <c r="J1034" s="114">
        <f t="shared" si="45"/>
        <v>5148.38</v>
      </c>
      <c r="L1034" s="170"/>
      <c r="M1034" s="173"/>
      <c r="T1034" s="170"/>
      <c r="X1034" s="170"/>
      <c r="Y1034" s="171"/>
    </row>
    <row r="1035" spans="2:25">
      <c r="B1035" s="170">
        <v>42012</v>
      </c>
      <c r="C1035">
        <v>7250</v>
      </c>
      <c r="E1035" s="170">
        <v>42023</v>
      </c>
      <c r="F1035">
        <v>5152.09</v>
      </c>
      <c r="H1035" s="170">
        <v>42023</v>
      </c>
      <c r="I1035" s="172">
        <f t="shared" si="44"/>
        <v>7325</v>
      </c>
      <c r="J1035" s="114">
        <f t="shared" si="45"/>
        <v>5152.09</v>
      </c>
      <c r="L1035" s="170"/>
      <c r="M1035" s="173"/>
      <c r="T1035" s="170"/>
      <c r="X1035" s="170"/>
      <c r="Y1035" s="171"/>
    </row>
    <row r="1036" spans="2:25">
      <c r="B1036" s="170">
        <v>42013</v>
      </c>
      <c r="C1036">
        <v>7400</v>
      </c>
      <c r="E1036" s="170">
        <v>42024</v>
      </c>
      <c r="F1036">
        <v>5166.09</v>
      </c>
      <c r="H1036" s="170">
        <v>42024</v>
      </c>
      <c r="I1036" s="172">
        <f t="shared" si="44"/>
        <v>7375</v>
      </c>
      <c r="J1036" s="114">
        <f t="shared" si="45"/>
        <v>5166.09</v>
      </c>
      <c r="L1036" s="170"/>
      <c r="M1036" s="173"/>
      <c r="T1036" s="170"/>
      <c r="X1036" s="170"/>
      <c r="Y1036" s="171"/>
    </row>
    <row r="1037" spans="2:25">
      <c r="B1037" s="170">
        <v>42016</v>
      </c>
      <c r="C1037">
        <v>7425</v>
      </c>
      <c r="E1037" s="170">
        <v>42025</v>
      </c>
      <c r="F1037">
        <v>5215.2700000000004</v>
      </c>
      <c r="H1037" s="170">
        <v>42025</v>
      </c>
      <c r="I1037" s="172">
        <f t="shared" si="44"/>
        <v>7425</v>
      </c>
      <c r="J1037" s="114">
        <f t="shared" si="45"/>
        <v>5215.2700000000004</v>
      </c>
      <c r="L1037" s="170"/>
      <c r="M1037" s="173"/>
      <c r="T1037" s="170"/>
      <c r="X1037" s="170"/>
      <c r="Y1037" s="171"/>
    </row>
    <row r="1038" spans="2:25">
      <c r="B1038" s="170">
        <v>42017</v>
      </c>
      <c r="C1038">
        <v>7425</v>
      </c>
      <c r="E1038" s="170">
        <v>42026</v>
      </c>
      <c r="F1038">
        <v>5253.18</v>
      </c>
      <c r="H1038" s="170">
        <v>42026</v>
      </c>
      <c r="I1038" s="172">
        <f t="shared" si="44"/>
        <v>7625</v>
      </c>
      <c r="J1038" s="114">
        <f t="shared" si="45"/>
        <v>5253.18</v>
      </c>
      <c r="L1038" s="170"/>
      <c r="M1038" s="173"/>
      <c r="T1038" s="170"/>
      <c r="X1038" s="170"/>
      <c r="Y1038" s="171"/>
    </row>
    <row r="1039" spans="2:25">
      <c r="B1039" s="170">
        <v>42018</v>
      </c>
      <c r="C1039">
        <v>7425</v>
      </c>
      <c r="E1039" s="170">
        <v>42027</v>
      </c>
      <c r="F1039">
        <v>5323.89</v>
      </c>
      <c r="H1039" s="170">
        <v>42027</v>
      </c>
      <c r="I1039" s="172">
        <f t="shared" si="44"/>
        <v>7625</v>
      </c>
      <c r="J1039" s="114">
        <f t="shared" si="45"/>
        <v>5323.89</v>
      </c>
      <c r="L1039" s="170"/>
      <c r="M1039" s="173"/>
      <c r="T1039" s="170"/>
      <c r="X1039" s="170"/>
      <c r="Y1039" s="171"/>
    </row>
    <row r="1040" spans="2:25">
      <c r="B1040" s="170">
        <v>42019</v>
      </c>
      <c r="C1040">
        <v>7450</v>
      </c>
      <c r="E1040" s="170">
        <v>42030</v>
      </c>
      <c r="F1040">
        <v>5260.02</v>
      </c>
      <c r="H1040" s="170">
        <v>42030</v>
      </c>
      <c r="I1040" s="172">
        <f t="shared" si="44"/>
        <v>7475</v>
      </c>
      <c r="J1040" s="114">
        <f t="shared" si="45"/>
        <v>5260.02</v>
      </c>
      <c r="L1040" s="170"/>
      <c r="M1040" s="173"/>
      <c r="T1040" s="170"/>
      <c r="X1040" s="170"/>
      <c r="Y1040" s="171"/>
    </row>
    <row r="1041" spans="2:25">
      <c r="B1041" s="170">
        <v>42020</v>
      </c>
      <c r="C1041">
        <v>7300</v>
      </c>
      <c r="E1041" s="170">
        <v>42031</v>
      </c>
      <c r="F1041">
        <v>5277.15</v>
      </c>
      <c r="H1041" s="170">
        <v>42031</v>
      </c>
      <c r="I1041" s="172">
        <f t="shared" si="44"/>
        <v>7475</v>
      </c>
      <c r="J1041" s="114">
        <f t="shared" si="45"/>
        <v>5277.15</v>
      </c>
      <c r="L1041" s="170"/>
      <c r="M1041" s="173"/>
      <c r="T1041" s="170"/>
      <c r="X1041" s="170"/>
      <c r="Y1041" s="171"/>
    </row>
    <row r="1042" spans="2:25">
      <c r="B1042" s="170">
        <v>42023</v>
      </c>
      <c r="C1042">
        <v>7325</v>
      </c>
      <c r="E1042" s="170">
        <v>42032</v>
      </c>
      <c r="F1042">
        <v>5268.85</v>
      </c>
      <c r="H1042" s="170">
        <v>42032</v>
      </c>
      <c r="I1042" s="172">
        <f t="shared" si="44"/>
        <v>7400</v>
      </c>
      <c r="J1042" s="114">
        <f t="shared" si="45"/>
        <v>5268.85</v>
      </c>
      <c r="L1042" s="170"/>
      <c r="M1042" s="173"/>
      <c r="T1042" s="170"/>
      <c r="X1042" s="170"/>
      <c r="Y1042" s="171"/>
    </row>
    <row r="1043" spans="2:25">
      <c r="B1043" s="170">
        <v>42024</v>
      </c>
      <c r="C1043">
        <v>7375</v>
      </c>
      <c r="E1043" s="170">
        <v>42033</v>
      </c>
      <c r="F1043">
        <v>5262.72</v>
      </c>
      <c r="H1043" s="170">
        <v>42033</v>
      </c>
      <c r="I1043" s="172">
        <f t="shared" si="44"/>
        <v>7375</v>
      </c>
      <c r="J1043" s="114">
        <f t="shared" si="45"/>
        <v>5262.72</v>
      </c>
      <c r="L1043" s="170"/>
      <c r="M1043" s="173"/>
      <c r="T1043" s="170"/>
      <c r="X1043" s="170"/>
      <c r="Y1043" s="171"/>
    </row>
    <row r="1044" spans="2:25">
      <c r="B1044" s="170">
        <v>42025</v>
      </c>
      <c r="C1044">
        <v>7425</v>
      </c>
      <c r="E1044" s="170">
        <v>42034</v>
      </c>
      <c r="F1044">
        <v>5289.4</v>
      </c>
      <c r="H1044" s="170">
        <v>42034</v>
      </c>
      <c r="I1044" s="172">
        <f t="shared" si="44"/>
        <v>7550</v>
      </c>
      <c r="J1044" s="114">
        <f t="shared" si="45"/>
        <v>5289.4</v>
      </c>
      <c r="L1044" s="170"/>
      <c r="M1044" s="173"/>
      <c r="T1044" s="170"/>
      <c r="X1044" s="170"/>
      <c r="Y1044" s="171"/>
    </row>
    <row r="1045" spans="2:25">
      <c r="B1045" s="170">
        <v>42026</v>
      </c>
      <c r="C1045">
        <v>7625</v>
      </c>
      <c r="E1045" s="170">
        <v>42037</v>
      </c>
      <c r="F1045">
        <v>5276.24</v>
      </c>
      <c r="H1045" s="170">
        <v>42037</v>
      </c>
      <c r="I1045" s="172">
        <f t="shared" si="44"/>
        <v>7600</v>
      </c>
      <c r="J1045" s="114">
        <f t="shared" si="45"/>
        <v>5276.24</v>
      </c>
      <c r="L1045" s="170"/>
      <c r="M1045" s="173"/>
      <c r="T1045" s="170"/>
      <c r="X1045" s="170"/>
      <c r="Y1045" s="171"/>
    </row>
    <row r="1046" spans="2:25">
      <c r="B1046" s="170">
        <v>42027</v>
      </c>
      <c r="C1046">
        <v>7625</v>
      </c>
      <c r="E1046" s="170">
        <v>42038</v>
      </c>
      <c r="F1046">
        <v>5291.72</v>
      </c>
      <c r="H1046" s="170">
        <v>42038</v>
      </c>
      <c r="I1046" s="172">
        <f t="shared" si="44"/>
        <v>7450</v>
      </c>
      <c r="J1046" s="114">
        <f t="shared" si="45"/>
        <v>5291.72</v>
      </c>
      <c r="L1046" s="170"/>
      <c r="M1046" s="173"/>
      <c r="T1046" s="170"/>
      <c r="X1046" s="170"/>
      <c r="Y1046" s="171"/>
    </row>
    <row r="1047" spans="2:25">
      <c r="B1047" s="170">
        <v>42030</v>
      </c>
      <c r="C1047">
        <v>7475</v>
      </c>
      <c r="E1047" s="170">
        <v>42039</v>
      </c>
      <c r="F1047">
        <v>5315.28</v>
      </c>
      <c r="H1047" s="170">
        <v>42039</v>
      </c>
      <c r="I1047" s="172">
        <f t="shared" si="44"/>
        <v>7500</v>
      </c>
      <c r="J1047" s="114">
        <f t="shared" si="45"/>
        <v>5315.28</v>
      </c>
      <c r="L1047" s="170"/>
      <c r="M1047" s="173"/>
      <c r="T1047" s="170"/>
      <c r="X1047" s="170"/>
      <c r="Y1047" s="171"/>
    </row>
    <row r="1048" spans="2:25">
      <c r="B1048" s="170">
        <v>42031</v>
      </c>
      <c r="C1048">
        <v>7475</v>
      </c>
      <c r="E1048" s="170">
        <v>42040</v>
      </c>
      <c r="F1048">
        <v>5279.9</v>
      </c>
      <c r="H1048" s="170">
        <v>42040</v>
      </c>
      <c r="I1048" s="172">
        <f t="shared" si="44"/>
        <v>7300</v>
      </c>
      <c r="J1048" s="114">
        <f t="shared" si="45"/>
        <v>5279.9</v>
      </c>
      <c r="L1048" s="170"/>
      <c r="M1048" s="173"/>
      <c r="T1048" s="170"/>
      <c r="X1048" s="170"/>
      <c r="Y1048" s="171"/>
    </row>
    <row r="1049" spans="2:25">
      <c r="B1049" s="170">
        <v>42032</v>
      </c>
      <c r="C1049">
        <v>7400</v>
      </c>
      <c r="E1049" s="170">
        <v>42041</v>
      </c>
      <c r="F1049">
        <v>5342.52</v>
      </c>
      <c r="H1049" s="170">
        <v>42041</v>
      </c>
      <c r="I1049" s="172">
        <f t="shared" si="44"/>
        <v>7500</v>
      </c>
      <c r="J1049" s="114">
        <f t="shared" si="45"/>
        <v>5342.52</v>
      </c>
      <c r="L1049" s="170"/>
      <c r="M1049" s="173"/>
      <c r="T1049" s="170"/>
      <c r="X1049" s="170"/>
      <c r="Y1049" s="171"/>
    </row>
    <row r="1050" spans="2:25">
      <c r="B1050" s="170">
        <v>42033</v>
      </c>
      <c r="C1050">
        <v>7375</v>
      </c>
      <c r="E1050" s="170">
        <v>42044</v>
      </c>
      <c r="F1050">
        <v>5348.47</v>
      </c>
      <c r="H1050" s="170">
        <v>42044</v>
      </c>
      <c r="I1050" s="172">
        <f t="shared" si="44"/>
        <v>7475</v>
      </c>
      <c r="J1050" s="114">
        <f t="shared" si="45"/>
        <v>5348.47</v>
      </c>
      <c r="L1050" s="170"/>
      <c r="M1050" s="173"/>
      <c r="T1050" s="170"/>
      <c r="X1050" s="170"/>
      <c r="Y1050" s="171"/>
    </row>
    <row r="1051" spans="2:25">
      <c r="B1051" s="170">
        <v>42034</v>
      </c>
      <c r="C1051">
        <v>7550</v>
      </c>
      <c r="E1051" s="170">
        <v>42045</v>
      </c>
      <c r="F1051">
        <v>5321.47</v>
      </c>
      <c r="H1051" s="170">
        <v>42045</v>
      </c>
      <c r="I1051" s="172">
        <f t="shared" si="44"/>
        <v>7350</v>
      </c>
      <c r="J1051" s="114">
        <f t="shared" si="45"/>
        <v>5321.47</v>
      </c>
      <c r="L1051" s="170"/>
      <c r="M1051" s="173"/>
      <c r="T1051" s="170"/>
      <c r="X1051" s="170"/>
      <c r="Y1051" s="171"/>
    </row>
    <row r="1052" spans="2:25">
      <c r="B1052" s="170">
        <v>42037</v>
      </c>
      <c r="C1052">
        <v>7600</v>
      </c>
      <c r="E1052" s="170">
        <v>42046</v>
      </c>
      <c r="F1052">
        <v>5336.52</v>
      </c>
      <c r="H1052" s="170">
        <v>42046</v>
      </c>
      <c r="I1052" s="172">
        <f t="shared" si="44"/>
        <v>7350</v>
      </c>
      <c r="J1052" s="114">
        <f t="shared" si="45"/>
        <v>5336.52</v>
      </c>
      <c r="L1052" s="170"/>
      <c r="M1052" s="173"/>
      <c r="T1052" s="170"/>
      <c r="X1052" s="170"/>
      <c r="Y1052" s="171"/>
    </row>
    <row r="1053" spans="2:25">
      <c r="B1053" s="170">
        <v>42038</v>
      </c>
      <c r="C1053">
        <v>7450</v>
      </c>
      <c r="E1053" s="170">
        <v>42047</v>
      </c>
      <c r="F1053">
        <v>5343.41</v>
      </c>
      <c r="H1053" s="170">
        <v>42047</v>
      </c>
      <c r="I1053" s="172">
        <f t="shared" si="44"/>
        <v>7350</v>
      </c>
      <c r="J1053" s="114">
        <f t="shared" si="45"/>
        <v>5343.41</v>
      </c>
      <c r="L1053" s="170"/>
      <c r="M1053" s="173"/>
      <c r="T1053" s="170"/>
      <c r="X1053" s="170"/>
      <c r="Y1053" s="171"/>
    </row>
    <row r="1054" spans="2:25">
      <c r="B1054" s="170">
        <v>42039</v>
      </c>
      <c r="C1054">
        <v>7500</v>
      </c>
      <c r="E1054" s="170">
        <v>42048</v>
      </c>
      <c r="F1054">
        <v>5374.17</v>
      </c>
      <c r="H1054" s="170">
        <v>42048</v>
      </c>
      <c r="I1054" s="172">
        <f t="shared" si="44"/>
        <v>7400</v>
      </c>
      <c r="J1054" s="114">
        <f t="shared" si="45"/>
        <v>5374.17</v>
      </c>
      <c r="L1054" s="170"/>
      <c r="M1054" s="173"/>
      <c r="T1054" s="170"/>
      <c r="X1054" s="170"/>
      <c r="Y1054" s="171"/>
    </row>
    <row r="1055" spans="2:25">
      <c r="B1055" s="170">
        <v>42040</v>
      </c>
      <c r="C1055">
        <v>7300</v>
      </c>
      <c r="E1055" s="170">
        <v>42051</v>
      </c>
      <c r="F1055">
        <v>5325.5</v>
      </c>
      <c r="H1055" s="170">
        <v>42051</v>
      </c>
      <c r="I1055" s="172">
        <f t="shared" si="44"/>
        <v>7325</v>
      </c>
      <c r="J1055" s="114">
        <f t="shared" si="45"/>
        <v>5325.5</v>
      </c>
      <c r="L1055" s="170"/>
      <c r="M1055" s="173"/>
      <c r="T1055" s="170"/>
      <c r="X1055" s="170"/>
      <c r="Y1055" s="171"/>
    </row>
    <row r="1056" spans="2:25">
      <c r="B1056" s="170">
        <v>42041</v>
      </c>
      <c r="C1056">
        <v>7500</v>
      </c>
      <c r="E1056" s="170">
        <v>42052</v>
      </c>
      <c r="F1056">
        <v>5337.5</v>
      </c>
      <c r="H1056" s="170">
        <v>42052</v>
      </c>
      <c r="I1056" s="172">
        <f t="shared" si="44"/>
        <v>7400</v>
      </c>
      <c r="J1056" s="114">
        <f t="shared" si="45"/>
        <v>5337.5</v>
      </c>
      <c r="L1056" s="170"/>
      <c r="M1056" s="173"/>
      <c r="T1056" s="170"/>
      <c r="X1056" s="170"/>
      <c r="Y1056" s="171"/>
    </row>
    <row r="1057" spans="2:25">
      <c r="B1057" s="170">
        <v>42044</v>
      </c>
      <c r="C1057">
        <v>7475</v>
      </c>
      <c r="E1057" s="170">
        <v>42053</v>
      </c>
      <c r="F1057">
        <v>5390.45</v>
      </c>
      <c r="H1057" s="170">
        <v>42053</v>
      </c>
      <c r="I1057" s="172">
        <f t="shared" si="44"/>
        <v>7425</v>
      </c>
      <c r="J1057" s="114">
        <f t="shared" si="45"/>
        <v>5390.45</v>
      </c>
      <c r="L1057" s="170"/>
      <c r="M1057" s="173"/>
      <c r="T1057" s="170"/>
      <c r="X1057" s="170"/>
      <c r="Y1057" s="171"/>
    </row>
    <row r="1058" spans="2:25">
      <c r="B1058" s="170">
        <v>42045</v>
      </c>
      <c r="C1058">
        <v>7350</v>
      </c>
      <c r="E1058" s="170">
        <v>42055</v>
      </c>
      <c r="F1058">
        <v>5400.1</v>
      </c>
      <c r="H1058" s="170">
        <v>42055</v>
      </c>
      <c r="I1058" s="172">
        <f t="shared" si="44"/>
        <v>7350</v>
      </c>
      <c r="J1058" s="114">
        <f t="shared" si="45"/>
        <v>5400.1</v>
      </c>
      <c r="L1058" s="170"/>
      <c r="M1058" s="173"/>
      <c r="T1058" s="170"/>
      <c r="X1058" s="170"/>
      <c r="Y1058" s="171"/>
    </row>
    <row r="1059" spans="2:25">
      <c r="B1059" s="170">
        <v>42046</v>
      </c>
      <c r="C1059">
        <v>7350</v>
      </c>
      <c r="E1059" s="170">
        <v>42058</v>
      </c>
      <c r="F1059">
        <v>5403.28</v>
      </c>
      <c r="H1059" s="170">
        <v>42058</v>
      </c>
      <c r="I1059" s="172">
        <f t="shared" si="44"/>
        <v>7350</v>
      </c>
      <c r="J1059" s="114">
        <f t="shared" si="45"/>
        <v>5403.28</v>
      </c>
      <c r="L1059" s="170"/>
      <c r="M1059" s="173"/>
      <c r="T1059" s="170"/>
      <c r="X1059" s="170"/>
      <c r="Y1059" s="171"/>
    </row>
    <row r="1060" spans="2:25">
      <c r="B1060" s="170">
        <v>42047</v>
      </c>
      <c r="C1060">
        <v>7350</v>
      </c>
      <c r="E1060" s="170">
        <v>42059</v>
      </c>
      <c r="F1060">
        <v>5417.31</v>
      </c>
      <c r="H1060" s="170">
        <v>42059</v>
      </c>
      <c r="I1060" s="172">
        <f t="shared" si="44"/>
        <v>7350</v>
      </c>
      <c r="J1060" s="114">
        <f t="shared" si="45"/>
        <v>5417.31</v>
      </c>
      <c r="L1060" s="170"/>
      <c r="M1060" s="173"/>
      <c r="T1060" s="170"/>
      <c r="X1060" s="170"/>
      <c r="Y1060" s="171"/>
    </row>
    <row r="1061" spans="2:25">
      <c r="B1061" s="170">
        <v>42048</v>
      </c>
      <c r="C1061">
        <v>7400</v>
      </c>
      <c r="E1061" s="170">
        <v>42060</v>
      </c>
      <c r="F1061">
        <v>5445.11</v>
      </c>
      <c r="H1061" s="170">
        <v>42060</v>
      </c>
      <c r="I1061" s="172">
        <f t="shared" si="44"/>
        <v>7425</v>
      </c>
      <c r="J1061" s="114">
        <f t="shared" si="45"/>
        <v>5445.11</v>
      </c>
      <c r="L1061" s="170"/>
      <c r="M1061" s="173"/>
      <c r="T1061" s="170"/>
      <c r="X1061" s="170"/>
      <c r="Y1061" s="171"/>
    </row>
    <row r="1062" spans="2:25">
      <c r="B1062" s="170">
        <v>42051</v>
      </c>
      <c r="C1062">
        <v>7325</v>
      </c>
      <c r="E1062" s="170">
        <v>42061</v>
      </c>
      <c r="F1062">
        <v>5451.42</v>
      </c>
      <c r="H1062" s="170">
        <v>42061</v>
      </c>
      <c r="I1062" s="172">
        <f t="shared" si="44"/>
        <v>7425</v>
      </c>
      <c r="J1062" s="114">
        <f t="shared" si="45"/>
        <v>5451.42</v>
      </c>
      <c r="L1062" s="170"/>
      <c r="M1062" s="173"/>
      <c r="T1062" s="170"/>
      <c r="X1062" s="170"/>
      <c r="Y1062" s="171"/>
    </row>
    <row r="1063" spans="2:25">
      <c r="B1063" s="170">
        <v>42052</v>
      </c>
      <c r="C1063">
        <v>7400</v>
      </c>
      <c r="E1063" s="170">
        <v>42062</v>
      </c>
      <c r="F1063">
        <v>5450.29</v>
      </c>
      <c r="H1063" s="170">
        <v>42062</v>
      </c>
      <c r="I1063" s="172">
        <f t="shared" si="44"/>
        <v>7400</v>
      </c>
      <c r="J1063" s="114">
        <f t="shared" si="45"/>
        <v>5450.29</v>
      </c>
      <c r="L1063" s="170"/>
      <c r="M1063" s="173"/>
      <c r="T1063" s="170"/>
      <c r="X1063" s="170"/>
      <c r="Y1063" s="171"/>
    </row>
    <row r="1064" spans="2:25">
      <c r="B1064" s="170">
        <v>42053</v>
      </c>
      <c r="C1064">
        <v>7425</v>
      </c>
      <c r="E1064" s="170">
        <v>42065</v>
      </c>
      <c r="F1064">
        <v>5477.83</v>
      </c>
      <c r="H1064" s="170">
        <v>42065</v>
      </c>
      <c r="I1064" s="172">
        <f t="shared" si="44"/>
        <v>7425</v>
      </c>
      <c r="J1064" s="114">
        <f t="shared" si="45"/>
        <v>5477.83</v>
      </c>
      <c r="L1064" s="170"/>
      <c r="M1064" s="173"/>
      <c r="T1064" s="170"/>
      <c r="X1064" s="170"/>
      <c r="Y1064" s="171"/>
    </row>
    <row r="1065" spans="2:25">
      <c r="B1065" s="170">
        <v>42055</v>
      </c>
      <c r="C1065">
        <v>7350</v>
      </c>
      <c r="E1065" s="170">
        <v>42066</v>
      </c>
      <c r="F1065">
        <v>5474.62</v>
      </c>
      <c r="H1065" s="170">
        <v>42066</v>
      </c>
      <c r="I1065" s="172">
        <f t="shared" si="44"/>
        <v>7425</v>
      </c>
      <c r="J1065" s="114">
        <f t="shared" si="45"/>
        <v>5474.62</v>
      </c>
      <c r="L1065" s="170"/>
      <c r="M1065" s="173"/>
      <c r="T1065" s="170"/>
      <c r="X1065" s="170"/>
      <c r="Y1065" s="171"/>
    </row>
    <row r="1066" spans="2:25">
      <c r="B1066" s="170">
        <v>42058</v>
      </c>
      <c r="C1066">
        <v>7350</v>
      </c>
      <c r="E1066" s="170">
        <v>42067</v>
      </c>
      <c r="F1066">
        <v>5448.06</v>
      </c>
      <c r="H1066" s="170">
        <v>42067</v>
      </c>
      <c r="I1066" s="172">
        <f t="shared" si="44"/>
        <v>7450</v>
      </c>
      <c r="J1066" s="114">
        <f t="shared" si="45"/>
        <v>5448.06</v>
      </c>
      <c r="L1066" s="170"/>
      <c r="M1066" s="173"/>
      <c r="T1066" s="170"/>
      <c r="X1066" s="170"/>
      <c r="Y1066" s="171"/>
    </row>
    <row r="1067" spans="2:25">
      <c r="B1067" s="170">
        <v>42059</v>
      </c>
      <c r="C1067">
        <v>7350</v>
      </c>
      <c r="E1067" s="170">
        <v>42068</v>
      </c>
      <c r="F1067">
        <v>5450.95</v>
      </c>
      <c r="H1067" s="170">
        <v>42068</v>
      </c>
      <c r="I1067" s="172">
        <f t="shared" si="44"/>
        <v>7450</v>
      </c>
      <c r="J1067" s="114">
        <f t="shared" si="45"/>
        <v>5450.95</v>
      </c>
      <c r="L1067" s="170"/>
      <c r="M1067" s="173"/>
      <c r="T1067" s="170"/>
      <c r="X1067" s="170"/>
      <c r="Y1067" s="171"/>
    </row>
    <row r="1068" spans="2:25">
      <c r="B1068" s="170">
        <v>42060</v>
      </c>
      <c r="C1068">
        <v>7425</v>
      </c>
      <c r="E1068" s="170">
        <v>42069</v>
      </c>
      <c r="F1068">
        <v>5514.79</v>
      </c>
      <c r="H1068" s="170">
        <v>42069</v>
      </c>
      <c r="I1068" s="172">
        <f t="shared" si="44"/>
        <v>7475</v>
      </c>
      <c r="J1068" s="114">
        <f t="shared" si="45"/>
        <v>5514.79</v>
      </c>
      <c r="L1068" s="170"/>
      <c r="M1068" s="173"/>
      <c r="T1068" s="170"/>
      <c r="X1068" s="170"/>
      <c r="Y1068" s="171"/>
    </row>
    <row r="1069" spans="2:25">
      <c r="B1069" s="170">
        <v>42061</v>
      </c>
      <c r="C1069">
        <v>7425</v>
      </c>
      <c r="E1069" s="170">
        <v>42072</v>
      </c>
      <c r="F1069">
        <v>5444.63</v>
      </c>
      <c r="H1069" s="170">
        <v>42072</v>
      </c>
      <c r="I1069" s="172">
        <f t="shared" si="44"/>
        <v>7375</v>
      </c>
      <c r="J1069" s="114">
        <f t="shared" si="45"/>
        <v>5444.63</v>
      </c>
      <c r="L1069" s="170"/>
      <c r="M1069" s="173"/>
      <c r="T1069" s="170"/>
      <c r="X1069" s="170"/>
      <c r="Y1069" s="171"/>
    </row>
    <row r="1070" spans="2:25">
      <c r="B1070" s="170">
        <v>42062</v>
      </c>
      <c r="C1070">
        <v>7400</v>
      </c>
      <c r="E1070" s="170">
        <v>42073</v>
      </c>
      <c r="F1070">
        <v>5462.93</v>
      </c>
      <c r="H1070" s="170">
        <v>42073</v>
      </c>
      <c r="I1070" s="172">
        <f t="shared" si="44"/>
        <v>7475</v>
      </c>
      <c r="J1070" s="114">
        <f t="shared" si="45"/>
        <v>5462.93</v>
      </c>
      <c r="L1070" s="170"/>
      <c r="M1070" s="173"/>
      <c r="T1070" s="170"/>
      <c r="X1070" s="170"/>
      <c r="Y1070" s="171"/>
    </row>
    <row r="1071" spans="2:25">
      <c r="B1071" s="170">
        <v>42065</v>
      </c>
      <c r="C1071">
        <v>7425</v>
      </c>
      <c r="E1071" s="170">
        <v>42074</v>
      </c>
      <c r="F1071">
        <v>5419.57</v>
      </c>
      <c r="H1071" s="170">
        <v>42074</v>
      </c>
      <c r="I1071" s="172">
        <f t="shared" si="44"/>
        <v>7350</v>
      </c>
      <c r="J1071" s="114">
        <f t="shared" si="45"/>
        <v>5419.57</v>
      </c>
      <c r="L1071" s="170"/>
      <c r="M1071" s="173"/>
      <c r="T1071" s="170"/>
      <c r="X1071" s="170"/>
      <c r="Y1071" s="171"/>
    </row>
    <row r="1072" spans="2:25">
      <c r="B1072" s="170">
        <v>42066</v>
      </c>
      <c r="C1072">
        <v>7425</v>
      </c>
      <c r="E1072" s="170">
        <v>42075</v>
      </c>
      <c r="F1072">
        <v>5439.83</v>
      </c>
      <c r="H1072" s="170">
        <v>42075</v>
      </c>
      <c r="I1072" s="172">
        <f t="shared" si="44"/>
        <v>7325</v>
      </c>
      <c r="J1072" s="114">
        <f t="shared" si="45"/>
        <v>5439.83</v>
      </c>
      <c r="L1072" s="170"/>
      <c r="M1072" s="173"/>
      <c r="T1072" s="170"/>
      <c r="X1072" s="170"/>
      <c r="Y1072" s="171"/>
    </row>
    <row r="1073" spans="2:25">
      <c r="B1073" s="170">
        <v>42067</v>
      </c>
      <c r="C1073">
        <v>7450</v>
      </c>
      <c r="E1073" s="170">
        <v>42076</v>
      </c>
      <c r="F1073">
        <v>5426.47</v>
      </c>
      <c r="H1073" s="170">
        <v>42076</v>
      </c>
      <c r="I1073" s="172">
        <f t="shared" si="44"/>
        <v>7325</v>
      </c>
      <c r="J1073" s="114">
        <f t="shared" si="45"/>
        <v>5426.47</v>
      </c>
      <c r="L1073" s="170"/>
      <c r="M1073" s="173"/>
      <c r="T1073" s="170"/>
      <c r="X1073" s="170"/>
      <c r="Y1073" s="171"/>
    </row>
    <row r="1074" spans="2:25">
      <c r="B1074" s="170">
        <v>42068</v>
      </c>
      <c r="C1074">
        <v>7450</v>
      </c>
      <c r="E1074" s="170">
        <v>42079</v>
      </c>
      <c r="F1074">
        <v>5435.27</v>
      </c>
      <c r="H1074" s="170">
        <v>42079</v>
      </c>
      <c r="I1074" s="172">
        <f t="shared" si="44"/>
        <v>7350</v>
      </c>
      <c r="J1074" s="114">
        <f t="shared" si="45"/>
        <v>5435.27</v>
      </c>
      <c r="L1074" s="170"/>
      <c r="M1074" s="173"/>
      <c r="T1074" s="170"/>
      <c r="X1074" s="170"/>
      <c r="Y1074" s="171"/>
    </row>
    <row r="1075" spans="2:25">
      <c r="B1075" s="170">
        <v>42069</v>
      </c>
      <c r="C1075">
        <v>7475</v>
      </c>
      <c r="E1075" s="170">
        <v>42080</v>
      </c>
      <c r="F1075">
        <v>5439.15</v>
      </c>
      <c r="H1075" s="170">
        <v>42080</v>
      </c>
      <c r="I1075" s="172">
        <f t="shared" si="44"/>
        <v>7325</v>
      </c>
      <c r="J1075" s="114">
        <f t="shared" si="45"/>
        <v>5439.15</v>
      </c>
      <c r="L1075" s="170"/>
      <c r="M1075" s="173"/>
      <c r="T1075" s="170"/>
      <c r="X1075" s="170"/>
      <c r="Y1075" s="171"/>
    </row>
    <row r="1076" spans="2:25">
      <c r="B1076" s="170">
        <v>42072</v>
      </c>
      <c r="C1076">
        <v>7375</v>
      </c>
      <c r="E1076" s="170">
        <v>42081</v>
      </c>
      <c r="F1076">
        <v>5413.15</v>
      </c>
      <c r="H1076" s="170">
        <v>42081</v>
      </c>
      <c r="I1076" s="172">
        <f t="shared" si="44"/>
        <v>7400</v>
      </c>
      <c r="J1076" s="114">
        <f t="shared" si="45"/>
        <v>5413.15</v>
      </c>
      <c r="L1076" s="170"/>
      <c r="M1076" s="173"/>
      <c r="T1076" s="170"/>
      <c r="X1076" s="170"/>
      <c r="Y1076" s="171"/>
    </row>
    <row r="1077" spans="2:25">
      <c r="B1077" s="170">
        <v>42073</v>
      </c>
      <c r="C1077">
        <v>7475</v>
      </c>
      <c r="E1077" s="170">
        <v>42082</v>
      </c>
      <c r="F1077">
        <v>5453.85</v>
      </c>
      <c r="H1077" s="170">
        <v>42082</v>
      </c>
      <c r="I1077" s="172">
        <f t="shared" si="44"/>
        <v>7400</v>
      </c>
      <c r="J1077" s="114">
        <f t="shared" si="45"/>
        <v>5453.85</v>
      </c>
      <c r="L1077" s="170"/>
      <c r="M1077" s="173"/>
      <c r="T1077" s="170"/>
      <c r="X1077" s="170"/>
      <c r="Y1077" s="171"/>
    </row>
    <row r="1078" spans="2:25">
      <c r="B1078" s="170">
        <v>42074</v>
      </c>
      <c r="C1078">
        <v>7350</v>
      </c>
      <c r="E1078" s="170">
        <v>42083</v>
      </c>
      <c r="F1078">
        <v>5443.07</v>
      </c>
      <c r="H1078" s="170">
        <v>42083</v>
      </c>
      <c r="I1078" s="172">
        <f t="shared" si="44"/>
        <v>7425</v>
      </c>
      <c r="J1078" s="114">
        <f t="shared" si="45"/>
        <v>5443.07</v>
      </c>
      <c r="L1078" s="170"/>
      <c r="M1078" s="173"/>
      <c r="T1078" s="170"/>
      <c r="X1078" s="170"/>
      <c r="Y1078" s="171"/>
    </row>
    <row r="1079" spans="2:25">
      <c r="B1079" s="170">
        <v>42075</v>
      </c>
      <c r="C1079">
        <v>7325</v>
      </c>
      <c r="E1079" s="170">
        <v>42086</v>
      </c>
      <c r="F1079">
        <v>5437.1</v>
      </c>
      <c r="H1079" s="170">
        <v>42086</v>
      </c>
      <c r="I1079" s="172">
        <f t="shared" si="44"/>
        <v>7400</v>
      </c>
      <c r="J1079" s="114">
        <f t="shared" si="45"/>
        <v>5437.1</v>
      </c>
      <c r="L1079" s="170"/>
      <c r="M1079" s="173"/>
      <c r="T1079" s="170"/>
      <c r="X1079" s="170"/>
      <c r="Y1079" s="171"/>
    </row>
    <row r="1080" spans="2:25">
      <c r="B1080" s="170">
        <v>42076</v>
      </c>
      <c r="C1080">
        <v>7325</v>
      </c>
      <c r="E1080" s="170">
        <v>42087</v>
      </c>
      <c r="F1080">
        <v>5447.65</v>
      </c>
      <c r="H1080" s="170">
        <v>42087</v>
      </c>
      <c r="I1080" s="172">
        <f t="shared" si="44"/>
        <v>7475</v>
      </c>
      <c r="J1080" s="114">
        <f t="shared" si="45"/>
        <v>5447.65</v>
      </c>
      <c r="L1080" s="170"/>
      <c r="M1080" s="173"/>
      <c r="T1080" s="170"/>
      <c r="X1080" s="170"/>
      <c r="Y1080" s="171"/>
    </row>
    <row r="1081" spans="2:25">
      <c r="B1081" s="170">
        <v>42079</v>
      </c>
      <c r="C1081">
        <v>7350</v>
      </c>
      <c r="E1081" s="170">
        <v>42088</v>
      </c>
      <c r="F1081">
        <v>5405.49</v>
      </c>
      <c r="H1081" s="170">
        <v>42088</v>
      </c>
      <c r="I1081" s="172">
        <f t="shared" si="44"/>
        <v>7425</v>
      </c>
      <c r="J1081" s="114">
        <f t="shared" si="45"/>
        <v>5405.49</v>
      </c>
      <c r="L1081" s="170"/>
      <c r="M1081" s="173"/>
      <c r="T1081" s="170"/>
      <c r="X1081" s="170"/>
      <c r="Y1081" s="171"/>
    </row>
    <row r="1082" spans="2:25">
      <c r="B1082" s="170">
        <v>42080</v>
      </c>
      <c r="C1082">
        <v>7325</v>
      </c>
      <c r="E1082" s="170">
        <v>42089</v>
      </c>
      <c r="F1082">
        <v>5368.8</v>
      </c>
      <c r="H1082" s="170">
        <v>42089</v>
      </c>
      <c r="I1082" s="172">
        <f t="shared" si="44"/>
        <v>7375</v>
      </c>
      <c r="J1082" s="114">
        <f t="shared" si="45"/>
        <v>5368.8</v>
      </c>
      <c r="L1082" s="170"/>
      <c r="M1082" s="173"/>
      <c r="T1082" s="170"/>
      <c r="X1082" s="170"/>
      <c r="Y1082" s="171"/>
    </row>
    <row r="1083" spans="2:25">
      <c r="B1083" s="170">
        <v>42081</v>
      </c>
      <c r="C1083">
        <v>7400</v>
      </c>
      <c r="E1083" s="170">
        <v>42090</v>
      </c>
      <c r="F1083">
        <v>5396.85</v>
      </c>
      <c r="H1083" s="170">
        <v>42090</v>
      </c>
      <c r="I1083" s="172">
        <f t="shared" si="44"/>
        <v>7425</v>
      </c>
      <c r="J1083" s="114">
        <f t="shared" si="45"/>
        <v>5396.85</v>
      </c>
      <c r="L1083" s="170"/>
      <c r="M1083" s="173"/>
      <c r="T1083" s="170"/>
      <c r="X1083" s="170"/>
      <c r="Y1083" s="171"/>
    </row>
    <row r="1084" spans="2:25">
      <c r="B1084" s="170">
        <v>42082</v>
      </c>
      <c r="C1084">
        <v>7400</v>
      </c>
      <c r="E1084" s="170">
        <v>42093</v>
      </c>
      <c r="F1084">
        <v>5438.66</v>
      </c>
      <c r="H1084" s="170">
        <v>42093</v>
      </c>
      <c r="I1084" s="172">
        <f t="shared" si="44"/>
        <v>7475</v>
      </c>
      <c r="J1084" s="114">
        <f t="shared" si="45"/>
        <v>5438.66</v>
      </c>
      <c r="L1084" s="170"/>
      <c r="M1084" s="173"/>
      <c r="T1084" s="170"/>
      <c r="X1084" s="170"/>
      <c r="Y1084" s="171"/>
    </row>
    <row r="1085" spans="2:25">
      <c r="B1085" s="170">
        <v>42083</v>
      </c>
      <c r="C1085">
        <v>7425</v>
      </c>
      <c r="E1085" s="170">
        <v>42094</v>
      </c>
      <c r="F1085">
        <v>5518.68</v>
      </c>
      <c r="H1085" s="170">
        <v>42094</v>
      </c>
      <c r="I1085" s="172">
        <f t="shared" si="44"/>
        <v>7450</v>
      </c>
      <c r="J1085" s="114">
        <f t="shared" si="45"/>
        <v>5518.68</v>
      </c>
      <c r="L1085" s="170"/>
      <c r="M1085" s="173"/>
      <c r="T1085" s="170"/>
      <c r="X1085" s="170"/>
      <c r="Y1085" s="171"/>
    </row>
    <row r="1086" spans="2:25">
      <c r="B1086" s="170">
        <v>42086</v>
      </c>
      <c r="C1086">
        <v>7400</v>
      </c>
      <c r="E1086" s="170">
        <v>42095</v>
      </c>
      <c r="F1086">
        <v>5466.87</v>
      </c>
      <c r="H1086" s="170">
        <v>42095</v>
      </c>
      <c r="I1086" s="172">
        <f t="shared" si="44"/>
        <v>7375</v>
      </c>
      <c r="J1086" s="114">
        <f t="shared" si="45"/>
        <v>5466.87</v>
      </c>
      <c r="L1086" s="170"/>
      <c r="M1086" s="173"/>
      <c r="T1086" s="170"/>
      <c r="X1086" s="170"/>
      <c r="Y1086" s="171"/>
    </row>
    <row r="1087" spans="2:25">
      <c r="B1087" s="170">
        <v>42087</v>
      </c>
      <c r="C1087">
        <v>7475</v>
      </c>
      <c r="E1087" s="170">
        <v>42096</v>
      </c>
      <c r="F1087">
        <v>5456.4</v>
      </c>
      <c r="H1087" s="170">
        <v>42096</v>
      </c>
      <c r="I1087" s="172">
        <f t="shared" si="44"/>
        <v>7375</v>
      </c>
      <c r="J1087" s="114">
        <f t="shared" si="45"/>
        <v>5456.4</v>
      </c>
      <c r="L1087" s="170"/>
      <c r="M1087" s="173"/>
      <c r="T1087" s="170"/>
      <c r="X1087" s="170"/>
      <c r="Y1087" s="171"/>
    </row>
    <row r="1088" spans="2:25">
      <c r="B1088" s="170">
        <v>42088</v>
      </c>
      <c r="C1088">
        <v>7425</v>
      </c>
      <c r="E1088" s="170">
        <v>42100</v>
      </c>
      <c r="F1088">
        <v>5480.03</v>
      </c>
      <c r="H1088" s="170">
        <v>42100</v>
      </c>
      <c r="I1088" s="172">
        <f t="shared" si="44"/>
        <v>7375</v>
      </c>
      <c r="J1088" s="114">
        <f t="shared" si="45"/>
        <v>5480.03</v>
      </c>
      <c r="L1088" s="170"/>
      <c r="M1088" s="173"/>
      <c r="T1088" s="170"/>
      <c r="X1088" s="170"/>
      <c r="Y1088" s="171"/>
    </row>
    <row r="1089" spans="2:25">
      <c r="B1089" s="170">
        <v>42089</v>
      </c>
      <c r="C1089">
        <v>7375</v>
      </c>
      <c r="E1089" s="170">
        <v>42101</v>
      </c>
      <c r="F1089">
        <v>5523.29</v>
      </c>
      <c r="H1089" s="170">
        <v>42101</v>
      </c>
      <c r="I1089" s="172">
        <f t="shared" si="44"/>
        <v>7400</v>
      </c>
      <c r="J1089" s="114">
        <f t="shared" si="45"/>
        <v>5523.29</v>
      </c>
      <c r="L1089" s="170"/>
      <c r="M1089" s="173"/>
      <c r="T1089" s="170"/>
      <c r="X1089" s="170"/>
      <c r="Y1089" s="171"/>
    </row>
    <row r="1090" spans="2:25">
      <c r="B1090" s="170">
        <v>42090</v>
      </c>
      <c r="C1090">
        <v>7425</v>
      </c>
      <c r="E1090" s="170">
        <v>42102</v>
      </c>
      <c r="F1090">
        <v>5486.58</v>
      </c>
      <c r="H1090" s="170">
        <v>42102</v>
      </c>
      <c r="I1090" s="172">
        <f t="shared" si="44"/>
        <v>7350</v>
      </c>
      <c r="J1090" s="114">
        <f t="shared" si="45"/>
        <v>5486.58</v>
      </c>
      <c r="L1090" s="170"/>
      <c r="M1090" s="173"/>
      <c r="T1090" s="170"/>
      <c r="X1090" s="170"/>
      <c r="Y1090" s="171"/>
    </row>
    <row r="1091" spans="2:25">
      <c r="B1091" s="170">
        <v>42093</v>
      </c>
      <c r="C1091">
        <v>7475</v>
      </c>
      <c r="E1091" s="170">
        <v>42103</v>
      </c>
      <c r="F1091">
        <v>5500.9</v>
      </c>
      <c r="H1091" s="170">
        <v>42103</v>
      </c>
      <c r="I1091" s="172">
        <f t="shared" si="44"/>
        <v>7375</v>
      </c>
      <c r="J1091" s="114">
        <f t="shared" si="45"/>
        <v>5500.9</v>
      </c>
      <c r="L1091" s="170"/>
      <c r="M1091" s="173"/>
      <c r="T1091" s="170"/>
      <c r="X1091" s="170"/>
      <c r="Y1091" s="171"/>
    </row>
    <row r="1092" spans="2:25">
      <c r="B1092" s="170">
        <v>42094</v>
      </c>
      <c r="C1092">
        <v>7450</v>
      </c>
      <c r="E1092" s="170">
        <v>42104</v>
      </c>
      <c r="F1092">
        <v>5491.34</v>
      </c>
      <c r="H1092" s="170">
        <v>42104</v>
      </c>
      <c r="I1092" s="172">
        <f t="shared" si="44"/>
        <v>7375</v>
      </c>
      <c r="J1092" s="114">
        <f t="shared" si="45"/>
        <v>5491.34</v>
      </c>
      <c r="L1092" s="170"/>
      <c r="M1092" s="173"/>
      <c r="T1092" s="170"/>
      <c r="X1092" s="170"/>
      <c r="Y1092" s="171"/>
    </row>
    <row r="1093" spans="2:25">
      <c r="B1093" s="170">
        <v>42095</v>
      </c>
      <c r="C1093">
        <v>7375</v>
      </c>
      <c r="E1093" s="170">
        <v>42107</v>
      </c>
      <c r="F1093">
        <v>5447.41</v>
      </c>
      <c r="H1093" s="170">
        <v>42107</v>
      </c>
      <c r="I1093" s="172">
        <f t="shared" ref="I1093:I1156" si="46">IFERROR(_xlfn.XLOOKUP($H1093,B1093:B4660,C1093:C4660),AVERAGE(I1090:I1092))</f>
        <v>7350</v>
      </c>
      <c r="J1093" s="114">
        <f t="shared" ref="J1093:J1156" si="47">F1093</f>
        <v>5447.41</v>
      </c>
      <c r="L1093" s="170"/>
      <c r="M1093" s="173"/>
      <c r="T1093" s="170"/>
      <c r="X1093" s="170"/>
      <c r="Y1093" s="171"/>
    </row>
    <row r="1094" spans="2:25">
      <c r="B1094" s="170">
        <v>42096</v>
      </c>
      <c r="C1094">
        <v>7375</v>
      </c>
      <c r="E1094" s="170">
        <v>42108</v>
      </c>
      <c r="F1094">
        <v>5419.11</v>
      </c>
      <c r="H1094" s="170">
        <v>42108</v>
      </c>
      <c r="I1094" s="172">
        <f t="shared" si="46"/>
        <v>7350</v>
      </c>
      <c r="J1094" s="114">
        <f t="shared" si="47"/>
        <v>5419.11</v>
      </c>
      <c r="L1094" s="170"/>
      <c r="M1094" s="173"/>
      <c r="T1094" s="170"/>
      <c r="X1094" s="170"/>
      <c r="Y1094" s="171"/>
    </row>
    <row r="1095" spans="2:25">
      <c r="B1095" s="170">
        <v>42100</v>
      </c>
      <c r="C1095">
        <v>7375</v>
      </c>
      <c r="E1095" s="170">
        <v>42109</v>
      </c>
      <c r="F1095">
        <v>5414.55</v>
      </c>
      <c r="H1095" s="170">
        <v>42109</v>
      </c>
      <c r="I1095" s="172">
        <f t="shared" si="46"/>
        <v>7400</v>
      </c>
      <c r="J1095" s="114">
        <f t="shared" si="47"/>
        <v>5414.55</v>
      </c>
      <c r="L1095" s="170"/>
      <c r="M1095" s="173"/>
      <c r="T1095" s="170"/>
      <c r="X1095" s="170"/>
      <c r="Y1095" s="171"/>
    </row>
    <row r="1096" spans="2:25">
      <c r="B1096" s="170">
        <v>42101</v>
      </c>
      <c r="C1096">
        <v>7400</v>
      </c>
      <c r="E1096" s="170">
        <v>42110</v>
      </c>
      <c r="F1096">
        <v>5420.73</v>
      </c>
      <c r="H1096" s="170">
        <v>42110</v>
      </c>
      <c r="I1096" s="172">
        <f t="shared" si="46"/>
        <v>7450</v>
      </c>
      <c r="J1096" s="114">
        <f t="shared" si="47"/>
        <v>5420.73</v>
      </c>
      <c r="L1096" s="170"/>
      <c r="M1096" s="173"/>
      <c r="T1096" s="170"/>
      <c r="X1096" s="170"/>
      <c r="Y1096" s="171"/>
    </row>
    <row r="1097" spans="2:25">
      <c r="B1097" s="170">
        <v>42102</v>
      </c>
      <c r="C1097">
        <v>7350</v>
      </c>
      <c r="E1097" s="170">
        <v>42111</v>
      </c>
      <c r="F1097">
        <v>5410.64</v>
      </c>
      <c r="H1097" s="170">
        <v>42111</v>
      </c>
      <c r="I1097" s="172">
        <f t="shared" si="46"/>
        <v>7350</v>
      </c>
      <c r="J1097" s="114">
        <f t="shared" si="47"/>
        <v>5410.64</v>
      </c>
      <c r="L1097" s="170"/>
      <c r="M1097" s="173"/>
      <c r="T1097" s="170"/>
      <c r="X1097" s="170"/>
      <c r="Y1097" s="171"/>
    </row>
    <row r="1098" spans="2:25">
      <c r="B1098" s="170">
        <v>42103</v>
      </c>
      <c r="C1098">
        <v>7375</v>
      </c>
      <c r="E1098" s="170">
        <v>42114</v>
      </c>
      <c r="F1098">
        <v>5400.8</v>
      </c>
      <c r="H1098" s="170">
        <v>42114</v>
      </c>
      <c r="I1098" s="172">
        <f t="shared" si="46"/>
        <v>7450</v>
      </c>
      <c r="J1098" s="114">
        <f t="shared" si="47"/>
        <v>5400.8</v>
      </c>
      <c r="L1098" s="170"/>
      <c r="M1098" s="173"/>
      <c r="T1098" s="170"/>
      <c r="X1098" s="170"/>
      <c r="Y1098" s="171"/>
    </row>
    <row r="1099" spans="2:25">
      <c r="B1099" s="170">
        <v>42104</v>
      </c>
      <c r="C1099">
        <v>7375</v>
      </c>
      <c r="E1099" s="170">
        <v>42115</v>
      </c>
      <c r="F1099">
        <v>5460.57</v>
      </c>
      <c r="H1099" s="170">
        <v>42115</v>
      </c>
      <c r="I1099" s="172">
        <f t="shared" si="46"/>
        <v>7425</v>
      </c>
      <c r="J1099" s="114">
        <f t="shared" si="47"/>
        <v>5460.57</v>
      </c>
      <c r="L1099" s="170"/>
      <c r="M1099" s="173"/>
      <c r="T1099" s="170"/>
      <c r="X1099" s="170"/>
      <c r="Y1099" s="171"/>
    </row>
    <row r="1100" spans="2:25">
      <c r="B1100" s="170">
        <v>42107</v>
      </c>
      <c r="C1100">
        <v>7350</v>
      </c>
      <c r="E1100" s="170">
        <v>42116</v>
      </c>
      <c r="F1100">
        <v>5437.12</v>
      </c>
      <c r="H1100" s="170">
        <v>42116</v>
      </c>
      <c r="I1100" s="172">
        <f t="shared" si="46"/>
        <v>7400</v>
      </c>
      <c r="J1100" s="114">
        <f t="shared" si="47"/>
        <v>5437.12</v>
      </c>
      <c r="L1100" s="170"/>
      <c r="M1100" s="173"/>
      <c r="T1100" s="170"/>
      <c r="X1100" s="170"/>
      <c r="Y1100" s="171"/>
    </row>
    <row r="1101" spans="2:25">
      <c r="B1101" s="170">
        <v>42108</v>
      </c>
      <c r="C1101">
        <v>7350</v>
      </c>
      <c r="E1101" s="170">
        <v>42117</v>
      </c>
      <c r="F1101">
        <v>5436.21</v>
      </c>
      <c r="H1101" s="170">
        <v>42117</v>
      </c>
      <c r="I1101" s="172">
        <f t="shared" si="46"/>
        <v>7400</v>
      </c>
      <c r="J1101" s="114">
        <f t="shared" si="47"/>
        <v>5436.21</v>
      </c>
      <c r="L1101" s="170"/>
      <c r="M1101" s="173"/>
      <c r="T1101" s="170"/>
      <c r="X1101" s="170"/>
      <c r="Y1101" s="171"/>
    </row>
    <row r="1102" spans="2:25">
      <c r="B1102" s="170">
        <v>42109</v>
      </c>
      <c r="C1102">
        <v>7400</v>
      </c>
      <c r="E1102" s="170">
        <v>42118</v>
      </c>
      <c r="F1102">
        <v>5435.36</v>
      </c>
      <c r="H1102" s="170">
        <v>42118</v>
      </c>
      <c r="I1102" s="172">
        <f t="shared" si="46"/>
        <v>7375</v>
      </c>
      <c r="J1102" s="114">
        <f t="shared" si="47"/>
        <v>5435.36</v>
      </c>
      <c r="L1102" s="170"/>
      <c r="M1102" s="173"/>
      <c r="T1102" s="170"/>
      <c r="X1102" s="170"/>
      <c r="Y1102" s="171"/>
    </row>
    <row r="1103" spans="2:25">
      <c r="B1103" s="170">
        <v>42110</v>
      </c>
      <c r="C1103">
        <v>7450</v>
      </c>
      <c r="E1103" s="170">
        <v>42121</v>
      </c>
      <c r="F1103">
        <v>5245.45</v>
      </c>
      <c r="H1103" s="170">
        <v>42121</v>
      </c>
      <c r="I1103" s="172">
        <f t="shared" si="46"/>
        <v>7200</v>
      </c>
      <c r="J1103" s="114">
        <f t="shared" si="47"/>
        <v>5245.45</v>
      </c>
      <c r="L1103" s="170"/>
      <c r="M1103" s="173"/>
      <c r="T1103" s="170"/>
      <c r="X1103" s="170"/>
      <c r="Y1103" s="171"/>
    </row>
    <row r="1104" spans="2:25">
      <c r="B1104" s="170">
        <v>42111</v>
      </c>
      <c r="C1104">
        <v>7350</v>
      </c>
      <c r="E1104" s="170">
        <v>42122</v>
      </c>
      <c r="F1104">
        <v>5242.16</v>
      </c>
      <c r="H1104" s="170">
        <v>42122</v>
      </c>
      <c r="I1104" s="172">
        <f t="shared" si="46"/>
        <v>7125</v>
      </c>
      <c r="J1104" s="114">
        <f t="shared" si="47"/>
        <v>5242.16</v>
      </c>
      <c r="L1104" s="170"/>
      <c r="M1104" s="173"/>
      <c r="T1104" s="170"/>
      <c r="X1104" s="170"/>
      <c r="Y1104" s="171"/>
    </row>
    <row r="1105" spans="2:25">
      <c r="B1105" s="170">
        <v>42114</v>
      </c>
      <c r="C1105">
        <v>7450</v>
      </c>
      <c r="E1105" s="170">
        <v>42123</v>
      </c>
      <c r="F1105">
        <v>5105.5600000000004</v>
      </c>
      <c r="H1105" s="170">
        <v>42123</v>
      </c>
      <c r="I1105" s="172">
        <f t="shared" si="46"/>
        <v>6700</v>
      </c>
      <c r="J1105" s="114">
        <f t="shared" si="47"/>
        <v>5105.5600000000004</v>
      </c>
      <c r="L1105" s="170"/>
      <c r="M1105" s="173"/>
      <c r="T1105" s="170"/>
      <c r="X1105" s="170"/>
      <c r="Y1105" s="171"/>
    </row>
    <row r="1106" spans="2:25">
      <c r="B1106" s="170">
        <v>42115</v>
      </c>
      <c r="C1106">
        <v>7425</v>
      </c>
      <c r="E1106" s="170">
        <v>42124</v>
      </c>
      <c r="F1106">
        <v>5086.43</v>
      </c>
      <c r="H1106" s="170">
        <v>42124</v>
      </c>
      <c r="I1106" s="172">
        <f t="shared" si="46"/>
        <v>6750</v>
      </c>
      <c r="J1106" s="114">
        <f t="shared" si="47"/>
        <v>5086.43</v>
      </c>
      <c r="L1106" s="170"/>
      <c r="M1106" s="173"/>
      <c r="T1106" s="170"/>
      <c r="X1106" s="170"/>
      <c r="Y1106" s="171"/>
    </row>
    <row r="1107" spans="2:25">
      <c r="B1107" s="170">
        <v>42116</v>
      </c>
      <c r="C1107">
        <v>7400</v>
      </c>
      <c r="E1107" s="170">
        <v>42128</v>
      </c>
      <c r="F1107">
        <v>5141.1400000000003</v>
      </c>
      <c r="H1107" s="170">
        <v>42128</v>
      </c>
      <c r="I1107" s="172">
        <f t="shared" si="46"/>
        <v>6875</v>
      </c>
      <c r="J1107" s="114">
        <f t="shared" si="47"/>
        <v>5141.1400000000003</v>
      </c>
      <c r="L1107" s="170"/>
      <c r="M1107" s="173"/>
      <c r="T1107" s="170"/>
      <c r="X1107" s="170"/>
      <c r="Y1107" s="171"/>
    </row>
    <row r="1108" spans="2:25">
      <c r="B1108" s="170">
        <v>42117</v>
      </c>
      <c r="C1108">
        <v>7400</v>
      </c>
      <c r="E1108" s="170">
        <v>42129</v>
      </c>
      <c r="F1108">
        <v>5160.3100000000004</v>
      </c>
      <c r="H1108" s="170">
        <v>42129</v>
      </c>
      <c r="I1108" s="172">
        <f t="shared" si="46"/>
        <v>6875</v>
      </c>
      <c r="J1108" s="114">
        <f t="shared" si="47"/>
        <v>5160.3100000000004</v>
      </c>
      <c r="L1108" s="170"/>
      <c r="M1108" s="173"/>
      <c r="T1108" s="170"/>
      <c r="X1108" s="170"/>
      <c r="Y1108" s="171"/>
    </row>
    <row r="1109" spans="2:25">
      <c r="B1109" s="170">
        <v>42118</v>
      </c>
      <c r="C1109">
        <v>7375</v>
      </c>
      <c r="E1109" s="170">
        <v>42130</v>
      </c>
      <c r="F1109">
        <v>5184.95</v>
      </c>
      <c r="H1109" s="170">
        <v>42130</v>
      </c>
      <c r="I1109" s="172">
        <f t="shared" si="46"/>
        <v>6800</v>
      </c>
      <c r="J1109" s="114">
        <f t="shared" si="47"/>
        <v>5184.95</v>
      </c>
      <c r="L1109" s="170"/>
      <c r="M1109" s="173"/>
      <c r="T1109" s="170"/>
      <c r="X1109" s="170"/>
      <c r="Y1109" s="171"/>
    </row>
    <row r="1110" spans="2:25">
      <c r="B1110" s="170">
        <v>42121</v>
      </c>
      <c r="C1110">
        <v>7200</v>
      </c>
      <c r="E1110" s="170">
        <v>42131</v>
      </c>
      <c r="F1110">
        <v>5150.49</v>
      </c>
      <c r="H1110" s="170">
        <v>42131</v>
      </c>
      <c r="I1110" s="172">
        <f t="shared" si="46"/>
        <v>6750</v>
      </c>
      <c r="J1110" s="114">
        <f t="shared" si="47"/>
        <v>5150.49</v>
      </c>
      <c r="L1110" s="170"/>
      <c r="M1110" s="173"/>
      <c r="T1110" s="170"/>
      <c r="X1110" s="170"/>
      <c r="Y1110" s="171"/>
    </row>
    <row r="1111" spans="2:25">
      <c r="B1111" s="170">
        <v>42122</v>
      </c>
      <c r="C1111">
        <v>7125</v>
      </c>
      <c r="E1111" s="170">
        <v>42132</v>
      </c>
      <c r="F1111">
        <v>5182.21</v>
      </c>
      <c r="H1111" s="170">
        <v>42132</v>
      </c>
      <c r="I1111" s="172">
        <f t="shared" si="46"/>
        <v>6650</v>
      </c>
      <c r="J1111" s="114">
        <f t="shared" si="47"/>
        <v>5182.21</v>
      </c>
      <c r="L1111" s="170"/>
      <c r="M1111" s="173"/>
      <c r="T1111" s="170"/>
      <c r="X1111" s="170"/>
      <c r="Y1111" s="171"/>
    </row>
    <row r="1112" spans="2:25">
      <c r="B1112" s="170">
        <v>42123</v>
      </c>
      <c r="C1112">
        <v>6700</v>
      </c>
      <c r="E1112" s="170">
        <v>42135</v>
      </c>
      <c r="F1112">
        <v>5172.4799999999996</v>
      </c>
      <c r="H1112" s="170">
        <v>42135</v>
      </c>
      <c r="I1112" s="172">
        <f t="shared" si="46"/>
        <v>6650</v>
      </c>
      <c r="J1112" s="114">
        <f t="shared" si="47"/>
        <v>5172.4799999999996</v>
      </c>
      <c r="L1112" s="170"/>
      <c r="M1112" s="173"/>
      <c r="T1112" s="170"/>
      <c r="X1112" s="170"/>
      <c r="Y1112" s="171"/>
    </row>
    <row r="1113" spans="2:25">
      <c r="B1113" s="170">
        <v>42124</v>
      </c>
      <c r="C1113">
        <v>6750</v>
      </c>
      <c r="E1113" s="170">
        <v>42136</v>
      </c>
      <c r="F1113">
        <v>5205.6099999999997</v>
      </c>
      <c r="H1113" s="170">
        <v>42136</v>
      </c>
      <c r="I1113" s="172">
        <f t="shared" si="46"/>
        <v>6925</v>
      </c>
      <c r="J1113" s="114">
        <f t="shared" si="47"/>
        <v>5205.6099999999997</v>
      </c>
      <c r="L1113" s="170"/>
      <c r="M1113" s="173"/>
      <c r="T1113" s="170"/>
      <c r="X1113" s="170"/>
      <c r="Y1113" s="171"/>
    </row>
    <row r="1114" spans="2:25">
      <c r="B1114" s="170">
        <v>42128</v>
      </c>
      <c r="C1114">
        <v>6875</v>
      </c>
      <c r="E1114" s="170">
        <v>42137</v>
      </c>
      <c r="F1114">
        <v>5246.13</v>
      </c>
      <c r="H1114" s="170">
        <v>42137</v>
      </c>
      <c r="I1114" s="172">
        <f t="shared" si="46"/>
        <v>7200</v>
      </c>
      <c r="J1114" s="114">
        <f t="shared" si="47"/>
        <v>5246.13</v>
      </c>
      <c r="L1114" s="170"/>
      <c r="M1114" s="173"/>
      <c r="T1114" s="170"/>
      <c r="X1114" s="170"/>
      <c r="Y1114" s="171"/>
    </row>
    <row r="1115" spans="2:25">
      <c r="B1115" s="170">
        <v>42129</v>
      </c>
      <c r="C1115">
        <v>6875</v>
      </c>
      <c r="E1115" s="170">
        <v>42139</v>
      </c>
      <c r="F1115">
        <v>5227.1000000000004</v>
      </c>
      <c r="H1115" s="170">
        <v>42139</v>
      </c>
      <c r="I1115" s="172">
        <f t="shared" si="46"/>
        <v>7175</v>
      </c>
      <c r="J1115" s="114">
        <f t="shared" si="47"/>
        <v>5227.1000000000004</v>
      </c>
      <c r="L1115" s="170"/>
      <c r="M1115" s="173"/>
      <c r="T1115" s="170"/>
      <c r="X1115" s="170"/>
      <c r="Y1115" s="171"/>
    </row>
    <row r="1116" spans="2:25">
      <c r="B1116" s="170">
        <v>42130</v>
      </c>
      <c r="C1116">
        <v>6800</v>
      </c>
      <c r="E1116" s="170">
        <v>42142</v>
      </c>
      <c r="F1116">
        <v>5237.8100000000004</v>
      </c>
      <c r="H1116" s="170">
        <v>42142</v>
      </c>
      <c r="I1116" s="172">
        <f t="shared" si="46"/>
        <v>7050</v>
      </c>
      <c r="J1116" s="114">
        <f t="shared" si="47"/>
        <v>5237.8100000000004</v>
      </c>
      <c r="L1116" s="170"/>
      <c r="M1116" s="173"/>
      <c r="T1116" s="170"/>
      <c r="X1116" s="170"/>
      <c r="Y1116" s="171"/>
    </row>
    <row r="1117" spans="2:25">
      <c r="B1117" s="170">
        <v>42131</v>
      </c>
      <c r="C1117">
        <v>6750</v>
      </c>
      <c r="E1117" s="170">
        <v>42143</v>
      </c>
      <c r="F1117">
        <v>5269.37</v>
      </c>
      <c r="H1117" s="170">
        <v>42143</v>
      </c>
      <c r="I1117" s="172">
        <f t="shared" si="46"/>
        <v>7050</v>
      </c>
      <c r="J1117" s="114">
        <f t="shared" si="47"/>
        <v>5269.37</v>
      </c>
      <c r="L1117" s="170"/>
      <c r="M1117" s="173"/>
      <c r="T1117" s="170"/>
      <c r="X1117" s="170"/>
      <c r="Y1117" s="171"/>
    </row>
    <row r="1118" spans="2:25">
      <c r="B1118" s="170">
        <v>42132</v>
      </c>
      <c r="C1118">
        <v>6650</v>
      </c>
      <c r="E1118" s="170">
        <v>42144</v>
      </c>
      <c r="F1118">
        <v>5292.75</v>
      </c>
      <c r="H1118" s="170">
        <v>42144</v>
      </c>
      <c r="I1118" s="172">
        <f t="shared" si="46"/>
        <v>6925</v>
      </c>
      <c r="J1118" s="114">
        <f t="shared" si="47"/>
        <v>5292.75</v>
      </c>
      <c r="L1118" s="170"/>
      <c r="M1118" s="173"/>
      <c r="T1118" s="170"/>
      <c r="X1118" s="170"/>
      <c r="Y1118" s="171"/>
    </row>
    <row r="1119" spans="2:25">
      <c r="B1119" s="170">
        <v>42135</v>
      </c>
      <c r="C1119">
        <v>6650</v>
      </c>
      <c r="E1119" s="170">
        <v>42145</v>
      </c>
      <c r="F1119">
        <v>5313.21</v>
      </c>
      <c r="H1119" s="170">
        <v>42145</v>
      </c>
      <c r="I1119" s="172">
        <f t="shared" si="46"/>
        <v>6850</v>
      </c>
      <c r="J1119" s="114">
        <f t="shared" si="47"/>
        <v>5313.21</v>
      </c>
      <c r="L1119" s="170"/>
      <c r="M1119" s="173"/>
      <c r="T1119" s="170"/>
      <c r="X1119" s="170"/>
      <c r="Y1119" s="171"/>
    </row>
    <row r="1120" spans="2:25">
      <c r="B1120" s="170">
        <v>42136</v>
      </c>
      <c r="C1120">
        <v>6925</v>
      </c>
      <c r="E1120" s="170">
        <v>42146</v>
      </c>
      <c r="F1120">
        <v>5315.15</v>
      </c>
      <c r="H1120" s="170">
        <v>42146</v>
      </c>
      <c r="I1120" s="172">
        <f t="shared" si="46"/>
        <v>6875</v>
      </c>
      <c r="J1120" s="114">
        <f t="shared" si="47"/>
        <v>5315.15</v>
      </c>
      <c r="L1120" s="170"/>
      <c r="M1120" s="173"/>
      <c r="T1120" s="170"/>
      <c r="X1120" s="170"/>
      <c r="Y1120" s="171"/>
    </row>
    <row r="1121" spans="2:25">
      <c r="B1121" s="170">
        <v>42137</v>
      </c>
      <c r="C1121">
        <v>7200</v>
      </c>
      <c r="E1121" s="170">
        <v>42149</v>
      </c>
      <c r="F1121">
        <v>5288.36</v>
      </c>
      <c r="H1121" s="170">
        <v>42149</v>
      </c>
      <c r="I1121" s="172">
        <f t="shared" si="46"/>
        <v>6875</v>
      </c>
      <c r="J1121" s="114">
        <f t="shared" si="47"/>
        <v>5288.36</v>
      </c>
      <c r="L1121" s="170"/>
      <c r="M1121" s="173"/>
      <c r="T1121" s="170"/>
      <c r="X1121" s="170"/>
      <c r="Y1121" s="171"/>
    </row>
    <row r="1122" spans="2:25">
      <c r="B1122" s="170">
        <v>42139</v>
      </c>
      <c r="C1122">
        <v>7175</v>
      </c>
      <c r="E1122" s="170">
        <v>42150</v>
      </c>
      <c r="F1122">
        <v>5320.9</v>
      </c>
      <c r="H1122" s="170">
        <v>42150</v>
      </c>
      <c r="I1122" s="172">
        <f t="shared" si="46"/>
        <v>7025</v>
      </c>
      <c r="J1122" s="114">
        <f t="shared" si="47"/>
        <v>5320.9</v>
      </c>
      <c r="L1122" s="170"/>
      <c r="M1122" s="173"/>
      <c r="T1122" s="170"/>
      <c r="X1122" s="170"/>
      <c r="Y1122" s="171"/>
    </row>
    <row r="1123" spans="2:25">
      <c r="B1123" s="170">
        <v>42142</v>
      </c>
      <c r="C1123">
        <v>7050</v>
      </c>
      <c r="E1123" s="170">
        <v>42151</v>
      </c>
      <c r="F1123">
        <v>5253.39</v>
      </c>
      <c r="H1123" s="170">
        <v>42151</v>
      </c>
      <c r="I1123" s="172">
        <f t="shared" si="46"/>
        <v>7200</v>
      </c>
      <c r="J1123" s="114">
        <f t="shared" si="47"/>
        <v>5253.39</v>
      </c>
      <c r="L1123" s="170"/>
      <c r="M1123" s="173"/>
      <c r="T1123" s="170"/>
      <c r="X1123" s="170"/>
      <c r="Y1123" s="171"/>
    </row>
    <row r="1124" spans="2:25">
      <c r="B1124" s="170">
        <v>42143</v>
      </c>
      <c r="C1124">
        <v>7050</v>
      </c>
      <c r="E1124" s="170">
        <v>42152</v>
      </c>
      <c r="F1124">
        <v>5237.3999999999996</v>
      </c>
      <c r="H1124" s="170">
        <v>42152</v>
      </c>
      <c r="I1124" s="172">
        <f t="shared" si="46"/>
        <v>7300</v>
      </c>
      <c r="J1124" s="114">
        <f t="shared" si="47"/>
        <v>5237.3999999999996</v>
      </c>
      <c r="L1124" s="170"/>
      <c r="M1124" s="173"/>
      <c r="T1124" s="170"/>
      <c r="X1124" s="170"/>
      <c r="Y1124" s="171"/>
    </row>
    <row r="1125" spans="2:25">
      <c r="B1125" s="170">
        <v>42144</v>
      </c>
      <c r="C1125">
        <v>6925</v>
      </c>
      <c r="E1125" s="170">
        <v>42153</v>
      </c>
      <c r="F1125">
        <v>5216.38</v>
      </c>
      <c r="H1125" s="170">
        <v>42153</v>
      </c>
      <c r="I1125" s="172">
        <f t="shared" si="46"/>
        <v>7300</v>
      </c>
      <c r="J1125" s="114">
        <f t="shared" si="47"/>
        <v>5216.38</v>
      </c>
      <c r="L1125" s="170"/>
      <c r="M1125" s="173"/>
      <c r="T1125" s="170"/>
      <c r="X1125" s="170"/>
      <c r="Y1125" s="171"/>
    </row>
    <row r="1126" spans="2:25">
      <c r="B1126" s="170">
        <v>42145</v>
      </c>
      <c r="C1126">
        <v>6850</v>
      </c>
      <c r="E1126" s="170">
        <v>42156</v>
      </c>
      <c r="F1126">
        <v>5213.82</v>
      </c>
      <c r="H1126" s="170">
        <v>42156</v>
      </c>
      <c r="I1126" s="172">
        <f t="shared" si="46"/>
        <v>7100</v>
      </c>
      <c r="J1126" s="114">
        <f t="shared" si="47"/>
        <v>5213.82</v>
      </c>
      <c r="L1126" s="170"/>
      <c r="M1126" s="173"/>
      <c r="T1126" s="170"/>
      <c r="X1126" s="170"/>
      <c r="Y1126" s="171"/>
    </row>
    <row r="1127" spans="2:25">
      <c r="B1127" s="170">
        <v>42146</v>
      </c>
      <c r="C1127">
        <v>6875</v>
      </c>
      <c r="E1127" s="170">
        <v>42158</v>
      </c>
      <c r="F1127">
        <v>5130.5</v>
      </c>
      <c r="H1127" s="170">
        <v>42158</v>
      </c>
      <c r="I1127" s="172">
        <f t="shared" si="46"/>
        <v>6975</v>
      </c>
      <c r="J1127" s="114">
        <f t="shared" si="47"/>
        <v>5130.5</v>
      </c>
      <c r="L1127" s="170"/>
      <c r="M1127" s="173"/>
      <c r="T1127" s="170"/>
      <c r="X1127" s="170"/>
      <c r="Y1127" s="171"/>
    </row>
    <row r="1128" spans="2:25">
      <c r="B1128" s="170">
        <v>42149</v>
      </c>
      <c r="C1128">
        <v>6875</v>
      </c>
      <c r="E1128" s="170">
        <v>42159</v>
      </c>
      <c r="F1128">
        <v>5095.82</v>
      </c>
      <c r="H1128" s="170">
        <v>42159</v>
      </c>
      <c r="I1128" s="172">
        <f t="shared" si="46"/>
        <v>6975</v>
      </c>
      <c r="J1128" s="114">
        <f t="shared" si="47"/>
        <v>5095.82</v>
      </c>
      <c r="L1128" s="170"/>
      <c r="M1128" s="173"/>
      <c r="T1128" s="170"/>
      <c r="X1128" s="170"/>
      <c r="Y1128" s="171"/>
    </row>
    <row r="1129" spans="2:25">
      <c r="B1129" s="170">
        <v>42150</v>
      </c>
      <c r="C1129">
        <v>7025</v>
      </c>
      <c r="E1129" s="170">
        <v>42160</v>
      </c>
      <c r="F1129">
        <v>5100.57</v>
      </c>
      <c r="H1129" s="170">
        <v>42160</v>
      </c>
      <c r="I1129" s="172">
        <f t="shared" si="46"/>
        <v>7050</v>
      </c>
      <c r="J1129" s="114">
        <f t="shared" si="47"/>
        <v>5100.57</v>
      </c>
      <c r="L1129" s="170"/>
      <c r="M1129" s="173"/>
      <c r="T1129" s="170"/>
      <c r="X1129" s="170"/>
      <c r="Y1129" s="171"/>
    </row>
    <row r="1130" spans="2:25">
      <c r="B1130" s="170">
        <v>42151</v>
      </c>
      <c r="C1130">
        <v>7200</v>
      </c>
      <c r="E1130" s="170">
        <v>42163</v>
      </c>
      <c r="F1130">
        <v>5014.99</v>
      </c>
      <c r="H1130" s="170">
        <v>42163</v>
      </c>
      <c r="I1130" s="172">
        <f t="shared" si="46"/>
        <v>6975</v>
      </c>
      <c r="J1130" s="114">
        <f t="shared" si="47"/>
        <v>5014.99</v>
      </c>
      <c r="L1130" s="170"/>
      <c r="M1130" s="173"/>
      <c r="T1130" s="170"/>
      <c r="X1130" s="170"/>
      <c r="Y1130" s="171"/>
    </row>
    <row r="1131" spans="2:25">
      <c r="B1131" s="170">
        <v>42152</v>
      </c>
      <c r="C1131">
        <v>7300</v>
      </c>
      <c r="E1131" s="170">
        <v>42164</v>
      </c>
      <c r="F1131">
        <v>4899.88</v>
      </c>
      <c r="H1131" s="170">
        <v>42164</v>
      </c>
      <c r="I1131" s="172">
        <f t="shared" si="46"/>
        <v>6600</v>
      </c>
      <c r="J1131" s="114">
        <f t="shared" si="47"/>
        <v>4899.88</v>
      </c>
      <c r="L1131" s="170"/>
      <c r="M1131" s="173"/>
      <c r="T1131" s="170"/>
      <c r="X1131" s="170"/>
      <c r="Y1131" s="171"/>
    </row>
    <row r="1132" spans="2:25">
      <c r="B1132" s="170">
        <v>42153</v>
      </c>
      <c r="C1132">
        <v>7300</v>
      </c>
      <c r="E1132" s="170">
        <v>42165</v>
      </c>
      <c r="F1132">
        <v>4933.5600000000004</v>
      </c>
      <c r="H1132" s="170">
        <v>42165</v>
      </c>
      <c r="I1132" s="172">
        <f t="shared" si="46"/>
        <v>6775</v>
      </c>
      <c r="J1132" s="114">
        <f t="shared" si="47"/>
        <v>4933.5600000000004</v>
      </c>
      <c r="L1132" s="170"/>
      <c r="M1132" s="173"/>
      <c r="T1132" s="170"/>
      <c r="X1132" s="170"/>
      <c r="Y1132" s="171"/>
    </row>
    <row r="1133" spans="2:25">
      <c r="B1133" s="170">
        <v>42156</v>
      </c>
      <c r="C1133">
        <v>7100</v>
      </c>
      <c r="E1133" s="170">
        <v>42166</v>
      </c>
      <c r="F1133">
        <v>4928.8100000000004</v>
      </c>
      <c r="H1133" s="170">
        <v>42166</v>
      </c>
      <c r="I1133" s="172">
        <f t="shared" si="46"/>
        <v>6650</v>
      </c>
      <c r="J1133" s="114">
        <f t="shared" si="47"/>
        <v>4928.8100000000004</v>
      </c>
      <c r="L1133" s="170"/>
      <c r="M1133" s="173"/>
      <c r="T1133" s="170"/>
      <c r="X1133" s="170"/>
      <c r="Y1133" s="171"/>
    </row>
    <row r="1134" spans="2:25">
      <c r="B1134" s="170">
        <v>42158</v>
      </c>
      <c r="C1134">
        <v>6975</v>
      </c>
      <c r="E1134" s="170">
        <v>42167</v>
      </c>
      <c r="F1134">
        <v>4935.82</v>
      </c>
      <c r="H1134" s="170">
        <v>42167</v>
      </c>
      <c r="I1134" s="172">
        <f t="shared" si="46"/>
        <v>6600</v>
      </c>
      <c r="J1134" s="114">
        <f t="shared" si="47"/>
        <v>4935.82</v>
      </c>
      <c r="L1134" s="170"/>
      <c r="M1134" s="173"/>
      <c r="T1134" s="170"/>
      <c r="X1134" s="170"/>
      <c r="Y1134" s="171"/>
    </row>
    <row r="1135" spans="2:25">
      <c r="B1135" s="170">
        <v>42159</v>
      </c>
      <c r="C1135">
        <v>6975</v>
      </c>
      <c r="E1135" s="170">
        <v>42170</v>
      </c>
      <c r="F1135">
        <v>4837.79</v>
      </c>
      <c r="H1135" s="170">
        <v>42170</v>
      </c>
      <c r="I1135" s="172">
        <f t="shared" si="46"/>
        <v>6500</v>
      </c>
      <c r="J1135" s="114">
        <f t="shared" si="47"/>
        <v>4837.79</v>
      </c>
      <c r="L1135" s="170"/>
      <c r="M1135" s="173"/>
      <c r="T1135" s="170"/>
      <c r="X1135" s="170"/>
      <c r="Y1135" s="171"/>
    </row>
    <row r="1136" spans="2:25">
      <c r="B1136" s="170">
        <v>42160</v>
      </c>
      <c r="C1136">
        <v>7050</v>
      </c>
      <c r="E1136" s="170">
        <v>42171</v>
      </c>
      <c r="F1136">
        <v>4872.6000000000004</v>
      </c>
      <c r="H1136" s="170">
        <v>42171</v>
      </c>
      <c r="I1136" s="172">
        <f t="shared" si="46"/>
        <v>6575</v>
      </c>
      <c r="J1136" s="114">
        <f t="shared" si="47"/>
        <v>4872.6000000000004</v>
      </c>
      <c r="L1136" s="170"/>
      <c r="M1136" s="173"/>
      <c r="T1136" s="170"/>
      <c r="X1136" s="170"/>
      <c r="Y1136" s="171"/>
    </row>
    <row r="1137" spans="2:25">
      <c r="B1137" s="170">
        <v>42163</v>
      </c>
      <c r="C1137">
        <v>6975</v>
      </c>
      <c r="E1137" s="170">
        <v>42172</v>
      </c>
      <c r="F1137">
        <v>4945.75</v>
      </c>
      <c r="H1137" s="170">
        <v>42172</v>
      </c>
      <c r="I1137" s="172">
        <f t="shared" si="46"/>
        <v>6575</v>
      </c>
      <c r="J1137" s="114">
        <f t="shared" si="47"/>
        <v>4945.75</v>
      </c>
      <c r="L1137" s="170"/>
      <c r="M1137" s="173"/>
      <c r="T1137" s="170"/>
      <c r="X1137" s="170"/>
      <c r="Y1137" s="171"/>
    </row>
    <row r="1138" spans="2:25">
      <c r="B1138" s="170">
        <v>42164</v>
      </c>
      <c r="C1138">
        <v>6600</v>
      </c>
      <c r="E1138" s="170">
        <v>42173</v>
      </c>
      <c r="F1138">
        <v>4945.5</v>
      </c>
      <c r="H1138" s="170">
        <v>42173</v>
      </c>
      <c r="I1138" s="172">
        <f t="shared" si="46"/>
        <v>6850</v>
      </c>
      <c r="J1138" s="114">
        <f t="shared" si="47"/>
        <v>4945.5</v>
      </c>
      <c r="L1138" s="170"/>
      <c r="M1138" s="173"/>
      <c r="T1138" s="170"/>
      <c r="X1138" s="170"/>
      <c r="Y1138" s="171"/>
    </row>
    <row r="1139" spans="2:25">
      <c r="B1139" s="170">
        <v>42165</v>
      </c>
      <c r="C1139">
        <v>6775</v>
      </c>
      <c r="E1139" s="170">
        <v>42174</v>
      </c>
      <c r="F1139">
        <v>4985.01</v>
      </c>
      <c r="H1139" s="170">
        <v>42174</v>
      </c>
      <c r="I1139" s="172">
        <f t="shared" si="46"/>
        <v>6950</v>
      </c>
      <c r="J1139" s="114">
        <f t="shared" si="47"/>
        <v>4985.01</v>
      </c>
      <c r="L1139" s="170"/>
      <c r="M1139" s="173"/>
      <c r="T1139" s="170"/>
      <c r="X1139" s="170"/>
      <c r="Y1139" s="171"/>
    </row>
    <row r="1140" spans="2:25">
      <c r="B1140" s="170">
        <v>42166</v>
      </c>
      <c r="C1140">
        <v>6650</v>
      </c>
      <c r="E1140" s="170">
        <v>42177</v>
      </c>
      <c r="F1140">
        <v>4959.25</v>
      </c>
      <c r="H1140" s="170">
        <v>42177</v>
      </c>
      <c r="I1140" s="172">
        <f t="shared" si="46"/>
        <v>6900</v>
      </c>
      <c r="J1140" s="114">
        <f t="shared" si="47"/>
        <v>4959.25</v>
      </c>
      <c r="L1140" s="170"/>
      <c r="M1140" s="173"/>
      <c r="T1140" s="170"/>
      <c r="X1140" s="170"/>
      <c r="Y1140" s="171"/>
    </row>
    <row r="1141" spans="2:25">
      <c r="B1141" s="170">
        <v>42167</v>
      </c>
      <c r="C1141">
        <v>6600</v>
      </c>
      <c r="E1141" s="170">
        <v>42178</v>
      </c>
      <c r="F1141">
        <v>4937.6499999999996</v>
      </c>
      <c r="H1141" s="170">
        <v>42178</v>
      </c>
      <c r="I1141" s="172">
        <f t="shared" si="46"/>
        <v>6850</v>
      </c>
      <c r="J1141" s="114">
        <f t="shared" si="47"/>
        <v>4937.6499999999996</v>
      </c>
      <c r="L1141" s="170"/>
      <c r="M1141" s="173"/>
      <c r="T1141" s="170"/>
      <c r="X1141" s="170"/>
      <c r="Y1141" s="171"/>
    </row>
    <row r="1142" spans="2:25">
      <c r="B1142" s="170">
        <v>42170</v>
      </c>
      <c r="C1142">
        <v>6500</v>
      </c>
      <c r="E1142" s="170">
        <v>42179</v>
      </c>
      <c r="F1142">
        <v>4953.5200000000004</v>
      </c>
      <c r="H1142" s="170">
        <v>42179</v>
      </c>
      <c r="I1142" s="172">
        <f t="shared" si="46"/>
        <v>6900</v>
      </c>
      <c r="J1142" s="114">
        <f t="shared" si="47"/>
        <v>4953.5200000000004</v>
      </c>
      <c r="L1142" s="170"/>
      <c r="M1142" s="173"/>
      <c r="T1142" s="170"/>
      <c r="X1142" s="170"/>
      <c r="Y1142" s="171"/>
    </row>
    <row r="1143" spans="2:25">
      <c r="B1143" s="170">
        <v>42171</v>
      </c>
      <c r="C1143">
        <v>6575</v>
      </c>
      <c r="E1143" s="170">
        <v>42180</v>
      </c>
      <c r="F1143">
        <v>4920.04</v>
      </c>
      <c r="H1143" s="170">
        <v>42180</v>
      </c>
      <c r="I1143" s="172">
        <f t="shared" si="46"/>
        <v>6750</v>
      </c>
      <c r="J1143" s="114">
        <f t="shared" si="47"/>
        <v>4920.04</v>
      </c>
      <c r="L1143" s="170"/>
      <c r="M1143" s="173"/>
      <c r="T1143" s="170"/>
      <c r="X1143" s="170"/>
      <c r="Y1143" s="171"/>
    </row>
    <row r="1144" spans="2:25">
      <c r="B1144" s="170">
        <v>42172</v>
      </c>
      <c r="C1144">
        <v>6575</v>
      </c>
      <c r="E1144" s="170">
        <v>42181</v>
      </c>
      <c r="F1144">
        <v>4923.01</v>
      </c>
      <c r="H1144" s="170">
        <v>42181</v>
      </c>
      <c r="I1144" s="172">
        <f t="shared" si="46"/>
        <v>6625</v>
      </c>
      <c r="J1144" s="114">
        <f t="shared" si="47"/>
        <v>4923.01</v>
      </c>
      <c r="L1144" s="170"/>
      <c r="M1144" s="173"/>
      <c r="T1144" s="170"/>
      <c r="X1144" s="170"/>
      <c r="Y1144" s="171"/>
    </row>
    <row r="1145" spans="2:25">
      <c r="B1145" s="170">
        <v>42173</v>
      </c>
      <c r="C1145">
        <v>6850</v>
      </c>
      <c r="E1145" s="170">
        <v>42184</v>
      </c>
      <c r="F1145">
        <v>4882.58</v>
      </c>
      <c r="H1145" s="170">
        <v>42184</v>
      </c>
      <c r="I1145" s="172">
        <f t="shared" si="46"/>
        <v>6475</v>
      </c>
      <c r="J1145" s="114">
        <f t="shared" si="47"/>
        <v>4882.58</v>
      </c>
      <c r="L1145" s="170"/>
      <c r="M1145" s="173"/>
      <c r="T1145" s="170"/>
      <c r="X1145" s="170"/>
      <c r="Y1145" s="171"/>
    </row>
    <row r="1146" spans="2:25">
      <c r="B1146" s="170">
        <v>42174</v>
      </c>
      <c r="C1146">
        <v>6950</v>
      </c>
      <c r="E1146" s="170">
        <v>42185</v>
      </c>
      <c r="F1146">
        <v>4910.66</v>
      </c>
      <c r="H1146" s="170">
        <v>42185</v>
      </c>
      <c r="I1146" s="172">
        <f t="shared" si="46"/>
        <v>6575</v>
      </c>
      <c r="J1146" s="114">
        <f t="shared" si="47"/>
        <v>4910.66</v>
      </c>
      <c r="L1146" s="170"/>
      <c r="M1146" s="173"/>
      <c r="T1146" s="170"/>
      <c r="X1146" s="170"/>
      <c r="Y1146" s="171"/>
    </row>
    <row r="1147" spans="2:25">
      <c r="B1147" s="170">
        <v>42177</v>
      </c>
      <c r="C1147">
        <v>6900</v>
      </c>
      <c r="E1147" s="170">
        <v>42186</v>
      </c>
      <c r="F1147">
        <v>4904.0600000000004</v>
      </c>
      <c r="H1147" s="170">
        <v>42186</v>
      </c>
      <c r="I1147" s="172">
        <f t="shared" si="46"/>
        <v>6500</v>
      </c>
      <c r="J1147" s="114">
        <f t="shared" si="47"/>
        <v>4904.0600000000004</v>
      </c>
      <c r="L1147" s="170"/>
      <c r="M1147" s="173"/>
      <c r="T1147" s="170"/>
      <c r="X1147" s="170"/>
      <c r="Y1147" s="171"/>
    </row>
    <row r="1148" spans="2:25">
      <c r="B1148" s="170">
        <v>42178</v>
      </c>
      <c r="C1148">
        <v>6850</v>
      </c>
      <c r="E1148" s="170">
        <v>42187</v>
      </c>
      <c r="F1148">
        <v>4944.78</v>
      </c>
      <c r="H1148" s="170">
        <v>42187</v>
      </c>
      <c r="I1148" s="172">
        <f t="shared" si="46"/>
        <v>6500</v>
      </c>
      <c r="J1148" s="114">
        <f t="shared" si="47"/>
        <v>4944.78</v>
      </c>
      <c r="L1148" s="170"/>
      <c r="M1148" s="173"/>
      <c r="T1148" s="170"/>
      <c r="X1148" s="170"/>
      <c r="Y1148" s="171"/>
    </row>
    <row r="1149" spans="2:25">
      <c r="B1149" s="170">
        <v>42179</v>
      </c>
      <c r="C1149">
        <v>6900</v>
      </c>
      <c r="E1149" s="170">
        <v>42188</v>
      </c>
      <c r="F1149">
        <v>4982.91</v>
      </c>
      <c r="H1149" s="170">
        <v>42188</v>
      </c>
      <c r="I1149" s="172">
        <f t="shared" si="46"/>
        <v>6725</v>
      </c>
      <c r="J1149" s="114">
        <f t="shared" si="47"/>
        <v>4982.91</v>
      </c>
      <c r="L1149" s="170"/>
      <c r="M1149" s="173"/>
      <c r="T1149" s="170"/>
      <c r="X1149" s="170"/>
      <c r="Y1149" s="171"/>
    </row>
    <row r="1150" spans="2:25">
      <c r="B1150" s="170">
        <v>42180</v>
      </c>
      <c r="C1150">
        <v>6750</v>
      </c>
      <c r="E1150" s="170">
        <v>42191</v>
      </c>
      <c r="F1150">
        <v>4916.74</v>
      </c>
      <c r="H1150" s="170">
        <v>42191</v>
      </c>
      <c r="I1150" s="172">
        <f t="shared" si="46"/>
        <v>6550</v>
      </c>
      <c r="J1150" s="114">
        <f t="shared" si="47"/>
        <v>4916.74</v>
      </c>
      <c r="L1150" s="170"/>
      <c r="M1150" s="173"/>
      <c r="T1150" s="170"/>
      <c r="X1150" s="170"/>
      <c r="Y1150" s="171"/>
    </row>
    <row r="1151" spans="2:25">
      <c r="B1151" s="170">
        <v>42181</v>
      </c>
      <c r="C1151">
        <v>6625</v>
      </c>
      <c r="E1151" s="170">
        <v>42192</v>
      </c>
      <c r="F1151">
        <v>4906.05</v>
      </c>
      <c r="H1151" s="170">
        <v>42192</v>
      </c>
      <c r="I1151" s="172">
        <f t="shared" si="46"/>
        <v>6575</v>
      </c>
      <c r="J1151" s="114">
        <f t="shared" si="47"/>
        <v>4906.05</v>
      </c>
      <c r="L1151" s="170"/>
      <c r="M1151" s="173"/>
      <c r="T1151" s="170"/>
      <c r="X1151" s="170"/>
      <c r="Y1151" s="171"/>
    </row>
    <row r="1152" spans="2:25">
      <c r="B1152" s="170">
        <v>42184</v>
      </c>
      <c r="C1152">
        <v>6475</v>
      </c>
      <c r="E1152" s="170">
        <v>42193</v>
      </c>
      <c r="F1152">
        <v>4871.57</v>
      </c>
      <c r="H1152" s="170">
        <v>42193</v>
      </c>
      <c r="I1152" s="172">
        <f t="shared" si="46"/>
        <v>6550</v>
      </c>
      <c r="J1152" s="114">
        <f t="shared" si="47"/>
        <v>4871.57</v>
      </c>
      <c r="L1152" s="170"/>
      <c r="M1152" s="173"/>
      <c r="T1152" s="170"/>
      <c r="X1152" s="170"/>
      <c r="Y1152" s="171"/>
    </row>
    <row r="1153" spans="2:25">
      <c r="B1153" s="170">
        <v>42185</v>
      </c>
      <c r="C1153">
        <v>6575</v>
      </c>
      <c r="E1153" s="170">
        <v>42194</v>
      </c>
      <c r="F1153">
        <v>4838.28</v>
      </c>
      <c r="H1153" s="170">
        <v>42194</v>
      </c>
      <c r="I1153" s="172">
        <f t="shared" si="46"/>
        <v>6600</v>
      </c>
      <c r="J1153" s="114">
        <f t="shared" si="47"/>
        <v>4838.28</v>
      </c>
      <c r="L1153" s="170"/>
      <c r="M1153" s="173"/>
      <c r="T1153" s="170"/>
      <c r="X1153" s="170"/>
      <c r="Y1153" s="171"/>
    </row>
    <row r="1154" spans="2:25">
      <c r="B1154" s="170">
        <v>42186</v>
      </c>
      <c r="C1154">
        <v>6500</v>
      </c>
      <c r="E1154" s="170">
        <v>42195</v>
      </c>
      <c r="F1154">
        <v>4859.03</v>
      </c>
      <c r="H1154" s="170">
        <v>42195</v>
      </c>
      <c r="I1154" s="172">
        <f t="shared" si="46"/>
        <v>6550</v>
      </c>
      <c r="J1154" s="114">
        <f t="shared" si="47"/>
        <v>4859.03</v>
      </c>
      <c r="L1154" s="170"/>
      <c r="M1154" s="173"/>
      <c r="T1154" s="170"/>
      <c r="X1154" s="170"/>
      <c r="Y1154" s="171"/>
    </row>
    <row r="1155" spans="2:25">
      <c r="B1155" s="170">
        <v>42187</v>
      </c>
      <c r="C1155">
        <v>6500</v>
      </c>
      <c r="E1155" s="170">
        <v>42198</v>
      </c>
      <c r="F1155">
        <v>4893.92</v>
      </c>
      <c r="H1155" s="170">
        <v>42198</v>
      </c>
      <c r="I1155" s="172">
        <f t="shared" si="46"/>
        <v>6525</v>
      </c>
      <c r="J1155" s="114">
        <f t="shared" si="47"/>
        <v>4893.92</v>
      </c>
      <c r="L1155" s="170"/>
      <c r="M1155" s="173"/>
      <c r="T1155" s="170"/>
      <c r="X1155" s="170"/>
      <c r="Y1155" s="171"/>
    </row>
    <row r="1156" spans="2:25">
      <c r="B1156" s="170">
        <v>42188</v>
      </c>
      <c r="C1156">
        <v>6725</v>
      </c>
      <c r="E1156" s="170">
        <v>42199</v>
      </c>
      <c r="F1156">
        <v>4901.8100000000004</v>
      </c>
      <c r="H1156" s="170">
        <v>42199</v>
      </c>
      <c r="I1156" s="172">
        <f t="shared" si="46"/>
        <v>6400</v>
      </c>
      <c r="J1156" s="114">
        <f t="shared" si="47"/>
        <v>4901.8100000000004</v>
      </c>
      <c r="L1156" s="170"/>
      <c r="M1156" s="173"/>
      <c r="T1156" s="170"/>
      <c r="X1156" s="170"/>
      <c r="Y1156" s="171"/>
    </row>
    <row r="1157" spans="2:25">
      <c r="B1157" s="170">
        <v>42191</v>
      </c>
      <c r="C1157">
        <v>6550</v>
      </c>
      <c r="E1157" s="170">
        <v>42200</v>
      </c>
      <c r="F1157">
        <v>4869.8500000000004</v>
      </c>
      <c r="H1157" s="170">
        <v>42200</v>
      </c>
      <c r="I1157" s="172">
        <f t="shared" ref="I1157:I1220" si="48">IFERROR(_xlfn.XLOOKUP($H1157,B1157:B4724,C1157:C4724),AVERAGE(I1154:I1156))</f>
        <v>6225</v>
      </c>
      <c r="J1157" s="114">
        <f t="shared" ref="J1157:J1220" si="49">F1157</f>
        <v>4869.8500000000004</v>
      </c>
      <c r="L1157" s="170"/>
      <c r="M1157" s="173"/>
      <c r="T1157" s="170"/>
      <c r="X1157" s="170"/>
      <c r="Y1157" s="171"/>
    </row>
    <row r="1158" spans="2:25">
      <c r="B1158" s="170">
        <v>42192</v>
      </c>
      <c r="C1158">
        <v>6575</v>
      </c>
      <c r="E1158" s="170">
        <v>42207</v>
      </c>
      <c r="F1158">
        <v>4906.6899999999996</v>
      </c>
      <c r="H1158" s="170">
        <v>42207</v>
      </c>
      <c r="I1158" s="172">
        <f t="shared" si="48"/>
        <v>6125</v>
      </c>
      <c r="J1158" s="114">
        <f t="shared" si="49"/>
        <v>4906.6899999999996</v>
      </c>
      <c r="L1158" s="170"/>
      <c r="M1158" s="173"/>
      <c r="T1158" s="170"/>
      <c r="X1158" s="170"/>
      <c r="Y1158" s="171"/>
    </row>
    <row r="1159" spans="2:25">
      <c r="B1159" s="170">
        <v>42193</v>
      </c>
      <c r="C1159">
        <v>6550</v>
      </c>
      <c r="E1159" s="170">
        <v>42208</v>
      </c>
      <c r="F1159">
        <v>4902.8500000000004</v>
      </c>
      <c r="H1159" s="170">
        <v>42208</v>
      </c>
      <c r="I1159" s="172">
        <f t="shared" si="48"/>
        <v>6200</v>
      </c>
      <c r="J1159" s="114">
        <f t="shared" si="49"/>
        <v>4902.8500000000004</v>
      </c>
      <c r="L1159" s="170"/>
      <c r="M1159" s="173"/>
      <c r="T1159" s="170"/>
      <c r="X1159" s="170"/>
      <c r="Y1159" s="171"/>
    </row>
    <row r="1160" spans="2:25">
      <c r="B1160" s="170">
        <v>42194</v>
      </c>
      <c r="C1160">
        <v>6600</v>
      </c>
      <c r="E1160" s="170">
        <v>42209</v>
      </c>
      <c r="F1160">
        <v>4856.6000000000004</v>
      </c>
      <c r="H1160" s="170">
        <v>42209</v>
      </c>
      <c r="I1160" s="172">
        <f t="shared" si="48"/>
        <v>6150</v>
      </c>
      <c r="J1160" s="114">
        <f t="shared" si="49"/>
        <v>4856.6000000000004</v>
      </c>
      <c r="L1160" s="170"/>
      <c r="M1160" s="173"/>
      <c r="T1160" s="170"/>
      <c r="X1160" s="170"/>
      <c r="Y1160" s="171"/>
    </row>
    <row r="1161" spans="2:25">
      <c r="B1161" s="170">
        <v>42195</v>
      </c>
      <c r="C1161">
        <v>6550</v>
      </c>
      <c r="E1161" s="170">
        <v>42212</v>
      </c>
      <c r="F1161">
        <v>4771.29</v>
      </c>
      <c r="H1161" s="170">
        <v>42212</v>
      </c>
      <c r="I1161" s="172">
        <f t="shared" si="48"/>
        <v>6000</v>
      </c>
      <c r="J1161" s="114">
        <f t="shared" si="49"/>
        <v>4771.29</v>
      </c>
      <c r="L1161" s="170"/>
      <c r="M1161" s="173"/>
      <c r="T1161" s="170"/>
      <c r="X1161" s="170"/>
      <c r="Y1161" s="171"/>
    </row>
    <row r="1162" spans="2:25">
      <c r="B1162" s="170">
        <v>42198</v>
      </c>
      <c r="C1162">
        <v>6525</v>
      </c>
      <c r="E1162" s="170">
        <v>42213</v>
      </c>
      <c r="F1162">
        <v>4714.76</v>
      </c>
      <c r="H1162" s="170">
        <v>42213</v>
      </c>
      <c r="I1162" s="172">
        <f t="shared" si="48"/>
        <v>6025</v>
      </c>
      <c r="J1162" s="114">
        <f t="shared" si="49"/>
        <v>4714.76</v>
      </c>
      <c r="L1162" s="170"/>
      <c r="M1162" s="173"/>
      <c r="T1162" s="170"/>
      <c r="X1162" s="170"/>
      <c r="Y1162" s="171"/>
    </row>
    <row r="1163" spans="2:25">
      <c r="B1163" s="170">
        <v>42199</v>
      </c>
      <c r="C1163">
        <v>6400</v>
      </c>
      <c r="E1163" s="170">
        <v>42214</v>
      </c>
      <c r="F1163">
        <v>4721.12</v>
      </c>
      <c r="H1163" s="170">
        <v>42214</v>
      </c>
      <c r="I1163" s="172">
        <f t="shared" si="48"/>
        <v>5775</v>
      </c>
      <c r="J1163" s="114">
        <f t="shared" si="49"/>
        <v>4721.12</v>
      </c>
      <c r="L1163" s="170"/>
      <c r="M1163" s="173"/>
      <c r="T1163" s="170"/>
      <c r="X1163" s="170"/>
      <c r="Y1163" s="171"/>
    </row>
    <row r="1164" spans="2:25">
      <c r="B1164" s="170">
        <v>42200</v>
      </c>
      <c r="C1164">
        <v>6225</v>
      </c>
      <c r="E1164" s="170">
        <v>42215</v>
      </c>
      <c r="F1164">
        <v>4712.49</v>
      </c>
      <c r="H1164" s="170">
        <v>42215</v>
      </c>
      <c r="I1164" s="172">
        <f t="shared" si="48"/>
        <v>5900</v>
      </c>
      <c r="J1164" s="114">
        <f t="shared" si="49"/>
        <v>4712.49</v>
      </c>
      <c r="L1164" s="170"/>
      <c r="M1164" s="173"/>
      <c r="T1164" s="170"/>
      <c r="X1164" s="170"/>
      <c r="Y1164" s="171"/>
    </row>
    <row r="1165" spans="2:25">
      <c r="B1165" s="170">
        <v>42207</v>
      </c>
      <c r="C1165">
        <v>6125</v>
      </c>
      <c r="E1165" s="170">
        <v>42216</v>
      </c>
      <c r="F1165">
        <v>4802.53</v>
      </c>
      <c r="H1165" s="170">
        <v>42216</v>
      </c>
      <c r="I1165" s="172">
        <f t="shared" si="48"/>
        <v>6100</v>
      </c>
      <c r="J1165" s="114">
        <f t="shared" si="49"/>
        <v>4802.53</v>
      </c>
      <c r="L1165" s="170"/>
      <c r="M1165" s="173"/>
      <c r="T1165" s="170"/>
      <c r="X1165" s="170"/>
      <c r="Y1165" s="171"/>
    </row>
    <row r="1166" spans="2:25">
      <c r="B1166" s="170">
        <v>42208</v>
      </c>
      <c r="C1166">
        <v>6200</v>
      </c>
      <c r="E1166" s="170">
        <v>42219</v>
      </c>
      <c r="F1166">
        <v>4800.18</v>
      </c>
      <c r="H1166" s="170">
        <v>42219</v>
      </c>
      <c r="I1166" s="172">
        <f t="shared" si="48"/>
        <v>6000</v>
      </c>
      <c r="J1166" s="114">
        <f t="shared" si="49"/>
        <v>4800.18</v>
      </c>
      <c r="L1166" s="170"/>
      <c r="M1166" s="173"/>
      <c r="T1166" s="170"/>
      <c r="X1166" s="170"/>
      <c r="Y1166" s="171"/>
    </row>
    <row r="1167" spans="2:25">
      <c r="B1167" s="170">
        <v>42209</v>
      </c>
      <c r="C1167">
        <v>6150</v>
      </c>
      <c r="E1167" s="170">
        <v>42220</v>
      </c>
      <c r="F1167">
        <v>4781.09</v>
      </c>
      <c r="H1167" s="170">
        <v>42220</v>
      </c>
      <c r="I1167" s="172">
        <f t="shared" si="48"/>
        <v>6125</v>
      </c>
      <c r="J1167" s="114">
        <f t="shared" si="49"/>
        <v>4781.09</v>
      </c>
      <c r="L1167" s="170"/>
      <c r="M1167" s="173"/>
      <c r="T1167" s="170"/>
      <c r="X1167" s="170"/>
      <c r="Y1167" s="171"/>
    </row>
    <row r="1168" spans="2:25">
      <c r="B1168" s="170">
        <v>42212</v>
      </c>
      <c r="C1168">
        <v>6000</v>
      </c>
      <c r="E1168" s="170">
        <v>42221</v>
      </c>
      <c r="F1168">
        <v>4850.53</v>
      </c>
      <c r="H1168" s="170">
        <v>42221</v>
      </c>
      <c r="I1168" s="172">
        <f t="shared" si="48"/>
        <v>6300</v>
      </c>
      <c r="J1168" s="114">
        <f t="shared" si="49"/>
        <v>4850.53</v>
      </c>
      <c r="L1168" s="170"/>
      <c r="M1168" s="173"/>
      <c r="T1168" s="170"/>
      <c r="X1168" s="170"/>
      <c r="Y1168" s="171"/>
    </row>
    <row r="1169" spans="2:25">
      <c r="B1169" s="170">
        <v>42213</v>
      </c>
      <c r="C1169">
        <v>6025</v>
      </c>
      <c r="E1169" s="170">
        <v>42222</v>
      </c>
      <c r="F1169">
        <v>4806.5600000000004</v>
      </c>
      <c r="H1169" s="170">
        <v>42222</v>
      </c>
      <c r="I1169" s="172">
        <f t="shared" si="48"/>
        <v>6000</v>
      </c>
      <c r="J1169" s="114">
        <f t="shared" si="49"/>
        <v>4806.5600000000004</v>
      </c>
      <c r="L1169" s="170"/>
      <c r="M1169" s="173"/>
      <c r="T1169" s="170"/>
      <c r="X1169" s="170"/>
      <c r="Y1169" s="171"/>
    </row>
    <row r="1170" spans="2:25">
      <c r="B1170" s="170">
        <v>42214</v>
      </c>
      <c r="C1170">
        <v>5775</v>
      </c>
      <c r="E1170" s="170">
        <v>42223</v>
      </c>
      <c r="F1170">
        <v>4770.3</v>
      </c>
      <c r="H1170" s="170">
        <v>42223</v>
      </c>
      <c r="I1170" s="172">
        <f t="shared" si="48"/>
        <v>5975</v>
      </c>
      <c r="J1170" s="114">
        <f t="shared" si="49"/>
        <v>4770.3</v>
      </c>
      <c r="L1170" s="170"/>
      <c r="M1170" s="173"/>
      <c r="T1170" s="170"/>
      <c r="X1170" s="170"/>
      <c r="Y1170" s="171"/>
    </row>
    <row r="1171" spans="2:25">
      <c r="B1171" s="170">
        <v>42215</v>
      </c>
      <c r="C1171">
        <v>5900</v>
      </c>
      <c r="E1171" s="170">
        <v>42226</v>
      </c>
      <c r="F1171">
        <v>4748.95</v>
      </c>
      <c r="H1171" s="170">
        <v>42226</v>
      </c>
      <c r="I1171" s="172">
        <f t="shared" si="48"/>
        <v>6050</v>
      </c>
      <c r="J1171" s="114">
        <f t="shared" si="49"/>
        <v>4748.95</v>
      </c>
      <c r="L1171" s="170"/>
      <c r="M1171" s="173"/>
      <c r="T1171" s="170"/>
      <c r="X1171" s="170"/>
      <c r="Y1171" s="171"/>
    </row>
    <row r="1172" spans="2:25">
      <c r="B1172" s="170">
        <v>42216</v>
      </c>
      <c r="C1172">
        <v>6100</v>
      </c>
      <c r="E1172" s="170">
        <v>42227</v>
      </c>
      <c r="F1172">
        <v>4622.59</v>
      </c>
      <c r="H1172" s="170">
        <v>42227</v>
      </c>
      <c r="I1172" s="172">
        <f t="shared" si="48"/>
        <v>5875</v>
      </c>
      <c r="J1172" s="114">
        <f t="shared" si="49"/>
        <v>4622.59</v>
      </c>
      <c r="L1172" s="170"/>
      <c r="M1172" s="173"/>
      <c r="T1172" s="170"/>
      <c r="X1172" s="170"/>
      <c r="Y1172" s="171"/>
    </row>
    <row r="1173" spans="2:25">
      <c r="B1173" s="170">
        <v>42219</v>
      </c>
      <c r="C1173">
        <v>6000</v>
      </c>
      <c r="E1173" s="170">
        <v>42228</v>
      </c>
      <c r="F1173">
        <v>4479.49</v>
      </c>
      <c r="H1173" s="170">
        <v>42228</v>
      </c>
      <c r="I1173" s="172">
        <f t="shared" si="48"/>
        <v>5800</v>
      </c>
      <c r="J1173" s="114">
        <f t="shared" si="49"/>
        <v>4479.49</v>
      </c>
      <c r="L1173" s="170"/>
      <c r="M1173" s="173"/>
      <c r="T1173" s="170"/>
      <c r="X1173" s="170"/>
      <c r="Y1173" s="171"/>
    </row>
    <row r="1174" spans="2:25">
      <c r="B1174" s="170">
        <v>42220</v>
      </c>
      <c r="C1174">
        <v>6125</v>
      </c>
      <c r="E1174" s="170">
        <v>42229</v>
      </c>
      <c r="F1174">
        <v>4584.25</v>
      </c>
      <c r="H1174" s="170">
        <v>42229</v>
      </c>
      <c r="I1174" s="172">
        <f t="shared" si="48"/>
        <v>6175</v>
      </c>
      <c r="J1174" s="114">
        <f t="shared" si="49"/>
        <v>4584.25</v>
      </c>
      <c r="L1174" s="170"/>
      <c r="M1174" s="173"/>
      <c r="T1174" s="170"/>
      <c r="X1174" s="170"/>
      <c r="Y1174" s="171"/>
    </row>
    <row r="1175" spans="2:25">
      <c r="B1175" s="170">
        <v>42221</v>
      </c>
      <c r="C1175">
        <v>6300</v>
      </c>
      <c r="E1175" s="170">
        <v>42230</v>
      </c>
      <c r="F1175">
        <v>4585.3900000000003</v>
      </c>
      <c r="H1175" s="170">
        <v>42230</v>
      </c>
      <c r="I1175" s="172">
        <f t="shared" si="48"/>
        <v>5925</v>
      </c>
      <c r="J1175" s="114">
        <f t="shared" si="49"/>
        <v>4585.3900000000003</v>
      </c>
      <c r="L1175" s="170"/>
      <c r="M1175" s="173"/>
      <c r="T1175" s="170"/>
      <c r="X1175" s="170"/>
      <c r="Y1175" s="171"/>
    </row>
    <row r="1176" spans="2:25">
      <c r="B1176" s="170">
        <v>42222</v>
      </c>
      <c r="C1176">
        <v>6000</v>
      </c>
      <c r="E1176" s="170">
        <v>42234</v>
      </c>
      <c r="F1176">
        <v>4510.4799999999996</v>
      </c>
      <c r="H1176" s="170">
        <v>42234</v>
      </c>
      <c r="I1176" s="172">
        <f t="shared" si="48"/>
        <v>5825</v>
      </c>
      <c r="J1176" s="114">
        <f t="shared" si="49"/>
        <v>4510.4799999999996</v>
      </c>
      <c r="L1176" s="170"/>
      <c r="M1176" s="173"/>
      <c r="T1176" s="170"/>
      <c r="X1176" s="170"/>
      <c r="Y1176" s="171"/>
    </row>
    <row r="1177" spans="2:25">
      <c r="B1177" s="170">
        <v>42223</v>
      </c>
      <c r="C1177">
        <v>5975</v>
      </c>
      <c r="E1177" s="170">
        <v>42235</v>
      </c>
      <c r="F1177">
        <v>4484.24</v>
      </c>
      <c r="H1177" s="170">
        <v>42235</v>
      </c>
      <c r="I1177" s="172">
        <f t="shared" si="48"/>
        <v>5775</v>
      </c>
      <c r="J1177" s="114">
        <f t="shared" si="49"/>
        <v>4484.24</v>
      </c>
      <c r="L1177" s="170"/>
      <c r="M1177" s="173"/>
      <c r="T1177" s="170"/>
      <c r="X1177" s="170"/>
      <c r="Y1177" s="171"/>
    </row>
    <row r="1178" spans="2:25">
      <c r="B1178" s="170">
        <v>42226</v>
      </c>
      <c r="C1178">
        <v>6050</v>
      </c>
      <c r="E1178" s="170">
        <v>42236</v>
      </c>
      <c r="F1178">
        <v>4441.91</v>
      </c>
      <c r="H1178" s="170">
        <v>42236</v>
      </c>
      <c r="I1178" s="172">
        <f t="shared" si="48"/>
        <v>5700</v>
      </c>
      <c r="J1178" s="114">
        <f t="shared" si="49"/>
        <v>4441.91</v>
      </c>
      <c r="L1178" s="170"/>
      <c r="M1178" s="173"/>
      <c r="T1178" s="170"/>
      <c r="X1178" s="170"/>
      <c r="Y1178" s="171"/>
    </row>
    <row r="1179" spans="2:25">
      <c r="B1179" s="170">
        <v>42227</v>
      </c>
      <c r="C1179">
        <v>5875</v>
      </c>
      <c r="E1179" s="170">
        <v>42237</v>
      </c>
      <c r="F1179">
        <v>4335.95</v>
      </c>
      <c r="H1179" s="170">
        <v>42237</v>
      </c>
      <c r="I1179" s="172">
        <f t="shared" si="48"/>
        <v>5425</v>
      </c>
      <c r="J1179" s="114">
        <f t="shared" si="49"/>
        <v>4335.95</v>
      </c>
      <c r="L1179" s="170"/>
      <c r="M1179" s="173"/>
      <c r="T1179" s="170"/>
      <c r="X1179" s="170"/>
      <c r="Y1179" s="171"/>
    </row>
    <row r="1180" spans="2:25">
      <c r="B1180" s="170">
        <v>42228</v>
      </c>
      <c r="C1180">
        <v>5800</v>
      </c>
      <c r="E1180" s="170">
        <v>42240</v>
      </c>
      <c r="F1180">
        <v>4163.7299999999996</v>
      </c>
      <c r="H1180" s="170">
        <v>42240</v>
      </c>
      <c r="I1180" s="172">
        <f t="shared" si="48"/>
        <v>4955</v>
      </c>
      <c r="J1180" s="114">
        <f t="shared" si="49"/>
        <v>4163.7299999999996</v>
      </c>
      <c r="L1180" s="170"/>
      <c r="M1180" s="173"/>
      <c r="T1180" s="170"/>
      <c r="X1180" s="170"/>
      <c r="Y1180" s="171"/>
    </row>
    <row r="1181" spans="2:25">
      <c r="B1181" s="170">
        <v>42229</v>
      </c>
      <c r="C1181">
        <v>6175</v>
      </c>
      <c r="E1181" s="170">
        <v>42241</v>
      </c>
      <c r="F1181">
        <v>4228.5</v>
      </c>
      <c r="H1181" s="170">
        <v>42241</v>
      </c>
      <c r="I1181" s="172">
        <f t="shared" si="48"/>
        <v>4680</v>
      </c>
      <c r="J1181" s="114">
        <f t="shared" si="49"/>
        <v>4228.5</v>
      </c>
      <c r="L1181" s="170"/>
      <c r="M1181" s="173"/>
      <c r="T1181" s="170"/>
      <c r="X1181" s="170"/>
      <c r="Y1181" s="171"/>
    </row>
    <row r="1182" spans="2:25">
      <c r="B1182" s="170">
        <v>42230</v>
      </c>
      <c r="C1182">
        <v>5925</v>
      </c>
      <c r="E1182" s="170">
        <v>42242</v>
      </c>
      <c r="F1182">
        <v>4237.7299999999996</v>
      </c>
      <c r="H1182" s="170">
        <v>42242</v>
      </c>
      <c r="I1182" s="172">
        <f t="shared" si="48"/>
        <v>4680</v>
      </c>
      <c r="J1182" s="114">
        <f t="shared" si="49"/>
        <v>4237.7299999999996</v>
      </c>
      <c r="L1182" s="170"/>
      <c r="M1182" s="173"/>
      <c r="T1182" s="170"/>
      <c r="X1182" s="170"/>
      <c r="Y1182" s="171"/>
    </row>
    <row r="1183" spans="2:25">
      <c r="B1183" s="170">
        <v>42234</v>
      </c>
      <c r="C1183">
        <v>5825</v>
      </c>
      <c r="E1183" s="170">
        <v>42243</v>
      </c>
      <c r="F1183">
        <v>4430.63</v>
      </c>
      <c r="H1183" s="170">
        <v>42243</v>
      </c>
      <c r="I1183" s="172">
        <f t="shared" si="48"/>
        <v>5125</v>
      </c>
      <c r="J1183" s="114">
        <f t="shared" si="49"/>
        <v>4430.63</v>
      </c>
      <c r="L1183" s="170"/>
      <c r="M1183" s="173"/>
      <c r="T1183" s="170"/>
      <c r="X1183" s="170"/>
      <c r="Y1183" s="171"/>
    </row>
    <row r="1184" spans="2:25">
      <c r="B1184" s="170">
        <v>42235</v>
      </c>
      <c r="C1184">
        <v>5775</v>
      </c>
      <c r="E1184" s="170">
        <v>42244</v>
      </c>
      <c r="F1184">
        <v>4446.2</v>
      </c>
      <c r="H1184" s="170">
        <v>42244</v>
      </c>
      <c r="I1184" s="172">
        <f t="shared" si="48"/>
        <v>5225</v>
      </c>
      <c r="J1184" s="114">
        <f t="shared" si="49"/>
        <v>4446.2</v>
      </c>
      <c r="L1184" s="170"/>
      <c r="M1184" s="173"/>
      <c r="T1184" s="170"/>
      <c r="X1184" s="170"/>
      <c r="Y1184" s="171"/>
    </row>
    <row r="1185" spans="2:25">
      <c r="B1185" s="170">
        <v>42236</v>
      </c>
      <c r="C1185">
        <v>5700</v>
      </c>
      <c r="E1185" s="170">
        <v>42247</v>
      </c>
      <c r="F1185">
        <v>4509.6099999999997</v>
      </c>
      <c r="H1185" s="170">
        <v>42247</v>
      </c>
      <c r="I1185" s="172">
        <f t="shared" si="48"/>
        <v>5300</v>
      </c>
      <c r="J1185" s="114">
        <f t="shared" si="49"/>
        <v>4509.6099999999997</v>
      </c>
      <c r="L1185" s="170"/>
      <c r="M1185" s="173"/>
      <c r="T1185" s="170"/>
      <c r="X1185" s="170"/>
      <c r="Y1185" s="171"/>
    </row>
    <row r="1186" spans="2:25">
      <c r="B1186" s="170">
        <v>42237</v>
      </c>
      <c r="C1186">
        <v>5425</v>
      </c>
      <c r="E1186" s="170">
        <v>42248</v>
      </c>
      <c r="F1186">
        <v>4412.46</v>
      </c>
      <c r="H1186" s="170">
        <v>42248</v>
      </c>
      <c r="I1186" s="172">
        <f t="shared" si="48"/>
        <v>5200</v>
      </c>
      <c r="J1186" s="114">
        <f t="shared" si="49"/>
        <v>4412.46</v>
      </c>
      <c r="L1186" s="170"/>
      <c r="M1186" s="173"/>
      <c r="T1186" s="170"/>
      <c r="X1186" s="170"/>
      <c r="Y1186" s="171"/>
    </row>
    <row r="1187" spans="2:25">
      <c r="B1187" s="170">
        <v>42240</v>
      </c>
      <c r="C1187">
        <v>4955</v>
      </c>
      <c r="E1187" s="170">
        <v>42249</v>
      </c>
      <c r="F1187">
        <v>4401.29</v>
      </c>
      <c r="H1187" s="170">
        <v>42249</v>
      </c>
      <c r="I1187" s="172">
        <f t="shared" si="48"/>
        <v>5200</v>
      </c>
      <c r="J1187" s="114">
        <f t="shared" si="49"/>
        <v>4401.29</v>
      </c>
      <c r="L1187" s="170"/>
      <c r="M1187" s="173"/>
      <c r="T1187" s="170"/>
      <c r="X1187" s="170"/>
      <c r="Y1187" s="171"/>
    </row>
    <row r="1188" spans="2:25">
      <c r="B1188" s="170">
        <v>42241</v>
      </c>
      <c r="C1188">
        <v>4680</v>
      </c>
      <c r="E1188" s="170">
        <v>42250</v>
      </c>
      <c r="F1188">
        <v>4433.1099999999997</v>
      </c>
      <c r="H1188" s="170">
        <v>42250</v>
      </c>
      <c r="I1188" s="172">
        <f t="shared" si="48"/>
        <v>5325</v>
      </c>
      <c r="J1188" s="114">
        <f t="shared" si="49"/>
        <v>4433.1099999999997</v>
      </c>
      <c r="L1188" s="170"/>
      <c r="M1188" s="173"/>
      <c r="T1188" s="170"/>
      <c r="X1188" s="170"/>
      <c r="Y1188" s="171"/>
    </row>
    <row r="1189" spans="2:25">
      <c r="B1189" s="170">
        <v>42242</v>
      </c>
      <c r="C1189">
        <v>4680</v>
      </c>
      <c r="E1189" s="170">
        <v>42251</v>
      </c>
      <c r="F1189">
        <v>4415.34</v>
      </c>
      <c r="H1189" s="170">
        <v>42251</v>
      </c>
      <c r="I1189" s="172">
        <f t="shared" si="48"/>
        <v>5275</v>
      </c>
      <c r="J1189" s="114">
        <f t="shared" si="49"/>
        <v>4415.34</v>
      </c>
      <c r="L1189" s="170"/>
      <c r="M1189" s="173"/>
      <c r="T1189" s="170"/>
      <c r="X1189" s="170"/>
      <c r="Y1189" s="171"/>
    </row>
    <row r="1190" spans="2:25">
      <c r="B1190" s="170">
        <v>42243</v>
      </c>
      <c r="C1190">
        <v>5125</v>
      </c>
      <c r="E1190" s="170">
        <v>42254</v>
      </c>
      <c r="F1190">
        <v>4301.37</v>
      </c>
      <c r="H1190" s="170">
        <v>42254</v>
      </c>
      <c r="I1190" s="172">
        <f t="shared" si="48"/>
        <v>4940</v>
      </c>
      <c r="J1190" s="114">
        <f t="shared" si="49"/>
        <v>4301.37</v>
      </c>
      <c r="L1190" s="170"/>
      <c r="M1190" s="173"/>
      <c r="T1190" s="170"/>
      <c r="X1190" s="170"/>
      <c r="Y1190" s="171"/>
    </row>
    <row r="1191" spans="2:25">
      <c r="B1191" s="170">
        <v>42244</v>
      </c>
      <c r="C1191">
        <v>5225</v>
      </c>
      <c r="E1191" s="170">
        <v>42255</v>
      </c>
      <c r="F1191">
        <v>4318.59</v>
      </c>
      <c r="H1191" s="170">
        <v>42255</v>
      </c>
      <c r="I1191" s="172">
        <f t="shared" si="48"/>
        <v>4900</v>
      </c>
      <c r="J1191" s="114">
        <f t="shared" si="49"/>
        <v>4318.59</v>
      </c>
      <c r="L1191" s="170"/>
      <c r="M1191" s="173"/>
      <c r="T1191" s="170"/>
      <c r="X1191" s="170"/>
      <c r="Y1191" s="171"/>
    </row>
    <row r="1192" spans="2:25">
      <c r="B1192" s="170">
        <v>42247</v>
      </c>
      <c r="C1192">
        <v>5300</v>
      </c>
      <c r="E1192" s="170">
        <v>42256</v>
      </c>
      <c r="F1192">
        <v>4347.28</v>
      </c>
      <c r="H1192" s="170">
        <v>42256</v>
      </c>
      <c r="I1192" s="172">
        <f t="shared" si="48"/>
        <v>4965</v>
      </c>
      <c r="J1192" s="114">
        <f t="shared" si="49"/>
        <v>4347.28</v>
      </c>
      <c r="L1192" s="170"/>
      <c r="M1192" s="173"/>
      <c r="T1192" s="170"/>
      <c r="X1192" s="170"/>
      <c r="Y1192" s="171"/>
    </row>
    <row r="1193" spans="2:25">
      <c r="B1193" s="170">
        <v>42248</v>
      </c>
      <c r="C1193">
        <v>5200</v>
      </c>
      <c r="E1193" s="170">
        <v>42257</v>
      </c>
      <c r="F1193">
        <v>4343.26</v>
      </c>
      <c r="H1193" s="170">
        <v>42257</v>
      </c>
      <c r="I1193" s="172">
        <f t="shared" si="48"/>
        <v>4960</v>
      </c>
      <c r="J1193" s="114">
        <f t="shared" si="49"/>
        <v>4343.26</v>
      </c>
      <c r="L1193" s="170"/>
      <c r="M1193" s="173"/>
      <c r="T1193" s="170"/>
      <c r="X1193" s="170"/>
      <c r="Y1193" s="171"/>
    </row>
    <row r="1194" spans="2:25">
      <c r="B1194" s="170">
        <v>42249</v>
      </c>
      <c r="C1194">
        <v>5200</v>
      </c>
      <c r="E1194" s="170">
        <v>42258</v>
      </c>
      <c r="F1194">
        <v>4360.47</v>
      </c>
      <c r="H1194" s="170">
        <v>42258</v>
      </c>
      <c r="I1194" s="172">
        <f t="shared" si="48"/>
        <v>5175</v>
      </c>
      <c r="J1194" s="114">
        <f t="shared" si="49"/>
        <v>4360.47</v>
      </c>
      <c r="L1194" s="170"/>
      <c r="M1194" s="173"/>
      <c r="T1194" s="170"/>
      <c r="X1194" s="170"/>
      <c r="Y1194" s="171"/>
    </row>
    <row r="1195" spans="2:25">
      <c r="B1195" s="170">
        <v>42250</v>
      </c>
      <c r="C1195">
        <v>5325</v>
      </c>
      <c r="E1195" s="170">
        <v>42261</v>
      </c>
      <c r="F1195">
        <v>4390.37</v>
      </c>
      <c r="H1195" s="170">
        <v>42261</v>
      </c>
      <c r="I1195" s="172">
        <f t="shared" si="48"/>
        <v>5325</v>
      </c>
      <c r="J1195" s="114">
        <f t="shared" si="49"/>
        <v>4390.37</v>
      </c>
      <c r="L1195" s="170"/>
      <c r="M1195" s="173"/>
      <c r="T1195" s="170"/>
      <c r="X1195" s="170"/>
      <c r="Y1195" s="171"/>
    </row>
    <row r="1196" spans="2:25">
      <c r="B1196" s="170">
        <v>42251</v>
      </c>
      <c r="C1196">
        <v>5275</v>
      </c>
      <c r="E1196" s="170">
        <v>42262</v>
      </c>
      <c r="F1196">
        <v>4347.16</v>
      </c>
      <c r="H1196" s="170">
        <v>42262</v>
      </c>
      <c r="I1196" s="172">
        <f t="shared" si="48"/>
        <v>5300</v>
      </c>
      <c r="J1196" s="114">
        <f t="shared" si="49"/>
        <v>4347.16</v>
      </c>
      <c r="L1196" s="170"/>
      <c r="M1196" s="173"/>
      <c r="T1196" s="170"/>
      <c r="X1196" s="170"/>
      <c r="Y1196" s="171"/>
    </row>
    <row r="1197" spans="2:25">
      <c r="B1197" s="170">
        <v>42254</v>
      </c>
      <c r="C1197">
        <v>4940</v>
      </c>
      <c r="E1197" s="170">
        <v>42263</v>
      </c>
      <c r="F1197">
        <v>4332.51</v>
      </c>
      <c r="H1197" s="170">
        <v>42263</v>
      </c>
      <c r="I1197" s="172">
        <f t="shared" si="48"/>
        <v>5250</v>
      </c>
      <c r="J1197" s="114">
        <f t="shared" si="49"/>
        <v>4332.51</v>
      </c>
      <c r="L1197" s="170"/>
      <c r="M1197" s="173"/>
      <c r="T1197" s="170"/>
      <c r="X1197" s="170"/>
      <c r="Y1197" s="171"/>
    </row>
    <row r="1198" spans="2:25">
      <c r="B1198" s="170">
        <v>42255</v>
      </c>
      <c r="C1198">
        <v>4900</v>
      </c>
      <c r="E1198" s="170">
        <v>42264</v>
      </c>
      <c r="F1198">
        <v>4378.3900000000003</v>
      </c>
      <c r="H1198" s="170">
        <v>42264</v>
      </c>
      <c r="I1198" s="172">
        <f t="shared" si="48"/>
        <v>5350</v>
      </c>
      <c r="J1198" s="114">
        <f t="shared" si="49"/>
        <v>4378.3900000000003</v>
      </c>
      <c r="L1198" s="170"/>
      <c r="M1198" s="173"/>
      <c r="T1198" s="170"/>
      <c r="X1198" s="170"/>
      <c r="Y1198" s="171"/>
    </row>
    <row r="1199" spans="2:25">
      <c r="B1199" s="170">
        <v>42256</v>
      </c>
      <c r="C1199">
        <v>4965</v>
      </c>
      <c r="E1199" s="170">
        <v>42265</v>
      </c>
      <c r="F1199">
        <v>4380.32</v>
      </c>
      <c r="H1199" s="170">
        <v>42265</v>
      </c>
      <c r="I1199" s="172">
        <f t="shared" si="48"/>
        <v>5225</v>
      </c>
      <c r="J1199" s="114">
        <f t="shared" si="49"/>
        <v>4380.32</v>
      </c>
      <c r="L1199" s="170"/>
      <c r="M1199" s="173"/>
      <c r="T1199" s="170"/>
      <c r="X1199" s="170"/>
      <c r="Y1199" s="171"/>
    </row>
    <row r="1200" spans="2:25">
      <c r="B1200" s="170">
        <v>42257</v>
      </c>
      <c r="C1200">
        <v>4960</v>
      </c>
      <c r="E1200" s="170">
        <v>42268</v>
      </c>
      <c r="F1200">
        <v>4376.08</v>
      </c>
      <c r="H1200" s="170">
        <v>42268</v>
      </c>
      <c r="I1200" s="172">
        <f t="shared" si="48"/>
        <v>5225</v>
      </c>
      <c r="J1200" s="114">
        <f t="shared" si="49"/>
        <v>4376.08</v>
      </c>
      <c r="L1200" s="170"/>
      <c r="M1200" s="173"/>
      <c r="T1200" s="170"/>
      <c r="X1200" s="170"/>
      <c r="Y1200" s="171"/>
    </row>
    <row r="1201" spans="2:25">
      <c r="B1201" s="170">
        <v>42258</v>
      </c>
      <c r="C1201">
        <v>5175</v>
      </c>
      <c r="E1201" s="170">
        <v>42269</v>
      </c>
      <c r="F1201">
        <v>4344.04</v>
      </c>
      <c r="H1201" s="170">
        <v>42269</v>
      </c>
      <c r="I1201" s="172">
        <f t="shared" si="48"/>
        <v>5300</v>
      </c>
      <c r="J1201" s="114">
        <f t="shared" si="49"/>
        <v>4344.04</v>
      </c>
      <c r="L1201" s="170"/>
      <c r="M1201" s="173"/>
      <c r="T1201" s="170"/>
      <c r="X1201" s="170"/>
      <c r="Y1201" s="171"/>
    </row>
    <row r="1202" spans="2:25">
      <c r="B1202" s="170">
        <v>42261</v>
      </c>
      <c r="C1202">
        <v>5325</v>
      </c>
      <c r="E1202" s="170">
        <v>42270</v>
      </c>
      <c r="F1202">
        <v>4244.43</v>
      </c>
      <c r="H1202" s="170">
        <v>42270</v>
      </c>
      <c r="I1202" s="172">
        <f t="shared" si="48"/>
        <v>5175</v>
      </c>
      <c r="J1202" s="114">
        <f t="shared" si="49"/>
        <v>4244.43</v>
      </c>
      <c r="L1202" s="170"/>
      <c r="M1202" s="173"/>
      <c r="T1202" s="170"/>
      <c r="X1202" s="170"/>
      <c r="Y1202" s="171"/>
    </row>
    <row r="1203" spans="2:25">
      <c r="B1203" s="170">
        <v>42262</v>
      </c>
      <c r="C1203">
        <v>5300</v>
      </c>
      <c r="E1203" s="170">
        <v>42272</v>
      </c>
      <c r="F1203">
        <v>4209.4399999999996</v>
      </c>
      <c r="H1203" s="170">
        <v>42272</v>
      </c>
      <c r="I1203" s="172">
        <f t="shared" si="48"/>
        <v>5150</v>
      </c>
      <c r="J1203" s="114">
        <f t="shared" si="49"/>
        <v>4209.4399999999996</v>
      </c>
      <c r="L1203" s="170"/>
      <c r="M1203" s="173"/>
      <c r="T1203" s="170"/>
      <c r="X1203" s="170"/>
      <c r="Y1203" s="171"/>
    </row>
    <row r="1204" spans="2:25">
      <c r="B1204" s="170">
        <v>42263</v>
      </c>
      <c r="C1204">
        <v>5250</v>
      </c>
      <c r="E1204" s="170">
        <v>42275</v>
      </c>
      <c r="F1204">
        <v>4120.5</v>
      </c>
      <c r="H1204" s="170">
        <v>42275</v>
      </c>
      <c r="I1204" s="172">
        <f t="shared" si="48"/>
        <v>5100</v>
      </c>
      <c r="J1204" s="114">
        <f t="shared" si="49"/>
        <v>4120.5</v>
      </c>
      <c r="L1204" s="170"/>
      <c r="M1204" s="173"/>
      <c r="T1204" s="170"/>
      <c r="X1204" s="170"/>
      <c r="Y1204" s="171"/>
    </row>
    <row r="1205" spans="2:25">
      <c r="B1205" s="170">
        <v>42264</v>
      </c>
      <c r="C1205">
        <v>5350</v>
      </c>
      <c r="E1205" s="170">
        <v>42276</v>
      </c>
      <c r="F1205">
        <v>4178.41</v>
      </c>
      <c r="H1205" s="170">
        <v>42276</v>
      </c>
      <c r="I1205" s="172">
        <f t="shared" si="48"/>
        <v>5400</v>
      </c>
      <c r="J1205" s="114">
        <f t="shared" si="49"/>
        <v>4178.41</v>
      </c>
      <c r="L1205" s="170"/>
      <c r="M1205" s="173"/>
      <c r="T1205" s="170"/>
      <c r="X1205" s="170"/>
      <c r="Y1205" s="171"/>
    </row>
    <row r="1206" spans="2:25">
      <c r="B1206" s="170">
        <v>42265</v>
      </c>
      <c r="C1206">
        <v>5225</v>
      </c>
      <c r="E1206" s="170">
        <v>42277</v>
      </c>
      <c r="F1206">
        <v>4223.91</v>
      </c>
      <c r="H1206" s="170">
        <v>42277</v>
      </c>
      <c r="I1206" s="172">
        <f t="shared" si="48"/>
        <v>5500</v>
      </c>
      <c r="J1206" s="114">
        <f t="shared" si="49"/>
        <v>4223.91</v>
      </c>
      <c r="L1206" s="170"/>
      <c r="M1206" s="173"/>
      <c r="T1206" s="170"/>
      <c r="X1206" s="170"/>
      <c r="Y1206" s="171"/>
    </row>
    <row r="1207" spans="2:25">
      <c r="B1207" s="170">
        <v>42268</v>
      </c>
      <c r="C1207">
        <v>5225</v>
      </c>
      <c r="E1207" s="170">
        <v>42278</v>
      </c>
      <c r="F1207">
        <v>4254.88</v>
      </c>
      <c r="H1207" s="170">
        <v>42278</v>
      </c>
      <c r="I1207" s="172">
        <f t="shared" si="48"/>
        <v>5550</v>
      </c>
      <c r="J1207" s="114">
        <f t="shared" si="49"/>
        <v>4254.88</v>
      </c>
      <c r="L1207" s="170"/>
      <c r="M1207" s="173"/>
      <c r="T1207" s="170"/>
      <c r="X1207" s="170"/>
      <c r="Y1207" s="171"/>
    </row>
    <row r="1208" spans="2:25">
      <c r="B1208" s="170">
        <v>42269</v>
      </c>
      <c r="C1208">
        <v>5300</v>
      </c>
      <c r="E1208" s="170">
        <v>42279</v>
      </c>
      <c r="F1208">
        <v>4207.8</v>
      </c>
      <c r="H1208" s="170">
        <v>42279</v>
      </c>
      <c r="I1208" s="172">
        <f t="shared" si="48"/>
        <v>5275</v>
      </c>
      <c r="J1208" s="114">
        <f t="shared" si="49"/>
        <v>4207.8</v>
      </c>
      <c r="L1208" s="170"/>
      <c r="M1208" s="173"/>
      <c r="T1208" s="170"/>
      <c r="X1208" s="170"/>
      <c r="Y1208" s="171"/>
    </row>
    <row r="1209" spans="2:25">
      <c r="B1209" s="170">
        <v>42270</v>
      </c>
      <c r="C1209">
        <v>5175</v>
      </c>
      <c r="E1209" s="170">
        <v>42282</v>
      </c>
      <c r="F1209">
        <v>4343.7</v>
      </c>
      <c r="H1209" s="170">
        <v>42282</v>
      </c>
      <c r="I1209" s="172">
        <f t="shared" si="48"/>
        <v>5525</v>
      </c>
      <c r="J1209" s="114">
        <f t="shared" si="49"/>
        <v>4343.7</v>
      </c>
      <c r="L1209" s="170"/>
      <c r="M1209" s="173"/>
      <c r="T1209" s="170"/>
      <c r="X1209" s="170"/>
      <c r="Y1209" s="171"/>
    </row>
    <row r="1210" spans="2:25">
      <c r="B1210" s="170">
        <v>42272</v>
      </c>
      <c r="C1210">
        <v>5150</v>
      </c>
      <c r="E1210" s="170">
        <v>42283</v>
      </c>
      <c r="F1210">
        <v>4445.78</v>
      </c>
      <c r="H1210" s="170">
        <v>42283</v>
      </c>
      <c r="I1210" s="172">
        <f t="shared" si="48"/>
        <v>5525</v>
      </c>
      <c r="J1210" s="114">
        <f t="shared" si="49"/>
        <v>4445.78</v>
      </c>
      <c r="L1210" s="170"/>
      <c r="M1210" s="173"/>
      <c r="T1210" s="170"/>
      <c r="X1210" s="170"/>
      <c r="Y1210" s="171"/>
    </row>
    <row r="1211" spans="2:25">
      <c r="B1211" s="170">
        <v>42275</v>
      </c>
      <c r="C1211">
        <v>5100</v>
      </c>
      <c r="E1211" s="170">
        <v>42284</v>
      </c>
      <c r="F1211">
        <v>4487.13</v>
      </c>
      <c r="H1211" s="170">
        <v>42284</v>
      </c>
      <c r="I1211" s="172">
        <f t="shared" si="48"/>
        <v>5575</v>
      </c>
      <c r="J1211" s="114">
        <f t="shared" si="49"/>
        <v>4487.13</v>
      </c>
      <c r="L1211" s="170"/>
      <c r="M1211" s="173"/>
      <c r="T1211" s="170"/>
      <c r="X1211" s="170"/>
      <c r="Y1211" s="171"/>
    </row>
    <row r="1212" spans="2:25">
      <c r="B1212" s="170">
        <v>42276</v>
      </c>
      <c r="C1212">
        <v>5400</v>
      </c>
      <c r="E1212" s="170">
        <v>42285</v>
      </c>
      <c r="F1212">
        <v>4491.43</v>
      </c>
      <c r="H1212" s="170">
        <v>42285</v>
      </c>
      <c r="I1212" s="172">
        <f t="shared" si="48"/>
        <v>5575</v>
      </c>
      <c r="J1212" s="114">
        <f t="shared" si="49"/>
        <v>4491.43</v>
      </c>
      <c r="L1212" s="170"/>
      <c r="M1212" s="173"/>
      <c r="T1212" s="170"/>
      <c r="X1212" s="170"/>
      <c r="Y1212" s="171"/>
    </row>
    <row r="1213" spans="2:25">
      <c r="B1213" s="170">
        <v>42277</v>
      </c>
      <c r="C1213">
        <v>5500</v>
      </c>
      <c r="E1213" s="170">
        <v>42286</v>
      </c>
      <c r="F1213">
        <v>4589.34</v>
      </c>
      <c r="H1213" s="170">
        <v>42286</v>
      </c>
      <c r="I1213" s="172">
        <f t="shared" si="48"/>
        <v>5800</v>
      </c>
      <c r="J1213" s="114">
        <f t="shared" si="49"/>
        <v>4589.34</v>
      </c>
      <c r="L1213" s="170"/>
      <c r="M1213" s="173"/>
      <c r="T1213" s="170"/>
      <c r="X1213" s="170"/>
      <c r="Y1213" s="171"/>
    </row>
    <row r="1214" spans="2:25">
      <c r="B1214" s="170">
        <v>42278</v>
      </c>
      <c r="C1214">
        <v>5550</v>
      </c>
      <c r="E1214" s="170">
        <v>42289</v>
      </c>
      <c r="F1214">
        <v>4630.71</v>
      </c>
      <c r="H1214" s="170">
        <v>42289</v>
      </c>
      <c r="I1214" s="172">
        <f t="shared" si="48"/>
        <v>5850</v>
      </c>
      <c r="J1214" s="114">
        <f t="shared" si="49"/>
        <v>4630.71</v>
      </c>
      <c r="L1214" s="170"/>
      <c r="M1214" s="173"/>
      <c r="T1214" s="170"/>
      <c r="X1214" s="170"/>
      <c r="Y1214" s="171"/>
    </row>
    <row r="1215" spans="2:25">
      <c r="B1215" s="170">
        <v>42279</v>
      </c>
      <c r="C1215">
        <v>5275</v>
      </c>
      <c r="E1215" s="170">
        <v>42290</v>
      </c>
      <c r="F1215">
        <v>4483.08</v>
      </c>
      <c r="H1215" s="170">
        <v>42290</v>
      </c>
      <c r="I1215" s="172">
        <f t="shared" si="48"/>
        <v>5500</v>
      </c>
      <c r="J1215" s="114">
        <f t="shared" si="49"/>
        <v>4483.08</v>
      </c>
      <c r="L1215" s="170"/>
      <c r="M1215" s="173"/>
      <c r="T1215" s="170"/>
      <c r="X1215" s="170"/>
      <c r="Y1215" s="171"/>
    </row>
    <row r="1216" spans="2:25">
      <c r="B1216" s="170">
        <v>42282</v>
      </c>
      <c r="C1216">
        <v>5525</v>
      </c>
      <c r="E1216" s="170">
        <v>42292</v>
      </c>
      <c r="F1216">
        <v>4507.2</v>
      </c>
      <c r="H1216" s="170">
        <v>42292</v>
      </c>
      <c r="I1216" s="172">
        <f t="shared" si="48"/>
        <v>5900</v>
      </c>
      <c r="J1216" s="114">
        <f t="shared" si="49"/>
        <v>4507.2</v>
      </c>
      <c r="L1216" s="170"/>
      <c r="M1216" s="173"/>
      <c r="T1216" s="170"/>
      <c r="X1216" s="170"/>
      <c r="Y1216" s="171"/>
    </row>
    <row r="1217" spans="2:25">
      <c r="B1217" s="170">
        <v>42283</v>
      </c>
      <c r="C1217">
        <v>5525</v>
      </c>
      <c r="E1217" s="170">
        <v>42293</v>
      </c>
      <c r="F1217">
        <v>4521.88</v>
      </c>
      <c r="H1217" s="170">
        <v>42293</v>
      </c>
      <c r="I1217" s="172">
        <f t="shared" si="48"/>
        <v>6200</v>
      </c>
      <c r="J1217" s="114">
        <f t="shared" si="49"/>
        <v>4521.88</v>
      </c>
      <c r="L1217" s="170"/>
      <c r="M1217" s="173"/>
      <c r="T1217" s="170"/>
      <c r="X1217" s="170"/>
      <c r="Y1217" s="171"/>
    </row>
    <row r="1218" spans="2:25">
      <c r="B1218" s="170">
        <v>42284</v>
      </c>
      <c r="C1218">
        <v>5575</v>
      </c>
      <c r="E1218" s="170">
        <v>42296</v>
      </c>
      <c r="F1218">
        <v>4569.84</v>
      </c>
      <c r="H1218" s="170">
        <v>42296</v>
      </c>
      <c r="I1218" s="172">
        <f t="shared" si="48"/>
        <v>6400</v>
      </c>
      <c r="J1218" s="114">
        <f t="shared" si="49"/>
        <v>4569.84</v>
      </c>
      <c r="L1218" s="170"/>
      <c r="M1218" s="173"/>
      <c r="T1218" s="170"/>
      <c r="X1218" s="170"/>
      <c r="Y1218" s="171"/>
    </row>
    <row r="1219" spans="2:25">
      <c r="B1219" s="170">
        <v>42285</v>
      </c>
      <c r="C1219">
        <v>5575</v>
      </c>
      <c r="E1219" s="170">
        <v>42297</v>
      </c>
      <c r="F1219">
        <v>4585.82</v>
      </c>
      <c r="H1219" s="170">
        <v>42297</v>
      </c>
      <c r="I1219" s="172">
        <f t="shared" si="48"/>
        <v>6325</v>
      </c>
      <c r="J1219" s="114">
        <f t="shared" si="49"/>
        <v>4585.82</v>
      </c>
      <c r="L1219" s="170"/>
      <c r="M1219" s="173"/>
      <c r="T1219" s="170"/>
      <c r="X1219" s="170"/>
      <c r="Y1219" s="171"/>
    </row>
    <row r="1220" spans="2:25">
      <c r="B1220" s="170">
        <v>42286</v>
      </c>
      <c r="C1220">
        <v>5800</v>
      </c>
      <c r="E1220" s="170">
        <v>42298</v>
      </c>
      <c r="F1220">
        <v>4605.2299999999996</v>
      </c>
      <c r="H1220" s="170">
        <v>42298</v>
      </c>
      <c r="I1220" s="172">
        <f t="shared" si="48"/>
        <v>6225</v>
      </c>
      <c r="J1220" s="114">
        <f t="shared" si="49"/>
        <v>4605.2299999999996</v>
      </c>
      <c r="L1220" s="170"/>
      <c r="M1220" s="173"/>
      <c r="T1220" s="170"/>
      <c r="X1220" s="170"/>
      <c r="Y1220" s="171"/>
    </row>
    <row r="1221" spans="2:25">
      <c r="B1221" s="170">
        <v>42289</v>
      </c>
      <c r="C1221">
        <v>5850</v>
      </c>
      <c r="E1221" s="170">
        <v>42299</v>
      </c>
      <c r="F1221">
        <v>4584.5600000000004</v>
      </c>
      <c r="H1221" s="170">
        <v>42299</v>
      </c>
      <c r="I1221" s="172">
        <f t="shared" ref="I1221:I1284" si="50">IFERROR(_xlfn.XLOOKUP($H1221,B1221:B4788,C1221:C4788),AVERAGE(I1218:I1220))</f>
        <v>6100</v>
      </c>
      <c r="J1221" s="114">
        <f t="shared" ref="J1221:J1284" si="51">F1221</f>
        <v>4584.5600000000004</v>
      </c>
      <c r="L1221" s="170"/>
      <c r="M1221" s="173"/>
      <c r="T1221" s="170"/>
      <c r="X1221" s="170"/>
      <c r="Y1221" s="171"/>
    </row>
    <row r="1222" spans="2:25">
      <c r="B1222" s="170">
        <v>42290</v>
      </c>
      <c r="C1222">
        <v>5500</v>
      </c>
      <c r="E1222" s="170">
        <v>42300</v>
      </c>
      <c r="F1222">
        <v>4653.1499999999996</v>
      </c>
      <c r="H1222" s="170">
        <v>42300</v>
      </c>
      <c r="I1222" s="172">
        <f t="shared" si="50"/>
        <v>6225</v>
      </c>
      <c r="J1222" s="114">
        <f t="shared" si="51"/>
        <v>4653.1499999999996</v>
      </c>
      <c r="L1222" s="170"/>
      <c r="M1222" s="173"/>
      <c r="T1222" s="170"/>
      <c r="X1222" s="170"/>
      <c r="Y1222" s="171"/>
    </row>
    <row r="1223" spans="2:25">
      <c r="B1223" s="170">
        <v>42292</v>
      </c>
      <c r="C1223">
        <v>5900</v>
      </c>
      <c r="E1223" s="170">
        <v>42303</v>
      </c>
      <c r="F1223">
        <v>4691.71</v>
      </c>
      <c r="H1223" s="170">
        <v>42303</v>
      </c>
      <c r="I1223" s="172">
        <f t="shared" si="50"/>
        <v>6225</v>
      </c>
      <c r="J1223" s="114">
        <f t="shared" si="51"/>
        <v>4691.71</v>
      </c>
      <c r="L1223" s="170"/>
      <c r="M1223" s="173"/>
      <c r="T1223" s="170"/>
      <c r="X1223" s="170"/>
      <c r="Y1223" s="171"/>
    </row>
    <row r="1224" spans="2:25">
      <c r="B1224" s="170">
        <v>42293</v>
      </c>
      <c r="C1224">
        <v>6200</v>
      </c>
      <c r="E1224" s="170">
        <v>42304</v>
      </c>
      <c r="F1224">
        <v>4674.0600000000004</v>
      </c>
      <c r="H1224" s="170">
        <v>42304</v>
      </c>
      <c r="I1224" s="172">
        <f t="shared" si="50"/>
        <v>6200</v>
      </c>
      <c r="J1224" s="114">
        <f t="shared" si="51"/>
        <v>4674.0600000000004</v>
      </c>
      <c r="L1224" s="170"/>
      <c r="M1224" s="173"/>
      <c r="T1224" s="170"/>
      <c r="X1224" s="170"/>
      <c r="Y1224" s="171"/>
    </row>
    <row r="1225" spans="2:25">
      <c r="B1225" s="170">
        <v>42296</v>
      </c>
      <c r="C1225">
        <v>6400</v>
      </c>
      <c r="E1225" s="170">
        <v>42305</v>
      </c>
      <c r="F1225">
        <v>4608.74</v>
      </c>
      <c r="H1225" s="170">
        <v>42305</v>
      </c>
      <c r="I1225" s="172">
        <f t="shared" si="50"/>
        <v>6075</v>
      </c>
      <c r="J1225" s="114">
        <f t="shared" si="51"/>
        <v>4608.74</v>
      </c>
      <c r="L1225" s="170"/>
      <c r="M1225" s="173"/>
      <c r="T1225" s="170"/>
      <c r="X1225" s="170"/>
      <c r="Y1225" s="171"/>
    </row>
    <row r="1226" spans="2:25">
      <c r="B1226" s="170">
        <v>42297</v>
      </c>
      <c r="C1226">
        <v>6325</v>
      </c>
      <c r="E1226" s="170">
        <v>42306</v>
      </c>
      <c r="F1226">
        <v>4472.0200000000004</v>
      </c>
      <c r="H1226" s="170">
        <v>42306</v>
      </c>
      <c r="I1226" s="172">
        <f t="shared" si="50"/>
        <v>5650</v>
      </c>
      <c r="J1226" s="114">
        <f t="shared" si="51"/>
        <v>4472.0200000000004</v>
      </c>
      <c r="L1226" s="170"/>
      <c r="M1226" s="173"/>
      <c r="T1226" s="170"/>
      <c r="X1226" s="170"/>
      <c r="Y1226" s="171"/>
    </row>
    <row r="1227" spans="2:25">
      <c r="B1227" s="170">
        <v>42298</v>
      </c>
      <c r="C1227">
        <v>6225</v>
      </c>
      <c r="E1227" s="170">
        <v>42307</v>
      </c>
      <c r="F1227">
        <v>4455.18</v>
      </c>
      <c r="H1227" s="170">
        <v>42307</v>
      </c>
      <c r="I1227" s="172">
        <f t="shared" si="50"/>
        <v>5525</v>
      </c>
      <c r="J1227" s="114">
        <f t="shared" si="51"/>
        <v>4455.18</v>
      </c>
      <c r="L1227" s="170"/>
      <c r="M1227" s="173"/>
      <c r="T1227" s="170"/>
      <c r="X1227" s="170"/>
      <c r="Y1227" s="171"/>
    </row>
    <row r="1228" spans="2:25">
      <c r="B1228" s="170">
        <v>42299</v>
      </c>
      <c r="C1228">
        <v>6100</v>
      </c>
      <c r="E1228" s="170">
        <v>42310</v>
      </c>
      <c r="F1228">
        <v>4464.96</v>
      </c>
      <c r="H1228" s="170">
        <v>42310</v>
      </c>
      <c r="I1228" s="172">
        <f t="shared" si="50"/>
        <v>5825</v>
      </c>
      <c r="J1228" s="114">
        <f t="shared" si="51"/>
        <v>4464.96</v>
      </c>
      <c r="L1228" s="170"/>
      <c r="M1228" s="173"/>
      <c r="T1228" s="170"/>
      <c r="X1228" s="170"/>
      <c r="Y1228" s="171"/>
    </row>
    <row r="1229" spans="2:25">
      <c r="B1229" s="170">
        <v>42300</v>
      </c>
      <c r="C1229">
        <v>6225</v>
      </c>
      <c r="E1229" s="170">
        <v>42311</v>
      </c>
      <c r="F1229">
        <v>4533.09</v>
      </c>
      <c r="H1229" s="170">
        <v>42311</v>
      </c>
      <c r="I1229" s="172">
        <f t="shared" si="50"/>
        <v>5825</v>
      </c>
      <c r="J1229" s="114">
        <f t="shared" si="51"/>
        <v>4533.09</v>
      </c>
      <c r="L1229" s="170"/>
      <c r="M1229" s="173"/>
      <c r="T1229" s="170"/>
      <c r="X1229" s="170"/>
      <c r="Y1229" s="171"/>
    </row>
    <row r="1230" spans="2:25">
      <c r="B1230" s="170">
        <v>42303</v>
      </c>
      <c r="C1230">
        <v>6225</v>
      </c>
      <c r="E1230" s="170">
        <v>42312</v>
      </c>
      <c r="F1230">
        <v>4612.5600000000004</v>
      </c>
      <c r="H1230" s="170">
        <v>42312</v>
      </c>
      <c r="I1230" s="172">
        <f t="shared" si="50"/>
        <v>6100</v>
      </c>
      <c r="J1230" s="114">
        <f t="shared" si="51"/>
        <v>4612.5600000000004</v>
      </c>
      <c r="L1230" s="170"/>
      <c r="M1230" s="173"/>
      <c r="T1230" s="170"/>
      <c r="X1230" s="170"/>
      <c r="Y1230" s="171"/>
    </row>
    <row r="1231" spans="2:25">
      <c r="B1231" s="170">
        <v>42304</v>
      </c>
      <c r="C1231">
        <v>6200</v>
      </c>
      <c r="E1231" s="170">
        <v>42313</v>
      </c>
      <c r="F1231">
        <v>4577.2299999999996</v>
      </c>
      <c r="H1231" s="170">
        <v>42313</v>
      </c>
      <c r="I1231" s="172">
        <f t="shared" si="50"/>
        <v>6000</v>
      </c>
      <c r="J1231" s="114">
        <f t="shared" si="51"/>
        <v>4577.2299999999996</v>
      </c>
      <c r="L1231" s="170"/>
      <c r="M1231" s="173"/>
      <c r="T1231" s="170"/>
      <c r="X1231" s="170"/>
      <c r="Y1231" s="171"/>
    </row>
    <row r="1232" spans="2:25">
      <c r="B1232" s="170">
        <v>42305</v>
      </c>
      <c r="C1232">
        <v>6075</v>
      </c>
      <c r="E1232" s="170">
        <v>42314</v>
      </c>
      <c r="F1232">
        <v>4566.55</v>
      </c>
      <c r="H1232" s="170">
        <v>42314</v>
      </c>
      <c r="I1232" s="172">
        <f t="shared" si="50"/>
        <v>5850</v>
      </c>
      <c r="J1232" s="114">
        <f t="shared" si="51"/>
        <v>4566.55</v>
      </c>
      <c r="L1232" s="170"/>
      <c r="M1232" s="173"/>
      <c r="T1232" s="170"/>
      <c r="X1232" s="170"/>
      <c r="Y1232" s="171"/>
    </row>
    <row r="1233" spans="2:25">
      <c r="B1233" s="170">
        <v>42306</v>
      </c>
      <c r="C1233">
        <v>5650</v>
      </c>
      <c r="E1233" s="170">
        <v>42317</v>
      </c>
      <c r="F1233">
        <v>4499.51</v>
      </c>
      <c r="H1233" s="170">
        <v>42317</v>
      </c>
      <c r="I1233" s="172">
        <f t="shared" si="50"/>
        <v>5550</v>
      </c>
      <c r="J1233" s="114">
        <f t="shared" si="51"/>
        <v>4499.51</v>
      </c>
      <c r="L1233" s="170"/>
      <c r="M1233" s="173"/>
      <c r="T1233" s="170"/>
      <c r="X1233" s="170"/>
      <c r="Y1233" s="171"/>
    </row>
    <row r="1234" spans="2:25">
      <c r="B1234" s="170">
        <v>42307</v>
      </c>
      <c r="C1234">
        <v>5525</v>
      </c>
      <c r="E1234" s="170">
        <v>42318</v>
      </c>
      <c r="F1234">
        <v>4451.05</v>
      </c>
      <c r="H1234" s="170">
        <v>42318</v>
      </c>
      <c r="I1234" s="172">
        <f t="shared" si="50"/>
        <v>5375</v>
      </c>
      <c r="J1234" s="114">
        <f t="shared" si="51"/>
        <v>4451.05</v>
      </c>
      <c r="L1234" s="170"/>
      <c r="M1234" s="173"/>
      <c r="T1234" s="170"/>
      <c r="X1234" s="170"/>
      <c r="Y1234" s="171"/>
    </row>
    <row r="1235" spans="2:25">
      <c r="B1235" s="170">
        <v>42310</v>
      </c>
      <c r="C1235">
        <v>5825</v>
      </c>
      <c r="E1235" s="170">
        <v>42319</v>
      </c>
      <c r="F1235">
        <v>4451.59</v>
      </c>
      <c r="H1235" s="170">
        <v>42319</v>
      </c>
      <c r="I1235" s="172">
        <f t="shared" si="50"/>
        <v>5250</v>
      </c>
      <c r="J1235" s="114">
        <f t="shared" si="51"/>
        <v>4451.59</v>
      </c>
      <c r="L1235" s="170"/>
      <c r="M1235" s="173"/>
      <c r="T1235" s="170"/>
      <c r="X1235" s="170"/>
      <c r="Y1235" s="171"/>
    </row>
    <row r="1236" spans="2:25">
      <c r="B1236" s="170">
        <v>42311</v>
      </c>
      <c r="C1236">
        <v>5825</v>
      </c>
      <c r="E1236" s="170">
        <v>42320</v>
      </c>
      <c r="F1236">
        <v>4462.2299999999996</v>
      </c>
      <c r="H1236" s="170">
        <v>42320</v>
      </c>
      <c r="I1236" s="172">
        <f t="shared" si="50"/>
        <v>5175</v>
      </c>
      <c r="J1236" s="114">
        <f t="shared" si="51"/>
        <v>4462.2299999999996</v>
      </c>
      <c r="L1236" s="170"/>
      <c r="M1236" s="173"/>
      <c r="T1236" s="170"/>
      <c r="X1236" s="170"/>
      <c r="Y1236" s="171"/>
    </row>
    <row r="1237" spans="2:25">
      <c r="B1237" s="170">
        <v>42312</v>
      </c>
      <c r="C1237">
        <v>6100</v>
      </c>
      <c r="E1237" s="170">
        <v>42321</v>
      </c>
      <c r="F1237">
        <v>4472.84</v>
      </c>
      <c r="H1237" s="170">
        <v>42321</v>
      </c>
      <c r="I1237" s="172">
        <f t="shared" si="50"/>
        <v>5175</v>
      </c>
      <c r="J1237" s="114">
        <f t="shared" si="51"/>
        <v>4472.84</v>
      </c>
      <c r="L1237" s="170"/>
      <c r="M1237" s="173"/>
      <c r="T1237" s="170"/>
      <c r="X1237" s="170"/>
      <c r="Y1237" s="171"/>
    </row>
    <row r="1238" spans="2:25">
      <c r="B1238" s="170">
        <v>42313</v>
      </c>
      <c r="C1238">
        <v>6000</v>
      </c>
      <c r="E1238" s="170">
        <v>42324</v>
      </c>
      <c r="F1238">
        <v>4442.18</v>
      </c>
      <c r="H1238" s="170">
        <v>42324</v>
      </c>
      <c r="I1238" s="172">
        <f t="shared" si="50"/>
        <v>5075</v>
      </c>
      <c r="J1238" s="114">
        <f t="shared" si="51"/>
        <v>4442.18</v>
      </c>
      <c r="L1238" s="170"/>
      <c r="M1238" s="173"/>
      <c r="T1238" s="170"/>
      <c r="X1238" s="170"/>
      <c r="Y1238" s="171"/>
    </row>
    <row r="1239" spans="2:25">
      <c r="B1239" s="170">
        <v>42314</v>
      </c>
      <c r="C1239">
        <v>5850</v>
      </c>
      <c r="E1239" s="170">
        <v>42325</v>
      </c>
      <c r="F1239">
        <v>4500.95</v>
      </c>
      <c r="H1239" s="170">
        <v>42325</v>
      </c>
      <c r="I1239" s="172">
        <f t="shared" si="50"/>
        <v>5275</v>
      </c>
      <c r="J1239" s="114">
        <f t="shared" si="51"/>
        <v>4500.95</v>
      </c>
      <c r="L1239" s="170"/>
      <c r="M1239" s="173"/>
      <c r="T1239" s="170"/>
      <c r="X1239" s="170"/>
      <c r="Y1239" s="171"/>
    </row>
    <row r="1240" spans="2:25">
      <c r="B1240" s="170">
        <v>42317</v>
      </c>
      <c r="C1240">
        <v>5550</v>
      </c>
      <c r="E1240" s="170">
        <v>42326</v>
      </c>
      <c r="F1240">
        <v>4497.91</v>
      </c>
      <c r="H1240" s="170">
        <v>42326</v>
      </c>
      <c r="I1240" s="172">
        <f t="shared" si="50"/>
        <v>5400</v>
      </c>
      <c r="J1240" s="114">
        <f t="shared" si="51"/>
        <v>4497.91</v>
      </c>
      <c r="L1240" s="170"/>
      <c r="M1240" s="173"/>
      <c r="T1240" s="170"/>
      <c r="X1240" s="170"/>
      <c r="Y1240" s="171"/>
    </row>
    <row r="1241" spans="2:25">
      <c r="B1241" s="170">
        <v>42318</v>
      </c>
      <c r="C1241">
        <v>5375</v>
      </c>
      <c r="E1241" s="170">
        <v>42327</v>
      </c>
      <c r="F1241">
        <v>4518.9399999999996</v>
      </c>
      <c r="H1241" s="170">
        <v>42327</v>
      </c>
      <c r="I1241" s="172">
        <f t="shared" si="50"/>
        <v>5650</v>
      </c>
      <c r="J1241" s="114">
        <f t="shared" si="51"/>
        <v>4518.9399999999996</v>
      </c>
      <c r="L1241" s="170"/>
      <c r="M1241" s="173"/>
      <c r="T1241" s="170"/>
      <c r="X1241" s="170"/>
      <c r="Y1241" s="171"/>
    </row>
    <row r="1242" spans="2:25">
      <c r="B1242" s="170">
        <v>42319</v>
      </c>
      <c r="C1242">
        <v>5250</v>
      </c>
      <c r="E1242" s="170">
        <v>42328</v>
      </c>
      <c r="F1242">
        <v>4561.33</v>
      </c>
      <c r="H1242" s="170">
        <v>42328</v>
      </c>
      <c r="I1242" s="172">
        <f t="shared" si="50"/>
        <v>5650</v>
      </c>
      <c r="J1242" s="114">
        <f t="shared" si="51"/>
        <v>4561.33</v>
      </c>
      <c r="L1242" s="170"/>
      <c r="M1242" s="173"/>
      <c r="T1242" s="170"/>
      <c r="X1242" s="170"/>
      <c r="Y1242" s="171"/>
    </row>
    <row r="1243" spans="2:25">
      <c r="B1243" s="170">
        <v>42320</v>
      </c>
      <c r="C1243">
        <v>5175</v>
      </c>
      <c r="E1243" s="170">
        <v>42331</v>
      </c>
      <c r="F1243">
        <v>4541.07</v>
      </c>
      <c r="H1243" s="170">
        <v>42331</v>
      </c>
      <c r="I1243" s="172">
        <f t="shared" si="50"/>
        <v>5450</v>
      </c>
      <c r="J1243" s="114">
        <f t="shared" si="51"/>
        <v>4541.07</v>
      </c>
      <c r="L1243" s="170"/>
      <c r="M1243" s="173"/>
      <c r="T1243" s="170"/>
      <c r="X1243" s="170"/>
      <c r="Y1243" s="171"/>
    </row>
    <row r="1244" spans="2:25">
      <c r="B1244" s="170">
        <v>42321</v>
      </c>
      <c r="C1244">
        <v>5175</v>
      </c>
      <c r="E1244" s="170">
        <v>42332</v>
      </c>
      <c r="F1244">
        <v>4545.38</v>
      </c>
      <c r="H1244" s="170">
        <v>42332</v>
      </c>
      <c r="I1244" s="172">
        <f t="shared" si="50"/>
        <v>5350</v>
      </c>
      <c r="J1244" s="114">
        <f t="shared" si="51"/>
        <v>4545.38</v>
      </c>
      <c r="L1244" s="170"/>
      <c r="M1244" s="173"/>
      <c r="T1244" s="170"/>
      <c r="X1244" s="170"/>
      <c r="Y1244" s="171"/>
    </row>
    <row r="1245" spans="2:25">
      <c r="B1245" s="170">
        <v>42324</v>
      </c>
      <c r="C1245">
        <v>5075</v>
      </c>
      <c r="E1245" s="170">
        <v>42333</v>
      </c>
      <c r="F1245">
        <v>4585.55</v>
      </c>
      <c r="H1245" s="170">
        <v>42333</v>
      </c>
      <c r="I1245" s="172">
        <f t="shared" si="50"/>
        <v>5350</v>
      </c>
      <c r="J1245" s="114">
        <f t="shared" si="51"/>
        <v>4585.55</v>
      </c>
      <c r="L1245" s="170"/>
      <c r="M1245" s="173"/>
      <c r="T1245" s="170"/>
      <c r="X1245" s="170"/>
      <c r="Y1245" s="171"/>
    </row>
    <row r="1246" spans="2:25">
      <c r="B1246" s="170">
        <v>42325</v>
      </c>
      <c r="C1246">
        <v>5275</v>
      </c>
      <c r="E1246" s="170">
        <v>42334</v>
      </c>
      <c r="F1246">
        <v>4597.0600000000004</v>
      </c>
      <c r="H1246" s="170">
        <v>42334</v>
      </c>
      <c r="I1246" s="172">
        <f t="shared" si="50"/>
        <v>5475</v>
      </c>
      <c r="J1246" s="114">
        <f t="shared" si="51"/>
        <v>4597.0600000000004</v>
      </c>
      <c r="L1246" s="170"/>
      <c r="M1246" s="173"/>
      <c r="T1246" s="170"/>
      <c r="X1246" s="170"/>
      <c r="Y1246" s="171"/>
    </row>
    <row r="1247" spans="2:25">
      <c r="B1247" s="170">
        <v>42326</v>
      </c>
      <c r="C1247">
        <v>5400</v>
      </c>
      <c r="E1247" s="170">
        <v>42335</v>
      </c>
      <c r="F1247">
        <v>4560.5600000000004</v>
      </c>
      <c r="H1247" s="170">
        <v>42335</v>
      </c>
      <c r="I1247" s="172">
        <f t="shared" si="50"/>
        <v>5400</v>
      </c>
      <c r="J1247" s="114">
        <f t="shared" si="51"/>
        <v>4560.5600000000004</v>
      </c>
      <c r="L1247" s="170"/>
      <c r="M1247" s="173"/>
      <c r="T1247" s="170"/>
      <c r="X1247" s="170"/>
      <c r="Y1247" s="171"/>
    </row>
    <row r="1248" spans="2:25">
      <c r="B1248" s="170">
        <v>42327</v>
      </c>
      <c r="C1248">
        <v>5650</v>
      </c>
      <c r="E1248" s="170">
        <v>42338</v>
      </c>
      <c r="F1248">
        <v>4446.46</v>
      </c>
      <c r="H1248" s="170">
        <v>42338</v>
      </c>
      <c r="I1248" s="172">
        <f t="shared" si="50"/>
        <v>4875</v>
      </c>
      <c r="J1248" s="114">
        <f t="shared" si="51"/>
        <v>4446.46</v>
      </c>
      <c r="L1248" s="170"/>
      <c r="M1248" s="173"/>
      <c r="T1248" s="170"/>
      <c r="X1248" s="170"/>
      <c r="Y1248" s="171"/>
    </row>
    <row r="1249" spans="2:25">
      <c r="B1249" s="170">
        <v>42328</v>
      </c>
      <c r="C1249">
        <v>5650</v>
      </c>
      <c r="E1249" s="170">
        <v>42339</v>
      </c>
      <c r="F1249">
        <v>4557.67</v>
      </c>
      <c r="H1249" s="170">
        <v>42339</v>
      </c>
      <c r="I1249" s="172">
        <f t="shared" si="50"/>
        <v>5225</v>
      </c>
      <c r="J1249" s="114">
        <f t="shared" si="51"/>
        <v>4557.67</v>
      </c>
      <c r="L1249" s="170"/>
      <c r="M1249" s="173"/>
      <c r="T1249" s="170"/>
      <c r="X1249" s="170"/>
      <c r="Y1249" s="171"/>
    </row>
    <row r="1250" spans="2:25">
      <c r="B1250" s="170">
        <v>42331</v>
      </c>
      <c r="C1250">
        <v>5450</v>
      </c>
      <c r="E1250" s="170">
        <v>42340</v>
      </c>
      <c r="F1250">
        <v>4545.8599999999997</v>
      </c>
      <c r="H1250" s="170">
        <v>42340</v>
      </c>
      <c r="I1250" s="172">
        <f t="shared" si="50"/>
        <v>5175</v>
      </c>
      <c r="J1250" s="114">
        <f t="shared" si="51"/>
        <v>4545.8599999999997</v>
      </c>
      <c r="L1250" s="170"/>
      <c r="M1250" s="173"/>
      <c r="T1250" s="170"/>
      <c r="X1250" s="170"/>
      <c r="Y1250" s="171"/>
    </row>
    <row r="1251" spans="2:25">
      <c r="B1251" s="170">
        <v>42332</v>
      </c>
      <c r="C1251">
        <v>5350</v>
      </c>
      <c r="E1251" s="170">
        <v>42341</v>
      </c>
      <c r="F1251">
        <v>4537.38</v>
      </c>
      <c r="H1251" s="170">
        <v>42341</v>
      </c>
      <c r="I1251" s="172">
        <f t="shared" si="50"/>
        <v>5175</v>
      </c>
      <c r="J1251" s="114">
        <f t="shared" si="51"/>
        <v>4537.38</v>
      </c>
      <c r="L1251" s="170"/>
      <c r="M1251" s="173"/>
      <c r="T1251" s="170"/>
      <c r="X1251" s="170"/>
      <c r="Y1251" s="171"/>
    </row>
    <row r="1252" spans="2:25">
      <c r="B1252" s="170">
        <v>42333</v>
      </c>
      <c r="C1252">
        <v>5350</v>
      </c>
      <c r="E1252" s="170">
        <v>42342</v>
      </c>
      <c r="F1252">
        <v>4508.45</v>
      </c>
      <c r="H1252" s="170">
        <v>42342</v>
      </c>
      <c r="I1252" s="172">
        <f t="shared" si="50"/>
        <v>5050</v>
      </c>
      <c r="J1252" s="114">
        <f t="shared" si="51"/>
        <v>4508.45</v>
      </c>
      <c r="L1252" s="170"/>
      <c r="M1252" s="173"/>
      <c r="T1252" s="170"/>
      <c r="X1252" s="170"/>
      <c r="Y1252" s="171"/>
    </row>
    <row r="1253" spans="2:25">
      <c r="B1253" s="170">
        <v>42334</v>
      </c>
      <c r="C1253">
        <v>5475</v>
      </c>
      <c r="E1253" s="170">
        <v>42345</v>
      </c>
      <c r="F1253">
        <v>4521.3900000000003</v>
      </c>
      <c r="H1253" s="170">
        <v>42345</v>
      </c>
      <c r="I1253" s="172">
        <f t="shared" si="50"/>
        <v>5125</v>
      </c>
      <c r="J1253" s="114">
        <f t="shared" si="51"/>
        <v>4521.3900000000003</v>
      </c>
      <c r="L1253" s="170"/>
      <c r="M1253" s="173"/>
      <c r="T1253" s="170"/>
      <c r="X1253" s="170"/>
      <c r="Y1253" s="171"/>
    </row>
    <row r="1254" spans="2:25">
      <c r="B1254" s="170">
        <v>42335</v>
      </c>
      <c r="C1254">
        <v>5400</v>
      </c>
      <c r="E1254" s="170">
        <v>42346</v>
      </c>
      <c r="F1254">
        <v>4464.18</v>
      </c>
      <c r="H1254" s="170">
        <v>42346</v>
      </c>
      <c r="I1254" s="172">
        <f t="shared" si="50"/>
        <v>5075</v>
      </c>
      <c r="J1254" s="114">
        <f t="shared" si="51"/>
        <v>4464.18</v>
      </c>
      <c r="L1254" s="170"/>
      <c r="M1254" s="173"/>
      <c r="T1254" s="170"/>
      <c r="X1254" s="170"/>
      <c r="Y1254" s="171"/>
    </row>
    <row r="1255" spans="2:25">
      <c r="B1255" s="170">
        <v>42338</v>
      </c>
      <c r="C1255">
        <v>4875</v>
      </c>
      <c r="E1255" s="170">
        <v>42348</v>
      </c>
      <c r="F1255">
        <v>4466.21</v>
      </c>
      <c r="H1255" s="170">
        <v>42348</v>
      </c>
      <c r="I1255" s="172">
        <f t="shared" si="50"/>
        <v>5000</v>
      </c>
      <c r="J1255" s="114">
        <f t="shared" si="51"/>
        <v>4466.21</v>
      </c>
      <c r="L1255" s="170"/>
      <c r="M1255" s="173"/>
      <c r="T1255" s="170"/>
      <c r="X1255" s="170"/>
      <c r="Y1255" s="171"/>
    </row>
    <row r="1256" spans="2:25">
      <c r="B1256" s="170">
        <v>42339</v>
      </c>
      <c r="C1256">
        <v>5225</v>
      </c>
      <c r="E1256" s="170">
        <v>42349</v>
      </c>
      <c r="F1256">
        <v>4393.5200000000004</v>
      </c>
      <c r="H1256" s="170">
        <v>42349</v>
      </c>
      <c r="I1256" s="172">
        <f t="shared" si="50"/>
        <v>4960</v>
      </c>
      <c r="J1256" s="114">
        <f t="shared" si="51"/>
        <v>4393.5200000000004</v>
      </c>
      <c r="L1256" s="170"/>
      <c r="M1256" s="173"/>
      <c r="T1256" s="170"/>
      <c r="X1256" s="170"/>
      <c r="Y1256" s="171"/>
    </row>
    <row r="1257" spans="2:25">
      <c r="B1257" s="170">
        <v>42340</v>
      </c>
      <c r="C1257">
        <v>5175</v>
      </c>
      <c r="E1257" s="170">
        <v>42352</v>
      </c>
      <c r="F1257">
        <v>4374.1899999999996</v>
      </c>
      <c r="H1257" s="170">
        <v>42352</v>
      </c>
      <c r="I1257" s="172">
        <f t="shared" si="50"/>
        <v>4890</v>
      </c>
      <c r="J1257" s="114">
        <f t="shared" si="51"/>
        <v>4374.1899999999996</v>
      </c>
      <c r="L1257" s="170"/>
      <c r="M1257" s="173"/>
      <c r="T1257" s="170"/>
      <c r="X1257" s="170"/>
      <c r="Y1257" s="171"/>
    </row>
    <row r="1258" spans="2:25">
      <c r="B1258" s="170">
        <v>42341</v>
      </c>
      <c r="C1258">
        <v>5175</v>
      </c>
      <c r="E1258" s="170">
        <v>42353</v>
      </c>
      <c r="F1258">
        <v>4409.17</v>
      </c>
      <c r="H1258" s="170">
        <v>42353</v>
      </c>
      <c r="I1258" s="172">
        <f t="shared" si="50"/>
        <v>4890</v>
      </c>
      <c r="J1258" s="114">
        <f t="shared" si="51"/>
        <v>4409.17</v>
      </c>
      <c r="L1258" s="170"/>
      <c r="M1258" s="173"/>
      <c r="T1258" s="170"/>
      <c r="X1258" s="170"/>
      <c r="Y1258" s="171"/>
    </row>
    <row r="1259" spans="2:25">
      <c r="B1259" s="170">
        <v>42342</v>
      </c>
      <c r="C1259">
        <v>5050</v>
      </c>
      <c r="E1259" s="170">
        <v>42354</v>
      </c>
      <c r="F1259">
        <v>4483.45</v>
      </c>
      <c r="H1259" s="170">
        <v>42354</v>
      </c>
      <c r="I1259" s="172">
        <f t="shared" si="50"/>
        <v>4990</v>
      </c>
      <c r="J1259" s="114">
        <f t="shared" si="51"/>
        <v>4483.45</v>
      </c>
      <c r="L1259" s="170"/>
      <c r="M1259" s="173"/>
      <c r="T1259" s="170"/>
      <c r="X1259" s="170"/>
      <c r="Y1259" s="171"/>
    </row>
    <row r="1260" spans="2:25">
      <c r="B1260" s="170">
        <v>42345</v>
      </c>
      <c r="C1260">
        <v>5125</v>
      </c>
      <c r="E1260" s="170">
        <v>42355</v>
      </c>
      <c r="F1260">
        <v>4555.96</v>
      </c>
      <c r="H1260" s="170">
        <v>42355</v>
      </c>
      <c r="I1260" s="172">
        <f t="shared" si="50"/>
        <v>5125</v>
      </c>
      <c r="J1260" s="114">
        <f t="shared" si="51"/>
        <v>4555.96</v>
      </c>
      <c r="L1260" s="170"/>
      <c r="M1260" s="173"/>
      <c r="T1260" s="170"/>
      <c r="X1260" s="170"/>
      <c r="Y1260" s="171"/>
    </row>
    <row r="1261" spans="2:25">
      <c r="B1261" s="170">
        <v>42346</v>
      </c>
      <c r="C1261">
        <v>5075</v>
      </c>
      <c r="E1261" s="170">
        <v>42356</v>
      </c>
      <c r="F1261">
        <v>4468.6499999999996</v>
      </c>
      <c r="H1261" s="170">
        <v>42356</v>
      </c>
      <c r="I1261" s="172">
        <f t="shared" si="50"/>
        <v>5050</v>
      </c>
      <c r="J1261" s="114">
        <f t="shared" si="51"/>
        <v>4468.6499999999996</v>
      </c>
      <c r="L1261" s="170"/>
      <c r="M1261" s="173"/>
      <c r="T1261" s="170"/>
      <c r="X1261" s="170"/>
      <c r="Y1261" s="171"/>
    </row>
    <row r="1262" spans="2:25">
      <c r="B1262" s="170">
        <v>42348</v>
      </c>
      <c r="C1262">
        <v>5000</v>
      </c>
      <c r="E1262" s="170">
        <v>42359</v>
      </c>
      <c r="F1262">
        <v>4490.68</v>
      </c>
      <c r="H1262" s="170">
        <v>42359</v>
      </c>
      <c r="I1262" s="172">
        <f t="shared" si="50"/>
        <v>4975</v>
      </c>
      <c r="J1262" s="114">
        <f t="shared" si="51"/>
        <v>4490.68</v>
      </c>
      <c r="L1262" s="170"/>
      <c r="M1262" s="173"/>
      <c r="T1262" s="170"/>
      <c r="X1262" s="170"/>
      <c r="Y1262" s="171"/>
    </row>
    <row r="1263" spans="2:25">
      <c r="B1263" s="170">
        <v>42349</v>
      </c>
      <c r="C1263">
        <v>4960</v>
      </c>
      <c r="E1263" s="170">
        <v>42360</v>
      </c>
      <c r="F1263">
        <v>4517.57</v>
      </c>
      <c r="H1263" s="170">
        <v>42360</v>
      </c>
      <c r="I1263" s="172">
        <f t="shared" si="50"/>
        <v>4965</v>
      </c>
      <c r="J1263" s="114">
        <f t="shared" si="51"/>
        <v>4517.57</v>
      </c>
      <c r="L1263" s="170"/>
      <c r="M1263" s="173"/>
      <c r="T1263" s="170"/>
      <c r="X1263" s="170"/>
      <c r="Y1263" s="171"/>
    </row>
    <row r="1264" spans="2:25">
      <c r="B1264" s="170">
        <v>42352</v>
      </c>
      <c r="C1264">
        <v>4890</v>
      </c>
      <c r="E1264" s="170">
        <v>42361</v>
      </c>
      <c r="F1264">
        <v>4522.6499999999996</v>
      </c>
      <c r="H1264" s="170">
        <v>42361</v>
      </c>
      <c r="I1264" s="172">
        <f t="shared" si="50"/>
        <v>4955</v>
      </c>
      <c r="J1264" s="114">
        <f t="shared" si="51"/>
        <v>4522.6499999999996</v>
      </c>
      <c r="L1264" s="170"/>
      <c r="M1264" s="173"/>
      <c r="T1264" s="170"/>
      <c r="X1264" s="170"/>
      <c r="Y1264" s="171"/>
    </row>
    <row r="1265" spans="2:25">
      <c r="B1265" s="170">
        <v>42353</v>
      </c>
      <c r="C1265">
        <v>4890</v>
      </c>
      <c r="E1265" s="170">
        <v>42366</v>
      </c>
      <c r="F1265">
        <v>4557.3500000000004</v>
      </c>
      <c r="H1265" s="170">
        <v>42366</v>
      </c>
      <c r="I1265" s="172">
        <f t="shared" si="50"/>
        <v>5150</v>
      </c>
      <c r="J1265" s="114">
        <f t="shared" si="51"/>
        <v>4557.3500000000004</v>
      </c>
      <c r="L1265" s="170"/>
      <c r="M1265" s="173"/>
      <c r="T1265" s="170"/>
      <c r="X1265" s="170"/>
      <c r="Y1265" s="171"/>
    </row>
    <row r="1266" spans="2:25">
      <c r="B1266" s="170">
        <v>42354</v>
      </c>
      <c r="C1266">
        <v>4990</v>
      </c>
      <c r="E1266" s="170">
        <v>42367</v>
      </c>
      <c r="F1266">
        <v>4569.3599999999997</v>
      </c>
      <c r="H1266" s="170">
        <v>42367</v>
      </c>
      <c r="I1266" s="172">
        <f t="shared" si="50"/>
        <v>5125</v>
      </c>
      <c r="J1266" s="114">
        <f t="shared" si="51"/>
        <v>4569.3599999999997</v>
      </c>
      <c r="L1266" s="170"/>
      <c r="M1266" s="173"/>
      <c r="T1266" s="170"/>
      <c r="X1266" s="170"/>
      <c r="Y1266" s="171"/>
    </row>
    <row r="1267" spans="2:25">
      <c r="B1267" s="170">
        <v>42355</v>
      </c>
      <c r="C1267">
        <v>5125</v>
      </c>
      <c r="E1267" s="170">
        <v>42368</v>
      </c>
      <c r="F1267">
        <v>4593.01</v>
      </c>
      <c r="H1267" s="170">
        <v>42368</v>
      </c>
      <c r="I1267" s="172">
        <f t="shared" si="50"/>
        <v>5175</v>
      </c>
      <c r="J1267" s="114">
        <f t="shared" si="51"/>
        <v>4593.01</v>
      </c>
      <c r="L1267" s="170"/>
      <c r="M1267" s="173"/>
      <c r="T1267" s="170"/>
      <c r="X1267" s="170"/>
      <c r="Y1267" s="171"/>
    </row>
    <row r="1268" spans="2:25">
      <c r="B1268" s="170">
        <v>42356</v>
      </c>
      <c r="C1268">
        <v>5050</v>
      </c>
      <c r="E1268" s="170">
        <v>42373</v>
      </c>
      <c r="F1268">
        <v>4525.92</v>
      </c>
      <c r="H1268" s="170">
        <v>42373</v>
      </c>
      <c r="I1268" s="172">
        <f t="shared" si="50"/>
        <v>5300</v>
      </c>
      <c r="J1268" s="114">
        <f t="shared" si="51"/>
        <v>4525.92</v>
      </c>
      <c r="L1268" s="170"/>
      <c r="M1268" s="173"/>
      <c r="T1268" s="170"/>
      <c r="X1268" s="170"/>
      <c r="Y1268" s="171"/>
    </row>
    <row r="1269" spans="2:25">
      <c r="B1269" s="170">
        <v>42359</v>
      </c>
      <c r="C1269">
        <v>4975</v>
      </c>
      <c r="E1269" s="170">
        <v>42374</v>
      </c>
      <c r="F1269">
        <v>4557.82</v>
      </c>
      <c r="H1269" s="170">
        <v>42374</v>
      </c>
      <c r="I1269" s="172">
        <f t="shared" si="50"/>
        <v>5475</v>
      </c>
      <c r="J1269" s="114">
        <f t="shared" si="51"/>
        <v>4557.82</v>
      </c>
      <c r="L1269" s="170"/>
      <c r="M1269" s="173"/>
      <c r="T1269" s="170"/>
      <c r="X1269" s="170"/>
      <c r="Y1269" s="171"/>
    </row>
    <row r="1270" spans="2:25">
      <c r="B1270" s="170">
        <v>42360</v>
      </c>
      <c r="C1270">
        <v>4965</v>
      </c>
      <c r="E1270" s="170">
        <v>42375</v>
      </c>
      <c r="F1270">
        <v>4608.9799999999996</v>
      </c>
      <c r="H1270" s="170">
        <v>42375</v>
      </c>
      <c r="I1270" s="172">
        <f t="shared" si="50"/>
        <v>5800</v>
      </c>
      <c r="J1270" s="114">
        <f t="shared" si="51"/>
        <v>4608.9799999999996</v>
      </c>
      <c r="L1270" s="170"/>
      <c r="M1270" s="173"/>
      <c r="T1270" s="170"/>
      <c r="X1270" s="170"/>
      <c r="Y1270" s="171"/>
    </row>
    <row r="1271" spans="2:25">
      <c r="B1271" s="170">
        <v>42361</v>
      </c>
      <c r="C1271">
        <v>4955</v>
      </c>
      <c r="E1271" s="170">
        <v>42376</v>
      </c>
      <c r="F1271">
        <v>4530.45</v>
      </c>
      <c r="H1271" s="170">
        <v>42376</v>
      </c>
      <c r="I1271" s="172">
        <f t="shared" si="50"/>
        <v>5650</v>
      </c>
      <c r="J1271" s="114">
        <f t="shared" si="51"/>
        <v>4530.45</v>
      </c>
      <c r="L1271" s="170"/>
      <c r="M1271" s="173"/>
      <c r="T1271" s="170"/>
      <c r="X1271" s="170"/>
      <c r="Y1271" s="171"/>
    </row>
    <row r="1272" spans="2:25">
      <c r="B1272" s="170">
        <v>42366</v>
      </c>
      <c r="C1272">
        <v>5150</v>
      </c>
      <c r="E1272" s="170">
        <v>42377</v>
      </c>
      <c r="F1272">
        <v>4546.29</v>
      </c>
      <c r="H1272" s="170">
        <v>42377</v>
      </c>
      <c r="I1272" s="172">
        <f t="shared" si="50"/>
        <v>5675</v>
      </c>
      <c r="J1272" s="114">
        <f t="shared" si="51"/>
        <v>4546.29</v>
      </c>
      <c r="L1272" s="170"/>
      <c r="M1272" s="173"/>
      <c r="T1272" s="170"/>
      <c r="X1272" s="170"/>
      <c r="Y1272" s="171"/>
    </row>
    <row r="1273" spans="2:25">
      <c r="B1273" s="170">
        <v>42367</v>
      </c>
      <c r="C1273">
        <v>5125</v>
      </c>
      <c r="E1273" s="170">
        <v>42380</v>
      </c>
      <c r="F1273">
        <v>4465.4799999999996</v>
      </c>
      <c r="H1273" s="170">
        <v>42380</v>
      </c>
      <c r="I1273" s="172">
        <f t="shared" si="50"/>
        <v>5525</v>
      </c>
      <c r="J1273" s="114">
        <f t="shared" si="51"/>
        <v>4465.4799999999996</v>
      </c>
      <c r="L1273" s="170"/>
      <c r="M1273" s="173"/>
      <c r="T1273" s="170"/>
      <c r="X1273" s="170"/>
      <c r="Y1273" s="171"/>
    </row>
    <row r="1274" spans="2:25">
      <c r="B1274" s="170">
        <v>42368</v>
      </c>
      <c r="C1274">
        <v>5175</v>
      </c>
      <c r="E1274" s="170">
        <v>42381</v>
      </c>
      <c r="F1274">
        <v>4512.53</v>
      </c>
      <c r="H1274" s="170">
        <v>42381</v>
      </c>
      <c r="I1274" s="172">
        <f t="shared" si="50"/>
        <v>5775</v>
      </c>
      <c r="J1274" s="114">
        <f t="shared" si="51"/>
        <v>4512.53</v>
      </c>
      <c r="L1274" s="170"/>
      <c r="M1274" s="173"/>
      <c r="T1274" s="170"/>
      <c r="X1274" s="170"/>
      <c r="Y1274" s="171"/>
    </row>
    <row r="1275" spans="2:25">
      <c r="B1275" s="170">
        <v>42373</v>
      </c>
      <c r="C1275">
        <v>5300</v>
      </c>
      <c r="E1275" s="170">
        <v>42382</v>
      </c>
      <c r="F1275">
        <v>4537.18</v>
      </c>
      <c r="H1275" s="170">
        <v>42382</v>
      </c>
      <c r="I1275" s="172">
        <f t="shared" si="50"/>
        <v>5850</v>
      </c>
      <c r="J1275" s="114">
        <f t="shared" si="51"/>
        <v>4537.18</v>
      </c>
      <c r="L1275" s="170"/>
      <c r="M1275" s="173"/>
      <c r="T1275" s="170"/>
      <c r="X1275" s="170"/>
      <c r="Y1275" s="171"/>
    </row>
    <row r="1276" spans="2:25">
      <c r="B1276" s="170">
        <v>42374</v>
      </c>
      <c r="C1276">
        <v>5475</v>
      </c>
      <c r="E1276" s="170">
        <v>42383</v>
      </c>
      <c r="F1276">
        <v>4513.18</v>
      </c>
      <c r="H1276" s="170">
        <v>42383</v>
      </c>
      <c r="I1276" s="172">
        <f t="shared" si="50"/>
        <v>5700</v>
      </c>
      <c r="J1276" s="114">
        <f t="shared" si="51"/>
        <v>4513.18</v>
      </c>
      <c r="L1276" s="170"/>
      <c r="M1276" s="173"/>
      <c r="T1276" s="170"/>
      <c r="X1276" s="170"/>
      <c r="Y1276" s="171"/>
    </row>
    <row r="1277" spans="2:25">
      <c r="B1277" s="170">
        <v>42375</v>
      </c>
      <c r="C1277">
        <v>5800</v>
      </c>
      <c r="E1277" s="170">
        <v>42384</v>
      </c>
      <c r="F1277">
        <v>4523.9799999999996</v>
      </c>
      <c r="H1277" s="170">
        <v>42384</v>
      </c>
      <c r="I1277" s="172">
        <f t="shared" si="50"/>
        <v>5725</v>
      </c>
      <c r="J1277" s="114">
        <f t="shared" si="51"/>
        <v>4523.9799999999996</v>
      </c>
      <c r="L1277" s="170"/>
      <c r="M1277" s="173"/>
      <c r="T1277" s="170"/>
      <c r="X1277" s="170"/>
      <c r="Y1277" s="171"/>
    </row>
    <row r="1278" spans="2:25">
      <c r="B1278" s="170">
        <v>42376</v>
      </c>
      <c r="C1278">
        <v>5650</v>
      </c>
      <c r="E1278" s="170">
        <v>42387</v>
      </c>
      <c r="F1278">
        <v>4481.28</v>
      </c>
      <c r="H1278" s="170">
        <v>42387</v>
      </c>
      <c r="I1278" s="172">
        <f t="shared" si="50"/>
        <v>5675</v>
      </c>
      <c r="J1278" s="114">
        <f t="shared" si="51"/>
        <v>4481.28</v>
      </c>
      <c r="L1278" s="170"/>
      <c r="M1278" s="173"/>
      <c r="T1278" s="170"/>
      <c r="X1278" s="170"/>
      <c r="Y1278" s="171"/>
    </row>
    <row r="1279" spans="2:25">
      <c r="B1279" s="170">
        <v>42377</v>
      </c>
      <c r="C1279">
        <v>5675</v>
      </c>
      <c r="E1279" s="170">
        <v>42388</v>
      </c>
      <c r="F1279">
        <v>4491.74</v>
      </c>
      <c r="H1279" s="170">
        <v>42388</v>
      </c>
      <c r="I1279" s="172">
        <f t="shared" si="50"/>
        <v>5825</v>
      </c>
      <c r="J1279" s="114">
        <f t="shared" si="51"/>
        <v>4491.74</v>
      </c>
      <c r="L1279" s="170"/>
      <c r="M1279" s="173"/>
      <c r="T1279" s="170"/>
      <c r="X1279" s="170"/>
      <c r="Y1279" s="171"/>
    </row>
    <row r="1280" spans="2:25">
      <c r="B1280" s="170">
        <v>42380</v>
      </c>
      <c r="C1280">
        <v>5525</v>
      </c>
      <c r="E1280" s="170">
        <v>42389</v>
      </c>
      <c r="F1280">
        <v>4427.9799999999996</v>
      </c>
      <c r="H1280" s="170">
        <v>42389</v>
      </c>
      <c r="I1280" s="172">
        <f t="shared" si="50"/>
        <v>5750</v>
      </c>
      <c r="J1280" s="114">
        <f t="shared" si="51"/>
        <v>4427.9799999999996</v>
      </c>
      <c r="L1280" s="170"/>
      <c r="M1280" s="173"/>
      <c r="T1280" s="170"/>
      <c r="X1280" s="170"/>
      <c r="Y1280" s="171"/>
    </row>
    <row r="1281" spans="2:25">
      <c r="B1281" s="170">
        <v>42381</v>
      </c>
      <c r="C1281">
        <v>5775</v>
      </c>
      <c r="E1281" s="170">
        <v>42390</v>
      </c>
      <c r="F1281">
        <v>4414.13</v>
      </c>
      <c r="H1281" s="170">
        <v>42390</v>
      </c>
      <c r="I1281" s="172">
        <f t="shared" si="50"/>
        <v>5650</v>
      </c>
      <c r="J1281" s="114">
        <f t="shared" si="51"/>
        <v>4414.13</v>
      </c>
      <c r="L1281" s="170"/>
      <c r="M1281" s="173"/>
      <c r="T1281" s="170"/>
      <c r="X1281" s="170"/>
      <c r="Y1281" s="171"/>
    </row>
    <row r="1282" spans="2:25">
      <c r="B1282" s="170">
        <v>42382</v>
      </c>
      <c r="C1282">
        <v>5850</v>
      </c>
      <c r="E1282" s="170">
        <v>42391</v>
      </c>
      <c r="F1282">
        <v>4456.74</v>
      </c>
      <c r="H1282" s="170">
        <v>42391</v>
      </c>
      <c r="I1282" s="172">
        <f t="shared" si="50"/>
        <v>5800</v>
      </c>
      <c r="J1282" s="114">
        <f t="shared" si="51"/>
        <v>4456.74</v>
      </c>
      <c r="L1282" s="170"/>
      <c r="M1282" s="173"/>
      <c r="T1282" s="170"/>
      <c r="X1282" s="170"/>
      <c r="Y1282" s="171"/>
    </row>
    <row r="1283" spans="2:25">
      <c r="B1283" s="170">
        <v>42383</v>
      </c>
      <c r="C1283">
        <v>5700</v>
      </c>
      <c r="E1283" s="170">
        <v>42394</v>
      </c>
      <c r="F1283">
        <v>4505.79</v>
      </c>
      <c r="H1283" s="170">
        <v>42394</v>
      </c>
      <c r="I1283" s="172">
        <f t="shared" si="50"/>
        <v>5700</v>
      </c>
      <c r="J1283" s="114">
        <f t="shared" si="51"/>
        <v>4505.79</v>
      </c>
      <c r="L1283" s="170"/>
      <c r="M1283" s="173"/>
      <c r="T1283" s="170"/>
      <c r="X1283" s="170"/>
      <c r="Y1283" s="171"/>
    </row>
    <row r="1284" spans="2:25">
      <c r="B1284" s="170">
        <v>42384</v>
      </c>
      <c r="C1284">
        <v>5725</v>
      </c>
      <c r="E1284" s="170">
        <v>42395</v>
      </c>
      <c r="F1284">
        <v>4510.47</v>
      </c>
      <c r="H1284" s="170">
        <v>42395</v>
      </c>
      <c r="I1284" s="172">
        <f t="shared" si="50"/>
        <v>5525</v>
      </c>
      <c r="J1284" s="114">
        <f t="shared" si="51"/>
        <v>4510.47</v>
      </c>
      <c r="L1284" s="170"/>
      <c r="M1284" s="173"/>
      <c r="T1284" s="170"/>
      <c r="X1284" s="170"/>
      <c r="Y1284" s="171"/>
    </row>
    <row r="1285" spans="2:25">
      <c r="B1285" s="170">
        <v>42387</v>
      </c>
      <c r="C1285">
        <v>5675</v>
      </c>
      <c r="E1285" s="170">
        <v>42396</v>
      </c>
      <c r="F1285">
        <v>4583.63</v>
      </c>
      <c r="H1285" s="170">
        <v>42396</v>
      </c>
      <c r="I1285" s="172">
        <f t="shared" ref="I1285:I1348" si="52">IFERROR(_xlfn.XLOOKUP($H1285,B1285:B4852,C1285:C4852),AVERAGE(I1282:I1284))</f>
        <v>5850</v>
      </c>
      <c r="J1285" s="114">
        <f t="shared" ref="J1285:J1348" si="53">F1285</f>
        <v>4583.63</v>
      </c>
      <c r="L1285" s="170"/>
      <c r="M1285" s="173"/>
      <c r="T1285" s="170"/>
      <c r="X1285" s="170"/>
      <c r="Y1285" s="171"/>
    </row>
    <row r="1286" spans="2:25">
      <c r="B1286" s="170">
        <v>42388</v>
      </c>
      <c r="C1286">
        <v>5825</v>
      </c>
      <c r="E1286" s="170">
        <v>42397</v>
      </c>
      <c r="F1286">
        <v>4602.83</v>
      </c>
      <c r="H1286" s="170">
        <v>42397</v>
      </c>
      <c r="I1286" s="172">
        <f t="shared" si="52"/>
        <v>5975</v>
      </c>
      <c r="J1286" s="114">
        <f t="shared" si="53"/>
        <v>4602.83</v>
      </c>
      <c r="L1286" s="170"/>
      <c r="M1286" s="173"/>
      <c r="T1286" s="170"/>
      <c r="X1286" s="170"/>
      <c r="Y1286" s="171"/>
    </row>
    <row r="1287" spans="2:25">
      <c r="B1287" s="170">
        <v>42389</v>
      </c>
      <c r="C1287">
        <v>5750</v>
      </c>
      <c r="E1287" s="170">
        <v>42398</v>
      </c>
      <c r="F1287">
        <v>4615.16</v>
      </c>
      <c r="H1287" s="170">
        <v>42398</v>
      </c>
      <c r="I1287" s="172">
        <f t="shared" si="52"/>
        <v>6200</v>
      </c>
      <c r="J1287" s="114">
        <f t="shared" si="53"/>
        <v>4615.16</v>
      </c>
      <c r="L1287" s="170"/>
      <c r="M1287" s="173"/>
      <c r="T1287" s="170"/>
      <c r="X1287" s="170"/>
      <c r="Y1287" s="171"/>
    </row>
    <row r="1288" spans="2:25">
      <c r="B1288" s="170">
        <v>42390</v>
      </c>
      <c r="C1288">
        <v>5650</v>
      </c>
      <c r="E1288" s="170">
        <v>42401</v>
      </c>
      <c r="F1288">
        <v>4624.6400000000003</v>
      </c>
      <c r="H1288" s="170">
        <v>42401</v>
      </c>
      <c r="I1288" s="172">
        <f t="shared" si="52"/>
        <v>6275</v>
      </c>
      <c r="J1288" s="114">
        <f t="shared" si="53"/>
        <v>4624.6400000000003</v>
      </c>
      <c r="L1288" s="170"/>
      <c r="M1288" s="173"/>
      <c r="T1288" s="170"/>
      <c r="X1288" s="170"/>
      <c r="Y1288" s="171"/>
    </row>
    <row r="1289" spans="2:25">
      <c r="B1289" s="170">
        <v>42391</v>
      </c>
      <c r="C1289">
        <v>5800</v>
      </c>
      <c r="E1289" s="170">
        <v>42402</v>
      </c>
      <c r="F1289">
        <v>4587.4399999999996</v>
      </c>
      <c r="H1289" s="170">
        <v>42402</v>
      </c>
      <c r="I1289" s="172">
        <f t="shared" si="52"/>
        <v>6250</v>
      </c>
      <c r="J1289" s="114">
        <f t="shared" si="53"/>
        <v>4587.4399999999996</v>
      </c>
      <c r="L1289" s="170"/>
      <c r="M1289" s="173"/>
      <c r="T1289" s="170"/>
      <c r="X1289" s="170"/>
      <c r="Y1289" s="171"/>
    </row>
    <row r="1290" spans="2:25">
      <c r="B1290" s="170">
        <v>42394</v>
      </c>
      <c r="C1290">
        <v>5700</v>
      </c>
      <c r="E1290" s="170">
        <v>42403</v>
      </c>
      <c r="F1290">
        <v>4596.1099999999997</v>
      </c>
      <c r="H1290" s="170">
        <v>42403</v>
      </c>
      <c r="I1290" s="172">
        <f t="shared" si="52"/>
        <v>6150</v>
      </c>
      <c r="J1290" s="114">
        <f t="shared" si="53"/>
        <v>4596.1099999999997</v>
      </c>
      <c r="L1290" s="170"/>
      <c r="M1290" s="173"/>
      <c r="T1290" s="170"/>
      <c r="X1290" s="170"/>
      <c r="Y1290" s="171"/>
    </row>
    <row r="1291" spans="2:25">
      <c r="B1291" s="170">
        <v>42395</v>
      </c>
      <c r="C1291">
        <v>5525</v>
      </c>
      <c r="E1291" s="170">
        <v>42404</v>
      </c>
      <c r="F1291">
        <v>4665.82</v>
      </c>
      <c r="H1291" s="170">
        <v>42404</v>
      </c>
      <c r="I1291" s="172">
        <f t="shared" si="52"/>
        <v>6375</v>
      </c>
      <c r="J1291" s="114">
        <f t="shared" si="53"/>
        <v>4665.82</v>
      </c>
      <c r="L1291" s="170"/>
      <c r="M1291" s="173"/>
      <c r="T1291" s="170"/>
      <c r="X1291" s="170"/>
      <c r="Y1291" s="171"/>
    </row>
    <row r="1292" spans="2:25">
      <c r="B1292" s="170">
        <v>42396</v>
      </c>
      <c r="C1292">
        <v>5850</v>
      </c>
      <c r="E1292" s="170">
        <v>42405</v>
      </c>
      <c r="F1292">
        <v>4798.95</v>
      </c>
      <c r="H1292" s="170">
        <v>42405</v>
      </c>
      <c r="I1292" s="172">
        <f t="shared" si="52"/>
        <v>6575</v>
      </c>
      <c r="J1292" s="114">
        <f t="shared" si="53"/>
        <v>4798.95</v>
      </c>
      <c r="L1292" s="170"/>
      <c r="M1292" s="173"/>
      <c r="T1292" s="170"/>
      <c r="X1292" s="170"/>
      <c r="Y1292" s="171"/>
    </row>
    <row r="1293" spans="2:25">
      <c r="B1293" s="170">
        <v>42397</v>
      </c>
      <c r="C1293">
        <v>5975</v>
      </c>
      <c r="E1293" s="170">
        <v>42409</v>
      </c>
      <c r="F1293">
        <v>4768.63</v>
      </c>
      <c r="H1293" s="170">
        <v>42409</v>
      </c>
      <c r="I1293" s="172">
        <f t="shared" si="52"/>
        <v>6700</v>
      </c>
      <c r="J1293" s="114">
        <f t="shared" si="53"/>
        <v>4768.63</v>
      </c>
      <c r="L1293" s="170"/>
      <c r="M1293" s="173"/>
      <c r="T1293" s="170"/>
      <c r="X1293" s="170"/>
      <c r="Y1293" s="171"/>
    </row>
    <row r="1294" spans="2:25">
      <c r="B1294" s="170">
        <v>42398</v>
      </c>
      <c r="C1294">
        <v>6200</v>
      </c>
      <c r="E1294" s="170">
        <v>42410</v>
      </c>
      <c r="F1294">
        <v>4732.4799999999996</v>
      </c>
      <c r="H1294" s="170">
        <v>42410</v>
      </c>
      <c r="I1294" s="172">
        <f t="shared" si="52"/>
        <v>6775</v>
      </c>
      <c r="J1294" s="114">
        <f t="shared" si="53"/>
        <v>4732.4799999999996</v>
      </c>
      <c r="L1294" s="170"/>
      <c r="M1294" s="173"/>
      <c r="T1294" s="170"/>
      <c r="X1294" s="170"/>
      <c r="Y1294" s="171"/>
    </row>
    <row r="1295" spans="2:25">
      <c r="B1295" s="170">
        <v>42401</v>
      </c>
      <c r="C1295">
        <v>6275</v>
      </c>
      <c r="E1295" s="170">
        <v>42411</v>
      </c>
      <c r="F1295">
        <v>4775.8599999999997</v>
      </c>
      <c r="H1295" s="170">
        <v>42411</v>
      </c>
      <c r="I1295" s="172">
        <f t="shared" si="52"/>
        <v>6725</v>
      </c>
      <c r="J1295" s="114">
        <f t="shared" si="53"/>
        <v>4775.8599999999997</v>
      </c>
      <c r="L1295" s="170"/>
      <c r="M1295" s="173"/>
      <c r="T1295" s="170"/>
      <c r="X1295" s="170"/>
      <c r="Y1295" s="171"/>
    </row>
    <row r="1296" spans="2:25">
      <c r="B1296" s="170">
        <v>42402</v>
      </c>
      <c r="C1296">
        <v>6250</v>
      </c>
      <c r="E1296" s="170">
        <v>42412</v>
      </c>
      <c r="F1296">
        <v>4714.3900000000003</v>
      </c>
      <c r="H1296" s="170">
        <v>42412</v>
      </c>
      <c r="I1296" s="172">
        <f t="shared" si="52"/>
        <v>6500</v>
      </c>
      <c r="J1296" s="114">
        <f t="shared" si="53"/>
        <v>4714.3900000000003</v>
      </c>
      <c r="L1296" s="170"/>
      <c r="M1296" s="173"/>
      <c r="T1296" s="170"/>
      <c r="X1296" s="170"/>
      <c r="Y1296" s="171"/>
    </row>
    <row r="1297" spans="2:25">
      <c r="B1297" s="170">
        <v>42403</v>
      </c>
      <c r="C1297">
        <v>6150</v>
      </c>
      <c r="E1297" s="170">
        <v>42415</v>
      </c>
      <c r="F1297">
        <v>4740.7299999999996</v>
      </c>
      <c r="H1297" s="170">
        <v>42415</v>
      </c>
      <c r="I1297" s="172">
        <f t="shared" si="52"/>
        <v>6500</v>
      </c>
      <c r="J1297" s="114">
        <f t="shared" si="53"/>
        <v>4740.7299999999996</v>
      </c>
      <c r="L1297" s="170"/>
      <c r="M1297" s="173"/>
      <c r="T1297" s="170"/>
      <c r="X1297" s="170"/>
      <c r="Y1297" s="171"/>
    </row>
    <row r="1298" spans="2:25">
      <c r="B1298" s="170">
        <v>42404</v>
      </c>
      <c r="C1298">
        <v>6375</v>
      </c>
      <c r="E1298" s="170">
        <v>42416</v>
      </c>
      <c r="F1298">
        <v>4745</v>
      </c>
      <c r="H1298" s="170">
        <v>42416</v>
      </c>
      <c r="I1298" s="172">
        <f t="shared" si="52"/>
        <v>6550</v>
      </c>
      <c r="J1298" s="114">
        <f t="shared" si="53"/>
        <v>4745</v>
      </c>
      <c r="L1298" s="170"/>
      <c r="M1298" s="173"/>
      <c r="T1298" s="170"/>
      <c r="X1298" s="170"/>
      <c r="Y1298" s="171"/>
    </row>
    <row r="1299" spans="2:25">
      <c r="B1299" s="170">
        <v>42405</v>
      </c>
      <c r="C1299">
        <v>6575</v>
      </c>
      <c r="E1299" s="170">
        <v>42417</v>
      </c>
      <c r="F1299">
        <v>4765.51</v>
      </c>
      <c r="H1299" s="170">
        <v>42417</v>
      </c>
      <c r="I1299" s="172">
        <f t="shared" si="52"/>
        <v>6525</v>
      </c>
      <c r="J1299" s="114">
        <f t="shared" si="53"/>
        <v>4765.51</v>
      </c>
      <c r="L1299" s="170"/>
      <c r="M1299" s="173"/>
      <c r="T1299" s="170"/>
      <c r="X1299" s="170"/>
      <c r="Y1299" s="171"/>
    </row>
    <row r="1300" spans="2:25">
      <c r="B1300" s="170">
        <v>42409</v>
      </c>
      <c r="C1300">
        <v>6700</v>
      </c>
      <c r="E1300" s="170">
        <v>42418</v>
      </c>
      <c r="F1300">
        <v>4778.79</v>
      </c>
      <c r="H1300" s="170">
        <v>42418</v>
      </c>
      <c r="I1300" s="172">
        <f t="shared" si="52"/>
        <v>6825</v>
      </c>
      <c r="J1300" s="114">
        <f t="shared" si="53"/>
        <v>4778.79</v>
      </c>
      <c r="L1300" s="170"/>
      <c r="M1300" s="173"/>
      <c r="T1300" s="170"/>
      <c r="X1300" s="170"/>
      <c r="Y1300" s="171"/>
    </row>
    <row r="1301" spans="2:25">
      <c r="B1301" s="170">
        <v>42410</v>
      </c>
      <c r="C1301">
        <v>6775</v>
      </c>
      <c r="E1301" s="170">
        <v>42419</v>
      </c>
      <c r="F1301">
        <v>4697.5600000000004</v>
      </c>
      <c r="H1301" s="170">
        <v>42419</v>
      </c>
      <c r="I1301" s="172">
        <f t="shared" si="52"/>
        <v>6725</v>
      </c>
      <c r="J1301" s="114">
        <f t="shared" si="53"/>
        <v>4697.5600000000004</v>
      </c>
      <c r="L1301" s="170"/>
      <c r="M1301" s="173"/>
      <c r="T1301" s="170"/>
      <c r="X1301" s="170"/>
      <c r="Y1301" s="171"/>
    </row>
    <row r="1302" spans="2:25">
      <c r="B1302" s="170">
        <v>42411</v>
      </c>
      <c r="C1302">
        <v>6725</v>
      </c>
      <c r="E1302" s="170">
        <v>42422</v>
      </c>
      <c r="F1302">
        <v>4708.62</v>
      </c>
      <c r="H1302" s="170">
        <v>42422</v>
      </c>
      <c r="I1302" s="172">
        <f t="shared" si="52"/>
        <v>6825</v>
      </c>
      <c r="J1302" s="114">
        <f t="shared" si="53"/>
        <v>4708.62</v>
      </c>
      <c r="L1302" s="170"/>
      <c r="M1302" s="173"/>
      <c r="T1302" s="170"/>
      <c r="X1302" s="170"/>
      <c r="Y1302" s="171"/>
    </row>
    <row r="1303" spans="2:25">
      <c r="B1303" s="170">
        <v>42412</v>
      </c>
      <c r="C1303">
        <v>6500</v>
      </c>
      <c r="E1303" s="170">
        <v>42423</v>
      </c>
      <c r="F1303">
        <v>4654.05</v>
      </c>
      <c r="H1303" s="170">
        <v>42423</v>
      </c>
      <c r="I1303" s="172">
        <f t="shared" si="52"/>
        <v>6775</v>
      </c>
      <c r="J1303" s="114">
        <f t="shared" si="53"/>
        <v>4654.05</v>
      </c>
      <c r="L1303" s="170"/>
      <c r="M1303" s="173"/>
      <c r="T1303" s="170"/>
      <c r="X1303" s="170"/>
      <c r="Y1303" s="171"/>
    </row>
    <row r="1304" spans="2:25">
      <c r="B1304" s="170">
        <v>42415</v>
      </c>
      <c r="C1304">
        <v>6500</v>
      </c>
      <c r="E1304" s="170">
        <v>42424</v>
      </c>
      <c r="F1304">
        <v>4657.72</v>
      </c>
      <c r="H1304" s="170">
        <v>42424</v>
      </c>
      <c r="I1304" s="172">
        <f t="shared" si="52"/>
        <v>6650</v>
      </c>
      <c r="J1304" s="114">
        <f t="shared" si="53"/>
        <v>4657.72</v>
      </c>
      <c r="L1304" s="170"/>
      <c r="M1304" s="173"/>
      <c r="T1304" s="170"/>
      <c r="X1304" s="170"/>
      <c r="Y1304" s="171"/>
    </row>
    <row r="1305" spans="2:25">
      <c r="B1305" s="170">
        <v>42416</v>
      </c>
      <c r="C1305">
        <v>6550</v>
      </c>
      <c r="E1305" s="170">
        <v>42425</v>
      </c>
      <c r="F1305">
        <v>4658.32</v>
      </c>
      <c r="H1305" s="170">
        <v>42425</v>
      </c>
      <c r="I1305" s="172">
        <f t="shared" si="52"/>
        <v>6500</v>
      </c>
      <c r="J1305" s="114">
        <f t="shared" si="53"/>
        <v>4658.32</v>
      </c>
      <c r="L1305" s="170"/>
      <c r="M1305" s="173"/>
      <c r="T1305" s="170"/>
      <c r="X1305" s="170"/>
      <c r="Y1305" s="171"/>
    </row>
    <row r="1306" spans="2:25">
      <c r="B1306" s="170">
        <v>42417</v>
      </c>
      <c r="C1306">
        <v>6525</v>
      </c>
      <c r="E1306" s="170">
        <v>42426</v>
      </c>
      <c r="F1306">
        <v>4733.1499999999996</v>
      </c>
      <c r="H1306" s="170">
        <v>42426</v>
      </c>
      <c r="I1306" s="172">
        <f t="shared" si="52"/>
        <v>6825</v>
      </c>
      <c r="J1306" s="114">
        <f t="shared" si="53"/>
        <v>4733.1499999999996</v>
      </c>
      <c r="L1306" s="170"/>
      <c r="M1306" s="173"/>
      <c r="T1306" s="170"/>
      <c r="X1306" s="170"/>
      <c r="Y1306" s="171"/>
    </row>
    <row r="1307" spans="2:25">
      <c r="B1307" s="170">
        <v>42418</v>
      </c>
      <c r="C1307">
        <v>6825</v>
      </c>
      <c r="E1307" s="170">
        <v>42429</v>
      </c>
      <c r="F1307">
        <v>4770.96</v>
      </c>
      <c r="H1307" s="170">
        <v>42429</v>
      </c>
      <c r="I1307" s="172">
        <f t="shared" si="52"/>
        <v>7050</v>
      </c>
      <c r="J1307" s="114">
        <f t="shared" si="53"/>
        <v>4770.96</v>
      </c>
      <c r="L1307" s="170"/>
      <c r="M1307" s="173"/>
      <c r="T1307" s="170"/>
      <c r="X1307" s="170"/>
      <c r="Y1307" s="171"/>
    </row>
    <row r="1308" spans="2:25">
      <c r="B1308" s="170">
        <v>42419</v>
      </c>
      <c r="C1308">
        <v>6725</v>
      </c>
      <c r="E1308" s="170">
        <v>42430</v>
      </c>
      <c r="F1308">
        <v>4779.9799999999996</v>
      </c>
      <c r="H1308" s="170">
        <v>42430</v>
      </c>
      <c r="I1308" s="172">
        <f t="shared" si="52"/>
        <v>7150</v>
      </c>
      <c r="J1308" s="114">
        <f t="shared" si="53"/>
        <v>4779.9799999999996</v>
      </c>
      <c r="L1308" s="170"/>
      <c r="M1308" s="173"/>
      <c r="T1308" s="170"/>
      <c r="X1308" s="170"/>
      <c r="Y1308" s="171"/>
    </row>
    <row r="1309" spans="2:25">
      <c r="B1309" s="170">
        <v>42422</v>
      </c>
      <c r="C1309">
        <v>6825</v>
      </c>
      <c r="E1309" s="170">
        <v>42431</v>
      </c>
      <c r="F1309">
        <v>4836.2</v>
      </c>
      <c r="H1309" s="170">
        <v>42431</v>
      </c>
      <c r="I1309" s="172">
        <f t="shared" si="52"/>
        <v>7275</v>
      </c>
      <c r="J1309" s="114">
        <f t="shared" si="53"/>
        <v>4836.2</v>
      </c>
      <c r="L1309" s="170"/>
      <c r="M1309" s="173"/>
      <c r="T1309" s="170"/>
      <c r="X1309" s="170"/>
      <c r="Y1309" s="171"/>
    </row>
    <row r="1310" spans="2:25">
      <c r="B1310" s="170">
        <v>42423</v>
      </c>
      <c r="C1310">
        <v>6775</v>
      </c>
      <c r="E1310" s="170">
        <v>42432</v>
      </c>
      <c r="F1310">
        <v>4844.04</v>
      </c>
      <c r="H1310" s="170">
        <v>42432</v>
      </c>
      <c r="I1310" s="172">
        <f t="shared" si="52"/>
        <v>7375</v>
      </c>
      <c r="J1310" s="114">
        <f t="shared" si="53"/>
        <v>4844.04</v>
      </c>
      <c r="L1310" s="170"/>
      <c r="M1310" s="173"/>
      <c r="T1310" s="170"/>
      <c r="X1310" s="170"/>
      <c r="Y1310" s="171"/>
    </row>
    <row r="1311" spans="2:25">
      <c r="B1311" s="170">
        <v>42424</v>
      </c>
      <c r="C1311">
        <v>6650</v>
      </c>
      <c r="E1311" s="170">
        <v>42433</v>
      </c>
      <c r="F1311">
        <v>4850.88</v>
      </c>
      <c r="H1311" s="170">
        <v>42433</v>
      </c>
      <c r="I1311" s="172">
        <f t="shared" si="52"/>
        <v>7475</v>
      </c>
      <c r="J1311" s="114">
        <f t="shared" si="53"/>
        <v>4850.88</v>
      </c>
      <c r="L1311" s="170"/>
      <c r="M1311" s="173"/>
      <c r="T1311" s="170"/>
      <c r="X1311" s="170"/>
      <c r="Y1311" s="171"/>
    </row>
    <row r="1312" spans="2:25">
      <c r="B1312" s="170">
        <v>42425</v>
      </c>
      <c r="C1312">
        <v>6500</v>
      </c>
      <c r="E1312" s="170">
        <v>42436</v>
      </c>
      <c r="F1312">
        <v>4831.58</v>
      </c>
      <c r="H1312" s="170">
        <v>42436</v>
      </c>
      <c r="I1312" s="172">
        <f t="shared" si="52"/>
        <v>7400</v>
      </c>
      <c r="J1312" s="114">
        <f t="shared" si="53"/>
        <v>4831.58</v>
      </c>
      <c r="L1312" s="170"/>
      <c r="M1312" s="173"/>
      <c r="T1312" s="170"/>
      <c r="X1312" s="170"/>
      <c r="Y1312" s="171"/>
    </row>
    <row r="1313" spans="2:25">
      <c r="B1313" s="170">
        <v>42426</v>
      </c>
      <c r="C1313">
        <v>6825</v>
      </c>
      <c r="E1313" s="170">
        <v>42437</v>
      </c>
      <c r="F1313">
        <v>4811.04</v>
      </c>
      <c r="H1313" s="170">
        <v>42437</v>
      </c>
      <c r="I1313" s="172">
        <f t="shared" si="52"/>
        <v>7350</v>
      </c>
      <c r="J1313" s="114">
        <f t="shared" si="53"/>
        <v>4811.04</v>
      </c>
      <c r="L1313" s="170"/>
      <c r="M1313" s="173"/>
      <c r="T1313" s="170"/>
      <c r="X1313" s="170"/>
      <c r="Y1313" s="171"/>
    </row>
    <row r="1314" spans="2:25">
      <c r="B1314" s="170">
        <v>42429</v>
      </c>
      <c r="C1314">
        <v>7050</v>
      </c>
      <c r="E1314" s="170">
        <v>42439</v>
      </c>
      <c r="F1314">
        <v>4793.2</v>
      </c>
      <c r="H1314" s="170">
        <v>42439</v>
      </c>
      <c r="I1314" s="172">
        <f t="shared" si="52"/>
        <v>7425</v>
      </c>
      <c r="J1314" s="114">
        <f t="shared" si="53"/>
        <v>4793.2</v>
      </c>
      <c r="L1314" s="170"/>
      <c r="M1314" s="173"/>
      <c r="T1314" s="170"/>
      <c r="X1314" s="170"/>
      <c r="Y1314" s="171"/>
    </row>
    <row r="1315" spans="2:25">
      <c r="B1315" s="170">
        <v>42430</v>
      </c>
      <c r="C1315">
        <v>7150</v>
      </c>
      <c r="E1315" s="170">
        <v>42440</v>
      </c>
      <c r="F1315">
        <v>4813.78</v>
      </c>
      <c r="H1315" s="170">
        <v>42440</v>
      </c>
      <c r="I1315" s="172">
        <f t="shared" si="52"/>
        <v>7300</v>
      </c>
      <c r="J1315" s="114">
        <f t="shared" si="53"/>
        <v>4813.78</v>
      </c>
      <c r="L1315" s="170"/>
      <c r="M1315" s="173"/>
      <c r="T1315" s="170"/>
      <c r="X1315" s="170"/>
      <c r="Y1315" s="171"/>
    </row>
    <row r="1316" spans="2:25">
      <c r="B1316" s="170">
        <v>42431</v>
      </c>
      <c r="C1316">
        <v>7275</v>
      </c>
      <c r="E1316" s="170">
        <v>42443</v>
      </c>
      <c r="F1316">
        <v>4877.53</v>
      </c>
      <c r="H1316" s="170">
        <v>42443</v>
      </c>
      <c r="I1316" s="172">
        <f t="shared" si="52"/>
        <v>7450</v>
      </c>
      <c r="J1316" s="114">
        <f t="shared" si="53"/>
        <v>4877.53</v>
      </c>
      <c r="L1316" s="170"/>
      <c r="M1316" s="173"/>
      <c r="T1316" s="170"/>
      <c r="X1316" s="170"/>
      <c r="Y1316" s="171"/>
    </row>
    <row r="1317" spans="2:25">
      <c r="B1317" s="170">
        <v>42432</v>
      </c>
      <c r="C1317">
        <v>7375</v>
      </c>
      <c r="E1317" s="170">
        <v>42444</v>
      </c>
      <c r="F1317">
        <v>4849.78</v>
      </c>
      <c r="H1317" s="170">
        <v>42444</v>
      </c>
      <c r="I1317" s="172">
        <f t="shared" si="52"/>
        <v>7425</v>
      </c>
      <c r="J1317" s="114">
        <f t="shared" si="53"/>
        <v>4849.78</v>
      </c>
      <c r="L1317" s="170"/>
      <c r="M1317" s="173"/>
      <c r="T1317" s="170"/>
      <c r="X1317" s="170"/>
      <c r="Y1317" s="171"/>
    </row>
    <row r="1318" spans="2:25">
      <c r="B1318" s="170">
        <v>42433</v>
      </c>
      <c r="C1318">
        <v>7475</v>
      </c>
      <c r="E1318" s="170">
        <v>42445</v>
      </c>
      <c r="F1318">
        <v>4861.4399999999996</v>
      </c>
      <c r="H1318" s="170">
        <v>42445</v>
      </c>
      <c r="I1318" s="172">
        <f t="shared" si="52"/>
        <v>7225</v>
      </c>
      <c r="J1318" s="114">
        <f t="shared" si="53"/>
        <v>4861.4399999999996</v>
      </c>
      <c r="L1318" s="170"/>
      <c r="M1318" s="173"/>
      <c r="T1318" s="170"/>
      <c r="X1318" s="170"/>
      <c r="Y1318" s="171"/>
    </row>
    <row r="1319" spans="2:25">
      <c r="B1319" s="170">
        <v>42436</v>
      </c>
      <c r="C1319">
        <v>7400</v>
      </c>
      <c r="E1319" s="170">
        <v>42446</v>
      </c>
      <c r="F1319">
        <v>4885.6899999999996</v>
      </c>
      <c r="H1319" s="170">
        <v>42446</v>
      </c>
      <c r="I1319" s="172">
        <f t="shared" si="52"/>
        <v>7200</v>
      </c>
      <c r="J1319" s="114">
        <f t="shared" si="53"/>
        <v>4885.6899999999996</v>
      </c>
      <c r="L1319" s="170"/>
      <c r="M1319" s="173"/>
      <c r="T1319" s="170"/>
      <c r="X1319" s="170"/>
      <c r="Y1319" s="171"/>
    </row>
    <row r="1320" spans="2:25">
      <c r="B1320" s="170">
        <v>42437</v>
      </c>
      <c r="C1320">
        <v>7350</v>
      </c>
      <c r="E1320" s="170">
        <v>42447</v>
      </c>
      <c r="F1320">
        <v>4885.71</v>
      </c>
      <c r="H1320" s="170">
        <v>42447</v>
      </c>
      <c r="I1320" s="172">
        <f t="shared" si="52"/>
        <v>6875</v>
      </c>
      <c r="J1320" s="114">
        <f t="shared" si="53"/>
        <v>4885.71</v>
      </c>
      <c r="L1320" s="170"/>
      <c r="M1320" s="173"/>
      <c r="T1320" s="170"/>
      <c r="X1320" s="170"/>
      <c r="Y1320" s="171"/>
    </row>
    <row r="1321" spans="2:25">
      <c r="B1321" s="170">
        <v>42439</v>
      </c>
      <c r="C1321">
        <v>7425</v>
      </c>
      <c r="E1321" s="170">
        <v>42450</v>
      </c>
      <c r="F1321">
        <v>4885.16</v>
      </c>
      <c r="H1321" s="170">
        <v>42450</v>
      </c>
      <c r="I1321" s="172">
        <f t="shared" si="52"/>
        <v>7100</v>
      </c>
      <c r="J1321" s="114">
        <f t="shared" si="53"/>
        <v>4885.16</v>
      </c>
      <c r="L1321" s="170"/>
      <c r="M1321" s="173"/>
      <c r="T1321" s="170"/>
      <c r="X1321" s="170"/>
      <c r="Y1321" s="171"/>
    </row>
    <row r="1322" spans="2:25">
      <c r="B1322" s="170">
        <v>42440</v>
      </c>
      <c r="C1322">
        <v>7300</v>
      </c>
      <c r="E1322" s="170">
        <v>42451</v>
      </c>
      <c r="F1322">
        <v>4856.1099999999997</v>
      </c>
      <c r="H1322" s="170">
        <v>42451</v>
      </c>
      <c r="I1322" s="172">
        <f t="shared" si="52"/>
        <v>7075</v>
      </c>
      <c r="J1322" s="114">
        <f t="shared" si="53"/>
        <v>4856.1099999999997</v>
      </c>
      <c r="L1322" s="170"/>
      <c r="M1322" s="173"/>
      <c r="T1322" s="170"/>
      <c r="X1322" s="170"/>
      <c r="Y1322" s="171"/>
    </row>
    <row r="1323" spans="2:25">
      <c r="B1323" s="170">
        <v>42443</v>
      </c>
      <c r="C1323">
        <v>7450</v>
      </c>
      <c r="E1323" s="170">
        <v>42452</v>
      </c>
      <c r="F1323">
        <v>4854.18</v>
      </c>
      <c r="H1323" s="170">
        <v>42452</v>
      </c>
      <c r="I1323" s="172">
        <f t="shared" si="52"/>
        <v>7100</v>
      </c>
      <c r="J1323" s="114">
        <f t="shared" si="53"/>
        <v>4854.18</v>
      </c>
      <c r="L1323" s="170"/>
      <c r="M1323" s="173"/>
      <c r="T1323" s="170"/>
      <c r="X1323" s="170"/>
      <c r="Y1323" s="171"/>
    </row>
    <row r="1324" spans="2:25">
      <c r="B1324" s="170">
        <v>42444</v>
      </c>
      <c r="C1324">
        <v>7425</v>
      </c>
      <c r="E1324" s="170">
        <v>42453</v>
      </c>
      <c r="F1324">
        <v>4827.09</v>
      </c>
      <c r="H1324" s="170">
        <v>42453</v>
      </c>
      <c r="I1324" s="172">
        <f t="shared" si="52"/>
        <v>6975</v>
      </c>
      <c r="J1324" s="114">
        <f t="shared" si="53"/>
        <v>4827.09</v>
      </c>
      <c r="L1324" s="170"/>
      <c r="M1324" s="173"/>
      <c r="T1324" s="170"/>
      <c r="X1324" s="170"/>
      <c r="Y1324" s="171"/>
    </row>
    <row r="1325" spans="2:25">
      <c r="B1325" s="170">
        <v>42445</v>
      </c>
      <c r="C1325">
        <v>7225</v>
      </c>
      <c r="E1325" s="170">
        <v>42457</v>
      </c>
      <c r="F1325">
        <v>4773.63</v>
      </c>
      <c r="H1325" s="170">
        <v>42457</v>
      </c>
      <c r="I1325" s="172">
        <f t="shared" si="52"/>
        <v>6875</v>
      </c>
      <c r="J1325" s="114">
        <f t="shared" si="53"/>
        <v>4773.63</v>
      </c>
      <c r="L1325" s="170"/>
      <c r="M1325" s="173"/>
      <c r="T1325" s="170"/>
      <c r="X1325" s="170"/>
      <c r="Y1325" s="171"/>
    </row>
    <row r="1326" spans="2:25">
      <c r="B1326" s="170">
        <v>42446</v>
      </c>
      <c r="C1326">
        <v>7200</v>
      </c>
      <c r="E1326" s="170">
        <v>42459</v>
      </c>
      <c r="F1326">
        <v>4816.66</v>
      </c>
      <c r="H1326" s="170">
        <v>42459</v>
      </c>
      <c r="I1326" s="172">
        <f t="shared" si="52"/>
        <v>7250</v>
      </c>
      <c r="J1326" s="114">
        <f t="shared" si="53"/>
        <v>4816.66</v>
      </c>
      <c r="L1326" s="170"/>
      <c r="M1326" s="173"/>
      <c r="T1326" s="170"/>
      <c r="X1326" s="170"/>
      <c r="Y1326" s="171"/>
    </row>
    <row r="1327" spans="2:25">
      <c r="B1327" s="170">
        <v>42447</v>
      </c>
      <c r="C1327">
        <v>6875</v>
      </c>
      <c r="E1327" s="170">
        <v>42460</v>
      </c>
      <c r="F1327">
        <v>4845.37</v>
      </c>
      <c r="H1327" s="170">
        <v>42460</v>
      </c>
      <c r="I1327" s="172">
        <f t="shared" si="52"/>
        <v>7225</v>
      </c>
      <c r="J1327" s="114">
        <f t="shared" si="53"/>
        <v>4845.37</v>
      </c>
      <c r="L1327" s="170"/>
      <c r="M1327" s="173"/>
      <c r="T1327" s="170"/>
      <c r="X1327" s="170"/>
      <c r="Y1327" s="171"/>
    </row>
    <row r="1328" spans="2:25">
      <c r="B1328" s="170">
        <v>42450</v>
      </c>
      <c r="C1328">
        <v>7100</v>
      </c>
      <c r="E1328" s="170">
        <v>42461</v>
      </c>
      <c r="F1328">
        <v>4843.1899999999996</v>
      </c>
      <c r="H1328" s="170">
        <v>42461</v>
      </c>
      <c r="I1328" s="172">
        <f t="shared" si="52"/>
        <v>7225</v>
      </c>
      <c r="J1328" s="114">
        <f t="shared" si="53"/>
        <v>4843.1899999999996</v>
      </c>
      <c r="L1328" s="170"/>
      <c r="M1328" s="173"/>
      <c r="T1328" s="170"/>
      <c r="X1328" s="170"/>
      <c r="Y1328" s="171"/>
    </row>
    <row r="1329" spans="2:25">
      <c r="B1329" s="170">
        <v>42451</v>
      </c>
      <c r="C1329">
        <v>7075</v>
      </c>
      <c r="E1329" s="170">
        <v>42464</v>
      </c>
      <c r="F1329">
        <v>4850.18</v>
      </c>
      <c r="H1329" s="170">
        <v>42464</v>
      </c>
      <c r="I1329" s="172">
        <f t="shared" si="52"/>
        <v>7225</v>
      </c>
      <c r="J1329" s="114">
        <f t="shared" si="53"/>
        <v>4850.18</v>
      </c>
      <c r="L1329" s="170"/>
      <c r="M1329" s="173"/>
      <c r="T1329" s="170"/>
      <c r="X1329" s="170"/>
      <c r="Y1329" s="171"/>
    </row>
    <row r="1330" spans="2:25">
      <c r="B1330" s="170">
        <v>42452</v>
      </c>
      <c r="C1330">
        <v>7100</v>
      </c>
      <c r="E1330" s="170">
        <v>42465</v>
      </c>
      <c r="F1330">
        <v>4858.07</v>
      </c>
      <c r="H1330" s="170">
        <v>42465</v>
      </c>
      <c r="I1330" s="172">
        <f t="shared" si="52"/>
        <v>7175</v>
      </c>
      <c r="J1330" s="114">
        <f t="shared" si="53"/>
        <v>4858.07</v>
      </c>
      <c r="L1330" s="170"/>
      <c r="M1330" s="173"/>
      <c r="T1330" s="170"/>
      <c r="X1330" s="170"/>
      <c r="Y1330" s="171"/>
    </row>
    <row r="1331" spans="2:25">
      <c r="B1331" s="170">
        <v>42453</v>
      </c>
      <c r="C1331">
        <v>6975</v>
      </c>
      <c r="E1331" s="170">
        <v>42466</v>
      </c>
      <c r="F1331">
        <v>4868.2299999999996</v>
      </c>
      <c r="H1331" s="170">
        <v>42466</v>
      </c>
      <c r="I1331" s="172">
        <f t="shared" si="52"/>
        <v>7150</v>
      </c>
      <c r="J1331" s="114">
        <f t="shared" si="53"/>
        <v>4868.2299999999996</v>
      </c>
      <c r="L1331" s="170"/>
      <c r="M1331" s="173"/>
      <c r="T1331" s="170"/>
      <c r="X1331" s="170"/>
      <c r="Y1331" s="171"/>
    </row>
    <row r="1332" spans="2:25">
      <c r="B1332" s="170">
        <v>42457</v>
      </c>
      <c r="C1332">
        <v>6875</v>
      </c>
      <c r="E1332" s="170">
        <v>42467</v>
      </c>
      <c r="F1332">
        <v>4867.29</v>
      </c>
      <c r="H1332" s="170">
        <v>42467</v>
      </c>
      <c r="I1332" s="172">
        <f t="shared" si="52"/>
        <v>7225</v>
      </c>
      <c r="J1332" s="114">
        <f t="shared" si="53"/>
        <v>4867.29</v>
      </c>
      <c r="L1332" s="170"/>
      <c r="M1332" s="173"/>
      <c r="T1332" s="170"/>
      <c r="X1332" s="170"/>
      <c r="Y1332" s="171"/>
    </row>
    <row r="1333" spans="2:25">
      <c r="B1333" s="170">
        <v>42458</v>
      </c>
      <c r="C1333">
        <v>6925</v>
      </c>
      <c r="E1333" s="170">
        <v>42468</v>
      </c>
      <c r="F1333">
        <v>4846.7</v>
      </c>
      <c r="H1333" s="170">
        <v>42468</v>
      </c>
      <c r="I1333" s="172">
        <f t="shared" si="52"/>
        <v>7225</v>
      </c>
      <c r="J1333" s="114">
        <f t="shared" si="53"/>
        <v>4846.7</v>
      </c>
      <c r="L1333" s="170"/>
      <c r="M1333" s="173"/>
      <c r="T1333" s="170"/>
      <c r="X1333" s="170"/>
      <c r="Y1333" s="171"/>
    </row>
    <row r="1334" spans="2:25">
      <c r="B1334" s="170">
        <v>42459</v>
      </c>
      <c r="C1334">
        <v>7250</v>
      </c>
      <c r="E1334" s="170">
        <v>42471</v>
      </c>
      <c r="F1334">
        <v>4786.97</v>
      </c>
      <c r="H1334" s="170">
        <v>42471</v>
      </c>
      <c r="I1334" s="172">
        <f t="shared" si="52"/>
        <v>7100</v>
      </c>
      <c r="J1334" s="114">
        <f t="shared" si="53"/>
        <v>4786.97</v>
      </c>
      <c r="L1334" s="170"/>
      <c r="M1334" s="173"/>
      <c r="T1334" s="170"/>
      <c r="X1334" s="170"/>
      <c r="Y1334" s="171"/>
    </row>
    <row r="1335" spans="2:25">
      <c r="B1335" s="170">
        <v>42460</v>
      </c>
      <c r="C1335">
        <v>7225</v>
      </c>
      <c r="E1335" s="170">
        <v>42472</v>
      </c>
      <c r="F1335">
        <v>4829.57</v>
      </c>
      <c r="H1335" s="170">
        <v>42472</v>
      </c>
      <c r="I1335" s="172">
        <f t="shared" si="52"/>
        <v>7125</v>
      </c>
      <c r="J1335" s="114">
        <f t="shared" si="53"/>
        <v>4829.57</v>
      </c>
      <c r="L1335" s="170"/>
      <c r="M1335" s="173"/>
      <c r="T1335" s="170"/>
      <c r="X1335" s="170"/>
      <c r="Y1335" s="171"/>
    </row>
    <row r="1336" spans="2:25">
      <c r="B1336" s="170">
        <v>42461</v>
      </c>
      <c r="C1336">
        <v>7225</v>
      </c>
      <c r="E1336" s="170">
        <v>42473</v>
      </c>
      <c r="F1336">
        <v>4853.01</v>
      </c>
      <c r="H1336" s="170">
        <v>42473</v>
      </c>
      <c r="I1336" s="172">
        <f t="shared" si="52"/>
        <v>7150</v>
      </c>
      <c r="J1336" s="114">
        <f t="shared" si="53"/>
        <v>4853.01</v>
      </c>
      <c r="L1336" s="170"/>
      <c r="M1336" s="173"/>
      <c r="T1336" s="170"/>
      <c r="X1336" s="170"/>
      <c r="Y1336" s="171"/>
    </row>
    <row r="1337" spans="2:25">
      <c r="B1337" s="170">
        <v>42464</v>
      </c>
      <c r="C1337">
        <v>7225</v>
      </c>
      <c r="E1337" s="170">
        <v>42474</v>
      </c>
      <c r="F1337">
        <v>4814.8500000000004</v>
      </c>
      <c r="H1337" s="170">
        <v>42474</v>
      </c>
      <c r="I1337" s="172">
        <f t="shared" si="52"/>
        <v>7125</v>
      </c>
      <c r="J1337" s="114">
        <f t="shared" si="53"/>
        <v>4814.8500000000004</v>
      </c>
      <c r="L1337" s="170"/>
      <c r="M1337" s="173"/>
      <c r="T1337" s="170"/>
      <c r="X1337" s="170"/>
      <c r="Y1337" s="171"/>
    </row>
    <row r="1338" spans="2:25">
      <c r="B1338" s="170">
        <v>42465</v>
      </c>
      <c r="C1338">
        <v>7175</v>
      </c>
      <c r="E1338" s="170">
        <v>42475</v>
      </c>
      <c r="F1338">
        <v>4823.57</v>
      </c>
      <c r="H1338" s="170">
        <v>42475</v>
      </c>
      <c r="I1338" s="172">
        <f t="shared" si="52"/>
        <v>7133.333333333333</v>
      </c>
      <c r="J1338" s="114">
        <f t="shared" si="53"/>
        <v>4823.57</v>
      </c>
      <c r="L1338" s="170"/>
      <c r="M1338" s="173"/>
      <c r="T1338" s="170"/>
      <c r="X1338" s="170"/>
      <c r="Y1338" s="171"/>
    </row>
    <row r="1339" spans="2:25">
      <c r="B1339" s="170">
        <v>42466</v>
      </c>
      <c r="C1339">
        <v>7150</v>
      </c>
      <c r="E1339" s="170">
        <v>42478</v>
      </c>
      <c r="F1339">
        <v>4865.53</v>
      </c>
      <c r="H1339" s="170">
        <v>42478</v>
      </c>
      <c r="I1339" s="172">
        <f t="shared" si="52"/>
        <v>7136.1111111111104</v>
      </c>
      <c r="J1339" s="114">
        <f t="shared" si="53"/>
        <v>4865.53</v>
      </c>
      <c r="L1339" s="170"/>
      <c r="M1339" s="173"/>
      <c r="T1339" s="170"/>
      <c r="X1339" s="170"/>
      <c r="Y1339" s="171"/>
    </row>
    <row r="1340" spans="2:25">
      <c r="B1340" s="170">
        <v>42467</v>
      </c>
      <c r="C1340">
        <v>7225</v>
      </c>
      <c r="E1340" s="170">
        <v>42479</v>
      </c>
      <c r="F1340">
        <v>4881.93</v>
      </c>
      <c r="H1340" s="170">
        <v>42479</v>
      </c>
      <c r="I1340" s="172">
        <f t="shared" si="52"/>
        <v>7131.4814814814808</v>
      </c>
      <c r="J1340" s="114">
        <f t="shared" si="53"/>
        <v>4881.93</v>
      </c>
      <c r="L1340" s="170"/>
      <c r="M1340" s="173"/>
      <c r="T1340" s="170"/>
      <c r="X1340" s="170"/>
      <c r="Y1340" s="171"/>
    </row>
    <row r="1341" spans="2:25">
      <c r="B1341" s="170">
        <v>42468</v>
      </c>
      <c r="C1341">
        <v>7225</v>
      </c>
      <c r="E1341" s="170">
        <v>42480</v>
      </c>
      <c r="F1341">
        <v>4876.6000000000004</v>
      </c>
      <c r="H1341" s="170">
        <v>42480</v>
      </c>
      <c r="I1341" s="172">
        <f t="shared" si="52"/>
        <v>7200</v>
      </c>
      <c r="J1341" s="114">
        <f t="shared" si="53"/>
        <v>4876.6000000000004</v>
      </c>
      <c r="L1341" s="170"/>
      <c r="M1341" s="173"/>
      <c r="T1341" s="170"/>
      <c r="X1341" s="170"/>
      <c r="Y1341" s="171"/>
    </row>
    <row r="1342" spans="2:25">
      <c r="B1342" s="170">
        <v>42471</v>
      </c>
      <c r="C1342">
        <v>7100</v>
      </c>
      <c r="E1342" s="170">
        <v>42481</v>
      </c>
      <c r="F1342">
        <v>4903.09</v>
      </c>
      <c r="H1342" s="170">
        <v>42481</v>
      </c>
      <c r="I1342" s="172">
        <f t="shared" si="52"/>
        <v>7250</v>
      </c>
      <c r="J1342" s="114">
        <f t="shared" si="53"/>
        <v>4903.09</v>
      </c>
      <c r="L1342" s="170"/>
      <c r="M1342" s="173"/>
      <c r="T1342" s="170"/>
      <c r="X1342" s="170"/>
      <c r="Y1342" s="171"/>
    </row>
    <row r="1343" spans="2:25">
      <c r="B1343" s="170">
        <v>42472</v>
      </c>
      <c r="C1343">
        <v>7125</v>
      </c>
      <c r="E1343" s="170">
        <v>42482</v>
      </c>
      <c r="F1343">
        <v>4914.74</v>
      </c>
      <c r="H1343" s="170">
        <v>42482</v>
      </c>
      <c r="I1343" s="172">
        <f t="shared" si="52"/>
        <v>7275</v>
      </c>
      <c r="J1343" s="114">
        <f t="shared" si="53"/>
        <v>4914.74</v>
      </c>
      <c r="L1343" s="170"/>
      <c r="M1343" s="173"/>
      <c r="T1343" s="170"/>
      <c r="X1343" s="170"/>
      <c r="Y1343" s="171"/>
    </row>
    <row r="1344" spans="2:25">
      <c r="B1344" s="170">
        <v>42480</v>
      </c>
      <c r="C1344">
        <v>7200</v>
      </c>
      <c r="E1344" s="170">
        <v>42485</v>
      </c>
      <c r="F1344">
        <v>4878.8599999999997</v>
      </c>
      <c r="H1344" s="170">
        <v>42485</v>
      </c>
      <c r="I1344" s="172">
        <f t="shared" si="52"/>
        <v>7225</v>
      </c>
      <c r="J1344" s="114">
        <f t="shared" si="53"/>
        <v>4878.8599999999997</v>
      </c>
      <c r="L1344" s="170"/>
      <c r="M1344" s="173"/>
      <c r="T1344" s="170"/>
      <c r="X1344" s="170"/>
      <c r="Y1344" s="171"/>
    </row>
    <row r="1345" spans="2:25">
      <c r="B1345" s="170">
        <v>42481</v>
      </c>
      <c r="C1345">
        <v>7250</v>
      </c>
      <c r="E1345" s="170">
        <v>42486</v>
      </c>
      <c r="F1345">
        <v>4814.09</v>
      </c>
      <c r="H1345" s="170">
        <v>42486</v>
      </c>
      <c r="I1345" s="172">
        <f t="shared" si="52"/>
        <v>7025</v>
      </c>
      <c r="J1345" s="114">
        <f t="shared" si="53"/>
        <v>4814.09</v>
      </c>
      <c r="L1345" s="170"/>
      <c r="M1345" s="173"/>
      <c r="T1345" s="170"/>
      <c r="X1345" s="170"/>
      <c r="Y1345" s="171"/>
    </row>
    <row r="1346" spans="2:25">
      <c r="B1346" s="170">
        <v>42482</v>
      </c>
      <c r="C1346">
        <v>7275</v>
      </c>
      <c r="E1346" s="170">
        <v>42487</v>
      </c>
      <c r="F1346">
        <v>4845.66</v>
      </c>
      <c r="H1346" s="170">
        <v>42487</v>
      </c>
      <c r="I1346" s="172">
        <f t="shared" si="52"/>
        <v>6850</v>
      </c>
      <c r="J1346" s="114">
        <f t="shared" si="53"/>
        <v>4845.66</v>
      </c>
      <c r="L1346" s="170"/>
      <c r="M1346" s="173"/>
      <c r="T1346" s="170"/>
      <c r="X1346" s="170"/>
      <c r="Y1346" s="171"/>
    </row>
    <row r="1347" spans="2:25">
      <c r="B1347" s="170">
        <v>42485</v>
      </c>
      <c r="C1347">
        <v>7225</v>
      </c>
      <c r="E1347" s="170">
        <v>42488</v>
      </c>
      <c r="F1347">
        <v>4848.3900000000003</v>
      </c>
      <c r="H1347" s="170">
        <v>42488</v>
      </c>
      <c r="I1347" s="172">
        <f t="shared" si="52"/>
        <v>6950</v>
      </c>
      <c r="J1347" s="114">
        <f t="shared" si="53"/>
        <v>4848.3900000000003</v>
      </c>
      <c r="L1347" s="170"/>
      <c r="M1347" s="173"/>
      <c r="T1347" s="170"/>
      <c r="X1347" s="170"/>
      <c r="Y1347" s="171"/>
    </row>
    <row r="1348" spans="2:25">
      <c r="B1348" s="170">
        <v>42486</v>
      </c>
      <c r="C1348">
        <v>7025</v>
      </c>
      <c r="E1348" s="170">
        <v>42489</v>
      </c>
      <c r="F1348">
        <v>4838.58</v>
      </c>
      <c r="H1348" s="170">
        <v>42489</v>
      </c>
      <c r="I1348" s="172">
        <f t="shared" si="52"/>
        <v>7125</v>
      </c>
      <c r="J1348" s="114">
        <f t="shared" si="53"/>
        <v>4838.58</v>
      </c>
      <c r="L1348" s="170"/>
      <c r="M1348" s="173"/>
      <c r="T1348" s="170"/>
      <c r="X1348" s="170"/>
      <c r="Y1348" s="171"/>
    </row>
    <row r="1349" spans="2:25">
      <c r="B1349" s="170">
        <v>42487</v>
      </c>
      <c r="C1349">
        <v>6850</v>
      </c>
      <c r="E1349" s="170">
        <v>42492</v>
      </c>
      <c r="F1349">
        <v>4808.32</v>
      </c>
      <c r="H1349" s="170">
        <v>42492</v>
      </c>
      <c r="I1349" s="172">
        <f t="shared" ref="I1349:I1412" si="54">IFERROR(_xlfn.XLOOKUP($H1349,B1349:B4916,C1349:C4916),AVERAGE(I1346:I1348))</f>
        <v>7025</v>
      </c>
      <c r="J1349" s="114">
        <f t="shared" ref="J1349:J1412" si="55">F1349</f>
        <v>4808.32</v>
      </c>
      <c r="L1349" s="170"/>
      <c r="M1349" s="173"/>
      <c r="T1349" s="170"/>
      <c r="X1349" s="170"/>
      <c r="Y1349" s="171"/>
    </row>
    <row r="1350" spans="2:25">
      <c r="B1350" s="170">
        <v>42488</v>
      </c>
      <c r="C1350">
        <v>6950</v>
      </c>
      <c r="E1350" s="170">
        <v>42494</v>
      </c>
      <c r="F1350">
        <v>4822.6000000000004</v>
      </c>
      <c r="H1350" s="170">
        <v>42494</v>
      </c>
      <c r="I1350" s="172">
        <f t="shared" si="54"/>
        <v>7200</v>
      </c>
      <c r="J1350" s="114">
        <f t="shared" si="55"/>
        <v>4822.6000000000004</v>
      </c>
      <c r="L1350" s="170"/>
      <c r="M1350" s="173"/>
      <c r="T1350" s="170"/>
      <c r="X1350" s="170"/>
      <c r="Y1350" s="171"/>
    </row>
    <row r="1351" spans="2:25">
      <c r="B1351" s="170">
        <v>42489</v>
      </c>
      <c r="C1351">
        <v>7125</v>
      </c>
      <c r="E1351" s="170">
        <v>42500</v>
      </c>
      <c r="F1351">
        <v>4763.12</v>
      </c>
      <c r="H1351" s="170">
        <v>42500</v>
      </c>
      <c r="I1351" s="172">
        <f t="shared" si="54"/>
        <v>7150</v>
      </c>
      <c r="J1351" s="114">
        <f t="shared" si="55"/>
        <v>4763.12</v>
      </c>
      <c r="L1351" s="170"/>
      <c r="M1351" s="173"/>
      <c r="T1351" s="170"/>
      <c r="X1351" s="170"/>
      <c r="Y1351" s="171"/>
    </row>
    <row r="1352" spans="2:25">
      <c r="B1352" s="170">
        <v>42492</v>
      </c>
      <c r="C1352">
        <v>7025</v>
      </c>
      <c r="E1352" s="170">
        <v>42501</v>
      </c>
      <c r="F1352">
        <v>4799.96</v>
      </c>
      <c r="H1352" s="170">
        <v>42501</v>
      </c>
      <c r="I1352" s="172">
        <f t="shared" si="54"/>
        <v>7175</v>
      </c>
      <c r="J1352" s="114">
        <f t="shared" si="55"/>
        <v>4799.96</v>
      </c>
      <c r="L1352" s="170"/>
      <c r="M1352" s="173"/>
      <c r="T1352" s="170"/>
      <c r="X1352" s="170"/>
      <c r="Y1352" s="171"/>
    </row>
    <row r="1353" spans="2:25">
      <c r="B1353" s="170">
        <v>42493</v>
      </c>
      <c r="C1353">
        <v>7200</v>
      </c>
      <c r="E1353" s="170">
        <v>42502</v>
      </c>
      <c r="F1353">
        <v>4803.32</v>
      </c>
      <c r="H1353" s="170">
        <v>42502</v>
      </c>
      <c r="I1353" s="172">
        <f t="shared" si="54"/>
        <v>7050</v>
      </c>
      <c r="J1353" s="114">
        <f t="shared" si="55"/>
        <v>4803.32</v>
      </c>
      <c r="L1353" s="170"/>
      <c r="M1353" s="173"/>
      <c r="T1353" s="170"/>
      <c r="X1353" s="170"/>
      <c r="Y1353" s="171"/>
    </row>
    <row r="1354" spans="2:25">
      <c r="B1354" s="170">
        <v>42494</v>
      </c>
      <c r="C1354">
        <v>7200</v>
      </c>
      <c r="E1354" s="170">
        <v>42503</v>
      </c>
      <c r="F1354">
        <v>4761.72</v>
      </c>
      <c r="H1354" s="170">
        <v>42503</v>
      </c>
      <c r="I1354" s="172">
        <f t="shared" si="54"/>
        <v>7125</v>
      </c>
      <c r="J1354" s="114">
        <f t="shared" si="55"/>
        <v>4761.72</v>
      </c>
      <c r="L1354" s="170"/>
      <c r="M1354" s="173"/>
      <c r="T1354" s="170"/>
      <c r="X1354" s="170"/>
      <c r="Y1354" s="171"/>
    </row>
    <row r="1355" spans="2:25">
      <c r="B1355" s="170">
        <v>42499</v>
      </c>
      <c r="C1355">
        <v>7075</v>
      </c>
      <c r="E1355" s="170">
        <v>42506</v>
      </c>
      <c r="F1355">
        <v>4731.5600000000004</v>
      </c>
      <c r="H1355" s="170">
        <v>42506</v>
      </c>
      <c r="I1355" s="172">
        <f t="shared" si="54"/>
        <v>7025</v>
      </c>
      <c r="J1355" s="114">
        <f t="shared" si="55"/>
        <v>4731.5600000000004</v>
      </c>
      <c r="L1355" s="170"/>
      <c r="M1355" s="173"/>
      <c r="T1355" s="170"/>
      <c r="X1355" s="170"/>
      <c r="Y1355" s="171"/>
    </row>
    <row r="1356" spans="2:25">
      <c r="B1356" s="170">
        <v>42500</v>
      </c>
      <c r="C1356">
        <v>7150</v>
      </c>
      <c r="E1356" s="170">
        <v>42507</v>
      </c>
      <c r="F1356">
        <v>4729.16</v>
      </c>
      <c r="H1356" s="170">
        <v>42507</v>
      </c>
      <c r="I1356" s="172">
        <f t="shared" si="54"/>
        <v>7025</v>
      </c>
      <c r="J1356" s="114">
        <f t="shared" si="55"/>
        <v>4729.16</v>
      </c>
      <c r="L1356" s="170"/>
      <c r="M1356" s="173"/>
      <c r="T1356" s="170"/>
      <c r="X1356" s="170"/>
      <c r="Y1356" s="171"/>
    </row>
    <row r="1357" spans="2:25">
      <c r="B1357" s="170">
        <v>42501</v>
      </c>
      <c r="C1357">
        <v>7175</v>
      </c>
      <c r="E1357" s="170">
        <v>42508</v>
      </c>
      <c r="F1357">
        <v>4734.3599999999997</v>
      </c>
      <c r="H1357" s="170">
        <v>42508</v>
      </c>
      <c r="I1357" s="172">
        <f t="shared" si="54"/>
        <v>7025</v>
      </c>
      <c r="J1357" s="114">
        <f t="shared" si="55"/>
        <v>4734.3599999999997</v>
      </c>
      <c r="L1357" s="170"/>
      <c r="M1357" s="173"/>
      <c r="T1357" s="170"/>
      <c r="X1357" s="170"/>
      <c r="Y1357" s="171"/>
    </row>
    <row r="1358" spans="2:25">
      <c r="B1358" s="170">
        <v>42502</v>
      </c>
      <c r="C1358">
        <v>7050</v>
      </c>
      <c r="E1358" s="170">
        <v>42509</v>
      </c>
      <c r="F1358">
        <v>4704.22</v>
      </c>
      <c r="H1358" s="170">
        <v>42509</v>
      </c>
      <c r="I1358" s="172">
        <f t="shared" si="54"/>
        <v>6975</v>
      </c>
      <c r="J1358" s="114">
        <f t="shared" si="55"/>
        <v>4704.22</v>
      </c>
      <c r="L1358" s="170"/>
      <c r="M1358" s="173"/>
      <c r="T1358" s="170"/>
      <c r="X1358" s="170"/>
      <c r="Y1358" s="171"/>
    </row>
    <row r="1359" spans="2:25">
      <c r="B1359" s="170">
        <v>42503</v>
      </c>
      <c r="C1359">
        <v>7125</v>
      </c>
      <c r="E1359" s="170">
        <v>42510</v>
      </c>
      <c r="F1359">
        <v>4711.88</v>
      </c>
      <c r="H1359" s="170">
        <v>42510</v>
      </c>
      <c r="I1359" s="172">
        <f t="shared" si="54"/>
        <v>6875</v>
      </c>
      <c r="J1359" s="114">
        <f t="shared" si="55"/>
        <v>4711.88</v>
      </c>
      <c r="L1359" s="170"/>
      <c r="M1359" s="173"/>
      <c r="T1359" s="170"/>
      <c r="X1359" s="170"/>
      <c r="Y1359" s="171"/>
    </row>
    <row r="1360" spans="2:25">
      <c r="B1360" s="170">
        <v>42506</v>
      </c>
      <c r="C1360">
        <v>7025</v>
      </c>
      <c r="E1360" s="170">
        <v>42513</v>
      </c>
      <c r="F1360">
        <v>4743.66</v>
      </c>
      <c r="H1360" s="170">
        <v>42513</v>
      </c>
      <c r="I1360" s="172">
        <f t="shared" si="54"/>
        <v>6875</v>
      </c>
      <c r="J1360" s="114">
        <f t="shared" si="55"/>
        <v>4743.66</v>
      </c>
      <c r="L1360" s="170"/>
      <c r="M1360" s="173"/>
      <c r="T1360" s="170"/>
      <c r="X1360" s="170"/>
      <c r="Y1360" s="171"/>
    </row>
    <row r="1361" spans="2:25">
      <c r="B1361" s="170">
        <v>42507</v>
      </c>
      <c r="C1361">
        <v>7025</v>
      </c>
      <c r="E1361" s="170">
        <v>42514</v>
      </c>
      <c r="F1361">
        <v>4710.79</v>
      </c>
      <c r="H1361" s="170">
        <v>42514</v>
      </c>
      <c r="I1361" s="172">
        <f t="shared" si="54"/>
        <v>6850</v>
      </c>
      <c r="J1361" s="114">
        <f t="shared" si="55"/>
        <v>4710.79</v>
      </c>
      <c r="L1361" s="170"/>
      <c r="M1361" s="173"/>
      <c r="T1361" s="170"/>
      <c r="X1361" s="170"/>
      <c r="Y1361" s="171"/>
    </row>
    <row r="1362" spans="2:25">
      <c r="B1362" s="170">
        <v>42508</v>
      </c>
      <c r="C1362">
        <v>7025</v>
      </c>
      <c r="E1362" s="170">
        <v>42515</v>
      </c>
      <c r="F1362">
        <v>4772.9799999999996</v>
      </c>
      <c r="H1362" s="170">
        <v>42515</v>
      </c>
      <c r="I1362" s="172">
        <f t="shared" si="54"/>
        <v>7025</v>
      </c>
      <c r="J1362" s="114">
        <f t="shared" si="55"/>
        <v>4772.9799999999996</v>
      </c>
      <c r="L1362" s="170"/>
      <c r="M1362" s="173"/>
      <c r="T1362" s="170"/>
      <c r="X1362" s="170"/>
      <c r="Y1362" s="171"/>
    </row>
    <row r="1363" spans="2:25">
      <c r="B1363" s="170">
        <v>42509</v>
      </c>
      <c r="C1363">
        <v>6975</v>
      </c>
      <c r="E1363" s="170">
        <v>42516</v>
      </c>
      <c r="F1363">
        <v>4784.5600000000004</v>
      </c>
      <c r="H1363" s="170">
        <v>42516</v>
      </c>
      <c r="I1363" s="172">
        <f t="shared" si="54"/>
        <v>6975</v>
      </c>
      <c r="J1363" s="114">
        <f t="shared" si="55"/>
        <v>4784.5600000000004</v>
      </c>
      <c r="L1363" s="170"/>
      <c r="M1363" s="173"/>
      <c r="T1363" s="170"/>
      <c r="X1363" s="170"/>
      <c r="Y1363" s="171"/>
    </row>
    <row r="1364" spans="2:25">
      <c r="B1364" s="170">
        <v>42510</v>
      </c>
      <c r="C1364">
        <v>6875</v>
      </c>
      <c r="E1364" s="170">
        <v>42517</v>
      </c>
      <c r="F1364">
        <v>4814.7299999999996</v>
      </c>
      <c r="H1364" s="170">
        <v>42517</v>
      </c>
      <c r="I1364" s="172">
        <f t="shared" si="54"/>
        <v>7075</v>
      </c>
      <c r="J1364" s="114">
        <f t="shared" si="55"/>
        <v>4814.7299999999996</v>
      </c>
      <c r="L1364" s="170"/>
      <c r="M1364" s="173"/>
      <c r="T1364" s="170"/>
      <c r="X1364" s="170"/>
      <c r="Y1364" s="171"/>
    </row>
    <row r="1365" spans="2:25">
      <c r="B1365" s="170">
        <v>42513</v>
      </c>
      <c r="C1365">
        <v>6875</v>
      </c>
      <c r="E1365" s="170">
        <v>42520</v>
      </c>
      <c r="F1365">
        <v>4836.03</v>
      </c>
      <c r="H1365" s="170">
        <v>42520</v>
      </c>
      <c r="I1365" s="172">
        <f t="shared" si="54"/>
        <v>7000</v>
      </c>
      <c r="J1365" s="114">
        <f t="shared" si="55"/>
        <v>4836.03</v>
      </c>
      <c r="L1365" s="170"/>
      <c r="M1365" s="173"/>
      <c r="T1365" s="170"/>
      <c r="X1365" s="170"/>
      <c r="Y1365" s="171"/>
    </row>
    <row r="1366" spans="2:25">
      <c r="B1366" s="170">
        <v>42514</v>
      </c>
      <c r="C1366">
        <v>6850</v>
      </c>
      <c r="E1366" s="170">
        <v>42521</v>
      </c>
      <c r="F1366">
        <v>4796.87</v>
      </c>
      <c r="H1366" s="170">
        <v>42521</v>
      </c>
      <c r="I1366" s="172">
        <f t="shared" si="54"/>
        <v>6925</v>
      </c>
      <c r="J1366" s="114">
        <f t="shared" si="55"/>
        <v>4796.87</v>
      </c>
      <c r="L1366" s="170"/>
      <c r="M1366" s="173"/>
      <c r="T1366" s="170"/>
      <c r="X1366" s="170"/>
      <c r="Y1366" s="171"/>
    </row>
    <row r="1367" spans="2:25">
      <c r="B1367" s="170">
        <v>42515</v>
      </c>
      <c r="C1367">
        <v>7025</v>
      </c>
      <c r="E1367" s="170">
        <v>42522</v>
      </c>
      <c r="F1367">
        <v>4839.67</v>
      </c>
      <c r="H1367" s="170">
        <v>42522</v>
      </c>
      <c r="I1367" s="172">
        <f t="shared" si="54"/>
        <v>6975</v>
      </c>
      <c r="J1367" s="114">
        <f t="shared" si="55"/>
        <v>4839.67</v>
      </c>
      <c r="L1367" s="170"/>
      <c r="M1367" s="173"/>
      <c r="T1367" s="170"/>
      <c r="X1367" s="170"/>
      <c r="Y1367" s="171"/>
    </row>
    <row r="1368" spans="2:25">
      <c r="B1368" s="170">
        <v>42516</v>
      </c>
      <c r="C1368">
        <v>6975</v>
      </c>
      <c r="E1368" s="170">
        <v>42523</v>
      </c>
      <c r="F1368">
        <v>4833.2299999999996</v>
      </c>
      <c r="H1368" s="170">
        <v>42523</v>
      </c>
      <c r="I1368" s="172">
        <f t="shared" si="54"/>
        <v>7125</v>
      </c>
      <c r="J1368" s="114">
        <f t="shared" si="55"/>
        <v>4833.2299999999996</v>
      </c>
      <c r="L1368" s="170"/>
      <c r="M1368" s="173"/>
      <c r="T1368" s="170"/>
      <c r="X1368" s="170"/>
      <c r="Y1368" s="171"/>
    </row>
    <row r="1369" spans="2:25">
      <c r="B1369" s="170">
        <v>42517</v>
      </c>
      <c r="C1369">
        <v>7075</v>
      </c>
      <c r="E1369" s="170">
        <v>42524</v>
      </c>
      <c r="F1369">
        <v>4853.92</v>
      </c>
      <c r="H1369" s="170">
        <v>42524</v>
      </c>
      <c r="I1369" s="172">
        <f t="shared" si="54"/>
        <v>7175</v>
      </c>
      <c r="J1369" s="114">
        <f t="shared" si="55"/>
        <v>4853.92</v>
      </c>
      <c r="L1369" s="170"/>
      <c r="M1369" s="173"/>
      <c r="T1369" s="170"/>
      <c r="X1369" s="170"/>
      <c r="Y1369" s="171"/>
    </row>
    <row r="1370" spans="2:25">
      <c r="B1370" s="170">
        <v>42520</v>
      </c>
      <c r="C1370">
        <v>7000</v>
      </c>
      <c r="E1370" s="170">
        <v>42527</v>
      </c>
      <c r="F1370">
        <v>4896.0200000000004</v>
      </c>
      <c r="H1370" s="170">
        <v>42527</v>
      </c>
      <c r="I1370" s="172">
        <f t="shared" si="54"/>
        <v>7325</v>
      </c>
      <c r="J1370" s="114">
        <f t="shared" si="55"/>
        <v>4896.0200000000004</v>
      </c>
      <c r="L1370" s="170"/>
      <c r="M1370" s="173"/>
      <c r="T1370" s="170"/>
      <c r="X1370" s="170"/>
      <c r="Y1370" s="171"/>
    </row>
    <row r="1371" spans="2:25">
      <c r="B1371" s="170">
        <v>42521</v>
      </c>
      <c r="C1371">
        <v>6925</v>
      </c>
      <c r="E1371" s="170">
        <v>42528</v>
      </c>
      <c r="F1371">
        <v>4933.99</v>
      </c>
      <c r="H1371" s="170">
        <v>42528</v>
      </c>
      <c r="I1371" s="172">
        <f t="shared" si="54"/>
        <v>7350</v>
      </c>
      <c r="J1371" s="114">
        <f t="shared" si="55"/>
        <v>4933.99</v>
      </c>
      <c r="L1371" s="170"/>
      <c r="M1371" s="173"/>
      <c r="T1371" s="170"/>
      <c r="X1371" s="170"/>
      <c r="Y1371" s="171"/>
    </row>
    <row r="1372" spans="2:25">
      <c r="B1372" s="170">
        <v>42522</v>
      </c>
      <c r="C1372">
        <v>6975</v>
      </c>
      <c r="E1372" s="170">
        <v>42529</v>
      </c>
      <c r="F1372">
        <v>4916.0600000000004</v>
      </c>
      <c r="H1372" s="170">
        <v>42529</v>
      </c>
      <c r="I1372" s="172">
        <f t="shared" si="54"/>
        <v>7325</v>
      </c>
      <c r="J1372" s="114">
        <f t="shared" si="55"/>
        <v>4916.0600000000004</v>
      </c>
      <c r="L1372" s="170"/>
      <c r="M1372" s="173"/>
      <c r="T1372" s="170"/>
      <c r="X1372" s="170"/>
      <c r="Y1372" s="171"/>
    </row>
    <row r="1373" spans="2:25">
      <c r="B1373" s="170">
        <v>42523</v>
      </c>
      <c r="C1373">
        <v>7125</v>
      </c>
      <c r="E1373" s="170">
        <v>42530</v>
      </c>
      <c r="F1373">
        <v>4876.79</v>
      </c>
      <c r="H1373" s="170">
        <v>42530</v>
      </c>
      <c r="I1373" s="172">
        <f t="shared" si="54"/>
        <v>7200</v>
      </c>
      <c r="J1373" s="114">
        <f t="shared" si="55"/>
        <v>4876.79</v>
      </c>
      <c r="L1373" s="170"/>
      <c r="M1373" s="173"/>
      <c r="T1373" s="170"/>
      <c r="X1373" s="170"/>
      <c r="Y1373" s="171"/>
    </row>
    <row r="1374" spans="2:25">
      <c r="B1374" s="170">
        <v>42524</v>
      </c>
      <c r="C1374">
        <v>7175</v>
      </c>
      <c r="E1374" s="170">
        <v>42531</v>
      </c>
      <c r="F1374">
        <v>4848.0600000000004</v>
      </c>
      <c r="H1374" s="170">
        <v>42531</v>
      </c>
      <c r="I1374" s="172">
        <f t="shared" si="54"/>
        <v>7300</v>
      </c>
      <c r="J1374" s="114">
        <f t="shared" si="55"/>
        <v>4848.0600000000004</v>
      </c>
      <c r="L1374" s="170"/>
      <c r="M1374" s="173"/>
      <c r="T1374" s="170"/>
      <c r="X1374" s="170"/>
      <c r="Y1374" s="171"/>
    </row>
    <row r="1375" spans="2:25">
      <c r="B1375" s="170">
        <v>42527</v>
      </c>
      <c r="C1375">
        <v>7325</v>
      </c>
      <c r="E1375" s="170">
        <v>42534</v>
      </c>
      <c r="F1375">
        <v>4807.2299999999996</v>
      </c>
      <c r="H1375" s="170">
        <v>42534</v>
      </c>
      <c r="I1375" s="172">
        <f t="shared" si="54"/>
        <v>7150</v>
      </c>
      <c r="J1375" s="114">
        <f t="shared" si="55"/>
        <v>4807.2299999999996</v>
      </c>
      <c r="L1375" s="170"/>
      <c r="M1375" s="173"/>
      <c r="T1375" s="170"/>
      <c r="X1375" s="170"/>
      <c r="Y1375" s="171"/>
    </row>
    <row r="1376" spans="2:25">
      <c r="B1376" s="170">
        <v>42528</v>
      </c>
      <c r="C1376">
        <v>7350</v>
      </c>
      <c r="E1376" s="170">
        <v>42535</v>
      </c>
      <c r="F1376">
        <v>4821.59</v>
      </c>
      <c r="H1376" s="170">
        <v>42535</v>
      </c>
      <c r="I1376" s="172">
        <f t="shared" si="54"/>
        <v>7150</v>
      </c>
      <c r="J1376" s="114">
        <f t="shared" si="55"/>
        <v>4821.59</v>
      </c>
      <c r="L1376" s="170"/>
      <c r="M1376" s="173"/>
      <c r="T1376" s="170"/>
      <c r="X1376" s="170"/>
      <c r="Y1376" s="171"/>
    </row>
    <row r="1377" spans="2:25">
      <c r="B1377" s="170">
        <v>42529</v>
      </c>
      <c r="C1377">
        <v>7325</v>
      </c>
      <c r="E1377" s="170">
        <v>42536</v>
      </c>
      <c r="F1377">
        <v>4814.82</v>
      </c>
      <c r="H1377" s="170">
        <v>42536</v>
      </c>
      <c r="I1377" s="172">
        <f t="shared" si="54"/>
        <v>7175</v>
      </c>
      <c r="J1377" s="114">
        <f t="shared" si="55"/>
        <v>4814.82</v>
      </c>
      <c r="L1377" s="170"/>
      <c r="M1377" s="173"/>
      <c r="T1377" s="170"/>
      <c r="X1377" s="170"/>
      <c r="Y1377" s="171"/>
    </row>
    <row r="1378" spans="2:25">
      <c r="B1378" s="170">
        <v>42530</v>
      </c>
      <c r="C1378">
        <v>7200</v>
      </c>
      <c r="E1378" s="170">
        <v>42537</v>
      </c>
      <c r="F1378">
        <v>4814.3900000000003</v>
      </c>
      <c r="H1378" s="170">
        <v>42537</v>
      </c>
      <c r="I1378" s="172">
        <f t="shared" si="54"/>
        <v>7050</v>
      </c>
      <c r="J1378" s="114">
        <f t="shared" si="55"/>
        <v>4814.3900000000003</v>
      </c>
      <c r="L1378" s="170"/>
      <c r="M1378" s="173"/>
      <c r="T1378" s="170"/>
      <c r="X1378" s="170"/>
      <c r="Y1378" s="171"/>
    </row>
    <row r="1379" spans="2:25">
      <c r="B1379" s="170">
        <v>42531</v>
      </c>
      <c r="C1379">
        <v>7300</v>
      </c>
      <c r="E1379" s="170">
        <v>42538</v>
      </c>
      <c r="F1379">
        <v>4835.1400000000003</v>
      </c>
      <c r="H1379" s="170">
        <v>42538</v>
      </c>
      <c r="I1379" s="172">
        <f t="shared" si="54"/>
        <v>7050</v>
      </c>
      <c r="J1379" s="114">
        <f t="shared" si="55"/>
        <v>4835.1400000000003</v>
      </c>
      <c r="L1379" s="170"/>
      <c r="M1379" s="173"/>
      <c r="T1379" s="170"/>
      <c r="X1379" s="170"/>
      <c r="Y1379" s="171"/>
    </row>
    <row r="1380" spans="2:25">
      <c r="B1380" s="170">
        <v>42534</v>
      </c>
      <c r="C1380">
        <v>7150</v>
      </c>
      <c r="E1380" s="170">
        <v>42541</v>
      </c>
      <c r="F1380">
        <v>4863.53</v>
      </c>
      <c r="H1380" s="170">
        <v>42541</v>
      </c>
      <c r="I1380" s="172">
        <f t="shared" si="54"/>
        <v>7050</v>
      </c>
      <c r="J1380" s="114">
        <f t="shared" si="55"/>
        <v>4863.53</v>
      </c>
      <c r="L1380" s="170"/>
      <c r="M1380" s="173"/>
      <c r="T1380" s="170"/>
      <c r="X1380" s="170"/>
      <c r="Y1380" s="171"/>
    </row>
    <row r="1381" spans="2:25">
      <c r="B1381" s="170">
        <v>42535</v>
      </c>
      <c r="C1381">
        <v>7150</v>
      </c>
      <c r="E1381" s="170">
        <v>42542</v>
      </c>
      <c r="F1381">
        <v>4878.71</v>
      </c>
      <c r="H1381" s="170">
        <v>42542</v>
      </c>
      <c r="I1381" s="172">
        <f t="shared" si="54"/>
        <v>7000</v>
      </c>
      <c r="J1381" s="114">
        <f t="shared" si="55"/>
        <v>4878.71</v>
      </c>
      <c r="L1381" s="170"/>
      <c r="M1381" s="173"/>
      <c r="T1381" s="170"/>
      <c r="X1381" s="170"/>
      <c r="Y1381" s="171"/>
    </row>
    <row r="1382" spans="2:25">
      <c r="B1382" s="170">
        <v>42536</v>
      </c>
      <c r="C1382">
        <v>7175</v>
      </c>
      <c r="E1382" s="170">
        <v>42543</v>
      </c>
      <c r="F1382">
        <v>4896.8500000000004</v>
      </c>
      <c r="H1382" s="170">
        <v>42543</v>
      </c>
      <c r="I1382" s="172">
        <f t="shared" si="54"/>
        <v>7100</v>
      </c>
      <c r="J1382" s="114">
        <f t="shared" si="55"/>
        <v>4896.8500000000004</v>
      </c>
      <c r="L1382" s="170"/>
      <c r="M1382" s="173"/>
      <c r="T1382" s="170"/>
      <c r="X1382" s="170"/>
      <c r="Y1382" s="171"/>
    </row>
    <row r="1383" spans="2:25">
      <c r="B1383" s="170">
        <v>42537</v>
      </c>
      <c r="C1383">
        <v>7050</v>
      </c>
      <c r="E1383" s="170">
        <v>42544</v>
      </c>
      <c r="F1383">
        <v>4874.3100000000004</v>
      </c>
      <c r="H1383" s="170">
        <v>42544</v>
      </c>
      <c r="I1383" s="172">
        <f t="shared" si="54"/>
        <v>7000</v>
      </c>
      <c r="J1383" s="114">
        <f t="shared" si="55"/>
        <v>4874.3100000000004</v>
      </c>
      <c r="L1383" s="170"/>
      <c r="M1383" s="173"/>
      <c r="T1383" s="170"/>
      <c r="X1383" s="170"/>
      <c r="Y1383" s="171"/>
    </row>
    <row r="1384" spans="2:25">
      <c r="B1384" s="170">
        <v>42538</v>
      </c>
      <c r="C1384">
        <v>7050</v>
      </c>
      <c r="E1384" s="170">
        <v>42545</v>
      </c>
      <c r="F1384">
        <v>4834.57</v>
      </c>
      <c r="H1384" s="170">
        <v>42545</v>
      </c>
      <c r="I1384" s="172">
        <f t="shared" si="54"/>
        <v>7050</v>
      </c>
      <c r="J1384" s="114">
        <f t="shared" si="55"/>
        <v>4834.57</v>
      </c>
      <c r="L1384" s="170"/>
      <c r="M1384" s="173"/>
      <c r="T1384" s="170"/>
      <c r="X1384" s="170"/>
      <c r="Y1384" s="171"/>
    </row>
    <row r="1385" spans="2:25">
      <c r="B1385" s="170">
        <v>42541</v>
      </c>
      <c r="C1385">
        <v>7050</v>
      </c>
      <c r="E1385" s="170">
        <v>42548</v>
      </c>
      <c r="F1385">
        <v>4836.05</v>
      </c>
      <c r="H1385" s="170">
        <v>42548</v>
      </c>
      <c r="I1385" s="172">
        <f t="shared" si="54"/>
        <v>7000</v>
      </c>
      <c r="J1385" s="114">
        <f t="shared" si="55"/>
        <v>4836.05</v>
      </c>
      <c r="L1385" s="170"/>
      <c r="M1385" s="173"/>
      <c r="T1385" s="170"/>
      <c r="X1385" s="170"/>
      <c r="Y1385" s="171"/>
    </row>
    <row r="1386" spans="2:25">
      <c r="B1386" s="170">
        <v>42542</v>
      </c>
      <c r="C1386">
        <v>7000</v>
      </c>
      <c r="E1386" s="170">
        <v>42549</v>
      </c>
      <c r="F1386">
        <v>4882.17</v>
      </c>
      <c r="H1386" s="170">
        <v>42549</v>
      </c>
      <c r="I1386" s="172">
        <f t="shared" si="54"/>
        <v>7175</v>
      </c>
      <c r="J1386" s="114">
        <f t="shared" si="55"/>
        <v>4882.17</v>
      </c>
      <c r="L1386" s="170"/>
      <c r="M1386" s="173"/>
      <c r="T1386" s="170"/>
      <c r="X1386" s="170"/>
      <c r="Y1386" s="171"/>
    </row>
    <row r="1387" spans="2:25">
      <c r="B1387" s="170">
        <v>42543</v>
      </c>
      <c r="C1387">
        <v>7100</v>
      </c>
      <c r="E1387" s="170">
        <v>42550</v>
      </c>
      <c r="F1387">
        <v>4980.1000000000004</v>
      </c>
      <c r="H1387" s="170">
        <v>42550</v>
      </c>
      <c r="I1387" s="172">
        <f t="shared" si="54"/>
        <v>7225</v>
      </c>
      <c r="J1387" s="114">
        <f t="shared" si="55"/>
        <v>4980.1000000000004</v>
      </c>
      <c r="L1387" s="170"/>
      <c r="M1387" s="173"/>
      <c r="T1387" s="170"/>
      <c r="X1387" s="170"/>
      <c r="Y1387" s="171"/>
    </row>
    <row r="1388" spans="2:25">
      <c r="B1388" s="170">
        <v>42544</v>
      </c>
      <c r="C1388">
        <v>7000</v>
      </c>
      <c r="E1388" s="170">
        <v>42551</v>
      </c>
      <c r="F1388">
        <v>5016.6499999999996</v>
      </c>
      <c r="H1388" s="170">
        <v>42551</v>
      </c>
      <c r="I1388" s="172">
        <f t="shared" si="54"/>
        <v>7250</v>
      </c>
      <c r="J1388" s="114">
        <f t="shared" si="55"/>
        <v>5016.6499999999996</v>
      </c>
      <c r="L1388" s="170"/>
      <c r="M1388" s="173"/>
      <c r="T1388" s="170"/>
      <c r="X1388" s="170"/>
      <c r="Y1388" s="171"/>
    </row>
    <row r="1389" spans="2:25">
      <c r="B1389" s="170">
        <v>42545</v>
      </c>
      <c r="C1389">
        <v>7050</v>
      </c>
      <c r="E1389" s="170">
        <v>42552</v>
      </c>
      <c r="F1389">
        <v>4971.58</v>
      </c>
      <c r="H1389" s="170">
        <v>42552</v>
      </c>
      <c r="I1389" s="172">
        <f t="shared" si="54"/>
        <v>7025</v>
      </c>
      <c r="J1389" s="114">
        <f t="shared" si="55"/>
        <v>4971.58</v>
      </c>
      <c r="L1389" s="170"/>
      <c r="M1389" s="173"/>
      <c r="T1389" s="170"/>
      <c r="X1389" s="170"/>
      <c r="Y1389" s="171"/>
    </row>
    <row r="1390" spans="2:25">
      <c r="B1390" s="170">
        <v>42548</v>
      </c>
      <c r="C1390">
        <v>7000</v>
      </c>
      <c r="E1390" s="170">
        <v>42562</v>
      </c>
      <c r="F1390">
        <v>5069.0200000000004</v>
      </c>
      <c r="H1390" s="170">
        <v>42562</v>
      </c>
      <c r="I1390" s="172">
        <f t="shared" si="54"/>
        <v>7200</v>
      </c>
      <c r="J1390" s="114">
        <f t="shared" si="55"/>
        <v>5069.0200000000004</v>
      </c>
      <c r="L1390" s="170"/>
      <c r="M1390" s="173"/>
      <c r="T1390" s="170"/>
      <c r="X1390" s="170"/>
      <c r="Y1390" s="171"/>
    </row>
    <row r="1391" spans="2:25">
      <c r="B1391" s="170">
        <v>42549</v>
      </c>
      <c r="C1391">
        <v>7175</v>
      </c>
      <c r="E1391" s="170">
        <v>42563</v>
      </c>
      <c r="F1391">
        <v>5099.53</v>
      </c>
      <c r="H1391" s="170">
        <v>42563</v>
      </c>
      <c r="I1391" s="172">
        <f t="shared" si="54"/>
        <v>7200</v>
      </c>
      <c r="J1391" s="114">
        <f t="shared" si="55"/>
        <v>5099.53</v>
      </c>
      <c r="L1391" s="170"/>
      <c r="M1391" s="173"/>
      <c r="T1391" s="170"/>
      <c r="X1391" s="170"/>
      <c r="Y1391" s="171"/>
    </row>
    <row r="1392" spans="2:25">
      <c r="B1392" s="170">
        <v>42550</v>
      </c>
      <c r="C1392">
        <v>7225</v>
      </c>
      <c r="E1392" s="170">
        <v>42564</v>
      </c>
      <c r="F1392">
        <v>5133.93</v>
      </c>
      <c r="H1392" s="170">
        <v>42564</v>
      </c>
      <c r="I1392" s="172">
        <f t="shared" si="54"/>
        <v>7200</v>
      </c>
      <c r="J1392" s="114">
        <f t="shared" si="55"/>
        <v>5133.93</v>
      </c>
      <c r="L1392" s="170"/>
      <c r="M1392" s="173"/>
      <c r="T1392" s="170"/>
      <c r="X1392" s="170"/>
      <c r="Y1392" s="171"/>
    </row>
    <row r="1393" spans="2:25">
      <c r="B1393" s="170">
        <v>42551</v>
      </c>
      <c r="C1393">
        <v>7250</v>
      </c>
      <c r="E1393" s="170">
        <v>42565</v>
      </c>
      <c r="F1393">
        <v>5083.54</v>
      </c>
      <c r="H1393" s="170">
        <v>42565</v>
      </c>
      <c r="I1393" s="172">
        <f t="shared" si="54"/>
        <v>7100</v>
      </c>
      <c r="J1393" s="114">
        <f t="shared" si="55"/>
        <v>5083.54</v>
      </c>
      <c r="L1393" s="170"/>
      <c r="M1393" s="173"/>
      <c r="T1393" s="170"/>
      <c r="X1393" s="170"/>
      <c r="Y1393" s="171"/>
    </row>
    <row r="1394" spans="2:25">
      <c r="B1394" s="170">
        <v>42552</v>
      </c>
      <c r="C1394">
        <v>7025</v>
      </c>
      <c r="E1394" s="170">
        <v>42566</v>
      </c>
      <c r="F1394">
        <v>5110.18</v>
      </c>
      <c r="H1394" s="170">
        <v>42566</v>
      </c>
      <c r="I1394" s="172">
        <f t="shared" si="54"/>
        <v>7125</v>
      </c>
      <c r="J1394" s="114">
        <f t="shared" si="55"/>
        <v>5110.18</v>
      </c>
      <c r="L1394" s="170"/>
      <c r="M1394" s="173"/>
      <c r="T1394" s="170"/>
      <c r="X1394" s="170"/>
      <c r="Y1394" s="171"/>
    </row>
    <row r="1395" spans="2:25">
      <c r="B1395" s="170">
        <v>42562</v>
      </c>
      <c r="C1395">
        <v>7200</v>
      </c>
      <c r="E1395" s="170">
        <v>42569</v>
      </c>
      <c r="F1395">
        <v>5127.5</v>
      </c>
      <c r="H1395" s="170">
        <v>42569</v>
      </c>
      <c r="I1395" s="172">
        <f t="shared" si="54"/>
        <v>7250</v>
      </c>
      <c r="J1395" s="114">
        <f t="shared" si="55"/>
        <v>5127.5</v>
      </c>
      <c r="L1395" s="170"/>
      <c r="M1395" s="173"/>
      <c r="T1395" s="170"/>
      <c r="X1395" s="170"/>
      <c r="Y1395" s="171"/>
    </row>
    <row r="1396" spans="2:25">
      <c r="B1396" s="170">
        <v>42563</v>
      </c>
      <c r="C1396">
        <v>7200</v>
      </c>
      <c r="E1396" s="170">
        <v>42570</v>
      </c>
      <c r="F1396">
        <v>5172.83</v>
      </c>
      <c r="H1396" s="170">
        <v>42570</v>
      </c>
      <c r="I1396" s="172">
        <f t="shared" si="54"/>
        <v>7550</v>
      </c>
      <c r="J1396" s="114">
        <f t="shared" si="55"/>
        <v>5172.83</v>
      </c>
      <c r="L1396" s="170"/>
      <c r="M1396" s="173"/>
      <c r="T1396" s="170"/>
      <c r="X1396" s="170"/>
      <c r="Y1396" s="171"/>
    </row>
    <row r="1397" spans="2:25">
      <c r="B1397" s="170">
        <v>42564</v>
      </c>
      <c r="C1397">
        <v>7200</v>
      </c>
      <c r="E1397" s="170">
        <v>42571</v>
      </c>
      <c r="F1397">
        <v>5242.82</v>
      </c>
      <c r="H1397" s="170">
        <v>42571</v>
      </c>
      <c r="I1397" s="172">
        <f t="shared" si="54"/>
        <v>7475</v>
      </c>
      <c r="J1397" s="114">
        <f t="shared" si="55"/>
        <v>5242.82</v>
      </c>
      <c r="L1397" s="170"/>
      <c r="M1397" s="173"/>
      <c r="T1397" s="170"/>
      <c r="X1397" s="170"/>
      <c r="Y1397" s="171"/>
    </row>
    <row r="1398" spans="2:25">
      <c r="B1398" s="170">
        <v>42565</v>
      </c>
      <c r="C1398">
        <v>7100</v>
      </c>
      <c r="E1398" s="170">
        <v>42572</v>
      </c>
      <c r="F1398">
        <v>5216.97</v>
      </c>
      <c r="H1398" s="170">
        <v>42572</v>
      </c>
      <c r="I1398" s="172">
        <f t="shared" si="54"/>
        <v>7425</v>
      </c>
      <c r="J1398" s="114">
        <f t="shared" si="55"/>
        <v>5216.97</v>
      </c>
      <c r="L1398" s="170"/>
      <c r="M1398" s="173"/>
      <c r="T1398" s="170"/>
      <c r="X1398" s="170"/>
      <c r="Y1398" s="171"/>
    </row>
    <row r="1399" spans="2:25">
      <c r="B1399" s="170">
        <v>42566</v>
      </c>
      <c r="C1399">
        <v>7125</v>
      </c>
      <c r="E1399" s="170">
        <v>42573</v>
      </c>
      <c r="F1399">
        <v>5197.25</v>
      </c>
      <c r="H1399" s="170">
        <v>42573</v>
      </c>
      <c r="I1399" s="172">
        <f t="shared" si="54"/>
        <v>7350</v>
      </c>
      <c r="J1399" s="114">
        <f t="shared" si="55"/>
        <v>5197.25</v>
      </c>
      <c r="L1399" s="170"/>
      <c r="M1399" s="173"/>
      <c r="T1399" s="170"/>
      <c r="X1399" s="170"/>
      <c r="Y1399" s="171"/>
    </row>
    <row r="1400" spans="2:25">
      <c r="B1400" s="170">
        <v>42569</v>
      </c>
      <c r="C1400">
        <v>7250</v>
      </c>
      <c r="E1400" s="170">
        <v>42576</v>
      </c>
      <c r="F1400">
        <v>5220.8</v>
      </c>
      <c r="H1400" s="170">
        <v>42576</v>
      </c>
      <c r="I1400" s="172">
        <f t="shared" si="54"/>
        <v>7400</v>
      </c>
      <c r="J1400" s="114">
        <f t="shared" si="55"/>
        <v>5220.8</v>
      </c>
      <c r="L1400" s="170"/>
      <c r="M1400" s="173"/>
      <c r="T1400" s="170"/>
      <c r="X1400" s="170"/>
      <c r="Y1400" s="171"/>
    </row>
    <row r="1401" spans="2:25">
      <c r="B1401" s="170">
        <v>42570</v>
      </c>
      <c r="C1401">
        <v>7550</v>
      </c>
      <c r="E1401" s="170">
        <v>42577</v>
      </c>
      <c r="F1401">
        <v>5224.3999999999996</v>
      </c>
      <c r="H1401" s="170">
        <v>42577</v>
      </c>
      <c r="I1401" s="172">
        <f t="shared" si="54"/>
        <v>7650</v>
      </c>
      <c r="J1401" s="114">
        <f t="shared" si="55"/>
        <v>5224.3999999999996</v>
      </c>
      <c r="L1401" s="170"/>
      <c r="M1401" s="173"/>
      <c r="T1401" s="170"/>
      <c r="X1401" s="170"/>
      <c r="Y1401" s="171"/>
    </row>
    <row r="1402" spans="2:25">
      <c r="B1402" s="170">
        <v>42571</v>
      </c>
      <c r="C1402">
        <v>7475</v>
      </c>
      <c r="E1402" s="170">
        <v>42578</v>
      </c>
      <c r="F1402">
        <v>5274.36</v>
      </c>
      <c r="H1402" s="170">
        <v>42578</v>
      </c>
      <c r="I1402" s="172">
        <f t="shared" si="54"/>
        <v>8000</v>
      </c>
      <c r="J1402" s="114">
        <f t="shared" si="55"/>
        <v>5274.36</v>
      </c>
      <c r="L1402" s="170"/>
      <c r="M1402" s="173"/>
      <c r="T1402" s="170"/>
      <c r="X1402" s="170"/>
      <c r="Y1402" s="171"/>
    </row>
    <row r="1403" spans="2:25">
      <c r="B1403" s="170">
        <v>42572</v>
      </c>
      <c r="C1403">
        <v>7425</v>
      </c>
      <c r="E1403" s="170">
        <v>42579</v>
      </c>
      <c r="F1403">
        <v>5299.21</v>
      </c>
      <c r="H1403" s="170">
        <v>42579</v>
      </c>
      <c r="I1403" s="172">
        <f t="shared" si="54"/>
        <v>8450</v>
      </c>
      <c r="J1403" s="114">
        <f t="shared" si="55"/>
        <v>5299.21</v>
      </c>
      <c r="L1403" s="170"/>
      <c r="M1403" s="173"/>
      <c r="T1403" s="170"/>
      <c r="X1403" s="170"/>
      <c r="Y1403" s="171"/>
    </row>
    <row r="1404" spans="2:25">
      <c r="B1404" s="170">
        <v>42573</v>
      </c>
      <c r="C1404">
        <v>7350</v>
      </c>
      <c r="E1404" s="170">
        <v>42580</v>
      </c>
      <c r="F1404">
        <v>5215.99</v>
      </c>
      <c r="H1404" s="170">
        <v>42580</v>
      </c>
      <c r="I1404" s="172">
        <f t="shared" si="54"/>
        <v>8325</v>
      </c>
      <c r="J1404" s="114">
        <f t="shared" si="55"/>
        <v>5215.99</v>
      </c>
      <c r="L1404" s="170"/>
      <c r="M1404" s="173"/>
      <c r="T1404" s="170"/>
      <c r="X1404" s="170"/>
      <c r="Y1404" s="171"/>
    </row>
    <row r="1405" spans="2:25">
      <c r="B1405" s="170">
        <v>42576</v>
      </c>
      <c r="C1405">
        <v>7400</v>
      </c>
      <c r="E1405" s="170">
        <v>42583</v>
      </c>
      <c r="F1405">
        <v>5361.58</v>
      </c>
      <c r="H1405" s="170">
        <v>42583</v>
      </c>
      <c r="I1405" s="172">
        <f t="shared" si="54"/>
        <v>8400</v>
      </c>
      <c r="J1405" s="114">
        <f t="shared" si="55"/>
        <v>5361.58</v>
      </c>
      <c r="L1405" s="170"/>
      <c r="M1405" s="173"/>
      <c r="T1405" s="170"/>
      <c r="X1405" s="170"/>
      <c r="Y1405" s="171"/>
    </row>
    <row r="1406" spans="2:25">
      <c r="B1406" s="170">
        <v>42577</v>
      </c>
      <c r="C1406">
        <v>7650</v>
      </c>
      <c r="E1406" s="170">
        <v>42584</v>
      </c>
      <c r="F1406">
        <v>5373.32</v>
      </c>
      <c r="H1406" s="170">
        <v>42584</v>
      </c>
      <c r="I1406" s="172">
        <f t="shared" si="54"/>
        <v>8325</v>
      </c>
      <c r="J1406" s="114">
        <f t="shared" si="55"/>
        <v>5373.32</v>
      </c>
      <c r="L1406" s="170"/>
      <c r="M1406" s="173"/>
      <c r="T1406" s="170"/>
      <c r="X1406" s="170"/>
      <c r="Y1406" s="171"/>
    </row>
    <row r="1407" spans="2:25">
      <c r="B1407" s="170">
        <v>42578</v>
      </c>
      <c r="C1407">
        <v>8000</v>
      </c>
      <c r="E1407" s="170">
        <v>42585</v>
      </c>
      <c r="F1407">
        <v>5351.88</v>
      </c>
      <c r="H1407" s="170">
        <v>42585</v>
      </c>
      <c r="I1407" s="172">
        <f t="shared" si="54"/>
        <v>8375</v>
      </c>
      <c r="J1407" s="114">
        <f t="shared" si="55"/>
        <v>5351.88</v>
      </c>
      <c r="L1407" s="170"/>
      <c r="M1407" s="173"/>
      <c r="T1407" s="170"/>
      <c r="X1407" s="170"/>
      <c r="Y1407" s="171"/>
    </row>
    <row r="1408" spans="2:25">
      <c r="B1408" s="170">
        <v>42579</v>
      </c>
      <c r="C1408">
        <v>8450</v>
      </c>
      <c r="E1408" s="170">
        <v>42586</v>
      </c>
      <c r="F1408">
        <v>5373.86</v>
      </c>
      <c r="H1408" s="170">
        <v>42586</v>
      </c>
      <c r="I1408" s="172">
        <f t="shared" si="54"/>
        <v>8250</v>
      </c>
      <c r="J1408" s="114">
        <f t="shared" si="55"/>
        <v>5373.86</v>
      </c>
      <c r="L1408" s="170"/>
      <c r="M1408" s="173"/>
      <c r="T1408" s="170"/>
      <c r="X1408" s="170"/>
      <c r="Y1408" s="171"/>
    </row>
    <row r="1409" spans="2:25">
      <c r="B1409" s="170">
        <v>42580</v>
      </c>
      <c r="C1409">
        <v>8325</v>
      </c>
      <c r="E1409" s="170">
        <v>42587</v>
      </c>
      <c r="F1409">
        <v>5420.25</v>
      </c>
      <c r="H1409" s="170">
        <v>42587</v>
      </c>
      <c r="I1409" s="172">
        <f t="shared" si="54"/>
        <v>8400</v>
      </c>
      <c r="J1409" s="114">
        <f t="shared" si="55"/>
        <v>5420.25</v>
      </c>
      <c r="L1409" s="170"/>
      <c r="M1409" s="173"/>
      <c r="T1409" s="170"/>
      <c r="X1409" s="170"/>
      <c r="Y1409" s="171"/>
    </row>
    <row r="1410" spans="2:25">
      <c r="B1410" s="170">
        <v>42583</v>
      </c>
      <c r="C1410">
        <v>8400</v>
      </c>
      <c r="E1410" s="170">
        <v>42590</v>
      </c>
      <c r="F1410">
        <v>5458.98</v>
      </c>
      <c r="H1410" s="170">
        <v>42590</v>
      </c>
      <c r="I1410" s="172">
        <f t="shared" si="54"/>
        <v>8500</v>
      </c>
      <c r="J1410" s="114">
        <f t="shared" si="55"/>
        <v>5458.98</v>
      </c>
      <c r="L1410" s="170"/>
      <c r="M1410" s="173"/>
      <c r="T1410" s="170"/>
      <c r="X1410" s="170"/>
      <c r="Y1410" s="171"/>
    </row>
    <row r="1411" spans="2:25">
      <c r="B1411" s="170">
        <v>42584</v>
      </c>
      <c r="C1411">
        <v>8325</v>
      </c>
      <c r="E1411" s="170">
        <v>42591</v>
      </c>
      <c r="F1411">
        <v>5440.29</v>
      </c>
      <c r="H1411" s="170">
        <v>42591</v>
      </c>
      <c r="I1411" s="172">
        <f t="shared" si="54"/>
        <v>8275</v>
      </c>
      <c r="J1411" s="114">
        <f t="shared" si="55"/>
        <v>5440.29</v>
      </c>
      <c r="L1411" s="170"/>
      <c r="M1411" s="173"/>
      <c r="T1411" s="170"/>
      <c r="X1411" s="170"/>
      <c r="Y1411" s="171"/>
    </row>
    <row r="1412" spans="2:25">
      <c r="B1412" s="170">
        <v>42585</v>
      </c>
      <c r="C1412">
        <v>8375</v>
      </c>
      <c r="E1412" s="170">
        <v>42592</v>
      </c>
      <c r="F1412">
        <v>5423.95</v>
      </c>
      <c r="H1412" s="170">
        <v>42592</v>
      </c>
      <c r="I1412" s="172">
        <f t="shared" si="54"/>
        <v>8100</v>
      </c>
      <c r="J1412" s="114">
        <f t="shared" si="55"/>
        <v>5423.95</v>
      </c>
      <c r="L1412" s="170"/>
      <c r="M1412" s="173"/>
      <c r="T1412" s="170"/>
      <c r="X1412" s="170"/>
      <c r="Y1412" s="171"/>
    </row>
    <row r="1413" spans="2:25">
      <c r="B1413" s="170">
        <v>42586</v>
      </c>
      <c r="C1413">
        <v>8250</v>
      </c>
      <c r="E1413" s="170">
        <v>42593</v>
      </c>
      <c r="F1413">
        <v>5419.09</v>
      </c>
      <c r="H1413" s="170">
        <v>42593</v>
      </c>
      <c r="I1413" s="172">
        <f t="shared" ref="I1413:I1476" si="56">IFERROR(_xlfn.XLOOKUP($H1413,B1413:B4980,C1413:C4980),AVERAGE(I1410:I1412))</f>
        <v>8050</v>
      </c>
      <c r="J1413" s="114">
        <f t="shared" ref="J1413:J1476" si="57">F1413</f>
        <v>5419.09</v>
      </c>
      <c r="L1413" s="170"/>
      <c r="M1413" s="173"/>
      <c r="T1413" s="170"/>
      <c r="X1413" s="170"/>
      <c r="Y1413" s="171"/>
    </row>
    <row r="1414" spans="2:25">
      <c r="B1414" s="170">
        <v>42587</v>
      </c>
      <c r="C1414">
        <v>8400</v>
      </c>
      <c r="E1414" s="170">
        <v>42594</v>
      </c>
      <c r="F1414">
        <v>5377.2</v>
      </c>
      <c r="H1414" s="170">
        <v>42594</v>
      </c>
      <c r="I1414" s="172">
        <f t="shared" si="56"/>
        <v>8100</v>
      </c>
      <c r="J1414" s="114">
        <f t="shared" si="57"/>
        <v>5377.2</v>
      </c>
      <c r="L1414" s="170"/>
      <c r="M1414" s="173"/>
      <c r="T1414" s="170"/>
      <c r="X1414" s="170"/>
      <c r="Y1414" s="171"/>
    </row>
    <row r="1415" spans="2:25">
      <c r="B1415" s="170">
        <v>42590</v>
      </c>
      <c r="C1415">
        <v>8500</v>
      </c>
      <c r="E1415" s="170">
        <v>42597</v>
      </c>
      <c r="F1415">
        <v>5320.56</v>
      </c>
      <c r="H1415" s="170">
        <v>42597</v>
      </c>
      <c r="I1415" s="172">
        <f t="shared" si="56"/>
        <v>7900</v>
      </c>
      <c r="J1415" s="114">
        <f t="shared" si="57"/>
        <v>5320.56</v>
      </c>
      <c r="L1415" s="170"/>
      <c r="M1415" s="173"/>
      <c r="T1415" s="170"/>
      <c r="X1415" s="170"/>
      <c r="Y1415" s="171"/>
    </row>
    <row r="1416" spans="2:25">
      <c r="B1416" s="170">
        <v>42591</v>
      </c>
      <c r="C1416">
        <v>8275</v>
      </c>
      <c r="E1416" s="170">
        <v>42598</v>
      </c>
      <c r="F1416">
        <v>5371.85</v>
      </c>
      <c r="H1416" s="170">
        <v>42598</v>
      </c>
      <c r="I1416" s="172">
        <f t="shared" si="56"/>
        <v>7900</v>
      </c>
      <c r="J1416" s="114">
        <f t="shared" si="57"/>
        <v>5371.85</v>
      </c>
      <c r="L1416" s="170"/>
      <c r="M1416" s="173"/>
      <c r="T1416" s="170"/>
      <c r="X1416" s="170"/>
      <c r="Y1416" s="171"/>
    </row>
    <row r="1417" spans="2:25">
      <c r="B1417" s="170">
        <v>42592</v>
      </c>
      <c r="C1417">
        <v>8100</v>
      </c>
      <c r="E1417" s="170">
        <v>42600</v>
      </c>
      <c r="F1417">
        <v>5461.45</v>
      </c>
      <c r="H1417" s="170">
        <v>42600</v>
      </c>
      <c r="I1417" s="172">
        <f t="shared" si="56"/>
        <v>8250</v>
      </c>
      <c r="J1417" s="114">
        <f t="shared" si="57"/>
        <v>5461.45</v>
      </c>
      <c r="L1417" s="170"/>
      <c r="M1417" s="173"/>
      <c r="T1417" s="170"/>
      <c r="X1417" s="170"/>
      <c r="Y1417" s="171"/>
    </row>
    <row r="1418" spans="2:25">
      <c r="B1418" s="170">
        <v>42593</v>
      </c>
      <c r="C1418">
        <v>8050</v>
      </c>
      <c r="E1418" s="170">
        <v>42601</v>
      </c>
      <c r="F1418">
        <v>5416.04</v>
      </c>
      <c r="H1418" s="170">
        <v>42601</v>
      </c>
      <c r="I1418" s="172">
        <f t="shared" si="56"/>
        <v>8050</v>
      </c>
      <c r="J1418" s="114">
        <f t="shared" si="57"/>
        <v>5416.04</v>
      </c>
      <c r="L1418" s="170"/>
      <c r="M1418" s="173"/>
      <c r="T1418" s="170"/>
      <c r="X1418" s="170"/>
      <c r="Y1418" s="171"/>
    </row>
    <row r="1419" spans="2:25">
      <c r="B1419" s="170">
        <v>42594</v>
      </c>
      <c r="C1419">
        <v>8100</v>
      </c>
      <c r="E1419" s="170">
        <v>42604</v>
      </c>
      <c r="F1419">
        <v>5427.18</v>
      </c>
      <c r="H1419" s="170">
        <v>42604</v>
      </c>
      <c r="I1419" s="172">
        <f t="shared" si="56"/>
        <v>7925</v>
      </c>
      <c r="J1419" s="114">
        <f t="shared" si="57"/>
        <v>5427.18</v>
      </c>
      <c r="L1419" s="170"/>
      <c r="M1419" s="173"/>
      <c r="T1419" s="170"/>
      <c r="X1419" s="170"/>
      <c r="Y1419" s="171"/>
    </row>
    <row r="1420" spans="2:25">
      <c r="B1420" s="170">
        <v>42597</v>
      </c>
      <c r="C1420">
        <v>7900</v>
      </c>
      <c r="E1420" s="170">
        <v>42605</v>
      </c>
      <c r="F1420">
        <v>5417.14</v>
      </c>
      <c r="H1420" s="170">
        <v>42605</v>
      </c>
      <c r="I1420" s="172">
        <f t="shared" si="56"/>
        <v>7900</v>
      </c>
      <c r="J1420" s="114">
        <f t="shared" si="57"/>
        <v>5417.14</v>
      </c>
      <c r="L1420" s="170"/>
      <c r="M1420" s="173"/>
      <c r="T1420" s="170"/>
      <c r="X1420" s="170"/>
      <c r="Y1420" s="171"/>
    </row>
    <row r="1421" spans="2:25">
      <c r="B1421" s="170">
        <v>42598</v>
      </c>
      <c r="C1421">
        <v>7900</v>
      </c>
      <c r="E1421" s="170">
        <v>42606</v>
      </c>
      <c r="F1421">
        <v>5403.99</v>
      </c>
      <c r="H1421" s="170">
        <v>42606</v>
      </c>
      <c r="I1421" s="172">
        <f t="shared" si="56"/>
        <v>7900</v>
      </c>
      <c r="J1421" s="114">
        <f t="shared" si="57"/>
        <v>5403.99</v>
      </c>
      <c r="L1421" s="170"/>
      <c r="M1421" s="173"/>
      <c r="T1421" s="170"/>
      <c r="X1421" s="170"/>
      <c r="Y1421" s="171"/>
    </row>
    <row r="1422" spans="2:25">
      <c r="B1422" s="170">
        <v>42600</v>
      </c>
      <c r="C1422">
        <v>8250</v>
      </c>
      <c r="E1422" s="170">
        <v>42607</v>
      </c>
      <c r="F1422">
        <v>5454.12</v>
      </c>
      <c r="H1422" s="170">
        <v>42607</v>
      </c>
      <c r="I1422" s="172">
        <f t="shared" si="56"/>
        <v>7950</v>
      </c>
      <c r="J1422" s="114">
        <f t="shared" si="57"/>
        <v>5454.12</v>
      </c>
      <c r="L1422" s="170"/>
      <c r="M1422" s="173"/>
      <c r="T1422" s="170"/>
      <c r="X1422" s="170"/>
      <c r="Y1422" s="171"/>
    </row>
    <row r="1423" spans="2:25">
      <c r="B1423" s="170">
        <v>42601</v>
      </c>
      <c r="C1423">
        <v>8050</v>
      </c>
      <c r="E1423" s="170">
        <v>42608</v>
      </c>
      <c r="F1423">
        <v>5438.83</v>
      </c>
      <c r="H1423" s="170">
        <v>42608</v>
      </c>
      <c r="I1423" s="172">
        <f t="shared" si="56"/>
        <v>7925</v>
      </c>
      <c r="J1423" s="114">
        <f t="shared" si="57"/>
        <v>5438.83</v>
      </c>
      <c r="L1423" s="170"/>
      <c r="M1423" s="173"/>
      <c r="T1423" s="170"/>
      <c r="X1423" s="170"/>
      <c r="Y1423" s="171"/>
    </row>
    <row r="1424" spans="2:25">
      <c r="B1424" s="170">
        <v>42604</v>
      </c>
      <c r="C1424">
        <v>7925</v>
      </c>
      <c r="E1424" s="170">
        <v>42611</v>
      </c>
      <c r="F1424">
        <v>5370.76</v>
      </c>
      <c r="H1424" s="170">
        <v>42611</v>
      </c>
      <c r="I1424" s="172">
        <f t="shared" si="56"/>
        <v>7925</v>
      </c>
      <c r="J1424" s="114">
        <f t="shared" si="57"/>
        <v>5370.76</v>
      </c>
      <c r="L1424" s="170"/>
      <c r="M1424" s="173"/>
      <c r="T1424" s="170"/>
      <c r="X1424" s="170"/>
      <c r="Y1424" s="171"/>
    </row>
    <row r="1425" spans="2:25">
      <c r="B1425" s="170">
        <v>42605</v>
      </c>
      <c r="C1425">
        <v>7900</v>
      </c>
      <c r="E1425" s="170">
        <v>42612</v>
      </c>
      <c r="F1425">
        <v>5362.32</v>
      </c>
      <c r="H1425" s="170">
        <v>42612</v>
      </c>
      <c r="I1425" s="172">
        <f t="shared" si="56"/>
        <v>7900</v>
      </c>
      <c r="J1425" s="114">
        <f t="shared" si="57"/>
        <v>5362.32</v>
      </c>
      <c r="L1425" s="170"/>
      <c r="M1425" s="173"/>
      <c r="T1425" s="170"/>
      <c r="X1425" s="170"/>
      <c r="Y1425" s="171"/>
    </row>
    <row r="1426" spans="2:25">
      <c r="B1426" s="170">
        <v>42606</v>
      </c>
      <c r="C1426">
        <v>7900</v>
      </c>
      <c r="E1426" s="170">
        <v>42613</v>
      </c>
      <c r="F1426">
        <v>5386.08</v>
      </c>
      <c r="H1426" s="170">
        <v>42613</v>
      </c>
      <c r="I1426" s="172">
        <f t="shared" si="56"/>
        <v>7925</v>
      </c>
      <c r="J1426" s="114">
        <f t="shared" si="57"/>
        <v>5386.08</v>
      </c>
      <c r="L1426" s="170"/>
      <c r="M1426" s="173"/>
      <c r="T1426" s="170"/>
      <c r="X1426" s="170"/>
      <c r="Y1426" s="171"/>
    </row>
    <row r="1427" spans="2:25">
      <c r="B1427" s="170">
        <v>42607</v>
      </c>
      <c r="C1427">
        <v>7950</v>
      </c>
      <c r="E1427" s="170">
        <v>42614</v>
      </c>
      <c r="F1427">
        <v>5334.55</v>
      </c>
      <c r="H1427" s="170">
        <v>42614</v>
      </c>
      <c r="I1427" s="172">
        <f t="shared" si="56"/>
        <v>8000</v>
      </c>
      <c r="J1427" s="114">
        <f t="shared" si="57"/>
        <v>5334.55</v>
      </c>
      <c r="L1427" s="170"/>
      <c r="M1427" s="173"/>
      <c r="T1427" s="170"/>
      <c r="X1427" s="170"/>
      <c r="Y1427" s="171"/>
    </row>
    <row r="1428" spans="2:25">
      <c r="B1428" s="170">
        <v>42608</v>
      </c>
      <c r="C1428">
        <v>7925</v>
      </c>
      <c r="E1428" s="170">
        <v>42615</v>
      </c>
      <c r="F1428">
        <v>5353.46</v>
      </c>
      <c r="H1428" s="170">
        <v>42615</v>
      </c>
      <c r="I1428" s="172">
        <f t="shared" si="56"/>
        <v>8000</v>
      </c>
      <c r="J1428" s="114">
        <f t="shared" si="57"/>
        <v>5353.46</v>
      </c>
      <c r="L1428" s="170"/>
      <c r="M1428" s="173"/>
      <c r="T1428" s="170"/>
      <c r="X1428" s="170"/>
      <c r="Y1428" s="171"/>
    </row>
    <row r="1429" spans="2:25">
      <c r="B1429" s="170">
        <v>42611</v>
      </c>
      <c r="C1429">
        <v>7925</v>
      </c>
      <c r="E1429" s="170">
        <v>42618</v>
      </c>
      <c r="F1429">
        <v>5356.95</v>
      </c>
      <c r="H1429" s="170">
        <v>42618</v>
      </c>
      <c r="I1429" s="172">
        <f t="shared" si="56"/>
        <v>8125</v>
      </c>
      <c r="J1429" s="114">
        <f t="shared" si="57"/>
        <v>5356.95</v>
      </c>
      <c r="L1429" s="170"/>
      <c r="M1429" s="173"/>
      <c r="T1429" s="170"/>
      <c r="X1429" s="170"/>
      <c r="Y1429" s="171"/>
    </row>
    <row r="1430" spans="2:25">
      <c r="B1430" s="170">
        <v>42612</v>
      </c>
      <c r="C1430">
        <v>7900</v>
      </c>
      <c r="E1430" s="170">
        <v>42619</v>
      </c>
      <c r="F1430">
        <v>5372.1</v>
      </c>
      <c r="H1430" s="170">
        <v>42619</v>
      </c>
      <c r="I1430" s="172">
        <f t="shared" si="56"/>
        <v>8375</v>
      </c>
      <c r="J1430" s="114">
        <f t="shared" si="57"/>
        <v>5372.1</v>
      </c>
      <c r="L1430" s="170"/>
      <c r="M1430" s="173"/>
      <c r="T1430" s="170"/>
      <c r="X1430" s="170"/>
      <c r="Y1430" s="171"/>
    </row>
    <row r="1431" spans="2:25">
      <c r="B1431" s="170">
        <v>42613</v>
      </c>
      <c r="C1431">
        <v>7925</v>
      </c>
      <c r="E1431" s="170">
        <v>42620</v>
      </c>
      <c r="F1431">
        <v>5381.35</v>
      </c>
      <c r="H1431" s="170">
        <v>42620</v>
      </c>
      <c r="I1431" s="172">
        <f t="shared" si="56"/>
        <v>8525</v>
      </c>
      <c r="J1431" s="114">
        <f t="shared" si="57"/>
        <v>5381.35</v>
      </c>
      <c r="L1431" s="170"/>
      <c r="M1431" s="173"/>
      <c r="T1431" s="170"/>
      <c r="X1431" s="170"/>
      <c r="Y1431" s="171"/>
    </row>
    <row r="1432" spans="2:25">
      <c r="B1432" s="170">
        <v>42614</v>
      </c>
      <c r="C1432">
        <v>8000</v>
      </c>
      <c r="E1432" s="170">
        <v>42621</v>
      </c>
      <c r="F1432">
        <v>5371.08</v>
      </c>
      <c r="H1432" s="170">
        <v>42621</v>
      </c>
      <c r="I1432" s="172">
        <f t="shared" si="56"/>
        <v>8425</v>
      </c>
      <c r="J1432" s="114">
        <f t="shared" si="57"/>
        <v>5371.08</v>
      </c>
      <c r="L1432" s="170"/>
      <c r="M1432" s="173"/>
      <c r="T1432" s="170"/>
      <c r="X1432" s="170"/>
      <c r="Y1432" s="171"/>
    </row>
    <row r="1433" spans="2:25">
      <c r="B1433" s="170">
        <v>42615</v>
      </c>
      <c r="C1433">
        <v>8000</v>
      </c>
      <c r="E1433" s="170">
        <v>42622</v>
      </c>
      <c r="F1433">
        <v>5281.92</v>
      </c>
      <c r="H1433" s="170">
        <v>42622</v>
      </c>
      <c r="I1433" s="172">
        <f t="shared" si="56"/>
        <v>8200</v>
      </c>
      <c r="J1433" s="114">
        <f t="shared" si="57"/>
        <v>5281.92</v>
      </c>
      <c r="L1433" s="170"/>
      <c r="M1433" s="173"/>
      <c r="T1433" s="170"/>
      <c r="X1433" s="170"/>
      <c r="Y1433" s="171"/>
    </row>
    <row r="1434" spans="2:25">
      <c r="B1434" s="170">
        <v>42618</v>
      </c>
      <c r="C1434">
        <v>8125</v>
      </c>
      <c r="E1434" s="170">
        <v>42626</v>
      </c>
      <c r="F1434">
        <v>5215.57</v>
      </c>
      <c r="H1434" s="170">
        <v>42626</v>
      </c>
      <c r="I1434" s="172">
        <f t="shared" si="56"/>
        <v>8175</v>
      </c>
      <c r="J1434" s="114">
        <f t="shared" si="57"/>
        <v>5215.57</v>
      </c>
      <c r="L1434" s="170"/>
      <c r="M1434" s="173"/>
      <c r="T1434" s="170"/>
      <c r="X1434" s="170"/>
      <c r="Y1434" s="171"/>
    </row>
    <row r="1435" spans="2:25">
      <c r="B1435" s="170">
        <v>42619</v>
      </c>
      <c r="C1435">
        <v>8375</v>
      </c>
      <c r="E1435" s="170">
        <v>42627</v>
      </c>
      <c r="F1435">
        <v>5146.04</v>
      </c>
      <c r="H1435" s="170">
        <v>42627</v>
      </c>
      <c r="I1435" s="172">
        <f t="shared" si="56"/>
        <v>8000</v>
      </c>
      <c r="J1435" s="114">
        <f t="shared" si="57"/>
        <v>5146.04</v>
      </c>
      <c r="L1435" s="170"/>
      <c r="M1435" s="173"/>
      <c r="T1435" s="170"/>
      <c r="X1435" s="170"/>
      <c r="Y1435" s="171"/>
    </row>
    <row r="1436" spans="2:25">
      <c r="B1436" s="170">
        <v>42620</v>
      </c>
      <c r="C1436">
        <v>8525</v>
      </c>
      <c r="E1436" s="170">
        <v>42628</v>
      </c>
      <c r="F1436">
        <v>5265.82</v>
      </c>
      <c r="H1436" s="170">
        <v>42628</v>
      </c>
      <c r="I1436" s="172">
        <f t="shared" si="56"/>
        <v>8475</v>
      </c>
      <c r="J1436" s="114">
        <f t="shared" si="57"/>
        <v>5265.82</v>
      </c>
      <c r="L1436" s="170"/>
      <c r="M1436" s="173"/>
      <c r="T1436" s="170"/>
      <c r="X1436" s="170"/>
      <c r="Y1436" s="171"/>
    </row>
    <row r="1437" spans="2:25">
      <c r="B1437" s="170">
        <v>42621</v>
      </c>
      <c r="C1437">
        <v>8425</v>
      </c>
      <c r="E1437" s="170">
        <v>42629</v>
      </c>
      <c r="F1437">
        <v>5267.77</v>
      </c>
      <c r="H1437" s="170">
        <v>42629</v>
      </c>
      <c r="I1437" s="172">
        <f t="shared" si="56"/>
        <v>8475</v>
      </c>
      <c r="J1437" s="114">
        <f t="shared" si="57"/>
        <v>5267.77</v>
      </c>
      <c r="L1437" s="170"/>
      <c r="M1437" s="173"/>
      <c r="T1437" s="170"/>
      <c r="X1437" s="170"/>
      <c r="Y1437" s="171"/>
    </row>
    <row r="1438" spans="2:25">
      <c r="B1438" s="170">
        <v>42622</v>
      </c>
      <c r="C1438">
        <v>8200</v>
      </c>
      <c r="E1438" s="170">
        <v>42632</v>
      </c>
      <c r="F1438">
        <v>5321.84</v>
      </c>
      <c r="H1438" s="170">
        <v>42632</v>
      </c>
      <c r="I1438" s="172">
        <f t="shared" si="56"/>
        <v>8400</v>
      </c>
      <c r="J1438" s="114">
        <f t="shared" si="57"/>
        <v>5321.84</v>
      </c>
      <c r="L1438" s="170"/>
      <c r="M1438" s="173"/>
      <c r="T1438" s="170"/>
      <c r="X1438" s="170"/>
      <c r="Y1438" s="171"/>
    </row>
    <row r="1439" spans="2:25">
      <c r="B1439" s="170">
        <v>42626</v>
      </c>
      <c r="C1439">
        <v>8175</v>
      </c>
      <c r="E1439" s="170">
        <v>42633</v>
      </c>
      <c r="F1439">
        <v>5302.49</v>
      </c>
      <c r="H1439" s="170">
        <v>42633</v>
      </c>
      <c r="I1439" s="172">
        <f t="shared" si="56"/>
        <v>8350</v>
      </c>
      <c r="J1439" s="114">
        <f t="shared" si="57"/>
        <v>5302.49</v>
      </c>
      <c r="L1439" s="170"/>
      <c r="M1439" s="173"/>
      <c r="T1439" s="170"/>
      <c r="X1439" s="170"/>
      <c r="Y1439" s="171"/>
    </row>
    <row r="1440" spans="2:25">
      <c r="B1440" s="170">
        <v>42627</v>
      </c>
      <c r="C1440">
        <v>8000</v>
      </c>
      <c r="E1440" s="170">
        <v>42634</v>
      </c>
      <c r="F1440">
        <v>5342.59</v>
      </c>
      <c r="H1440" s="170">
        <v>42634</v>
      </c>
      <c r="I1440" s="172">
        <f t="shared" si="56"/>
        <v>8600</v>
      </c>
      <c r="J1440" s="114">
        <f t="shared" si="57"/>
        <v>5342.59</v>
      </c>
      <c r="L1440" s="170"/>
      <c r="M1440" s="173"/>
      <c r="T1440" s="170"/>
      <c r="X1440" s="170"/>
      <c r="Y1440" s="171"/>
    </row>
    <row r="1441" spans="2:25">
      <c r="B1441" s="170">
        <v>42628</v>
      </c>
      <c r="C1441">
        <v>8475</v>
      </c>
      <c r="E1441" s="170">
        <v>42635</v>
      </c>
      <c r="F1441">
        <v>5380.26</v>
      </c>
      <c r="H1441" s="170">
        <v>42635</v>
      </c>
      <c r="I1441" s="172">
        <f t="shared" si="56"/>
        <v>8675</v>
      </c>
      <c r="J1441" s="114">
        <f t="shared" si="57"/>
        <v>5380.26</v>
      </c>
      <c r="L1441" s="170"/>
      <c r="M1441" s="173"/>
      <c r="T1441" s="170"/>
      <c r="X1441" s="170"/>
      <c r="Y1441" s="171"/>
    </row>
    <row r="1442" spans="2:25">
      <c r="B1442" s="170">
        <v>42629</v>
      </c>
      <c r="C1442">
        <v>8475</v>
      </c>
      <c r="E1442" s="170">
        <v>42636</v>
      </c>
      <c r="F1442">
        <v>5388.91</v>
      </c>
      <c r="H1442" s="170">
        <v>42636</v>
      </c>
      <c r="I1442" s="172">
        <f t="shared" si="56"/>
        <v>8875</v>
      </c>
      <c r="J1442" s="114">
        <f t="shared" si="57"/>
        <v>5388.91</v>
      </c>
      <c r="L1442" s="170"/>
      <c r="M1442" s="173"/>
      <c r="T1442" s="170"/>
      <c r="X1442" s="170"/>
      <c r="Y1442" s="171"/>
    </row>
    <row r="1443" spans="2:25">
      <c r="B1443" s="170">
        <v>42632</v>
      </c>
      <c r="C1443">
        <v>8400</v>
      </c>
      <c r="E1443" s="170">
        <v>42639</v>
      </c>
      <c r="F1443">
        <v>5352.14</v>
      </c>
      <c r="H1443" s="170">
        <v>42639</v>
      </c>
      <c r="I1443" s="172">
        <f t="shared" si="56"/>
        <v>8750</v>
      </c>
      <c r="J1443" s="114">
        <f t="shared" si="57"/>
        <v>5352.14</v>
      </c>
      <c r="L1443" s="170"/>
      <c r="M1443" s="173"/>
      <c r="T1443" s="170"/>
      <c r="X1443" s="170"/>
      <c r="Y1443" s="171"/>
    </row>
    <row r="1444" spans="2:25">
      <c r="B1444" s="170">
        <v>42633</v>
      </c>
      <c r="C1444">
        <v>8350</v>
      </c>
      <c r="E1444" s="170">
        <v>42640</v>
      </c>
      <c r="F1444">
        <v>5419.6</v>
      </c>
      <c r="H1444" s="170">
        <v>42640</v>
      </c>
      <c r="I1444" s="172">
        <f t="shared" si="56"/>
        <v>9125</v>
      </c>
      <c r="J1444" s="114">
        <f t="shared" si="57"/>
        <v>5419.6</v>
      </c>
      <c r="L1444" s="170"/>
      <c r="M1444" s="173"/>
      <c r="T1444" s="170"/>
      <c r="X1444" s="170"/>
      <c r="Y1444" s="171"/>
    </row>
    <row r="1445" spans="2:25">
      <c r="B1445" s="170">
        <v>42634</v>
      </c>
      <c r="C1445">
        <v>8600</v>
      </c>
      <c r="E1445" s="170">
        <v>42641</v>
      </c>
      <c r="F1445">
        <v>5425.34</v>
      </c>
      <c r="H1445" s="170">
        <v>42641</v>
      </c>
      <c r="I1445" s="172">
        <f t="shared" si="56"/>
        <v>9000</v>
      </c>
      <c r="J1445" s="114">
        <f t="shared" si="57"/>
        <v>5425.34</v>
      </c>
      <c r="L1445" s="170"/>
      <c r="M1445" s="173"/>
      <c r="T1445" s="170"/>
      <c r="X1445" s="170"/>
      <c r="Y1445" s="171"/>
    </row>
    <row r="1446" spans="2:25">
      <c r="B1446" s="170">
        <v>42635</v>
      </c>
      <c r="C1446">
        <v>8675</v>
      </c>
      <c r="E1446" s="170">
        <v>42642</v>
      </c>
      <c r="F1446">
        <v>5431.96</v>
      </c>
      <c r="H1446" s="170">
        <v>42642</v>
      </c>
      <c r="I1446" s="172">
        <f t="shared" si="56"/>
        <v>9150</v>
      </c>
      <c r="J1446" s="114">
        <f t="shared" si="57"/>
        <v>5431.96</v>
      </c>
      <c r="L1446" s="170"/>
      <c r="M1446" s="173"/>
      <c r="T1446" s="170"/>
      <c r="X1446" s="170"/>
      <c r="Y1446" s="171"/>
    </row>
    <row r="1447" spans="2:25">
      <c r="B1447" s="170">
        <v>42636</v>
      </c>
      <c r="C1447">
        <v>8875</v>
      </c>
      <c r="E1447" s="170">
        <v>42643</v>
      </c>
      <c r="F1447">
        <v>5364.8</v>
      </c>
      <c r="H1447" s="170">
        <v>42643</v>
      </c>
      <c r="I1447" s="172">
        <f t="shared" si="56"/>
        <v>8700</v>
      </c>
      <c r="J1447" s="114">
        <f t="shared" si="57"/>
        <v>5364.8</v>
      </c>
      <c r="L1447" s="170"/>
      <c r="M1447" s="173"/>
      <c r="T1447" s="170"/>
      <c r="X1447" s="170"/>
      <c r="Y1447" s="171"/>
    </row>
    <row r="1448" spans="2:25">
      <c r="B1448" s="170">
        <v>42639</v>
      </c>
      <c r="C1448">
        <v>8750</v>
      </c>
      <c r="E1448" s="170">
        <v>42646</v>
      </c>
      <c r="F1448">
        <v>5463.92</v>
      </c>
      <c r="H1448" s="170">
        <v>42646</v>
      </c>
      <c r="I1448" s="172">
        <f t="shared" si="56"/>
        <v>9150</v>
      </c>
      <c r="J1448" s="114">
        <f t="shared" si="57"/>
        <v>5463.92</v>
      </c>
      <c r="L1448" s="170"/>
      <c r="M1448" s="173"/>
      <c r="T1448" s="170"/>
      <c r="X1448" s="170"/>
      <c r="Y1448" s="171"/>
    </row>
    <row r="1449" spans="2:25">
      <c r="B1449" s="170">
        <v>42640</v>
      </c>
      <c r="C1449">
        <v>9125</v>
      </c>
      <c r="E1449" s="170">
        <v>42647</v>
      </c>
      <c r="F1449">
        <v>5472.32</v>
      </c>
      <c r="H1449" s="170">
        <v>42647</v>
      </c>
      <c r="I1449" s="172">
        <f t="shared" si="56"/>
        <v>8925</v>
      </c>
      <c r="J1449" s="114">
        <f t="shared" si="57"/>
        <v>5472.32</v>
      </c>
      <c r="L1449" s="170"/>
      <c r="M1449" s="173"/>
      <c r="T1449" s="170"/>
      <c r="X1449" s="170"/>
      <c r="Y1449" s="171"/>
    </row>
    <row r="1450" spans="2:25">
      <c r="B1450" s="170">
        <v>42641</v>
      </c>
      <c r="C1450">
        <v>9000</v>
      </c>
      <c r="E1450" s="170">
        <v>42648</v>
      </c>
      <c r="F1450">
        <v>5420.65</v>
      </c>
      <c r="H1450" s="170">
        <v>42648</v>
      </c>
      <c r="I1450" s="172">
        <f t="shared" si="56"/>
        <v>8900</v>
      </c>
      <c r="J1450" s="114">
        <f t="shared" si="57"/>
        <v>5420.65</v>
      </c>
      <c r="L1450" s="170"/>
      <c r="M1450" s="173"/>
      <c r="T1450" s="170"/>
      <c r="X1450" s="170"/>
      <c r="Y1450" s="171"/>
    </row>
    <row r="1451" spans="2:25">
      <c r="B1451" s="170">
        <v>42642</v>
      </c>
      <c r="C1451">
        <v>9150</v>
      </c>
      <c r="E1451" s="170">
        <v>42649</v>
      </c>
      <c r="F1451">
        <v>5409.34</v>
      </c>
      <c r="H1451" s="170">
        <v>42649</v>
      </c>
      <c r="I1451" s="172">
        <f t="shared" si="56"/>
        <v>8900</v>
      </c>
      <c r="J1451" s="114">
        <f t="shared" si="57"/>
        <v>5409.34</v>
      </c>
      <c r="L1451" s="170"/>
      <c r="M1451" s="173"/>
      <c r="T1451" s="170"/>
      <c r="X1451" s="170"/>
      <c r="Y1451" s="171"/>
    </row>
    <row r="1452" spans="2:25">
      <c r="B1452" s="170">
        <v>42643</v>
      </c>
      <c r="C1452">
        <v>8700</v>
      </c>
      <c r="E1452" s="170">
        <v>42650</v>
      </c>
      <c r="F1452">
        <v>5377.15</v>
      </c>
      <c r="H1452" s="170">
        <v>42650</v>
      </c>
      <c r="I1452" s="172">
        <f t="shared" si="56"/>
        <v>8900</v>
      </c>
      <c r="J1452" s="114">
        <f t="shared" si="57"/>
        <v>5377.15</v>
      </c>
      <c r="L1452" s="170"/>
      <c r="M1452" s="173"/>
      <c r="T1452" s="170"/>
      <c r="X1452" s="170"/>
      <c r="Y1452" s="171"/>
    </row>
    <row r="1453" spans="2:25">
      <c r="B1453" s="170">
        <v>42646</v>
      </c>
      <c r="C1453">
        <v>9150</v>
      </c>
      <c r="E1453" s="170">
        <v>42653</v>
      </c>
      <c r="F1453">
        <v>5360.83</v>
      </c>
      <c r="H1453" s="170">
        <v>42653</v>
      </c>
      <c r="I1453" s="172">
        <f t="shared" si="56"/>
        <v>8725</v>
      </c>
      <c r="J1453" s="114">
        <f t="shared" si="57"/>
        <v>5360.83</v>
      </c>
      <c r="L1453" s="170"/>
      <c r="M1453" s="173"/>
      <c r="T1453" s="170"/>
      <c r="X1453" s="170"/>
      <c r="Y1453" s="171"/>
    </row>
    <row r="1454" spans="2:25">
      <c r="B1454" s="170">
        <v>42647</v>
      </c>
      <c r="C1454">
        <v>8925</v>
      </c>
      <c r="E1454" s="170">
        <v>42654</v>
      </c>
      <c r="F1454">
        <v>5382</v>
      </c>
      <c r="H1454" s="170">
        <v>42654</v>
      </c>
      <c r="I1454" s="172">
        <f t="shared" si="56"/>
        <v>8925</v>
      </c>
      <c r="J1454" s="114">
        <f t="shared" si="57"/>
        <v>5382</v>
      </c>
      <c r="L1454" s="170"/>
      <c r="M1454" s="173"/>
      <c r="T1454" s="170"/>
      <c r="X1454" s="170"/>
      <c r="Y1454" s="171"/>
    </row>
    <row r="1455" spans="2:25">
      <c r="B1455" s="170">
        <v>42648</v>
      </c>
      <c r="C1455">
        <v>8900</v>
      </c>
      <c r="E1455" s="170">
        <v>42655</v>
      </c>
      <c r="F1455">
        <v>5364.61</v>
      </c>
      <c r="H1455" s="170">
        <v>42655</v>
      </c>
      <c r="I1455" s="172">
        <f t="shared" si="56"/>
        <v>8925</v>
      </c>
      <c r="J1455" s="114">
        <f t="shared" si="57"/>
        <v>5364.61</v>
      </c>
      <c r="L1455" s="170"/>
      <c r="M1455" s="173"/>
      <c r="T1455" s="170"/>
      <c r="X1455" s="170"/>
      <c r="Y1455" s="171"/>
    </row>
    <row r="1456" spans="2:25">
      <c r="B1456" s="170">
        <v>42649</v>
      </c>
      <c r="C1456">
        <v>8900</v>
      </c>
      <c r="E1456" s="170">
        <v>42656</v>
      </c>
      <c r="F1456">
        <v>5340.4</v>
      </c>
      <c r="H1456" s="170">
        <v>42656</v>
      </c>
      <c r="I1456" s="172">
        <f t="shared" si="56"/>
        <v>8700</v>
      </c>
      <c r="J1456" s="114">
        <f t="shared" si="57"/>
        <v>5340.4</v>
      </c>
      <c r="L1456" s="170"/>
      <c r="M1456" s="173"/>
      <c r="T1456" s="170"/>
      <c r="X1456" s="170"/>
      <c r="Y1456" s="171"/>
    </row>
    <row r="1457" spans="2:25">
      <c r="B1457" s="170">
        <v>42650</v>
      </c>
      <c r="C1457">
        <v>8900</v>
      </c>
      <c r="E1457" s="170">
        <v>42657</v>
      </c>
      <c r="F1457">
        <v>5399.89</v>
      </c>
      <c r="H1457" s="170">
        <v>42657</v>
      </c>
      <c r="I1457" s="172">
        <f t="shared" si="56"/>
        <v>8825</v>
      </c>
      <c r="J1457" s="114">
        <f t="shared" si="57"/>
        <v>5399.89</v>
      </c>
      <c r="L1457" s="170"/>
      <c r="M1457" s="173"/>
      <c r="T1457" s="170"/>
      <c r="X1457" s="170"/>
      <c r="Y1457" s="171"/>
    </row>
    <row r="1458" spans="2:25">
      <c r="B1458" s="170">
        <v>42653</v>
      </c>
      <c r="C1458">
        <v>8725</v>
      </c>
      <c r="E1458" s="170">
        <v>42660</v>
      </c>
      <c r="F1458">
        <v>5410.3</v>
      </c>
      <c r="H1458" s="170">
        <v>42660</v>
      </c>
      <c r="I1458" s="172">
        <f t="shared" si="56"/>
        <v>8625</v>
      </c>
      <c r="J1458" s="114">
        <f t="shared" si="57"/>
        <v>5410.3</v>
      </c>
      <c r="L1458" s="170"/>
      <c r="M1458" s="173"/>
      <c r="T1458" s="170"/>
      <c r="X1458" s="170"/>
      <c r="Y1458" s="171"/>
    </row>
    <row r="1459" spans="2:25">
      <c r="B1459" s="170">
        <v>42654</v>
      </c>
      <c r="C1459">
        <v>8925</v>
      </c>
      <c r="E1459" s="170">
        <v>42661</v>
      </c>
      <c r="F1459">
        <v>5430.05</v>
      </c>
      <c r="H1459" s="170">
        <v>42661</v>
      </c>
      <c r="I1459" s="172">
        <f t="shared" si="56"/>
        <v>8650</v>
      </c>
      <c r="J1459" s="114">
        <f t="shared" si="57"/>
        <v>5430.05</v>
      </c>
      <c r="L1459" s="170"/>
      <c r="M1459" s="173"/>
      <c r="T1459" s="170"/>
      <c r="X1459" s="170"/>
      <c r="Y1459" s="171"/>
    </row>
    <row r="1460" spans="2:25">
      <c r="B1460" s="170">
        <v>42655</v>
      </c>
      <c r="C1460">
        <v>8925</v>
      </c>
      <c r="E1460" s="170">
        <v>42662</v>
      </c>
      <c r="F1460">
        <v>5409.29</v>
      </c>
      <c r="H1460" s="170">
        <v>42662</v>
      </c>
      <c r="I1460" s="172">
        <f t="shared" si="56"/>
        <v>8550</v>
      </c>
      <c r="J1460" s="114">
        <f t="shared" si="57"/>
        <v>5409.29</v>
      </c>
      <c r="L1460" s="170"/>
      <c r="M1460" s="173"/>
      <c r="T1460" s="170"/>
      <c r="X1460" s="170"/>
      <c r="Y1460" s="171"/>
    </row>
    <row r="1461" spans="2:25">
      <c r="B1461" s="170">
        <v>42656</v>
      </c>
      <c r="C1461">
        <v>8700</v>
      </c>
      <c r="E1461" s="170">
        <v>42663</v>
      </c>
      <c r="F1461">
        <v>5403.69</v>
      </c>
      <c r="H1461" s="170">
        <v>42663</v>
      </c>
      <c r="I1461" s="172">
        <f t="shared" si="56"/>
        <v>8600</v>
      </c>
      <c r="J1461" s="114">
        <f t="shared" si="57"/>
        <v>5403.69</v>
      </c>
      <c r="L1461" s="170"/>
      <c r="M1461" s="173"/>
      <c r="T1461" s="170"/>
      <c r="X1461" s="170"/>
      <c r="Y1461" s="171"/>
    </row>
    <row r="1462" spans="2:25">
      <c r="B1462" s="170">
        <v>42657</v>
      </c>
      <c r="C1462">
        <v>8825</v>
      </c>
      <c r="E1462" s="170">
        <v>42664</v>
      </c>
      <c r="F1462">
        <v>5409.24</v>
      </c>
      <c r="H1462" s="170">
        <v>42664</v>
      </c>
      <c r="I1462" s="172">
        <f t="shared" si="56"/>
        <v>8725</v>
      </c>
      <c r="J1462" s="114">
        <f t="shared" si="57"/>
        <v>5409.24</v>
      </c>
      <c r="L1462" s="170"/>
      <c r="M1462" s="173"/>
      <c r="T1462" s="170"/>
      <c r="X1462" s="170"/>
      <c r="Y1462" s="171"/>
    </row>
    <row r="1463" spans="2:25">
      <c r="B1463" s="170">
        <v>42660</v>
      </c>
      <c r="C1463">
        <v>8625</v>
      </c>
      <c r="E1463" s="170">
        <v>42667</v>
      </c>
      <c r="F1463">
        <v>5421</v>
      </c>
      <c r="H1463" s="170">
        <v>42667</v>
      </c>
      <c r="I1463" s="172">
        <f t="shared" si="56"/>
        <v>8725</v>
      </c>
      <c r="J1463" s="114">
        <f t="shared" si="57"/>
        <v>5421</v>
      </c>
      <c r="L1463" s="170"/>
      <c r="M1463" s="173"/>
      <c r="T1463" s="170"/>
      <c r="X1463" s="170"/>
      <c r="Y1463" s="171"/>
    </row>
    <row r="1464" spans="2:25">
      <c r="B1464" s="170">
        <v>42661</v>
      </c>
      <c r="C1464">
        <v>8650</v>
      </c>
      <c r="E1464" s="170">
        <v>42668</v>
      </c>
      <c r="F1464">
        <v>5397.82</v>
      </c>
      <c r="H1464" s="170">
        <v>42668</v>
      </c>
      <c r="I1464" s="172">
        <f t="shared" si="56"/>
        <v>8525</v>
      </c>
      <c r="J1464" s="114">
        <f t="shared" si="57"/>
        <v>5397.82</v>
      </c>
      <c r="L1464" s="170"/>
      <c r="M1464" s="173"/>
      <c r="T1464" s="170"/>
      <c r="X1464" s="170"/>
      <c r="Y1464" s="171"/>
    </row>
    <row r="1465" spans="2:25">
      <c r="B1465" s="170">
        <v>42662</v>
      </c>
      <c r="C1465">
        <v>8550</v>
      </c>
      <c r="E1465" s="170">
        <v>42669</v>
      </c>
      <c r="F1465">
        <v>5399.68</v>
      </c>
      <c r="H1465" s="170">
        <v>42669</v>
      </c>
      <c r="I1465" s="172">
        <f t="shared" si="56"/>
        <v>8525</v>
      </c>
      <c r="J1465" s="114">
        <f t="shared" si="57"/>
        <v>5399.68</v>
      </c>
      <c r="L1465" s="170"/>
      <c r="M1465" s="173"/>
      <c r="T1465" s="170"/>
      <c r="X1465" s="170"/>
      <c r="Y1465" s="171"/>
    </row>
    <row r="1466" spans="2:25">
      <c r="B1466" s="170">
        <v>42663</v>
      </c>
      <c r="C1466">
        <v>8600</v>
      </c>
      <c r="E1466" s="170">
        <v>42670</v>
      </c>
      <c r="F1466">
        <v>5416.84</v>
      </c>
      <c r="H1466" s="170">
        <v>42670</v>
      </c>
      <c r="I1466" s="172">
        <f t="shared" si="56"/>
        <v>8625</v>
      </c>
      <c r="J1466" s="114">
        <f t="shared" si="57"/>
        <v>5416.84</v>
      </c>
      <c r="L1466" s="170"/>
      <c r="M1466" s="173"/>
      <c r="T1466" s="170"/>
      <c r="X1466" s="170"/>
      <c r="Y1466" s="171"/>
    </row>
    <row r="1467" spans="2:25">
      <c r="B1467" s="170">
        <v>42664</v>
      </c>
      <c r="C1467">
        <v>8725</v>
      </c>
      <c r="E1467" s="170">
        <v>42671</v>
      </c>
      <c r="F1467">
        <v>5410.27</v>
      </c>
      <c r="H1467" s="170">
        <v>42671</v>
      </c>
      <c r="I1467" s="172">
        <f t="shared" si="56"/>
        <v>8525</v>
      </c>
      <c r="J1467" s="114">
        <f t="shared" si="57"/>
        <v>5410.27</v>
      </c>
      <c r="L1467" s="170"/>
      <c r="M1467" s="173"/>
      <c r="T1467" s="170"/>
      <c r="X1467" s="170"/>
      <c r="Y1467" s="171"/>
    </row>
    <row r="1468" spans="2:25">
      <c r="B1468" s="170">
        <v>42667</v>
      </c>
      <c r="C1468">
        <v>8725</v>
      </c>
      <c r="E1468" s="170">
        <v>42674</v>
      </c>
      <c r="F1468">
        <v>5422.54</v>
      </c>
      <c r="H1468" s="170">
        <v>42674</v>
      </c>
      <c r="I1468" s="172">
        <f t="shared" si="56"/>
        <v>8500</v>
      </c>
      <c r="J1468" s="114">
        <f t="shared" si="57"/>
        <v>5422.54</v>
      </c>
      <c r="L1468" s="170"/>
      <c r="M1468" s="173"/>
      <c r="T1468" s="170"/>
      <c r="X1468" s="170"/>
      <c r="Y1468" s="171"/>
    </row>
    <row r="1469" spans="2:25">
      <c r="B1469" s="170">
        <v>42668</v>
      </c>
      <c r="C1469">
        <v>8525</v>
      </c>
      <c r="E1469" s="170">
        <v>42675</v>
      </c>
      <c r="F1469">
        <v>5416.01</v>
      </c>
      <c r="H1469" s="170">
        <v>42675</v>
      </c>
      <c r="I1469" s="172">
        <f t="shared" si="56"/>
        <v>8500</v>
      </c>
      <c r="J1469" s="114">
        <f t="shared" si="57"/>
        <v>5416.01</v>
      </c>
      <c r="L1469" s="170"/>
      <c r="M1469" s="173"/>
      <c r="T1469" s="170"/>
      <c r="X1469" s="170"/>
      <c r="Y1469" s="171"/>
    </row>
    <row r="1470" spans="2:25">
      <c r="B1470" s="170">
        <v>42669</v>
      </c>
      <c r="C1470">
        <v>8525</v>
      </c>
      <c r="E1470" s="170">
        <v>42676</v>
      </c>
      <c r="F1470">
        <v>5405.46</v>
      </c>
      <c r="H1470" s="170">
        <v>42676</v>
      </c>
      <c r="I1470" s="172">
        <f t="shared" si="56"/>
        <v>8450</v>
      </c>
      <c r="J1470" s="114">
        <f t="shared" si="57"/>
        <v>5405.46</v>
      </c>
      <c r="L1470" s="170"/>
      <c r="M1470" s="173"/>
      <c r="T1470" s="170"/>
      <c r="X1470" s="170"/>
      <c r="Y1470" s="171"/>
    </row>
    <row r="1471" spans="2:25">
      <c r="B1471" s="170">
        <v>42670</v>
      </c>
      <c r="C1471">
        <v>8625</v>
      </c>
      <c r="E1471" s="170">
        <v>42677</v>
      </c>
      <c r="F1471">
        <v>5329.5</v>
      </c>
      <c r="H1471" s="170">
        <v>42677</v>
      </c>
      <c r="I1471" s="172">
        <f t="shared" si="56"/>
        <v>8200</v>
      </c>
      <c r="J1471" s="114">
        <f t="shared" si="57"/>
        <v>5329.5</v>
      </c>
      <c r="L1471" s="170"/>
      <c r="M1471" s="173"/>
      <c r="T1471" s="170"/>
      <c r="X1471" s="170"/>
      <c r="Y1471" s="171"/>
    </row>
    <row r="1472" spans="2:25">
      <c r="B1472" s="170">
        <v>42671</v>
      </c>
      <c r="C1472">
        <v>8525</v>
      </c>
      <c r="E1472" s="170">
        <v>42678</v>
      </c>
      <c r="F1472">
        <v>5362.66</v>
      </c>
      <c r="H1472" s="170">
        <v>42678</v>
      </c>
      <c r="I1472" s="172">
        <f t="shared" si="56"/>
        <v>8175</v>
      </c>
      <c r="J1472" s="114">
        <f t="shared" si="57"/>
        <v>5362.66</v>
      </c>
      <c r="L1472" s="170"/>
      <c r="M1472" s="173"/>
      <c r="T1472" s="170"/>
      <c r="X1472" s="170"/>
      <c r="Y1472" s="171"/>
    </row>
    <row r="1473" spans="2:25">
      <c r="B1473" s="170">
        <v>42674</v>
      </c>
      <c r="C1473">
        <v>8500</v>
      </c>
      <c r="E1473" s="170">
        <v>42681</v>
      </c>
      <c r="F1473">
        <v>5386.21</v>
      </c>
      <c r="H1473" s="170">
        <v>42681</v>
      </c>
      <c r="I1473" s="172">
        <f t="shared" si="56"/>
        <v>8150</v>
      </c>
      <c r="J1473" s="114">
        <f t="shared" si="57"/>
        <v>5386.21</v>
      </c>
      <c r="L1473" s="170"/>
      <c r="M1473" s="173"/>
      <c r="T1473" s="170"/>
      <c r="X1473" s="170"/>
      <c r="Y1473" s="171"/>
    </row>
    <row r="1474" spans="2:25">
      <c r="B1474" s="170">
        <v>42675</v>
      </c>
      <c r="C1474">
        <v>8500</v>
      </c>
      <c r="E1474" s="170">
        <v>42682</v>
      </c>
      <c r="F1474">
        <v>5470.68</v>
      </c>
      <c r="H1474" s="170">
        <v>42682</v>
      </c>
      <c r="I1474" s="172">
        <f t="shared" si="56"/>
        <v>8375</v>
      </c>
      <c r="J1474" s="114">
        <f t="shared" si="57"/>
        <v>5470.68</v>
      </c>
      <c r="L1474" s="170"/>
      <c r="M1474" s="173"/>
      <c r="T1474" s="170"/>
      <c r="X1474" s="170"/>
      <c r="Y1474" s="171"/>
    </row>
    <row r="1475" spans="2:25">
      <c r="B1475" s="170">
        <v>42676</v>
      </c>
      <c r="C1475">
        <v>8450</v>
      </c>
      <c r="E1475" s="170">
        <v>42683</v>
      </c>
      <c r="F1475">
        <v>5414.32</v>
      </c>
      <c r="H1475" s="170">
        <v>42683</v>
      </c>
      <c r="I1475" s="172">
        <f t="shared" si="56"/>
        <v>8200</v>
      </c>
      <c r="J1475" s="114">
        <f t="shared" si="57"/>
        <v>5414.32</v>
      </c>
      <c r="L1475" s="170"/>
      <c r="M1475" s="173"/>
      <c r="T1475" s="170"/>
      <c r="X1475" s="170"/>
      <c r="Y1475" s="171"/>
    </row>
    <row r="1476" spans="2:25">
      <c r="B1476" s="170">
        <v>42677</v>
      </c>
      <c r="C1476">
        <v>8200</v>
      </c>
      <c r="E1476" s="170">
        <v>42684</v>
      </c>
      <c r="F1476">
        <v>5450.31</v>
      </c>
      <c r="H1476" s="170">
        <v>42684</v>
      </c>
      <c r="I1476" s="172">
        <f t="shared" si="56"/>
        <v>8300</v>
      </c>
      <c r="J1476" s="114">
        <f t="shared" si="57"/>
        <v>5450.31</v>
      </c>
      <c r="L1476" s="170"/>
      <c r="M1476" s="173"/>
      <c r="T1476" s="170"/>
      <c r="X1476" s="170"/>
      <c r="Y1476" s="171"/>
    </row>
    <row r="1477" spans="2:25">
      <c r="B1477" s="170">
        <v>42678</v>
      </c>
      <c r="C1477">
        <v>8175</v>
      </c>
      <c r="E1477" s="170">
        <v>42685</v>
      </c>
      <c r="F1477">
        <v>5231.97</v>
      </c>
      <c r="H1477" s="170">
        <v>42685</v>
      </c>
      <c r="I1477" s="172">
        <f t="shared" ref="I1477:I1540" si="58">IFERROR(_xlfn.XLOOKUP($H1477,B1477:B5044,C1477:C5044),AVERAGE(I1474:I1476))</f>
        <v>7675</v>
      </c>
      <c r="J1477" s="114">
        <f t="shared" ref="J1477:J1540" si="59">F1477</f>
        <v>5231.97</v>
      </c>
      <c r="L1477" s="170"/>
      <c r="M1477" s="173"/>
      <c r="T1477" s="170"/>
      <c r="X1477" s="170"/>
      <c r="Y1477" s="171"/>
    </row>
    <row r="1478" spans="2:25">
      <c r="B1478" s="170">
        <v>42681</v>
      </c>
      <c r="C1478">
        <v>8150</v>
      </c>
      <c r="E1478" s="170">
        <v>42688</v>
      </c>
      <c r="F1478">
        <v>5115.74</v>
      </c>
      <c r="H1478" s="170">
        <v>42688</v>
      </c>
      <c r="I1478" s="172">
        <f t="shared" si="58"/>
        <v>7600</v>
      </c>
      <c r="J1478" s="114">
        <f t="shared" si="59"/>
        <v>5115.74</v>
      </c>
      <c r="L1478" s="170"/>
      <c r="M1478" s="173"/>
      <c r="T1478" s="170"/>
      <c r="X1478" s="170"/>
      <c r="Y1478" s="171"/>
    </row>
    <row r="1479" spans="2:25">
      <c r="B1479" s="170">
        <v>42682</v>
      </c>
      <c r="C1479">
        <v>8375</v>
      </c>
      <c r="E1479" s="170">
        <v>42689</v>
      </c>
      <c r="F1479">
        <v>5078.5</v>
      </c>
      <c r="H1479" s="170">
        <v>42689</v>
      </c>
      <c r="I1479" s="172">
        <f t="shared" si="58"/>
        <v>7600</v>
      </c>
      <c r="J1479" s="114">
        <f t="shared" si="59"/>
        <v>5078.5</v>
      </c>
      <c r="L1479" s="170"/>
      <c r="M1479" s="173"/>
      <c r="T1479" s="170"/>
      <c r="X1479" s="170"/>
      <c r="Y1479" s="171"/>
    </row>
    <row r="1480" spans="2:25">
      <c r="B1480" s="170">
        <v>42683</v>
      </c>
      <c r="C1480">
        <v>8200</v>
      </c>
      <c r="E1480" s="170">
        <v>42690</v>
      </c>
      <c r="F1480">
        <v>5185.47</v>
      </c>
      <c r="H1480" s="170">
        <v>42690</v>
      </c>
      <c r="I1480" s="172">
        <f t="shared" si="58"/>
        <v>7700</v>
      </c>
      <c r="J1480" s="114">
        <f t="shared" si="59"/>
        <v>5185.47</v>
      </c>
      <c r="L1480" s="170"/>
      <c r="M1480" s="173"/>
      <c r="T1480" s="170"/>
      <c r="X1480" s="170"/>
      <c r="Y1480" s="171"/>
    </row>
    <row r="1481" spans="2:25">
      <c r="B1481" s="170">
        <v>42684</v>
      </c>
      <c r="C1481">
        <v>8300</v>
      </c>
      <c r="E1481" s="170">
        <v>42691</v>
      </c>
      <c r="F1481">
        <v>5193.0200000000004</v>
      </c>
      <c r="H1481" s="170">
        <v>42691</v>
      </c>
      <c r="I1481" s="172">
        <f t="shared" si="58"/>
        <v>7825</v>
      </c>
      <c r="J1481" s="114">
        <f t="shared" si="59"/>
        <v>5193.0200000000004</v>
      </c>
      <c r="L1481" s="170"/>
      <c r="M1481" s="173"/>
      <c r="T1481" s="170"/>
      <c r="X1481" s="170"/>
      <c r="Y1481" s="171"/>
    </row>
    <row r="1482" spans="2:25">
      <c r="B1482" s="170">
        <v>42685</v>
      </c>
      <c r="C1482">
        <v>7675</v>
      </c>
      <c r="E1482" s="170">
        <v>42692</v>
      </c>
      <c r="F1482">
        <v>5170.1099999999997</v>
      </c>
      <c r="H1482" s="170">
        <v>42692</v>
      </c>
      <c r="I1482" s="172">
        <f t="shared" si="58"/>
        <v>7775</v>
      </c>
      <c r="J1482" s="114">
        <f t="shared" si="59"/>
        <v>5170.1099999999997</v>
      </c>
      <c r="L1482" s="170"/>
      <c r="M1482" s="173"/>
      <c r="T1482" s="170"/>
      <c r="X1482" s="170"/>
      <c r="Y1482" s="171"/>
    </row>
    <row r="1483" spans="2:25">
      <c r="B1483" s="170">
        <v>42688</v>
      </c>
      <c r="C1483">
        <v>7600</v>
      </c>
      <c r="E1483" s="170">
        <v>42695</v>
      </c>
      <c r="F1483">
        <v>5148.32</v>
      </c>
      <c r="H1483" s="170">
        <v>42695</v>
      </c>
      <c r="I1483" s="172">
        <f t="shared" si="58"/>
        <v>7800</v>
      </c>
      <c r="J1483" s="114">
        <f t="shared" si="59"/>
        <v>5148.32</v>
      </c>
      <c r="L1483" s="170"/>
      <c r="M1483" s="173"/>
      <c r="T1483" s="170"/>
      <c r="X1483" s="170"/>
      <c r="Y1483" s="171"/>
    </row>
    <row r="1484" spans="2:25">
      <c r="B1484" s="170">
        <v>42689</v>
      </c>
      <c r="C1484">
        <v>7600</v>
      </c>
      <c r="E1484" s="170">
        <v>42696</v>
      </c>
      <c r="F1484">
        <v>5204.67</v>
      </c>
      <c r="H1484" s="170">
        <v>42696</v>
      </c>
      <c r="I1484" s="172">
        <f t="shared" si="58"/>
        <v>7700</v>
      </c>
      <c r="J1484" s="114">
        <f t="shared" si="59"/>
        <v>5204.67</v>
      </c>
      <c r="L1484" s="170"/>
      <c r="M1484" s="173"/>
      <c r="T1484" s="170"/>
      <c r="X1484" s="170"/>
      <c r="Y1484" s="171"/>
    </row>
    <row r="1485" spans="2:25">
      <c r="B1485" s="170">
        <v>42690</v>
      </c>
      <c r="C1485">
        <v>7700</v>
      </c>
      <c r="E1485" s="170">
        <v>42697</v>
      </c>
      <c r="F1485">
        <v>5212</v>
      </c>
      <c r="H1485" s="170">
        <v>42697</v>
      </c>
      <c r="I1485" s="172">
        <f t="shared" si="58"/>
        <v>7700</v>
      </c>
      <c r="J1485" s="114">
        <f t="shared" si="59"/>
        <v>5212</v>
      </c>
      <c r="L1485" s="170"/>
      <c r="M1485" s="173"/>
      <c r="T1485" s="170"/>
      <c r="X1485" s="170"/>
      <c r="Y1485" s="171"/>
    </row>
    <row r="1486" spans="2:25">
      <c r="B1486" s="170">
        <v>42691</v>
      </c>
      <c r="C1486">
        <v>7825</v>
      </c>
      <c r="E1486" s="170">
        <v>42698</v>
      </c>
      <c r="F1486">
        <v>5107.62</v>
      </c>
      <c r="H1486" s="170">
        <v>42698</v>
      </c>
      <c r="I1486" s="172">
        <f t="shared" si="58"/>
        <v>7450</v>
      </c>
      <c r="J1486" s="114">
        <f t="shared" si="59"/>
        <v>5107.62</v>
      </c>
      <c r="L1486" s="170"/>
      <c r="M1486" s="173"/>
      <c r="T1486" s="170"/>
      <c r="X1486" s="170"/>
      <c r="Y1486" s="171"/>
    </row>
    <row r="1487" spans="2:25">
      <c r="B1487" s="170">
        <v>42692</v>
      </c>
      <c r="C1487">
        <v>7775</v>
      </c>
      <c r="E1487" s="170">
        <v>42699</v>
      </c>
      <c r="F1487">
        <v>5122.1000000000004</v>
      </c>
      <c r="H1487" s="170">
        <v>42699</v>
      </c>
      <c r="I1487" s="172">
        <f t="shared" si="58"/>
        <v>7425</v>
      </c>
      <c r="J1487" s="114">
        <f t="shared" si="59"/>
        <v>5122.1000000000004</v>
      </c>
      <c r="L1487" s="170"/>
      <c r="M1487" s="173"/>
      <c r="T1487" s="170"/>
      <c r="X1487" s="170"/>
      <c r="Y1487" s="171"/>
    </row>
    <row r="1488" spans="2:25">
      <c r="B1488" s="170">
        <v>42695</v>
      </c>
      <c r="C1488">
        <v>7800</v>
      </c>
      <c r="E1488" s="170">
        <v>42702</v>
      </c>
      <c r="F1488">
        <v>5114.57</v>
      </c>
      <c r="H1488" s="170">
        <v>42702</v>
      </c>
      <c r="I1488" s="172">
        <f t="shared" si="58"/>
        <v>7325</v>
      </c>
      <c r="J1488" s="114">
        <f t="shared" si="59"/>
        <v>5114.57</v>
      </c>
      <c r="L1488" s="170"/>
      <c r="M1488" s="173"/>
      <c r="T1488" s="170"/>
      <c r="X1488" s="170"/>
      <c r="Y1488" s="171"/>
    </row>
    <row r="1489" spans="2:25">
      <c r="B1489" s="170">
        <v>42696</v>
      </c>
      <c r="C1489">
        <v>7700</v>
      </c>
      <c r="E1489" s="170">
        <v>42703</v>
      </c>
      <c r="F1489">
        <v>5136.67</v>
      </c>
      <c r="H1489" s="170">
        <v>42703</v>
      </c>
      <c r="I1489" s="172">
        <f t="shared" si="58"/>
        <v>7525</v>
      </c>
      <c r="J1489" s="114">
        <f t="shared" si="59"/>
        <v>5136.67</v>
      </c>
      <c r="L1489" s="170"/>
      <c r="M1489" s="173"/>
      <c r="T1489" s="170"/>
      <c r="X1489" s="170"/>
      <c r="Y1489" s="171"/>
    </row>
    <row r="1490" spans="2:25">
      <c r="B1490" s="170">
        <v>42697</v>
      </c>
      <c r="C1490">
        <v>7700</v>
      </c>
      <c r="E1490" s="170">
        <v>42704</v>
      </c>
      <c r="F1490">
        <v>5148.91</v>
      </c>
      <c r="H1490" s="170">
        <v>42704</v>
      </c>
      <c r="I1490" s="172">
        <f t="shared" si="58"/>
        <v>7575</v>
      </c>
      <c r="J1490" s="114">
        <f t="shared" si="59"/>
        <v>5148.91</v>
      </c>
      <c r="L1490" s="170"/>
      <c r="M1490" s="173"/>
      <c r="T1490" s="170"/>
      <c r="X1490" s="170"/>
      <c r="Y1490" s="171"/>
    </row>
    <row r="1491" spans="2:25">
      <c r="B1491" s="170">
        <v>42698</v>
      </c>
      <c r="C1491">
        <v>7450</v>
      </c>
      <c r="E1491" s="170">
        <v>42705</v>
      </c>
      <c r="F1491">
        <v>5198.76</v>
      </c>
      <c r="H1491" s="170">
        <v>42705</v>
      </c>
      <c r="I1491" s="172">
        <f t="shared" si="58"/>
        <v>7700</v>
      </c>
      <c r="J1491" s="114">
        <f t="shared" si="59"/>
        <v>5198.76</v>
      </c>
      <c r="L1491" s="170"/>
      <c r="M1491" s="173"/>
      <c r="T1491" s="170"/>
      <c r="X1491" s="170"/>
      <c r="Y1491" s="171"/>
    </row>
    <row r="1492" spans="2:25">
      <c r="B1492" s="170">
        <v>42699</v>
      </c>
      <c r="C1492">
        <v>7425</v>
      </c>
      <c r="E1492" s="170">
        <v>42706</v>
      </c>
      <c r="F1492">
        <v>5245.96</v>
      </c>
      <c r="H1492" s="170">
        <v>42706</v>
      </c>
      <c r="I1492" s="172">
        <f t="shared" si="58"/>
        <v>7450</v>
      </c>
      <c r="J1492" s="114">
        <f t="shared" si="59"/>
        <v>5245.96</v>
      </c>
      <c r="L1492" s="170"/>
      <c r="M1492" s="173"/>
      <c r="T1492" s="170"/>
      <c r="X1492" s="170"/>
      <c r="Y1492" s="171"/>
    </row>
    <row r="1493" spans="2:25">
      <c r="B1493" s="170">
        <v>42702</v>
      </c>
      <c r="C1493">
        <v>7325</v>
      </c>
      <c r="E1493" s="170">
        <v>42709</v>
      </c>
      <c r="F1493">
        <v>5268.31</v>
      </c>
      <c r="H1493" s="170">
        <v>42709</v>
      </c>
      <c r="I1493" s="172">
        <f t="shared" si="58"/>
        <v>7525</v>
      </c>
      <c r="J1493" s="114">
        <f t="shared" si="59"/>
        <v>5268.31</v>
      </c>
      <c r="L1493" s="170"/>
      <c r="M1493" s="173"/>
      <c r="T1493" s="170"/>
      <c r="X1493" s="170"/>
      <c r="Y1493" s="171"/>
    </row>
    <row r="1494" spans="2:25">
      <c r="B1494" s="170">
        <v>42703</v>
      </c>
      <c r="C1494">
        <v>7525</v>
      </c>
      <c r="E1494" s="170">
        <v>42710</v>
      </c>
      <c r="F1494">
        <v>5272.97</v>
      </c>
      <c r="H1494" s="170">
        <v>42710</v>
      </c>
      <c r="I1494" s="172">
        <f t="shared" si="58"/>
        <v>7500</v>
      </c>
      <c r="J1494" s="114">
        <f t="shared" si="59"/>
        <v>5272.97</v>
      </c>
      <c r="L1494" s="170"/>
      <c r="M1494" s="173"/>
      <c r="T1494" s="170"/>
      <c r="X1494" s="170"/>
      <c r="Y1494" s="171"/>
    </row>
    <row r="1495" spans="2:25">
      <c r="B1495" s="170">
        <v>42704</v>
      </c>
      <c r="C1495">
        <v>7575</v>
      </c>
      <c r="E1495" s="170">
        <v>42711</v>
      </c>
      <c r="F1495">
        <v>5265.37</v>
      </c>
      <c r="H1495" s="170">
        <v>42711</v>
      </c>
      <c r="I1495" s="172">
        <f t="shared" si="58"/>
        <v>7875</v>
      </c>
      <c r="J1495" s="114">
        <f t="shared" si="59"/>
        <v>5265.37</v>
      </c>
      <c r="L1495" s="170"/>
      <c r="M1495" s="173"/>
      <c r="T1495" s="170"/>
      <c r="X1495" s="170"/>
      <c r="Y1495" s="171"/>
    </row>
    <row r="1496" spans="2:25">
      <c r="B1496" s="170">
        <v>42705</v>
      </c>
      <c r="C1496">
        <v>7700</v>
      </c>
      <c r="E1496" s="170">
        <v>42712</v>
      </c>
      <c r="F1496">
        <v>5303.73</v>
      </c>
      <c r="H1496" s="170">
        <v>42712</v>
      </c>
      <c r="I1496" s="172">
        <f t="shared" si="58"/>
        <v>8100</v>
      </c>
      <c r="J1496" s="114">
        <f t="shared" si="59"/>
        <v>5303.73</v>
      </c>
      <c r="L1496" s="170"/>
      <c r="M1496" s="173"/>
      <c r="T1496" s="170"/>
      <c r="X1496" s="170"/>
      <c r="Y1496" s="171"/>
    </row>
    <row r="1497" spans="2:25">
      <c r="B1497" s="170">
        <v>42706</v>
      </c>
      <c r="C1497">
        <v>7450</v>
      </c>
      <c r="E1497" s="170">
        <v>42713</v>
      </c>
      <c r="F1497">
        <v>5308.13</v>
      </c>
      <c r="H1497" s="170">
        <v>42713</v>
      </c>
      <c r="I1497" s="172">
        <f t="shared" si="58"/>
        <v>8050</v>
      </c>
      <c r="J1497" s="114">
        <f t="shared" si="59"/>
        <v>5308.13</v>
      </c>
      <c r="L1497" s="170"/>
      <c r="M1497" s="173"/>
      <c r="T1497" s="170"/>
      <c r="X1497" s="170"/>
      <c r="Y1497" s="171"/>
    </row>
    <row r="1498" spans="2:25">
      <c r="B1498" s="170">
        <v>42709</v>
      </c>
      <c r="C1498">
        <v>7525</v>
      </c>
      <c r="E1498" s="170">
        <v>42717</v>
      </c>
      <c r="F1498">
        <v>5293.62</v>
      </c>
      <c r="H1498" s="170">
        <v>42717</v>
      </c>
      <c r="I1498" s="172">
        <f t="shared" si="58"/>
        <v>8125</v>
      </c>
      <c r="J1498" s="114">
        <f t="shared" si="59"/>
        <v>5293.62</v>
      </c>
      <c r="L1498" s="170"/>
      <c r="M1498" s="173"/>
      <c r="T1498" s="170"/>
      <c r="X1498" s="170"/>
      <c r="Y1498" s="171"/>
    </row>
    <row r="1499" spans="2:25">
      <c r="B1499" s="170">
        <v>42710</v>
      </c>
      <c r="C1499">
        <v>7500</v>
      </c>
      <c r="E1499" s="170">
        <v>42718</v>
      </c>
      <c r="F1499">
        <v>5262.82</v>
      </c>
      <c r="H1499" s="170">
        <v>42718</v>
      </c>
      <c r="I1499" s="172">
        <f t="shared" si="58"/>
        <v>7975</v>
      </c>
      <c r="J1499" s="114">
        <f t="shared" si="59"/>
        <v>5262.82</v>
      </c>
      <c r="L1499" s="170"/>
      <c r="M1499" s="173"/>
      <c r="T1499" s="170"/>
      <c r="X1499" s="170"/>
      <c r="Y1499" s="171"/>
    </row>
    <row r="1500" spans="2:25">
      <c r="B1500" s="170">
        <v>42711</v>
      </c>
      <c r="C1500">
        <v>7875</v>
      </c>
      <c r="E1500" s="170">
        <v>42719</v>
      </c>
      <c r="F1500">
        <v>5254.36</v>
      </c>
      <c r="H1500" s="170">
        <v>42719</v>
      </c>
      <c r="I1500" s="172">
        <f t="shared" si="58"/>
        <v>7975</v>
      </c>
      <c r="J1500" s="114">
        <f t="shared" si="59"/>
        <v>5254.36</v>
      </c>
      <c r="L1500" s="170"/>
      <c r="M1500" s="173"/>
      <c r="T1500" s="170"/>
      <c r="X1500" s="170"/>
      <c r="Y1500" s="171"/>
    </row>
    <row r="1501" spans="2:25">
      <c r="B1501" s="170">
        <v>42712</v>
      </c>
      <c r="C1501">
        <v>8100</v>
      </c>
      <c r="E1501" s="170">
        <v>42720</v>
      </c>
      <c r="F1501">
        <v>5231.6499999999996</v>
      </c>
      <c r="H1501" s="170">
        <v>42720</v>
      </c>
      <c r="I1501" s="172">
        <f t="shared" si="58"/>
        <v>7750</v>
      </c>
      <c r="J1501" s="114">
        <f t="shared" si="59"/>
        <v>5231.6499999999996</v>
      </c>
      <c r="L1501" s="170"/>
      <c r="M1501" s="173"/>
      <c r="T1501" s="170"/>
      <c r="X1501" s="170"/>
      <c r="Y1501" s="171"/>
    </row>
    <row r="1502" spans="2:25">
      <c r="B1502" s="170">
        <v>42713</v>
      </c>
      <c r="C1502">
        <v>8050</v>
      </c>
      <c r="E1502" s="170">
        <v>42723</v>
      </c>
      <c r="F1502">
        <v>5191.91</v>
      </c>
      <c r="H1502" s="170">
        <v>42723</v>
      </c>
      <c r="I1502" s="172">
        <f t="shared" si="58"/>
        <v>7700</v>
      </c>
      <c r="J1502" s="114">
        <f t="shared" si="59"/>
        <v>5191.91</v>
      </c>
      <c r="L1502" s="170"/>
      <c r="M1502" s="173"/>
      <c r="T1502" s="170"/>
      <c r="X1502" s="170"/>
      <c r="Y1502" s="171"/>
    </row>
    <row r="1503" spans="2:25">
      <c r="B1503" s="170">
        <v>42717</v>
      </c>
      <c r="C1503">
        <v>8125</v>
      </c>
      <c r="E1503" s="170">
        <v>42724</v>
      </c>
      <c r="F1503">
        <v>5162.4799999999996</v>
      </c>
      <c r="H1503" s="170">
        <v>42724</v>
      </c>
      <c r="I1503" s="172">
        <f t="shared" si="58"/>
        <v>7625</v>
      </c>
      <c r="J1503" s="114">
        <f t="shared" si="59"/>
        <v>5162.4799999999996</v>
      </c>
      <c r="L1503" s="170"/>
      <c r="M1503" s="173"/>
      <c r="T1503" s="170"/>
      <c r="X1503" s="170"/>
      <c r="Y1503" s="171"/>
    </row>
    <row r="1504" spans="2:25">
      <c r="B1504" s="170">
        <v>42718</v>
      </c>
      <c r="C1504">
        <v>7975</v>
      </c>
      <c r="E1504" s="170">
        <v>42725</v>
      </c>
      <c r="F1504">
        <v>5111.3900000000003</v>
      </c>
      <c r="H1504" s="170">
        <v>42725</v>
      </c>
      <c r="I1504" s="172">
        <f t="shared" si="58"/>
        <v>7375</v>
      </c>
      <c r="J1504" s="114">
        <f t="shared" si="59"/>
        <v>5111.3900000000003</v>
      </c>
      <c r="L1504" s="170"/>
      <c r="M1504" s="173"/>
      <c r="T1504" s="170"/>
      <c r="X1504" s="170"/>
      <c r="Y1504" s="171"/>
    </row>
    <row r="1505" spans="2:25">
      <c r="B1505" s="170">
        <v>42719</v>
      </c>
      <c r="C1505">
        <v>7975</v>
      </c>
      <c r="E1505" s="170">
        <v>42726</v>
      </c>
      <c r="F1505">
        <v>5042.87</v>
      </c>
      <c r="H1505" s="170">
        <v>42726</v>
      </c>
      <c r="I1505" s="172">
        <f t="shared" si="58"/>
        <v>7250</v>
      </c>
      <c r="J1505" s="114">
        <f t="shared" si="59"/>
        <v>5042.87</v>
      </c>
      <c r="L1505" s="170"/>
      <c r="M1505" s="173"/>
      <c r="T1505" s="170"/>
      <c r="X1505" s="170"/>
      <c r="Y1505" s="171"/>
    </row>
    <row r="1506" spans="2:25">
      <c r="B1506" s="170">
        <v>42720</v>
      </c>
      <c r="C1506">
        <v>7750</v>
      </c>
      <c r="E1506" s="170">
        <v>42727</v>
      </c>
      <c r="F1506">
        <v>5027.7</v>
      </c>
      <c r="H1506" s="170">
        <v>42727</v>
      </c>
      <c r="I1506" s="172">
        <f t="shared" si="58"/>
        <v>7275</v>
      </c>
      <c r="J1506" s="114">
        <f t="shared" si="59"/>
        <v>5027.7</v>
      </c>
      <c r="L1506" s="170"/>
      <c r="M1506" s="173"/>
      <c r="T1506" s="170"/>
      <c r="X1506" s="170"/>
      <c r="Y1506" s="171"/>
    </row>
    <row r="1507" spans="2:25">
      <c r="B1507" s="170">
        <v>42723</v>
      </c>
      <c r="C1507">
        <v>7700</v>
      </c>
      <c r="E1507" s="170">
        <v>42731</v>
      </c>
      <c r="F1507">
        <v>5102.95</v>
      </c>
      <c r="H1507" s="170">
        <v>42731</v>
      </c>
      <c r="I1507" s="172">
        <f t="shared" si="58"/>
        <v>7650</v>
      </c>
      <c r="J1507" s="114">
        <f t="shared" si="59"/>
        <v>5102.95</v>
      </c>
      <c r="L1507" s="170"/>
      <c r="M1507" s="173"/>
      <c r="T1507" s="170"/>
      <c r="X1507" s="170"/>
      <c r="Y1507" s="171"/>
    </row>
    <row r="1508" spans="2:25">
      <c r="B1508" s="170">
        <v>42724</v>
      </c>
      <c r="C1508">
        <v>7625</v>
      </c>
      <c r="E1508" s="170">
        <v>42732</v>
      </c>
      <c r="F1508">
        <v>5209.45</v>
      </c>
      <c r="H1508" s="170">
        <v>42732</v>
      </c>
      <c r="I1508" s="172">
        <f t="shared" si="58"/>
        <v>7625</v>
      </c>
      <c r="J1508" s="114">
        <f t="shared" si="59"/>
        <v>5209.45</v>
      </c>
      <c r="L1508" s="170"/>
      <c r="M1508" s="173"/>
      <c r="T1508" s="170"/>
      <c r="X1508" s="170"/>
      <c r="Y1508" s="171"/>
    </row>
    <row r="1509" spans="2:25">
      <c r="B1509" s="170">
        <v>42725</v>
      </c>
      <c r="C1509">
        <v>7375</v>
      </c>
      <c r="E1509" s="170">
        <v>42733</v>
      </c>
      <c r="F1509">
        <v>5302.57</v>
      </c>
      <c r="H1509" s="170">
        <v>42733</v>
      </c>
      <c r="I1509" s="172">
        <f t="shared" si="58"/>
        <v>7850</v>
      </c>
      <c r="J1509" s="114">
        <f t="shared" si="59"/>
        <v>5302.57</v>
      </c>
      <c r="L1509" s="170"/>
      <c r="M1509" s="173"/>
      <c r="T1509" s="170"/>
      <c r="X1509" s="170"/>
      <c r="Y1509" s="171"/>
    </row>
    <row r="1510" spans="2:25">
      <c r="B1510" s="170">
        <v>42726</v>
      </c>
      <c r="C1510">
        <v>7250</v>
      </c>
      <c r="E1510" s="170">
        <v>42734</v>
      </c>
      <c r="F1510">
        <v>5296.71</v>
      </c>
      <c r="H1510" s="170">
        <v>42734</v>
      </c>
      <c r="I1510" s="172">
        <f t="shared" si="58"/>
        <v>7925</v>
      </c>
      <c r="J1510" s="114">
        <f t="shared" si="59"/>
        <v>5296.71</v>
      </c>
      <c r="L1510" s="170"/>
      <c r="M1510" s="173"/>
      <c r="T1510" s="170"/>
      <c r="X1510" s="170"/>
      <c r="Y1510" s="171"/>
    </row>
    <row r="1511" spans="2:25">
      <c r="B1511" s="170">
        <v>42727</v>
      </c>
      <c r="C1511">
        <v>7275</v>
      </c>
      <c r="E1511" s="170">
        <v>42738</v>
      </c>
      <c r="F1511">
        <v>5275.97</v>
      </c>
      <c r="H1511" s="170">
        <v>42738</v>
      </c>
      <c r="I1511" s="172">
        <f t="shared" si="58"/>
        <v>7725</v>
      </c>
      <c r="J1511" s="114">
        <f t="shared" si="59"/>
        <v>5275.97</v>
      </c>
      <c r="L1511" s="170"/>
      <c r="M1511" s="173"/>
      <c r="T1511" s="170"/>
      <c r="X1511" s="170"/>
      <c r="Y1511" s="171"/>
    </row>
    <row r="1512" spans="2:25">
      <c r="B1512" s="170">
        <v>42731</v>
      </c>
      <c r="C1512">
        <v>7650</v>
      </c>
      <c r="E1512" s="170">
        <v>42739</v>
      </c>
      <c r="F1512">
        <v>5301.18</v>
      </c>
      <c r="H1512" s="170">
        <v>42739</v>
      </c>
      <c r="I1512" s="172">
        <f t="shared" si="58"/>
        <v>7800</v>
      </c>
      <c r="J1512" s="114">
        <f t="shared" si="59"/>
        <v>5301.18</v>
      </c>
      <c r="L1512" s="170"/>
      <c r="M1512" s="173"/>
      <c r="T1512" s="170"/>
      <c r="X1512" s="170"/>
      <c r="Y1512" s="171"/>
    </row>
    <row r="1513" spans="2:25">
      <c r="B1513" s="170">
        <v>42732</v>
      </c>
      <c r="C1513">
        <v>7625</v>
      </c>
      <c r="E1513" s="170">
        <v>42740</v>
      </c>
      <c r="F1513">
        <v>5325.5</v>
      </c>
      <c r="H1513" s="170">
        <v>42740</v>
      </c>
      <c r="I1513" s="172">
        <f t="shared" si="58"/>
        <v>8000</v>
      </c>
      <c r="J1513" s="114">
        <f t="shared" si="59"/>
        <v>5325.5</v>
      </c>
      <c r="L1513" s="170"/>
      <c r="M1513" s="173"/>
      <c r="T1513" s="170"/>
      <c r="X1513" s="170"/>
      <c r="Y1513" s="171"/>
    </row>
    <row r="1514" spans="2:25">
      <c r="B1514" s="170">
        <v>42733</v>
      </c>
      <c r="C1514">
        <v>7850</v>
      </c>
      <c r="E1514" s="170">
        <v>42741</v>
      </c>
      <c r="F1514">
        <v>5347.02</v>
      </c>
      <c r="H1514" s="170">
        <v>42741</v>
      </c>
      <c r="I1514" s="172">
        <f t="shared" si="58"/>
        <v>8025</v>
      </c>
      <c r="J1514" s="114">
        <f t="shared" si="59"/>
        <v>5347.02</v>
      </c>
      <c r="L1514" s="170"/>
      <c r="M1514" s="173"/>
      <c r="T1514" s="170"/>
      <c r="X1514" s="170"/>
      <c r="Y1514" s="171"/>
    </row>
    <row r="1515" spans="2:25">
      <c r="B1515" s="170">
        <v>42734</v>
      </c>
      <c r="C1515">
        <v>7925</v>
      </c>
      <c r="E1515" s="170">
        <v>42744</v>
      </c>
      <c r="F1515">
        <v>5316.36</v>
      </c>
      <c r="H1515" s="170">
        <v>42744</v>
      </c>
      <c r="I1515" s="172">
        <f t="shared" si="58"/>
        <v>7825</v>
      </c>
      <c r="J1515" s="114">
        <f t="shared" si="59"/>
        <v>5316.36</v>
      </c>
      <c r="L1515" s="170"/>
      <c r="M1515" s="173"/>
      <c r="T1515" s="170"/>
      <c r="X1515" s="170"/>
      <c r="Y1515" s="171"/>
    </row>
    <row r="1516" spans="2:25">
      <c r="B1516" s="170">
        <v>42738</v>
      </c>
      <c r="C1516">
        <v>7725</v>
      </c>
      <c r="E1516" s="170">
        <v>42745</v>
      </c>
      <c r="F1516">
        <v>5309.92</v>
      </c>
      <c r="H1516" s="170">
        <v>42745</v>
      </c>
      <c r="I1516" s="172">
        <f t="shared" si="58"/>
        <v>7975</v>
      </c>
      <c r="J1516" s="114">
        <f t="shared" si="59"/>
        <v>5309.92</v>
      </c>
      <c r="L1516" s="170"/>
      <c r="M1516" s="173"/>
      <c r="T1516" s="170"/>
      <c r="X1516" s="170"/>
      <c r="Y1516" s="171"/>
    </row>
    <row r="1517" spans="2:25">
      <c r="B1517" s="170">
        <v>42739</v>
      </c>
      <c r="C1517">
        <v>7800</v>
      </c>
      <c r="E1517" s="170">
        <v>42746</v>
      </c>
      <c r="F1517">
        <v>5301.24</v>
      </c>
      <c r="H1517" s="170">
        <v>42746</v>
      </c>
      <c r="I1517" s="172">
        <f t="shared" si="58"/>
        <v>7950</v>
      </c>
      <c r="J1517" s="114">
        <f t="shared" si="59"/>
        <v>5301.24</v>
      </c>
      <c r="L1517" s="170"/>
      <c r="M1517" s="173"/>
      <c r="T1517" s="170"/>
      <c r="X1517" s="170"/>
      <c r="Y1517" s="171"/>
    </row>
    <row r="1518" spans="2:25">
      <c r="B1518" s="170">
        <v>42740</v>
      </c>
      <c r="C1518">
        <v>8000</v>
      </c>
      <c r="E1518" s="170">
        <v>42747</v>
      </c>
      <c r="F1518">
        <v>5292.75</v>
      </c>
      <c r="H1518" s="170">
        <v>42747</v>
      </c>
      <c r="I1518" s="172">
        <f t="shared" si="58"/>
        <v>7875</v>
      </c>
      <c r="J1518" s="114">
        <f t="shared" si="59"/>
        <v>5292.75</v>
      </c>
      <c r="L1518" s="170"/>
      <c r="M1518" s="173"/>
      <c r="T1518" s="170"/>
      <c r="X1518" s="170"/>
      <c r="Y1518" s="171"/>
    </row>
    <row r="1519" spans="2:25">
      <c r="B1519" s="170">
        <v>42741</v>
      </c>
      <c r="C1519">
        <v>8025</v>
      </c>
      <c r="E1519" s="170">
        <v>42748</v>
      </c>
      <c r="F1519">
        <v>5272.98</v>
      </c>
      <c r="H1519" s="170">
        <v>42748</v>
      </c>
      <c r="I1519" s="172">
        <f t="shared" si="58"/>
        <v>7875</v>
      </c>
      <c r="J1519" s="114">
        <f t="shared" si="59"/>
        <v>5272.98</v>
      </c>
      <c r="L1519" s="170"/>
      <c r="M1519" s="173"/>
      <c r="T1519" s="170"/>
      <c r="X1519" s="170"/>
      <c r="Y1519" s="171"/>
    </row>
    <row r="1520" spans="2:25">
      <c r="B1520" s="170">
        <v>42744</v>
      </c>
      <c r="C1520">
        <v>7825</v>
      </c>
      <c r="E1520" s="170">
        <v>42751</v>
      </c>
      <c r="F1520">
        <v>5270.01</v>
      </c>
      <c r="H1520" s="170">
        <v>42751</v>
      </c>
      <c r="I1520" s="172">
        <f t="shared" si="58"/>
        <v>7800</v>
      </c>
      <c r="J1520" s="114">
        <f t="shared" si="59"/>
        <v>5270.01</v>
      </c>
      <c r="L1520" s="170"/>
      <c r="M1520" s="173"/>
      <c r="T1520" s="170"/>
      <c r="X1520" s="170"/>
      <c r="Y1520" s="171"/>
    </row>
    <row r="1521" spans="2:25">
      <c r="B1521" s="170">
        <v>42745</v>
      </c>
      <c r="C1521">
        <v>7975</v>
      </c>
      <c r="E1521" s="170">
        <v>42752</v>
      </c>
      <c r="F1521">
        <v>5266.94</v>
      </c>
      <c r="H1521" s="170">
        <v>42752</v>
      </c>
      <c r="I1521" s="172">
        <f t="shared" si="58"/>
        <v>7800</v>
      </c>
      <c r="J1521" s="114">
        <f t="shared" si="59"/>
        <v>5266.94</v>
      </c>
      <c r="L1521" s="170"/>
      <c r="M1521" s="173"/>
      <c r="T1521" s="170"/>
      <c r="X1521" s="170"/>
      <c r="Y1521" s="171"/>
    </row>
    <row r="1522" spans="2:25">
      <c r="B1522" s="170">
        <v>42746</v>
      </c>
      <c r="C1522">
        <v>7950</v>
      </c>
      <c r="E1522" s="170">
        <v>42753</v>
      </c>
      <c r="F1522">
        <v>5294.78</v>
      </c>
      <c r="H1522" s="170">
        <v>42753</v>
      </c>
      <c r="I1522" s="172">
        <f t="shared" si="58"/>
        <v>7950</v>
      </c>
      <c r="J1522" s="114">
        <f t="shared" si="59"/>
        <v>5294.78</v>
      </c>
      <c r="L1522" s="170"/>
      <c r="M1522" s="173"/>
      <c r="T1522" s="170"/>
      <c r="X1522" s="170"/>
      <c r="Y1522" s="171"/>
    </row>
    <row r="1523" spans="2:25">
      <c r="B1523" s="170">
        <v>42747</v>
      </c>
      <c r="C1523">
        <v>7875</v>
      </c>
      <c r="E1523" s="170">
        <v>42754</v>
      </c>
      <c r="F1523">
        <v>5298.95</v>
      </c>
      <c r="H1523" s="170">
        <v>42754</v>
      </c>
      <c r="I1523" s="172">
        <f t="shared" si="58"/>
        <v>8025</v>
      </c>
      <c r="J1523" s="114">
        <f t="shared" si="59"/>
        <v>5298.95</v>
      </c>
      <c r="L1523" s="170"/>
      <c r="M1523" s="173"/>
      <c r="T1523" s="170"/>
      <c r="X1523" s="170"/>
      <c r="Y1523" s="171"/>
    </row>
    <row r="1524" spans="2:25">
      <c r="B1524" s="170">
        <v>42748</v>
      </c>
      <c r="C1524">
        <v>7875</v>
      </c>
      <c r="E1524" s="170">
        <v>42755</v>
      </c>
      <c r="F1524">
        <v>5254.31</v>
      </c>
      <c r="H1524" s="170">
        <v>42755</v>
      </c>
      <c r="I1524" s="172">
        <f t="shared" si="58"/>
        <v>8050</v>
      </c>
      <c r="J1524" s="114">
        <f t="shared" si="59"/>
        <v>5254.31</v>
      </c>
      <c r="L1524" s="170"/>
      <c r="M1524" s="173"/>
      <c r="T1524" s="170"/>
      <c r="X1524" s="170"/>
      <c r="Y1524" s="171"/>
    </row>
    <row r="1525" spans="2:25">
      <c r="B1525" s="170">
        <v>42751</v>
      </c>
      <c r="C1525">
        <v>7800</v>
      </c>
      <c r="E1525" s="170">
        <v>42758</v>
      </c>
      <c r="F1525">
        <v>5250.97</v>
      </c>
      <c r="H1525" s="170">
        <v>42758</v>
      </c>
      <c r="I1525" s="172">
        <f t="shared" si="58"/>
        <v>8100</v>
      </c>
      <c r="J1525" s="114">
        <f t="shared" si="59"/>
        <v>5250.97</v>
      </c>
      <c r="L1525" s="170"/>
      <c r="M1525" s="173"/>
      <c r="T1525" s="170"/>
      <c r="X1525" s="170"/>
      <c r="Y1525" s="171"/>
    </row>
    <row r="1526" spans="2:25">
      <c r="B1526" s="170">
        <v>42752</v>
      </c>
      <c r="C1526">
        <v>7800</v>
      </c>
      <c r="E1526" s="170">
        <v>42759</v>
      </c>
      <c r="F1526">
        <v>5292.09</v>
      </c>
      <c r="H1526" s="170">
        <v>42759</v>
      </c>
      <c r="I1526" s="172">
        <f t="shared" si="58"/>
        <v>8000</v>
      </c>
      <c r="J1526" s="114">
        <f t="shared" si="59"/>
        <v>5292.09</v>
      </c>
      <c r="L1526" s="170"/>
      <c r="M1526" s="173"/>
      <c r="T1526" s="170"/>
      <c r="X1526" s="170"/>
      <c r="Y1526" s="171"/>
    </row>
    <row r="1527" spans="2:25">
      <c r="B1527" s="170">
        <v>42753</v>
      </c>
      <c r="C1527">
        <v>7950</v>
      </c>
      <c r="E1527" s="170">
        <v>42760</v>
      </c>
      <c r="F1527">
        <v>5293.78</v>
      </c>
      <c r="H1527" s="170">
        <v>42760</v>
      </c>
      <c r="I1527" s="172">
        <f t="shared" si="58"/>
        <v>8000</v>
      </c>
      <c r="J1527" s="114">
        <f t="shared" si="59"/>
        <v>5293.78</v>
      </c>
      <c r="L1527" s="170"/>
      <c r="M1527" s="173"/>
      <c r="T1527" s="170"/>
      <c r="X1527" s="170"/>
      <c r="Y1527" s="171"/>
    </row>
    <row r="1528" spans="2:25">
      <c r="B1528" s="170">
        <v>42754</v>
      </c>
      <c r="C1528">
        <v>8025</v>
      </c>
      <c r="E1528" s="170">
        <v>42761</v>
      </c>
      <c r="F1528">
        <v>5317.63</v>
      </c>
      <c r="H1528" s="170">
        <v>42761</v>
      </c>
      <c r="I1528" s="172">
        <f t="shared" si="58"/>
        <v>8000</v>
      </c>
      <c r="J1528" s="114">
        <f t="shared" si="59"/>
        <v>5317.63</v>
      </c>
      <c r="L1528" s="170"/>
      <c r="M1528" s="173"/>
      <c r="T1528" s="170"/>
      <c r="X1528" s="170"/>
      <c r="Y1528" s="171"/>
    </row>
    <row r="1529" spans="2:25">
      <c r="B1529" s="170">
        <v>42755</v>
      </c>
      <c r="C1529">
        <v>8050</v>
      </c>
      <c r="E1529" s="170">
        <v>42762</v>
      </c>
      <c r="F1529">
        <v>5312.84</v>
      </c>
      <c r="H1529" s="170">
        <v>42762</v>
      </c>
      <c r="I1529" s="172">
        <f t="shared" si="58"/>
        <v>8000</v>
      </c>
      <c r="J1529" s="114">
        <f t="shared" si="59"/>
        <v>5312.84</v>
      </c>
      <c r="L1529" s="170"/>
      <c r="M1529" s="173"/>
      <c r="T1529" s="170"/>
      <c r="X1529" s="170"/>
      <c r="Y1529" s="171"/>
    </row>
    <row r="1530" spans="2:25">
      <c r="B1530" s="170">
        <v>42758</v>
      </c>
      <c r="C1530">
        <v>8100</v>
      </c>
      <c r="E1530" s="170">
        <v>42765</v>
      </c>
      <c r="F1530">
        <v>5302.66</v>
      </c>
      <c r="H1530" s="170">
        <v>42765</v>
      </c>
      <c r="I1530" s="172">
        <f t="shared" si="58"/>
        <v>7800</v>
      </c>
      <c r="J1530" s="114">
        <f t="shared" si="59"/>
        <v>5302.66</v>
      </c>
      <c r="L1530" s="170"/>
      <c r="M1530" s="173"/>
      <c r="T1530" s="170"/>
      <c r="X1530" s="170"/>
      <c r="Y1530" s="171"/>
    </row>
    <row r="1531" spans="2:25">
      <c r="B1531" s="170">
        <v>42759</v>
      </c>
      <c r="C1531">
        <v>8000</v>
      </c>
      <c r="E1531" s="170">
        <v>42766</v>
      </c>
      <c r="F1531">
        <v>5294.1</v>
      </c>
      <c r="H1531" s="170">
        <v>42766</v>
      </c>
      <c r="I1531" s="172">
        <f t="shared" si="58"/>
        <v>7925</v>
      </c>
      <c r="J1531" s="114">
        <f t="shared" si="59"/>
        <v>5294.1</v>
      </c>
      <c r="L1531" s="170"/>
      <c r="M1531" s="173"/>
      <c r="T1531" s="170"/>
      <c r="X1531" s="170"/>
      <c r="Y1531" s="171"/>
    </row>
    <row r="1532" spans="2:25">
      <c r="B1532" s="170">
        <v>42760</v>
      </c>
      <c r="C1532">
        <v>8000</v>
      </c>
      <c r="E1532" s="170">
        <v>42767</v>
      </c>
      <c r="F1532">
        <v>5327.16</v>
      </c>
      <c r="H1532" s="170">
        <v>42767</v>
      </c>
      <c r="I1532" s="172">
        <f t="shared" si="58"/>
        <v>7925</v>
      </c>
      <c r="J1532" s="114">
        <f t="shared" si="59"/>
        <v>5327.16</v>
      </c>
      <c r="L1532" s="170"/>
      <c r="M1532" s="173"/>
      <c r="T1532" s="170"/>
      <c r="X1532" s="170"/>
      <c r="Y1532" s="171"/>
    </row>
    <row r="1533" spans="2:25">
      <c r="B1533" s="170">
        <v>42761</v>
      </c>
      <c r="C1533">
        <v>8000</v>
      </c>
      <c r="E1533" s="170">
        <v>42768</v>
      </c>
      <c r="F1533">
        <v>5353.71</v>
      </c>
      <c r="H1533" s="170">
        <v>42768</v>
      </c>
      <c r="I1533" s="172">
        <f t="shared" si="58"/>
        <v>7925</v>
      </c>
      <c r="J1533" s="114">
        <f t="shared" si="59"/>
        <v>5353.71</v>
      </c>
      <c r="L1533" s="170"/>
      <c r="M1533" s="173"/>
      <c r="T1533" s="170"/>
      <c r="X1533" s="170"/>
      <c r="Y1533" s="171"/>
    </row>
    <row r="1534" spans="2:25">
      <c r="B1534" s="170">
        <v>42762</v>
      </c>
      <c r="C1534">
        <v>8000</v>
      </c>
      <c r="E1534" s="170">
        <v>42769</v>
      </c>
      <c r="F1534">
        <v>5360.77</v>
      </c>
      <c r="H1534" s="170">
        <v>42769</v>
      </c>
      <c r="I1534" s="172">
        <f t="shared" si="58"/>
        <v>7875</v>
      </c>
      <c r="J1534" s="114">
        <f t="shared" si="59"/>
        <v>5360.77</v>
      </c>
      <c r="L1534" s="170"/>
      <c r="M1534" s="173"/>
      <c r="T1534" s="170"/>
      <c r="X1534" s="170"/>
      <c r="Y1534" s="171"/>
    </row>
    <row r="1535" spans="2:25">
      <c r="B1535" s="170">
        <v>42765</v>
      </c>
      <c r="C1535">
        <v>7800</v>
      </c>
      <c r="E1535" s="170">
        <v>42772</v>
      </c>
      <c r="F1535">
        <v>5396</v>
      </c>
      <c r="H1535" s="170">
        <v>42772</v>
      </c>
      <c r="I1535" s="172">
        <f t="shared" si="58"/>
        <v>7950</v>
      </c>
      <c r="J1535" s="114">
        <f t="shared" si="59"/>
        <v>5396</v>
      </c>
      <c r="L1535" s="170"/>
      <c r="M1535" s="173"/>
      <c r="T1535" s="170"/>
      <c r="X1535" s="170"/>
      <c r="Y1535" s="171"/>
    </row>
    <row r="1536" spans="2:25">
      <c r="B1536" s="170">
        <v>42766</v>
      </c>
      <c r="C1536">
        <v>7925</v>
      </c>
      <c r="E1536" s="170">
        <v>42773</v>
      </c>
      <c r="F1536">
        <v>5381.48</v>
      </c>
      <c r="H1536" s="170">
        <v>42773</v>
      </c>
      <c r="I1536" s="172">
        <f t="shared" si="58"/>
        <v>7925</v>
      </c>
      <c r="J1536" s="114">
        <f t="shared" si="59"/>
        <v>5381.48</v>
      </c>
      <c r="L1536" s="170"/>
      <c r="M1536" s="173"/>
      <c r="T1536" s="170"/>
      <c r="X1536" s="170"/>
      <c r="Y1536" s="171"/>
    </row>
    <row r="1537" spans="2:25">
      <c r="B1537" s="170">
        <v>42767</v>
      </c>
      <c r="C1537">
        <v>7925</v>
      </c>
      <c r="E1537" s="170">
        <v>42774</v>
      </c>
      <c r="F1537">
        <v>5361.09</v>
      </c>
      <c r="H1537" s="170">
        <v>42774</v>
      </c>
      <c r="I1537" s="172">
        <f t="shared" si="58"/>
        <v>7950</v>
      </c>
      <c r="J1537" s="114">
        <f t="shared" si="59"/>
        <v>5361.09</v>
      </c>
      <c r="L1537" s="170"/>
      <c r="M1537" s="173"/>
      <c r="T1537" s="170"/>
      <c r="X1537" s="170"/>
      <c r="Y1537" s="171"/>
    </row>
    <row r="1538" spans="2:25">
      <c r="B1538" s="170">
        <v>42768</v>
      </c>
      <c r="C1538">
        <v>7925</v>
      </c>
      <c r="E1538" s="170">
        <v>42775</v>
      </c>
      <c r="F1538">
        <v>5372.08</v>
      </c>
      <c r="H1538" s="170">
        <v>42775</v>
      </c>
      <c r="I1538" s="172">
        <f t="shared" si="58"/>
        <v>7950</v>
      </c>
      <c r="J1538" s="114">
        <f t="shared" si="59"/>
        <v>5372.08</v>
      </c>
      <c r="L1538" s="170"/>
      <c r="M1538" s="173"/>
      <c r="T1538" s="170"/>
      <c r="X1538" s="170"/>
      <c r="Y1538" s="171"/>
    </row>
    <row r="1539" spans="2:25">
      <c r="B1539" s="170">
        <v>42769</v>
      </c>
      <c r="C1539">
        <v>7875</v>
      </c>
      <c r="E1539" s="170">
        <v>42776</v>
      </c>
      <c r="F1539">
        <v>5371.67</v>
      </c>
      <c r="H1539" s="170">
        <v>42776</v>
      </c>
      <c r="I1539" s="172">
        <f t="shared" si="58"/>
        <v>8000</v>
      </c>
      <c r="J1539" s="114">
        <f t="shared" si="59"/>
        <v>5371.67</v>
      </c>
      <c r="L1539" s="170"/>
      <c r="M1539" s="173"/>
      <c r="T1539" s="170"/>
      <c r="X1539" s="170"/>
      <c r="Y1539" s="171"/>
    </row>
    <row r="1540" spans="2:25">
      <c r="B1540" s="170">
        <v>42772</v>
      </c>
      <c r="C1540">
        <v>7950</v>
      </c>
      <c r="E1540" s="170">
        <v>42779</v>
      </c>
      <c r="F1540">
        <v>5409.56</v>
      </c>
      <c r="H1540" s="170">
        <v>42779</v>
      </c>
      <c r="I1540" s="172">
        <f t="shared" si="58"/>
        <v>8000</v>
      </c>
      <c r="J1540" s="114">
        <f t="shared" si="59"/>
        <v>5409.56</v>
      </c>
      <c r="L1540" s="170"/>
      <c r="M1540" s="173"/>
      <c r="T1540" s="170"/>
      <c r="X1540" s="170"/>
      <c r="Y1540" s="171"/>
    </row>
    <row r="1541" spans="2:25">
      <c r="B1541" s="170">
        <v>42773</v>
      </c>
      <c r="C1541">
        <v>7925</v>
      </c>
      <c r="E1541" s="170">
        <v>42780</v>
      </c>
      <c r="F1541">
        <v>5380.67</v>
      </c>
      <c r="H1541" s="170">
        <v>42780</v>
      </c>
      <c r="I1541" s="172">
        <f t="shared" ref="I1541:I1604" si="60">IFERROR(_xlfn.XLOOKUP($H1541,B1541:B5108,C1541:C5108),AVERAGE(I1538:I1540))</f>
        <v>7975</v>
      </c>
      <c r="J1541" s="114">
        <f t="shared" ref="J1541:J1604" si="61">F1541</f>
        <v>5380.67</v>
      </c>
      <c r="L1541" s="170"/>
      <c r="M1541" s="173"/>
      <c r="T1541" s="170"/>
      <c r="X1541" s="170"/>
      <c r="Y1541" s="171"/>
    </row>
    <row r="1542" spans="2:25">
      <c r="B1542" s="170">
        <v>42774</v>
      </c>
      <c r="C1542">
        <v>7950</v>
      </c>
      <c r="E1542" s="170">
        <v>42782</v>
      </c>
      <c r="F1542">
        <v>5378</v>
      </c>
      <c r="H1542" s="170">
        <v>42782</v>
      </c>
      <c r="I1542" s="172">
        <f t="shared" si="60"/>
        <v>8000</v>
      </c>
      <c r="J1542" s="114">
        <f t="shared" si="61"/>
        <v>5378</v>
      </c>
      <c r="L1542" s="170"/>
      <c r="M1542" s="173"/>
      <c r="T1542" s="170"/>
      <c r="X1542" s="170"/>
      <c r="Y1542" s="171"/>
    </row>
    <row r="1543" spans="2:25">
      <c r="B1543" s="170">
        <v>42775</v>
      </c>
      <c r="C1543">
        <v>7950</v>
      </c>
      <c r="E1543" s="170">
        <v>42783</v>
      </c>
      <c r="F1543">
        <v>5350.93</v>
      </c>
      <c r="H1543" s="170">
        <v>42783</v>
      </c>
      <c r="I1543" s="172">
        <f t="shared" si="60"/>
        <v>8000</v>
      </c>
      <c r="J1543" s="114">
        <f t="shared" si="61"/>
        <v>5350.93</v>
      </c>
      <c r="L1543" s="170"/>
      <c r="M1543" s="173"/>
      <c r="T1543" s="170"/>
      <c r="X1543" s="170"/>
      <c r="Y1543" s="171"/>
    </row>
    <row r="1544" spans="2:25">
      <c r="B1544" s="170">
        <v>42776</v>
      </c>
      <c r="C1544">
        <v>8000</v>
      </c>
      <c r="E1544" s="170">
        <v>42786</v>
      </c>
      <c r="F1544">
        <v>5359.29</v>
      </c>
      <c r="H1544" s="170">
        <v>42786</v>
      </c>
      <c r="I1544" s="172">
        <f t="shared" si="60"/>
        <v>8125</v>
      </c>
      <c r="J1544" s="114">
        <f t="shared" si="61"/>
        <v>5359.29</v>
      </c>
      <c r="L1544" s="170"/>
      <c r="M1544" s="173"/>
      <c r="T1544" s="170"/>
      <c r="X1544" s="170"/>
      <c r="Y1544" s="171"/>
    </row>
    <row r="1545" spans="2:25">
      <c r="B1545" s="170">
        <v>42779</v>
      </c>
      <c r="C1545">
        <v>8000</v>
      </c>
      <c r="E1545" s="170">
        <v>42787</v>
      </c>
      <c r="F1545">
        <v>5340.99</v>
      </c>
      <c r="H1545" s="170">
        <v>42787</v>
      </c>
      <c r="I1545" s="172">
        <f t="shared" si="60"/>
        <v>8150</v>
      </c>
      <c r="J1545" s="114">
        <f t="shared" si="61"/>
        <v>5340.99</v>
      </c>
      <c r="L1545" s="170"/>
      <c r="M1545" s="173"/>
      <c r="T1545" s="170"/>
      <c r="X1545" s="170"/>
      <c r="Y1545" s="171"/>
    </row>
    <row r="1546" spans="2:25">
      <c r="B1546" s="170">
        <v>42780</v>
      </c>
      <c r="C1546">
        <v>7975</v>
      </c>
      <c r="E1546" s="170">
        <v>42788</v>
      </c>
      <c r="F1546">
        <v>5358.68</v>
      </c>
      <c r="H1546" s="170">
        <v>42788</v>
      </c>
      <c r="I1546" s="172">
        <f t="shared" si="60"/>
        <v>8125</v>
      </c>
      <c r="J1546" s="114">
        <f t="shared" si="61"/>
        <v>5358.68</v>
      </c>
      <c r="L1546" s="170"/>
      <c r="M1546" s="173"/>
      <c r="T1546" s="170"/>
      <c r="X1546" s="170"/>
      <c r="Y1546" s="171"/>
    </row>
    <row r="1547" spans="2:25">
      <c r="B1547" s="170">
        <v>42782</v>
      </c>
      <c r="C1547">
        <v>8000</v>
      </c>
      <c r="E1547" s="170">
        <v>42789</v>
      </c>
      <c r="F1547">
        <v>5372.75</v>
      </c>
      <c r="H1547" s="170">
        <v>42789</v>
      </c>
      <c r="I1547" s="172">
        <f t="shared" si="60"/>
        <v>8075</v>
      </c>
      <c r="J1547" s="114">
        <f t="shared" si="61"/>
        <v>5372.75</v>
      </c>
      <c r="L1547" s="170"/>
      <c r="M1547" s="173"/>
      <c r="T1547" s="170"/>
      <c r="X1547" s="170"/>
      <c r="Y1547" s="171"/>
    </row>
    <row r="1548" spans="2:25">
      <c r="B1548" s="170">
        <v>42783</v>
      </c>
      <c r="C1548">
        <v>8000</v>
      </c>
      <c r="E1548" s="170">
        <v>42790</v>
      </c>
      <c r="F1548">
        <v>5385.91</v>
      </c>
      <c r="H1548" s="170">
        <v>42790</v>
      </c>
      <c r="I1548" s="172">
        <f t="shared" si="60"/>
        <v>8100</v>
      </c>
      <c r="J1548" s="114">
        <f t="shared" si="61"/>
        <v>5385.91</v>
      </c>
      <c r="L1548" s="170"/>
      <c r="M1548" s="173"/>
      <c r="T1548" s="170"/>
      <c r="X1548" s="170"/>
      <c r="Y1548" s="171"/>
    </row>
    <row r="1549" spans="2:25">
      <c r="B1549" s="170">
        <v>42786</v>
      </c>
      <c r="C1549">
        <v>8125</v>
      </c>
      <c r="E1549" s="170">
        <v>42793</v>
      </c>
      <c r="F1549">
        <v>5382.87</v>
      </c>
      <c r="H1549" s="170">
        <v>42793</v>
      </c>
      <c r="I1549" s="172">
        <f t="shared" si="60"/>
        <v>7975</v>
      </c>
      <c r="J1549" s="114">
        <f t="shared" si="61"/>
        <v>5382.87</v>
      </c>
      <c r="L1549" s="170"/>
      <c r="M1549" s="173"/>
      <c r="T1549" s="170"/>
      <c r="X1549" s="170"/>
      <c r="Y1549" s="171"/>
    </row>
    <row r="1550" spans="2:25">
      <c r="B1550" s="170">
        <v>42787</v>
      </c>
      <c r="C1550">
        <v>8150</v>
      </c>
      <c r="E1550" s="170">
        <v>42794</v>
      </c>
      <c r="F1550">
        <v>5386.69</v>
      </c>
      <c r="H1550" s="170">
        <v>42794</v>
      </c>
      <c r="I1550" s="172">
        <f t="shared" si="60"/>
        <v>8125</v>
      </c>
      <c r="J1550" s="114">
        <f t="shared" si="61"/>
        <v>5386.69</v>
      </c>
      <c r="L1550" s="170"/>
      <c r="M1550" s="173"/>
      <c r="T1550" s="170"/>
      <c r="X1550" s="170"/>
      <c r="Y1550" s="171"/>
    </row>
    <row r="1551" spans="2:25">
      <c r="B1551" s="170">
        <v>42788</v>
      </c>
      <c r="C1551">
        <v>8125</v>
      </c>
      <c r="E1551" s="170">
        <v>42795</v>
      </c>
      <c r="F1551">
        <v>5363.06</v>
      </c>
      <c r="H1551" s="170">
        <v>42795</v>
      </c>
      <c r="I1551" s="172">
        <f t="shared" si="60"/>
        <v>8000</v>
      </c>
      <c r="J1551" s="114">
        <f t="shared" si="61"/>
        <v>5363.06</v>
      </c>
      <c r="L1551" s="170"/>
      <c r="M1551" s="173"/>
      <c r="T1551" s="170"/>
      <c r="X1551" s="170"/>
      <c r="Y1551" s="171"/>
    </row>
    <row r="1552" spans="2:25">
      <c r="B1552" s="170">
        <v>42789</v>
      </c>
      <c r="C1552">
        <v>8075</v>
      </c>
      <c r="E1552" s="170">
        <v>42796</v>
      </c>
      <c r="F1552">
        <v>5408.25</v>
      </c>
      <c r="H1552" s="170">
        <v>42796</v>
      </c>
      <c r="I1552" s="172">
        <f t="shared" si="60"/>
        <v>8025</v>
      </c>
      <c r="J1552" s="114">
        <f t="shared" si="61"/>
        <v>5408.25</v>
      </c>
      <c r="L1552" s="170"/>
      <c r="M1552" s="173"/>
      <c r="T1552" s="170"/>
      <c r="X1552" s="170"/>
      <c r="Y1552" s="171"/>
    </row>
    <row r="1553" spans="2:25">
      <c r="B1553" s="170">
        <v>42790</v>
      </c>
      <c r="C1553">
        <v>8100</v>
      </c>
      <c r="E1553" s="170">
        <v>42797</v>
      </c>
      <c r="F1553">
        <v>5391.22</v>
      </c>
      <c r="H1553" s="170">
        <v>42797</v>
      </c>
      <c r="I1553" s="172">
        <f t="shared" si="60"/>
        <v>8050</v>
      </c>
      <c r="J1553" s="114">
        <f t="shared" si="61"/>
        <v>5391.22</v>
      </c>
      <c r="L1553" s="170"/>
      <c r="M1553" s="173"/>
      <c r="T1553" s="170"/>
      <c r="X1553" s="170"/>
      <c r="Y1553" s="171"/>
    </row>
    <row r="1554" spans="2:25">
      <c r="B1554" s="170">
        <v>42793</v>
      </c>
      <c r="C1554">
        <v>7975</v>
      </c>
      <c r="E1554" s="170">
        <v>42800</v>
      </c>
      <c r="F1554">
        <v>5409.82</v>
      </c>
      <c r="H1554" s="170">
        <v>42800</v>
      </c>
      <c r="I1554" s="172">
        <f t="shared" si="60"/>
        <v>8075</v>
      </c>
      <c r="J1554" s="114">
        <f t="shared" si="61"/>
        <v>5409.82</v>
      </c>
      <c r="L1554" s="170"/>
      <c r="M1554" s="173"/>
      <c r="T1554" s="170"/>
      <c r="X1554" s="170"/>
      <c r="Y1554" s="171"/>
    </row>
    <row r="1555" spans="2:25">
      <c r="B1555" s="170">
        <v>42794</v>
      </c>
      <c r="C1555">
        <v>8125</v>
      </c>
      <c r="E1555" s="170">
        <v>42801</v>
      </c>
      <c r="F1555">
        <v>5402.62</v>
      </c>
      <c r="H1555" s="170">
        <v>42801</v>
      </c>
      <c r="I1555" s="172">
        <f t="shared" si="60"/>
        <v>8025</v>
      </c>
      <c r="J1555" s="114">
        <f t="shared" si="61"/>
        <v>5402.62</v>
      </c>
      <c r="L1555" s="170"/>
      <c r="M1555" s="173"/>
      <c r="T1555" s="170"/>
      <c r="X1555" s="170"/>
      <c r="Y1555" s="171"/>
    </row>
    <row r="1556" spans="2:25">
      <c r="B1556" s="170">
        <v>42795</v>
      </c>
      <c r="C1556">
        <v>8000</v>
      </c>
      <c r="E1556" s="170">
        <v>42802</v>
      </c>
      <c r="F1556">
        <v>5393.76</v>
      </c>
      <c r="H1556" s="170">
        <v>42802</v>
      </c>
      <c r="I1556" s="172">
        <f t="shared" si="60"/>
        <v>7975</v>
      </c>
      <c r="J1556" s="114">
        <f t="shared" si="61"/>
        <v>5393.76</v>
      </c>
      <c r="L1556" s="170"/>
      <c r="M1556" s="173"/>
      <c r="T1556" s="170"/>
      <c r="X1556" s="170"/>
      <c r="Y1556" s="171"/>
    </row>
    <row r="1557" spans="2:25">
      <c r="B1557" s="170">
        <v>42796</v>
      </c>
      <c r="C1557">
        <v>8025</v>
      </c>
      <c r="E1557" s="170">
        <v>42803</v>
      </c>
      <c r="F1557">
        <v>5402.39</v>
      </c>
      <c r="H1557" s="170">
        <v>42803</v>
      </c>
      <c r="I1557" s="172">
        <f t="shared" si="60"/>
        <v>8000</v>
      </c>
      <c r="J1557" s="114">
        <f t="shared" si="61"/>
        <v>5402.39</v>
      </c>
      <c r="L1557" s="170"/>
      <c r="M1557" s="173"/>
      <c r="T1557" s="170"/>
      <c r="X1557" s="170"/>
      <c r="Y1557" s="171"/>
    </row>
    <row r="1558" spans="2:25">
      <c r="B1558" s="170">
        <v>42797</v>
      </c>
      <c r="C1558">
        <v>8050</v>
      </c>
      <c r="E1558" s="170">
        <v>42804</v>
      </c>
      <c r="F1558">
        <v>5390.68</v>
      </c>
      <c r="H1558" s="170">
        <v>42804</v>
      </c>
      <c r="I1558" s="172">
        <f t="shared" si="60"/>
        <v>7925</v>
      </c>
      <c r="J1558" s="114">
        <f t="shared" si="61"/>
        <v>5390.68</v>
      </c>
      <c r="L1558" s="170"/>
      <c r="M1558" s="173"/>
      <c r="T1558" s="170"/>
      <c r="X1558" s="170"/>
      <c r="Y1558" s="171"/>
    </row>
    <row r="1559" spans="2:25">
      <c r="B1559" s="170">
        <v>42800</v>
      </c>
      <c r="C1559">
        <v>8075</v>
      </c>
      <c r="E1559" s="170">
        <v>42807</v>
      </c>
      <c r="F1559">
        <v>5409.37</v>
      </c>
      <c r="H1559" s="170">
        <v>42807</v>
      </c>
      <c r="I1559" s="172">
        <f t="shared" si="60"/>
        <v>7950</v>
      </c>
      <c r="J1559" s="114">
        <f t="shared" si="61"/>
        <v>5409.37</v>
      </c>
      <c r="L1559" s="170"/>
      <c r="M1559" s="173"/>
      <c r="T1559" s="170"/>
      <c r="X1559" s="170"/>
      <c r="Y1559" s="171"/>
    </row>
    <row r="1560" spans="2:25">
      <c r="B1560" s="170">
        <v>42801</v>
      </c>
      <c r="C1560">
        <v>8025</v>
      </c>
      <c r="E1560" s="170">
        <v>42808</v>
      </c>
      <c r="F1560">
        <v>5431.59</v>
      </c>
      <c r="H1560" s="170">
        <v>42808</v>
      </c>
      <c r="I1560" s="172">
        <f t="shared" si="60"/>
        <v>7925</v>
      </c>
      <c r="J1560" s="114">
        <f t="shared" si="61"/>
        <v>5431.59</v>
      </c>
      <c r="L1560" s="170"/>
      <c r="M1560" s="173"/>
      <c r="T1560" s="170"/>
      <c r="X1560" s="170"/>
      <c r="Y1560" s="171"/>
    </row>
    <row r="1561" spans="2:25">
      <c r="B1561" s="170">
        <v>42802</v>
      </c>
      <c r="C1561">
        <v>7975</v>
      </c>
      <c r="E1561" s="170">
        <v>42809</v>
      </c>
      <c r="F1561">
        <v>5432.38</v>
      </c>
      <c r="H1561" s="170">
        <v>42809</v>
      </c>
      <c r="I1561" s="172">
        <f t="shared" si="60"/>
        <v>7975</v>
      </c>
      <c r="J1561" s="114">
        <f t="shared" si="61"/>
        <v>5432.38</v>
      </c>
      <c r="L1561" s="170"/>
      <c r="M1561" s="173"/>
      <c r="T1561" s="170"/>
      <c r="X1561" s="170"/>
      <c r="Y1561" s="171"/>
    </row>
    <row r="1562" spans="2:25">
      <c r="B1562" s="170">
        <v>42803</v>
      </c>
      <c r="C1562">
        <v>8000</v>
      </c>
      <c r="E1562" s="170">
        <v>42810</v>
      </c>
      <c r="F1562">
        <v>5518.24</v>
      </c>
      <c r="H1562" s="170">
        <v>42810</v>
      </c>
      <c r="I1562" s="172">
        <f t="shared" si="60"/>
        <v>8300</v>
      </c>
      <c r="J1562" s="114">
        <f t="shared" si="61"/>
        <v>5518.24</v>
      </c>
      <c r="L1562" s="170"/>
      <c r="M1562" s="173"/>
      <c r="T1562" s="170"/>
      <c r="X1562" s="170"/>
      <c r="Y1562" s="171"/>
    </row>
    <row r="1563" spans="2:25">
      <c r="B1563" s="170">
        <v>42804</v>
      </c>
      <c r="C1563">
        <v>7925</v>
      </c>
      <c r="E1563" s="170">
        <v>42811</v>
      </c>
      <c r="F1563">
        <v>5540.43</v>
      </c>
      <c r="H1563" s="170">
        <v>42811</v>
      </c>
      <c r="I1563" s="172">
        <f t="shared" si="60"/>
        <v>8325</v>
      </c>
      <c r="J1563" s="114">
        <f t="shared" si="61"/>
        <v>5540.43</v>
      </c>
      <c r="L1563" s="170"/>
      <c r="M1563" s="173"/>
      <c r="T1563" s="170"/>
      <c r="X1563" s="170"/>
      <c r="Y1563" s="171"/>
    </row>
    <row r="1564" spans="2:25">
      <c r="B1564" s="170">
        <v>42807</v>
      </c>
      <c r="C1564">
        <v>7950</v>
      </c>
      <c r="E1564" s="170">
        <v>42814</v>
      </c>
      <c r="F1564">
        <v>5533.99</v>
      </c>
      <c r="H1564" s="170">
        <v>42814</v>
      </c>
      <c r="I1564" s="172">
        <f t="shared" si="60"/>
        <v>8175</v>
      </c>
      <c r="J1564" s="114">
        <f t="shared" si="61"/>
        <v>5533.99</v>
      </c>
      <c r="L1564" s="170"/>
      <c r="M1564" s="173"/>
      <c r="T1564" s="170"/>
      <c r="X1564" s="170"/>
      <c r="Y1564" s="171"/>
    </row>
    <row r="1565" spans="2:25">
      <c r="B1565" s="170">
        <v>42808</v>
      </c>
      <c r="C1565">
        <v>7925</v>
      </c>
      <c r="E1565" s="170">
        <v>42815</v>
      </c>
      <c r="F1565">
        <v>5543.09</v>
      </c>
      <c r="H1565" s="170">
        <v>42815</v>
      </c>
      <c r="I1565" s="172">
        <f t="shared" si="60"/>
        <v>8125</v>
      </c>
      <c r="J1565" s="114">
        <f t="shared" si="61"/>
        <v>5543.09</v>
      </c>
      <c r="L1565" s="170"/>
      <c r="M1565" s="173"/>
      <c r="T1565" s="170"/>
      <c r="X1565" s="170"/>
      <c r="Y1565" s="171"/>
    </row>
    <row r="1566" spans="2:25">
      <c r="B1566" s="170">
        <v>42809</v>
      </c>
      <c r="C1566">
        <v>7975</v>
      </c>
      <c r="E1566" s="170">
        <v>42816</v>
      </c>
      <c r="F1566">
        <v>5534.09</v>
      </c>
      <c r="H1566" s="170">
        <v>42816</v>
      </c>
      <c r="I1566" s="172">
        <f t="shared" si="60"/>
        <v>8100</v>
      </c>
      <c r="J1566" s="114">
        <f t="shared" si="61"/>
        <v>5534.09</v>
      </c>
      <c r="L1566" s="170"/>
      <c r="M1566" s="173"/>
      <c r="T1566" s="170"/>
      <c r="X1566" s="170"/>
      <c r="Y1566" s="171"/>
    </row>
    <row r="1567" spans="2:25">
      <c r="B1567" s="170">
        <v>42810</v>
      </c>
      <c r="C1567">
        <v>8300</v>
      </c>
      <c r="E1567" s="170">
        <v>42817</v>
      </c>
      <c r="F1567">
        <v>5563.76</v>
      </c>
      <c r="H1567" s="170">
        <v>42817</v>
      </c>
      <c r="I1567" s="172">
        <f t="shared" si="60"/>
        <v>8075</v>
      </c>
      <c r="J1567" s="114">
        <f t="shared" si="61"/>
        <v>5563.76</v>
      </c>
      <c r="L1567" s="170"/>
      <c r="M1567" s="173"/>
      <c r="T1567" s="170"/>
      <c r="X1567" s="170"/>
      <c r="Y1567" s="171"/>
    </row>
    <row r="1568" spans="2:25">
      <c r="B1568" s="170">
        <v>42811</v>
      </c>
      <c r="C1568">
        <v>8325</v>
      </c>
      <c r="E1568" s="170">
        <v>42818</v>
      </c>
      <c r="F1568">
        <v>5567.13</v>
      </c>
      <c r="H1568" s="170">
        <v>42818</v>
      </c>
      <c r="I1568" s="172">
        <f t="shared" si="60"/>
        <v>8050</v>
      </c>
      <c r="J1568" s="114">
        <f t="shared" si="61"/>
        <v>5567.13</v>
      </c>
      <c r="L1568" s="170"/>
      <c r="M1568" s="173"/>
      <c r="T1568" s="170"/>
      <c r="X1568" s="170"/>
      <c r="Y1568" s="171"/>
    </row>
    <row r="1569" spans="2:25">
      <c r="B1569" s="170">
        <v>42814</v>
      </c>
      <c r="C1569">
        <v>8175</v>
      </c>
      <c r="E1569" s="170">
        <v>42821</v>
      </c>
      <c r="F1569">
        <v>5541.2</v>
      </c>
      <c r="H1569" s="170">
        <v>42821</v>
      </c>
      <c r="I1569" s="172">
        <f t="shared" si="60"/>
        <v>7950</v>
      </c>
      <c r="J1569" s="114">
        <f t="shared" si="61"/>
        <v>5541.2</v>
      </c>
      <c r="L1569" s="170"/>
      <c r="M1569" s="173"/>
      <c r="T1569" s="170"/>
      <c r="X1569" s="170"/>
      <c r="Y1569" s="171"/>
    </row>
    <row r="1570" spans="2:25">
      <c r="B1570" s="170">
        <v>42815</v>
      </c>
      <c r="C1570">
        <v>8125</v>
      </c>
      <c r="E1570" s="170">
        <v>42823</v>
      </c>
      <c r="F1570">
        <v>5592.51</v>
      </c>
      <c r="H1570" s="170">
        <v>42823</v>
      </c>
      <c r="I1570" s="172">
        <f t="shared" si="60"/>
        <v>8000</v>
      </c>
      <c r="J1570" s="114">
        <f t="shared" si="61"/>
        <v>5592.51</v>
      </c>
      <c r="L1570" s="170"/>
      <c r="M1570" s="173"/>
      <c r="T1570" s="170"/>
      <c r="X1570" s="170"/>
      <c r="Y1570" s="171"/>
    </row>
    <row r="1571" spans="2:25">
      <c r="B1571" s="170">
        <v>42816</v>
      </c>
      <c r="C1571">
        <v>8100</v>
      </c>
      <c r="E1571" s="170">
        <v>42824</v>
      </c>
      <c r="F1571">
        <v>5592.95</v>
      </c>
      <c r="H1571" s="170">
        <v>42824</v>
      </c>
      <c r="I1571" s="172">
        <f t="shared" si="60"/>
        <v>8000</v>
      </c>
      <c r="J1571" s="114">
        <f t="shared" si="61"/>
        <v>5592.95</v>
      </c>
      <c r="L1571" s="170"/>
      <c r="M1571" s="173"/>
      <c r="T1571" s="170"/>
      <c r="X1571" s="170"/>
      <c r="Y1571" s="171"/>
    </row>
    <row r="1572" spans="2:25">
      <c r="B1572" s="170">
        <v>42817</v>
      </c>
      <c r="C1572">
        <v>8075</v>
      </c>
      <c r="E1572" s="170">
        <v>42825</v>
      </c>
      <c r="F1572">
        <v>5568.11</v>
      </c>
      <c r="H1572" s="170">
        <v>42825</v>
      </c>
      <c r="I1572" s="172">
        <f t="shared" si="60"/>
        <v>8000</v>
      </c>
      <c r="J1572" s="114">
        <f t="shared" si="61"/>
        <v>5568.11</v>
      </c>
      <c r="L1572" s="170"/>
      <c r="M1572" s="173"/>
      <c r="T1572" s="170"/>
      <c r="X1572" s="170"/>
      <c r="Y1572" s="171"/>
    </row>
    <row r="1573" spans="2:25">
      <c r="B1573" s="170">
        <v>42818</v>
      </c>
      <c r="C1573">
        <v>8050</v>
      </c>
      <c r="E1573" s="170">
        <v>42828</v>
      </c>
      <c r="F1573">
        <v>5606.79</v>
      </c>
      <c r="H1573" s="170">
        <v>42828</v>
      </c>
      <c r="I1573" s="172">
        <f t="shared" si="60"/>
        <v>8000</v>
      </c>
      <c r="J1573" s="114">
        <f t="shared" si="61"/>
        <v>5606.79</v>
      </c>
      <c r="L1573" s="170"/>
      <c r="M1573" s="173"/>
      <c r="T1573" s="170"/>
      <c r="X1573" s="170"/>
      <c r="Y1573" s="171"/>
    </row>
    <row r="1574" spans="2:25">
      <c r="B1574" s="170">
        <v>42821</v>
      </c>
      <c r="C1574">
        <v>7950</v>
      </c>
      <c r="E1574" s="170">
        <v>42829</v>
      </c>
      <c r="F1574">
        <v>5651.82</v>
      </c>
      <c r="H1574" s="170">
        <v>42829</v>
      </c>
      <c r="I1574" s="172">
        <f t="shared" si="60"/>
        <v>8075</v>
      </c>
      <c r="J1574" s="114">
        <f t="shared" si="61"/>
        <v>5651.82</v>
      </c>
      <c r="L1574" s="170"/>
      <c r="M1574" s="173"/>
      <c r="T1574" s="170"/>
      <c r="X1574" s="170"/>
      <c r="Y1574" s="171"/>
    </row>
    <row r="1575" spans="2:25">
      <c r="B1575" s="170">
        <v>42823</v>
      </c>
      <c r="C1575">
        <v>8000</v>
      </c>
      <c r="E1575" s="170">
        <v>42830</v>
      </c>
      <c r="F1575">
        <v>5676.98</v>
      </c>
      <c r="H1575" s="170">
        <v>42830</v>
      </c>
      <c r="I1575" s="172">
        <f t="shared" si="60"/>
        <v>7975</v>
      </c>
      <c r="J1575" s="114">
        <f t="shared" si="61"/>
        <v>5676.98</v>
      </c>
      <c r="L1575" s="170"/>
      <c r="M1575" s="173"/>
      <c r="T1575" s="170"/>
      <c r="X1575" s="170"/>
      <c r="Y1575" s="171"/>
    </row>
    <row r="1576" spans="2:25">
      <c r="B1576" s="170">
        <v>42824</v>
      </c>
      <c r="C1576">
        <v>8000</v>
      </c>
      <c r="E1576" s="170">
        <v>42831</v>
      </c>
      <c r="F1576">
        <v>5680.24</v>
      </c>
      <c r="H1576" s="170">
        <v>42831</v>
      </c>
      <c r="I1576" s="172">
        <f t="shared" si="60"/>
        <v>8000</v>
      </c>
      <c r="J1576" s="114">
        <f t="shared" si="61"/>
        <v>5680.24</v>
      </c>
      <c r="L1576" s="170"/>
      <c r="M1576" s="173"/>
      <c r="T1576" s="170"/>
      <c r="X1576" s="170"/>
      <c r="Y1576" s="171"/>
    </row>
    <row r="1577" spans="2:25">
      <c r="B1577" s="170">
        <v>42825</v>
      </c>
      <c r="C1577">
        <v>8000</v>
      </c>
      <c r="E1577" s="170">
        <v>42832</v>
      </c>
      <c r="F1577">
        <v>5653.49</v>
      </c>
      <c r="H1577" s="170">
        <v>42832</v>
      </c>
      <c r="I1577" s="172">
        <f t="shared" si="60"/>
        <v>7975</v>
      </c>
      <c r="J1577" s="114">
        <f t="shared" si="61"/>
        <v>5653.49</v>
      </c>
      <c r="L1577" s="170"/>
      <c r="M1577" s="173"/>
      <c r="T1577" s="170"/>
      <c r="X1577" s="170"/>
      <c r="Y1577" s="171"/>
    </row>
    <row r="1578" spans="2:25">
      <c r="B1578" s="170">
        <v>42828</v>
      </c>
      <c r="C1578">
        <v>8000</v>
      </c>
      <c r="E1578" s="170">
        <v>42835</v>
      </c>
      <c r="F1578">
        <v>5644.3</v>
      </c>
      <c r="H1578" s="170">
        <v>42835</v>
      </c>
      <c r="I1578" s="172">
        <f t="shared" si="60"/>
        <v>7975</v>
      </c>
      <c r="J1578" s="114">
        <f t="shared" si="61"/>
        <v>5644.3</v>
      </c>
      <c r="L1578" s="170"/>
      <c r="M1578" s="173"/>
      <c r="T1578" s="170"/>
      <c r="X1578" s="170"/>
      <c r="Y1578" s="171"/>
    </row>
    <row r="1579" spans="2:25">
      <c r="B1579" s="170">
        <v>42829</v>
      </c>
      <c r="C1579">
        <v>8075</v>
      </c>
      <c r="E1579" s="170">
        <v>42836</v>
      </c>
      <c r="F1579">
        <v>5627.93</v>
      </c>
      <c r="H1579" s="170">
        <v>42836</v>
      </c>
      <c r="I1579" s="172">
        <f t="shared" si="60"/>
        <v>7975</v>
      </c>
      <c r="J1579" s="114">
        <f t="shared" si="61"/>
        <v>5627.93</v>
      </c>
      <c r="L1579" s="170"/>
      <c r="M1579" s="173"/>
      <c r="T1579" s="170"/>
      <c r="X1579" s="170"/>
      <c r="Y1579" s="171"/>
    </row>
    <row r="1580" spans="2:25">
      <c r="B1580" s="170">
        <v>42830</v>
      </c>
      <c r="C1580">
        <v>7975</v>
      </c>
      <c r="E1580" s="170">
        <v>42837</v>
      </c>
      <c r="F1580">
        <v>5644.16</v>
      </c>
      <c r="H1580" s="170">
        <v>42837</v>
      </c>
      <c r="I1580" s="172">
        <f t="shared" si="60"/>
        <v>7975</v>
      </c>
      <c r="J1580" s="114">
        <f t="shared" si="61"/>
        <v>5644.16</v>
      </c>
      <c r="L1580" s="170"/>
      <c r="M1580" s="173"/>
      <c r="T1580" s="170"/>
      <c r="X1580" s="170"/>
      <c r="Y1580" s="171"/>
    </row>
    <row r="1581" spans="2:25">
      <c r="B1581" s="170">
        <v>42831</v>
      </c>
      <c r="C1581">
        <v>8000</v>
      </c>
      <c r="E1581" s="170">
        <v>42838</v>
      </c>
      <c r="F1581">
        <v>5616.55</v>
      </c>
      <c r="H1581" s="170">
        <v>42838</v>
      </c>
      <c r="I1581" s="172">
        <f t="shared" si="60"/>
        <v>7975</v>
      </c>
      <c r="J1581" s="114">
        <f t="shared" si="61"/>
        <v>5616.55</v>
      </c>
      <c r="L1581" s="170"/>
      <c r="M1581" s="173"/>
      <c r="T1581" s="170"/>
      <c r="X1581" s="170"/>
      <c r="Y1581" s="171"/>
    </row>
    <row r="1582" spans="2:25">
      <c r="B1582" s="170">
        <v>42832</v>
      </c>
      <c r="C1582">
        <v>7975</v>
      </c>
      <c r="E1582" s="170">
        <v>42842</v>
      </c>
      <c r="F1582">
        <v>5577.49</v>
      </c>
      <c r="H1582" s="170">
        <v>42842</v>
      </c>
      <c r="I1582" s="172">
        <f t="shared" si="60"/>
        <v>7975</v>
      </c>
      <c r="J1582" s="114">
        <f t="shared" si="61"/>
        <v>5577.49</v>
      </c>
      <c r="L1582" s="170"/>
      <c r="M1582" s="173"/>
      <c r="T1582" s="170"/>
      <c r="X1582" s="170"/>
      <c r="Y1582" s="171"/>
    </row>
    <row r="1583" spans="2:25">
      <c r="B1583" s="170">
        <v>42835</v>
      </c>
      <c r="C1583">
        <v>7975</v>
      </c>
      <c r="E1583" s="170">
        <v>42843</v>
      </c>
      <c r="F1583">
        <v>5606.52</v>
      </c>
      <c r="H1583" s="170">
        <v>42843</v>
      </c>
      <c r="I1583" s="172">
        <f t="shared" si="60"/>
        <v>7950</v>
      </c>
      <c r="J1583" s="114">
        <f t="shared" si="61"/>
        <v>5606.52</v>
      </c>
      <c r="L1583" s="170"/>
      <c r="M1583" s="173"/>
      <c r="T1583" s="170"/>
      <c r="X1583" s="170"/>
      <c r="Y1583" s="171"/>
    </row>
    <row r="1584" spans="2:25">
      <c r="B1584" s="170">
        <v>42836</v>
      </c>
      <c r="C1584">
        <v>7975</v>
      </c>
      <c r="E1584" s="170">
        <v>42845</v>
      </c>
      <c r="F1584">
        <v>5595.31</v>
      </c>
      <c r="H1584" s="170">
        <v>42845</v>
      </c>
      <c r="I1584" s="172">
        <f t="shared" si="60"/>
        <v>7950</v>
      </c>
      <c r="J1584" s="114">
        <f t="shared" si="61"/>
        <v>5595.31</v>
      </c>
      <c r="L1584" s="170"/>
      <c r="M1584" s="173"/>
      <c r="T1584" s="170"/>
      <c r="X1584" s="170"/>
      <c r="Y1584" s="171"/>
    </row>
    <row r="1585" spans="2:25">
      <c r="B1585" s="170">
        <v>42837</v>
      </c>
      <c r="C1585">
        <v>7975</v>
      </c>
      <c r="E1585" s="170">
        <v>42846</v>
      </c>
      <c r="F1585">
        <v>5664.48</v>
      </c>
      <c r="H1585" s="170">
        <v>42846</v>
      </c>
      <c r="I1585" s="172">
        <f t="shared" si="60"/>
        <v>8025</v>
      </c>
      <c r="J1585" s="114">
        <f t="shared" si="61"/>
        <v>5664.48</v>
      </c>
      <c r="L1585" s="170"/>
      <c r="M1585" s="173"/>
      <c r="T1585" s="170"/>
      <c r="X1585" s="170"/>
      <c r="Y1585" s="171"/>
    </row>
    <row r="1586" spans="2:25">
      <c r="B1586" s="170">
        <v>42838</v>
      </c>
      <c r="C1586">
        <v>7975</v>
      </c>
      <c r="E1586" s="170">
        <v>42850</v>
      </c>
      <c r="F1586">
        <v>5680.8</v>
      </c>
      <c r="H1586" s="170">
        <v>42850</v>
      </c>
      <c r="I1586" s="172">
        <f t="shared" si="60"/>
        <v>8100</v>
      </c>
      <c r="J1586" s="114">
        <f t="shared" si="61"/>
        <v>5680.8</v>
      </c>
      <c r="L1586" s="170"/>
      <c r="M1586" s="173"/>
      <c r="T1586" s="170"/>
      <c r="X1586" s="170"/>
      <c r="Y1586" s="171"/>
    </row>
    <row r="1587" spans="2:25">
      <c r="B1587" s="170">
        <v>42842</v>
      </c>
      <c r="C1587">
        <v>7975</v>
      </c>
      <c r="E1587" s="170">
        <v>42851</v>
      </c>
      <c r="F1587">
        <v>5726.53</v>
      </c>
      <c r="H1587" s="170">
        <v>42851</v>
      </c>
      <c r="I1587" s="172">
        <f t="shared" si="60"/>
        <v>8125</v>
      </c>
      <c r="J1587" s="114">
        <f t="shared" si="61"/>
        <v>5726.53</v>
      </c>
      <c r="L1587" s="170"/>
      <c r="M1587" s="173"/>
      <c r="T1587" s="170"/>
      <c r="X1587" s="170"/>
      <c r="Y1587" s="171"/>
    </row>
    <row r="1588" spans="2:25">
      <c r="B1588" s="170">
        <v>42843</v>
      </c>
      <c r="C1588">
        <v>7950</v>
      </c>
      <c r="E1588" s="170">
        <v>42852</v>
      </c>
      <c r="F1588">
        <v>5707.03</v>
      </c>
      <c r="H1588" s="170">
        <v>42852</v>
      </c>
      <c r="I1588" s="172">
        <f t="shared" si="60"/>
        <v>8450</v>
      </c>
      <c r="J1588" s="114">
        <f t="shared" si="61"/>
        <v>5707.03</v>
      </c>
      <c r="L1588" s="170"/>
      <c r="M1588" s="173"/>
      <c r="T1588" s="170"/>
      <c r="X1588" s="170"/>
      <c r="Y1588" s="171"/>
    </row>
    <row r="1589" spans="2:25">
      <c r="B1589" s="170">
        <v>42845</v>
      </c>
      <c r="C1589">
        <v>7950</v>
      </c>
      <c r="E1589" s="170">
        <v>42853</v>
      </c>
      <c r="F1589">
        <v>5685.3</v>
      </c>
      <c r="H1589" s="170">
        <v>42853</v>
      </c>
      <c r="I1589" s="172">
        <f t="shared" si="60"/>
        <v>8375</v>
      </c>
      <c r="J1589" s="114">
        <f t="shared" si="61"/>
        <v>5685.3</v>
      </c>
      <c r="L1589" s="170"/>
      <c r="M1589" s="173"/>
      <c r="T1589" s="170"/>
      <c r="X1589" s="170"/>
      <c r="Y1589" s="171"/>
    </row>
    <row r="1590" spans="2:25">
      <c r="B1590" s="170">
        <v>42846</v>
      </c>
      <c r="C1590">
        <v>8025</v>
      </c>
      <c r="E1590" s="170">
        <v>42857</v>
      </c>
      <c r="F1590">
        <v>5675.81</v>
      </c>
      <c r="H1590" s="170">
        <v>42857</v>
      </c>
      <c r="I1590" s="172">
        <f t="shared" si="60"/>
        <v>8425</v>
      </c>
      <c r="J1590" s="114">
        <f t="shared" si="61"/>
        <v>5675.81</v>
      </c>
      <c r="L1590" s="170"/>
      <c r="M1590" s="173"/>
      <c r="T1590" s="170"/>
      <c r="X1590" s="170"/>
      <c r="Y1590" s="171"/>
    </row>
    <row r="1591" spans="2:25">
      <c r="B1591" s="170">
        <v>42850</v>
      </c>
      <c r="C1591">
        <v>8100</v>
      </c>
      <c r="E1591" s="170">
        <v>42858</v>
      </c>
      <c r="F1591">
        <v>5647.37</v>
      </c>
      <c r="H1591" s="170">
        <v>42858</v>
      </c>
      <c r="I1591" s="172">
        <f t="shared" si="60"/>
        <v>8475</v>
      </c>
      <c r="J1591" s="114">
        <f t="shared" si="61"/>
        <v>5647.37</v>
      </c>
      <c r="L1591" s="170"/>
      <c r="M1591" s="173"/>
      <c r="T1591" s="170"/>
      <c r="X1591" s="170"/>
      <c r="Y1591" s="171"/>
    </row>
    <row r="1592" spans="2:25">
      <c r="B1592" s="170">
        <v>42851</v>
      </c>
      <c r="C1592">
        <v>8125</v>
      </c>
      <c r="E1592" s="170">
        <v>42859</v>
      </c>
      <c r="F1592">
        <v>5669.44</v>
      </c>
      <c r="H1592" s="170">
        <v>42859</v>
      </c>
      <c r="I1592" s="172">
        <f t="shared" si="60"/>
        <v>8475</v>
      </c>
      <c r="J1592" s="114">
        <f t="shared" si="61"/>
        <v>5669.44</v>
      </c>
      <c r="L1592" s="170"/>
      <c r="M1592" s="173"/>
      <c r="T1592" s="170"/>
      <c r="X1592" s="170"/>
      <c r="Y1592" s="171"/>
    </row>
    <row r="1593" spans="2:25">
      <c r="B1593" s="170">
        <v>42852</v>
      </c>
      <c r="C1593">
        <v>8450</v>
      </c>
      <c r="E1593" s="170">
        <v>42860</v>
      </c>
      <c r="F1593">
        <v>5683.38</v>
      </c>
      <c r="H1593" s="170">
        <v>42860</v>
      </c>
      <c r="I1593" s="172">
        <f t="shared" si="60"/>
        <v>8475</v>
      </c>
      <c r="J1593" s="114">
        <f t="shared" si="61"/>
        <v>5683.38</v>
      </c>
      <c r="L1593" s="170"/>
      <c r="M1593" s="173"/>
      <c r="T1593" s="170"/>
      <c r="X1593" s="170"/>
      <c r="Y1593" s="171"/>
    </row>
    <row r="1594" spans="2:25">
      <c r="B1594" s="170">
        <v>42853</v>
      </c>
      <c r="C1594">
        <v>8375</v>
      </c>
      <c r="E1594" s="170">
        <v>42863</v>
      </c>
      <c r="F1594">
        <v>5707.86</v>
      </c>
      <c r="H1594" s="170">
        <v>42863</v>
      </c>
      <c r="I1594" s="172">
        <f t="shared" si="60"/>
        <v>8450</v>
      </c>
      <c r="J1594" s="114">
        <f t="shared" si="61"/>
        <v>5707.86</v>
      </c>
      <c r="L1594" s="170"/>
      <c r="M1594" s="173"/>
      <c r="T1594" s="170"/>
      <c r="X1594" s="170"/>
      <c r="Y1594" s="171"/>
    </row>
    <row r="1595" spans="2:25">
      <c r="B1595" s="170">
        <v>42857</v>
      </c>
      <c r="C1595">
        <v>8425</v>
      </c>
      <c r="E1595" s="170">
        <v>42864</v>
      </c>
      <c r="F1595">
        <v>5697.06</v>
      </c>
      <c r="H1595" s="170">
        <v>42864</v>
      </c>
      <c r="I1595" s="172">
        <f t="shared" si="60"/>
        <v>8475</v>
      </c>
      <c r="J1595" s="114">
        <f t="shared" si="61"/>
        <v>5697.06</v>
      </c>
      <c r="L1595" s="170"/>
      <c r="M1595" s="173"/>
      <c r="T1595" s="170"/>
      <c r="X1595" s="170"/>
      <c r="Y1595" s="171"/>
    </row>
    <row r="1596" spans="2:25">
      <c r="B1596" s="170">
        <v>42858</v>
      </c>
      <c r="C1596">
        <v>8475</v>
      </c>
      <c r="E1596" s="170">
        <v>42865</v>
      </c>
      <c r="F1596">
        <v>5653.01</v>
      </c>
      <c r="H1596" s="170">
        <v>42865</v>
      </c>
      <c r="I1596" s="172">
        <f t="shared" si="60"/>
        <v>8400</v>
      </c>
      <c r="J1596" s="114">
        <f t="shared" si="61"/>
        <v>5653.01</v>
      </c>
      <c r="L1596" s="170"/>
      <c r="M1596" s="173"/>
      <c r="T1596" s="170"/>
      <c r="X1596" s="170"/>
      <c r="Y1596" s="171"/>
    </row>
    <row r="1597" spans="2:25">
      <c r="B1597" s="170">
        <v>42859</v>
      </c>
      <c r="C1597">
        <v>8475</v>
      </c>
      <c r="E1597" s="170">
        <v>42867</v>
      </c>
      <c r="F1597">
        <v>5675.22</v>
      </c>
      <c r="H1597" s="170">
        <v>42867</v>
      </c>
      <c r="I1597" s="172">
        <f t="shared" si="60"/>
        <v>8475</v>
      </c>
      <c r="J1597" s="114">
        <f t="shared" si="61"/>
        <v>5675.22</v>
      </c>
      <c r="L1597" s="170"/>
      <c r="M1597" s="173"/>
      <c r="T1597" s="170"/>
      <c r="X1597" s="170"/>
      <c r="Y1597" s="171"/>
    </row>
    <row r="1598" spans="2:25">
      <c r="B1598" s="170">
        <v>42860</v>
      </c>
      <c r="C1598">
        <v>8475</v>
      </c>
      <c r="E1598" s="170">
        <v>42870</v>
      </c>
      <c r="F1598">
        <v>5688.87</v>
      </c>
      <c r="H1598" s="170">
        <v>42870</v>
      </c>
      <c r="I1598" s="172">
        <f t="shared" si="60"/>
        <v>8475</v>
      </c>
      <c r="J1598" s="114">
        <f t="shared" si="61"/>
        <v>5688.87</v>
      </c>
      <c r="L1598" s="170"/>
      <c r="M1598" s="173"/>
      <c r="T1598" s="170"/>
      <c r="X1598" s="170"/>
      <c r="Y1598" s="171"/>
    </row>
    <row r="1599" spans="2:25">
      <c r="B1599" s="170">
        <v>42863</v>
      </c>
      <c r="C1599">
        <v>8450</v>
      </c>
      <c r="E1599" s="170">
        <v>42871</v>
      </c>
      <c r="F1599">
        <v>5647</v>
      </c>
      <c r="H1599" s="170">
        <v>42871</v>
      </c>
      <c r="I1599" s="172">
        <f t="shared" si="60"/>
        <v>8375</v>
      </c>
      <c r="J1599" s="114">
        <f t="shared" si="61"/>
        <v>5647</v>
      </c>
      <c r="L1599" s="170"/>
      <c r="M1599" s="173"/>
      <c r="T1599" s="170"/>
      <c r="X1599" s="170"/>
      <c r="Y1599" s="171"/>
    </row>
    <row r="1600" spans="2:25">
      <c r="B1600" s="170">
        <v>42864</v>
      </c>
      <c r="C1600">
        <v>8475</v>
      </c>
      <c r="E1600" s="170">
        <v>42872</v>
      </c>
      <c r="F1600">
        <v>5615.49</v>
      </c>
      <c r="H1600" s="170">
        <v>42872</v>
      </c>
      <c r="I1600" s="172">
        <f t="shared" si="60"/>
        <v>8475</v>
      </c>
      <c r="J1600" s="114">
        <f t="shared" si="61"/>
        <v>5615.49</v>
      </c>
      <c r="L1600" s="170"/>
      <c r="M1600" s="173"/>
      <c r="T1600" s="170"/>
      <c r="X1600" s="170"/>
      <c r="Y1600" s="171"/>
    </row>
    <row r="1601" spans="2:25">
      <c r="B1601" s="170">
        <v>42865</v>
      </c>
      <c r="C1601">
        <v>8400</v>
      </c>
      <c r="E1601" s="170">
        <v>42873</v>
      </c>
      <c r="F1601">
        <v>5645.45</v>
      </c>
      <c r="H1601" s="170">
        <v>42873</v>
      </c>
      <c r="I1601" s="172">
        <f t="shared" si="60"/>
        <v>8450</v>
      </c>
      <c r="J1601" s="114">
        <f t="shared" si="61"/>
        <v>5645.45</v>
      </c>
      <c r="L1601" s="170"/>
      <c r="M1601" s="173"/>
      <c r="T1601" s="170"/>
      <c r="X1601" s="170"/>
      <c r="Y1601" s="171"/>
    </row>
    <row r="1602" spans="2:25">
      <c r="B1602" s="170">
        <v>42867</v>
      </c>
      <c r="C1602">
        <v>8475</v>
      </c>
      <c r="E1602" s="170">
        <v>42874</v>
      </c>
      <c r="F1602">
        <v>5791.88</v>
      </c>
      <c r="H1602" s="170">
        <v>42874</v>
      </c>
      <c r="I1602" s="172">
        <f t="shared" si="60"/>
        <v>8650</v>
      </c>
      <c r="J1602" s="114">
        <f t="shared" si="61"/>
        <v>5791.88</v>
      </c>
      <c r="L1602" s="170"/>
      <c r="M1602" s="173"/>
      <c r="T1602" s="170"/>
      <c r="X1602" s="170"/>
      <c r="Y1602" s="171"/>
    </row>
    <row r="1603" spans="2:25">
      <c r="B1603" s="170">
        <v>42870</v>
      </c>
      <c r="C1603">
        <v>8475</v>
      </c>
      <c r="E1603" s="170">
        <v>42877</v>
      </c>
      <c r="F1603">
        <v>5749.45</v>
      </c>
      <c r="H1603" s="170">
        <v>42877</v>
      </c>
      <c r="I1603" s="172">
        <f t="shared" si="60"/>
        <v>8700</v>
      </c>
      <c r="J1603" s="114">
        <f t="shared" si="61"/>
        <v>5749.45</v>
      </c>
      <c r="L1603" s="170"/>
      <c r="M1603" s="173"/>
      <c r="T1603" s="170"/>
      <c r="X1603" s="170"/>
      <c r="Y1603" s="171"/>
    </row>
    <row r="1604" spans="2:25">
      <c r="B1604" s="170">
        <v>42871</v>
      </c>
      <c r="C1604">
        <v>8375</v>
      </c>
      <c r="E1604" s="170">
        <v>42878</v>
      </c>
      <c r="F1604">
        <v>5730.61</v>
      </c>
      <c r="H1604" s="170">
        <v>42878</v>
      </c>
      <c r="I1604" s="172">
        <f t="shared" si="60"/>
        <v>8800</v>
      </c>
      <c r="J1604" s="114">
        <f t="shared" si="61"/>
        <v>5730.61</v>
      </c>
      <c r="L1604" s="170"/>
      <c r="M1604" s="173"/>
      <c r="T1604" s="170"/>
      <c r="X1604" s="170"/>
      <c r="Y1604" s="171"/>
    </row>
    <row r="1605" spans="2:25">
      <c r="B1605" s="170">
        <v>42872</v>
      </c>
      <c r="C1605">
        <v>8475</v>
      </c>
      <c r="E1605" s="170">
        <v>42879</v>
      </c>
      <c r="F1605">
        <v>5703.43</v>
      </c>
      <c r="H1605" s="170">
        <v>42879</v>
      </c>
      <c r="I1605" s="172">
        <f t="shared" ref="I1605:I1668" si="62">IFERROR(_xlfn.XLOOKUP($H1605,B1605:B5172,C1605:C5172),AVERAGE(I1602:I1604))</f>
        <v>8800</v>
      </c>
      <c r="J1605" s="114">
        <f t="shared" ref="J1605:J1668" si="63">F1605</f>
        <v>5703.43</v>
      </c>
      <c r="L1605" s="170"/>
      <c r="M1605" s="173"/>
      <c r="T1605" s="170"/>
      <c r="X1605" s="170"/>
      <c r="Y1605" s="171"/>
    </row>
    <row r="1606" spans="2:25">
      <c r="B1606" s="170">
        <v>42873</v>
      </c>
      <c r="C1606">
        <v>8450</v>
      </c>
      <c r="E1606" s="170">
        <v>42881</v>
      </c>
      <c r="F1606">
        <v>5716.82</v>
      </c>
      <c r="H1606" s="170">
        <v>42881</v>
      </c>
      <c r="I1606" s="172">
        <f t="shared" si="62"/>
        <v>8750</v>
      </c>
      <c r="J1606" s="114">
        <f t="shared" si="63"/>
        <v>5716.82</v>
      </c>
      <c r="L1606" s="170"/>
      <c r="M1606" s="173"/>
      <c r="T1606" s="170"/>
      <c r="X1606" s="170"/>
      <c r="Y1606" s="171"/>
    </row>
    <row r="1607" spans="2:25">
      <c r="B1607" s="170">
        <v>42874</v>
      </c>
      <c r="C1607">
        <v>8650</v>
      </c>
      <c r="E1607" s="170">
        <v>42884</v>
      </c>
      <c r="F1607">
        <v>5712.33</v>
      </c>
      <c r="H1607" s="170">
        <v>42884</v>
      </c>
      <c r="I1607" s="172">
        <f t="shared" si="62"/>
        <v>8850</v>
      </c>
      <c r="J1607" s="114">
        <f t="shared" si="63"/>
        <v>5712.33</v>
      </c>
      <c r="L1607" s="170"/>
      <c r="M1607" s="173"/>
      <c r="T1607" s="170"/>
      <c r="X1607" s="170"/>
      <c r="Y1607" s="171"/>
    </row>
    <row r="1608" spans="2:25">
      <c r="B1608" s="170">
        <v>42877</v>
      </c>
      <c r="C1608">
        <v>8700</v>
      </c>
      <c r="E1608" s="170">
        <v>42885</v>
      </c>
      <c r="F1608">
        <v>5693.39</v>
      </c>
      <c r="H1608" s="170">
        <v>42885</v>
      </c>
      <c r="I1608" s="172">
        <f t="shared" si="62"/>
        <v>8775</v>
      </c>
      <c r="J1608" s="114">
        <f t="shared" si="63"/>
        <v>5693.39</v>
      </c>
      <c r="L1608" s="170"/>
      <c r="M1608" s="173"/>
      <c r="T1608" s="170"/>
      <c r="X1608" s="170"/>
      <c r="Y1608" s="171"/>
    </row>
    <row r="1609" spans="2:25">
      <c r="B1609" s="170">
        <v>42878</v>
      </c>
      <c r="C1609">
        <v>8800</v>
      </c>
      <c r="E1609" s="170">
        <v>42886</v>
      </c>
      <c r="F1609">
        <v>5738.16</v>
      </c>
      <c r="H1609" s="170">
        <v>42886</v>
      </c>
      <c r="I1609" s="172">
        <f t="shared" si="62"/>
        <v>8750</v>
      </c>
      <c r="J1609" s="114">
        <f t="shared" si="63"/>
        <v>5738.16</v>
      </c>
      <c r="L1609" s="170"/>
      <c r="M1609" s="173"/>
      <c r="T1609" s="170"/>
      <c r="X1609" s="170"/>
      <c r="Y1609" s="171"/>
    </row>
    <row r="1610" spans="2:25">
      <c r="B1610" s="170">
        <v>42879</v>
      </c>
      <c r="C1610">
        <v>8800</v>
      </c>
      <c r="E1610" s="170">
        <v>42888</v>
      </c>
      <c r="F1610">
        <v>5742.45</v>
      </c>
      <c r="H1610" s="170">
        <v>42888</v>
      </c>
      <c r="I1610" s="172">
        <f t="shared" si="62"/>
        <v>8825</v>
      </c>
      <c r="J1610" s="114">
        <f t="shared" si="63"/>
        <v>5742.45</v>
      </c>
      <c r="L1610" s="170"/>
      <c r="M1610" s="173"/>
      <c r="T1610" s="170"/>
      <c r="X1610" s="170"/>
      <c r="Y1610" s="171"/>
    </row>
    <row r="1611" spans="2:25">
      <c r="B1611" s="170">
        <v>42881</v>
      </c>
      <c r="C1611">
        <v>8750</v>
      </c>
      <c r="E1611" s="170">
        <v>42891</v>
      </c>
      <c r="F1611">
        <v>5748.24</v>
      </c>
      <c r="H1611" s="170">
        <v>42891</v>
      </c>
      <c r="I1611" s="172">
        <f t="shared" si="62"/>
        <v>8875</v>
      </c>
      <c r="J1611" s="114">
        <f t="shared" si="63"/>
        <v>5748.24</v>
      </c>
      <c r="L1611" s="170"/>
      <c r="M1611" s="173"/>
      <c r="T1611" s="170"/>
      <c r="X1611" s="170"/>
      <c r="Y1611" s="171"/>
    </row>
    <row r="1612" spans="2:25">
      <c r="B1612" s="170">
        <v>42884</v>
      </c>
      <c r="C1612">
        <v>8850</v>
      </c>
      <c r="E1612" s="170">
        <v>42892</v>
      </c>
      <c r="F1612">
        <v>5707.83</v>
      </c>
      <c r="H1612" s="170">
        <v>42892</v>
      </c>
      <c r="I1612" s="172">
        <f t="shared" si="62"/>
        <v>8875</v>
      </c>
      <c r="J1612" s="114">
        <f t="shared" si="63"/>
        <v>5707.83</v>
      </c>
      <c r="L1612" s="170"/>
      <c r="M1612" s="173"/>
      <c r="T1612" s="170"/>
      <c r="X1612" s="170"/>
      <c r="Y1612" s="171"/>
    </row>
    <row r="1613" spans="2:25">
      <c r="B1613" s="170">
        <v>42885</v>
      </c>
      <c r="C1613">
        <v>8775</v>
      </c>
      <c r="E1613" s="170">
        <v>42893</v>
      </c>
      <c r="F1613">
        <v>5717.33</v>
      </c>
      <c r="H1613" s="170">
        <v>42893</v>
      </c>
      <c r="I1613" s="172">
        <f t="shared" si="62"/>
        <v>8925</v>
      </c>
      <c r="J1613" s="114">
        <f t="shared" si="63"/>
        <v>5717.33</v>
      </c>
      <c r="L1613" s="170"/>
      <c r="M1613" s="173"/>
      <c r="T1613" s="170"/>
      <c r="X1613" s="170"/>
      <c r="Y1613" s="171"/>
    </row>
    <row r="1614" spans="2:25">
      <c r="B1614" s="170">
        <v>42886</v>
      </c>
      <c r="C1614">
        <v>8750</v>
      </c>
      <c r="E1614" s="170">
        <v>42894</v>
      </c>
      <c r="F1614">
        <v>5702.92</v>
      </c>
      <c r="H1614" s="170">
        <v>42894</v>
      </c>
      <c r="I1614" s="172">
        <f t="shared" si="62"/>
        <v>8600</v>
      </c>
      <c r="J1614" s="114">
        <f t="shared" si="63"/>
        <v>5702.92</v>
      </c>
      <c r="L1614" s="170"/>
      <c r="M1614" s="173"/>
      <c r="T1614" s="170"/>
      <c r="X1614" s="170"/>
      <c r="Y1614" s="171"/>
    </row>
    <row r="1615" spans="2:25">
      <c r="B1615" s="170">
        <v>42888</v>
      </c>
      <c r="C1615">
        <v>8825</v>
      </c>
      <c r="E1615" s="170">
        <v>42895</v>
      </c>
      <c r="F1615">
        <v>5675.52</v>
      </c>
      <c r="H1615" s="170">
        <v>42895</v>
      </c>
      <c r="I1615" s="172">
        <f t="shared" si="62"/>
        <v>8500</v>
      </c>
      <c r="J1615" s="114">
        <f t="shared" si="63"/>
        <v>5675.52</v>
      </c>
      <c r="L1615" s="170"/>
      <c r="M1615" s="173"/>
      <c r="T1615" s="170"/>
      <c r="X1615" s="170"/>
      <c r="Y1615" s="171"/>
    </row>
    <row r="1616" spans="2:25">
      <c r="B1616" s="170">
        <v>42891</v>
      </c>
      <c r="C1616">
        <v>8875</v>
      </c>
      <c r="E1616" s="170">
        <v>42898</v>
      </c>
      <c r="F1616">
        <v>5691.44</v>
      </c>
      <c r="H1616" s="170">
        <v>42898</v>
      </c>
      <c r="I1616" s="172">
        <f t="shared" si="62"/>
        <v>8475</v>
      </c>
      <c r="J1616" s="114">
        <f t="shared" si="63"/>
        <v>5691.44</v>
      </c>
      <c r="L1616" s="170"/>
      <c r="M1616" s="173"/>
      <c r="T1616" s="170"/>
      <c r="X1616" s="170"/>
      <c r="Y1616" s="171"/>
    </row>
    <row r="1617" spans="2:25">
      <c r="B1617" s="170">
        <v>42892</v>
      </c>
      <c r="C1617">
        <v>8875</v>
      </c>
      <c r="E1617" s="170">
        <v>42899</v>
      </c>
      <c r="F1617">
        <v>5707.65</v>
      </c>
      <c r="H1617" s="170">
        <v>42899</v>
      </c>
      <c r="I1617" s="172">
        <f t="shared" si="62"/>
        <v>8475</v>
      </c>
      <c r="J1617" s="114">
        <f t="shared" si="63"/>
        <v>5707.65</v>
      </c>
      <c r="L1617" s="170"/>
      <c r="M1617" s="173"/>
      <c r="T1617" s="170"/>
      <c r="X1617" s="170"/>
      <c r="Y1617" s="171"/>
    </row>
    <row r="1618" spans="2:25">
      <c r="B1618" s="170">
        <v>42893</v>
      </c>
      <c r="C1618">
        <v>8925</v>
      </c>
      <c r="E1618" s="170">
        <v>42900</v>
      </c>
      <c r="F1618">
        <v>5792.9</v>
      </c>
      <c r="H1618" s="170">
        <v>42900</v>
      </c>
      <c r="I1618" s="172">
        <f t="shared" si="62"/>
        <v>8550</v>
      </c>
      <c r="J1618" s="114">
        <f t="shared" si="63"/>
        <v>5792.9</v>
      </c>
      <c r="L1618" s="170"/>
      <c r="M1618" s="173"/>
      <c r="T1618" s="170"/>
      <c r="X1618" s="170"/>
      <c r="Y1618" s="171"/>
    </row>
    <row r="1619" spans="2:25">
      <c r="B1619" s="170">
        <v>42894</v>
      </c>
      <c r="C1619">
        <v>8600</v>
      </c>
      <c r="E1619" s="170">
        <v>42901</v>
      </c>
      <c r="F1619">
        <v>5776.28</v>
      </c>
      <c r="H1619" s="170">
        <v>42901</v>
      </c>
      <c r="I1619" s="172">
        <f t="shared" si="62"/>
        <v>8500</v>
      </c>
      <c r="J1619" s="114">
        <f t="shared" si="63"/>
        <v>5776.28</v>
      </c>
      <c r="L1619" s="170"/>
      <c r="M1619" s="173"/>
      <c r="T1619" s="170"/>
      <c r="X1619" s="170"/>
      <c r="Y1619" s="171"/>
    </row>
    <row r="1620" spans="2:25">
      <c r="B1620" s="170">
        <v>42895</v>
      </c>
      <c r="C1620">
        <v>8500</v>
      </c>
      <c r="E1620" s="170">
        <v>42902</v>
      </c>
      <c r="F1620">
        <v>5723.64</v>
      </c>
      <c r="H1620" s="170">
        <v>42902</v>
      </c>
      <c r="I1620" s="172">
        <f t="shared" si="62"/>
        <v>8325</v>
      </c>
      <c r="J1620" s="114">
        <f t="shared" si="63"/>
        <v>5723.64</v>
      </c>
      <c r="L1620" s="170"/>
      <c r="M1620" s="173"/>
      <c r="T1620" s="170"/>
      <c r="X1620" s="170"/>
      <c r="Y1620" s="171"/>
    </row>
    <row r="1621" spans="2:25">
      <c r="B1621" s="170">
        <v>42898</v>
      </c>
      <c r="C1621">
        <v>8475</v>
      </c>
      <c r="E1621" s="170">
        <v>42905</v>
      </c>
      <c r="F1621">
        <v>5741.91</v>
      </c>
      <c r="H1621" s="170">
        <v>42905</v>
      </c>
      <c r="I1621" s="172">
        <f t="shared" si="62"/>
        <v>8325</v>
      </c>
      <c r="J1621" s="114">
        <f t="shared" si="63"/>
        <v>5741.91</v>
      </c>
      <c r="L1621" s="170"/>
      <c r="M1621" s="173"/>
      <c r="T1621" s="170"/>
      <c r="X1621" s="170"/>
      <c r="Y1621" s="171"/>
    </row>
    <row r="1622" spans="2:25">
      <c r="B1622" s="170">
        <v>42899</v>
      </c>
      <c r="C1622">
        <v>8475</v>
      </c>
      <c r="E1622" s="170">
        <v>42906</v>
      </c>
      <c r="F1622">
        <v>5791.9</v>
      </c>
      <c r="H1622" s="170">
        <v>42906</v>
      </c>
      <c r="I1622" s="172">
        <f t="shared" si="62"/>
        <v>8500</v>
      </c>
      <c r="J1622" s="114">
        <f t="shared" si="63"/>
        <v>5791.9</v>
      </c>
      <c r="L1622" s="170"/>
      <c r="M1622" s="173"/>
      <c r="T1622" s="170"/>
      <c r="X1622" s="170"/>
      <c r="Y1622" s="171"/>
    </row>
    <row r="1623" spans="2:25">
      <c r="B1623" s="170">
        <v>42900</v>
      </c>
      <c r="C1623">
        <v>8550</v>
      </c>
      <c r="E1623" s="170">
        <v>42907</v>
      </c>
      <c r="F1623">
        <v>5818.55</v>
      </c>
      <c r="H1623" s="170">
        <v>42907</v>
      </c>
      <c r="I1623" s="172">
        <f t="shared" si="62"/>
        <v>8500</v>
      </c>
      <c r="J1623" s="114">
        <f t="shared" si="63"/>
        <v>5818.55</v>
      </c>
      <c r="L1623" s="170"/>
      <c r="M1623" s="173"/>
      <c r="T1623" s="170"/>
      <c r="X1623" s="170"/>
      <c r="Y1623" s="171"/>
    </row>
    <row r="1624" spans="2:25">
      <c r="B1624" s="170">
        <v>42901</v>
      </c>
      <c r="C1624">
        <v>8500</v>
      </c>
      <c r="E1624" s="170">
        <v>42908</v>
      </c>
      <c r="F1624">
        <v>5829.71</v>
      </c>
      <c r="H1624" s="170">
        <v>42908</v>
      </c>
      <c r="I1624" s="172">
        <f t="shared" si="62"/>
        <v>8600</v>
      </c>
      <c r="J1624" s="114">
        <f t="shared" si="63"/>
        <v>5829.71</v>
      </c>
      <c r="L1624" s="170"/>
      <c r="M1624" s="173"/>
      <c r="T1624" s="170"/>
      <c r="X1624" s="170"/>
      <c r="Y1624" s="171"/>
    </row>
    <row r="1625" spans="2:25">
      <c r="B1625" s="170">
        <v>42902</v>
      </c>
      <c r="C1625">
        <v>8325</v>
      </c>
      <c r="E1625" s="170">
        <v>42919</v>
      </c>
      <c r="F1625">
        <v>5910.24</v>
      </c>
      <c r="H1625" s="170">
        <v>42919</v>
      </c>
      <c r="I1625" s="172">
        <f t="shared" si="62"/>
        <v>8775</v>
      </c>
      <c r="J1625" s="114">
        <f t="shared" si="63"/>
        <v>5910.24</v>
      </c>
      <c r="L1625" s="170"/>
      <c r="M1625" s="173"/>
      <c r="T1625" s="170"/>
      <c r="X1625" s="170"/>
      <c r="Y1625" s="171"/>
    </row>
    <row r="1626" spans="2:25">
      <c r="B1626" s="170">
        <v>42905</v>
      </c>
      <c r="C1626">
        <v>8325</v>
      </c>
      <c r="E1626" s="170">
        <v>42920</v>
      </c>
      <c r="F1626">
        <v>5865.36</v>
      </c>
      <c r="H1626" s="170">
        <v>42920</v>
      </c>
      <c r="I1626" s="172">
        <f t="shared" si="62"/>
        <v>8750</v>
      </c>
      <c r="J1626" s="114">
        <f t="shared" si="63"/>
        <v>5865.36</v>
      </c>
      <c r="L1626" s="170"/>
      <c r="M1626" s="173"/>
      <c r="T1626" s="170"/>
      <c r="X1626" s="170"/>
      <c r="Y1626" s="171"/>
    </row>
    <row r="1627" spans="2:25">
      <c r="B1627" s="170">
        <v>42906</v>
      </c>
      <c r="C1627">
        <v>8500</v>
      </c>
      <c r="E1627" s="170">
        <v>42921</v>
      </c>
      <c r="F1627">
        <v>5825.05</v>
      </c>
      <c r="H1627" s="170">
        <v>42921</v>
      </c>
      <c r="I1627" s="172">
        <f t="shared" si="62"/>
        <v>8750</v>
      </c>
      <c r="J1627" s="114">
        <f t="shared" si="63"/>
        <v>5825.05</v>
      </c>
      <c r="L1627" s="170"/>
      <c r="M1627" s="173"/>
      <c r="T1627" s="170"/>
      <c r="X1627" s="170"/>
      <c r="Y1627" s="171"/>
    </row>
    <row r="1628" spans="2:25">
      <c r="B1628" s="170">
        <v>42907</v>
      </c>
      <c r="C1628">
        <v>8500</v>
      </c>
      <c r="E1628" s="170">
        <v>42922</v>
      </c>
      <c r="F1628">
        <v>5849.58</v>
      </c>
      <c r="H1628" s="170">
        <v>42922</v>
      </c>
      <c r="I1628" s="172">
        <f t="shared" si="62"/>
        <v>8750</v>
      </c>
      <c r="J1628" s="114">
        <f t="shared" si="63"/>
        <v>5849.58</v>
      </c>
      <c r="L1628" s="170"/>
      <c r="M1628" s="173"/>
      <c r="T1628" s="170"/>
      <c r="X1628" s="170"/>
      <c r="Y1628" s="171"/>
    </row>
    <row r="1629" spans="2:25">
      <c r="B1629" s="170">
        <v>42908</v>
      </c>
      <c r="C1629">
        <v>8600</v>
      </c>
      <c r="E1629" s="170">
        <v>42923</v>
      </c>
      <c r="F1629">
        <v>5814.79</v>
      </c>
      <c r="H1629" s="170">
        <v>42923</v>
      </c>
      <c r="I1629" s="172">
        <f t="shared" si="62"/>
        <v>8750</v>
      </c>
      <c r="J1629" s="114">
        <f t="shared" si="63"/>
        <v>5814.79</v>
      </c>
      <c r="L1629" s="170"/>
      <c r="M1629" s="173"/>
      <c r="T1629" s="170"/>
      <c r="X1629" s="170"/>
      <c r="Y1629" s="171"/>
    </row>
    <row r="1630" spans="2:25">
      <c r="B1630" s="170">
        <v>42919</v>
      </c>
      <c r="C1630">
        <v>8775</v>
      </c>
      <c r="E1630" s="170">
        <v>42926</v>
      </c>
      <c r="F1630">
        <v>5771.51</v>
      </c>
      <c r="H1630" s="170">
        <v>42926</v>
      </c>
      <c r="I1630" s="172">
        <f t="shared" si="62"/>
        <v>8600</v>
      </c>
      <c r="J1630" s="114">
        <f t="shared" si="63"/>
        <v>5771.51</v>
      </c>
      <c r="L1630" s="170"/>
      <c r="M1630" s="173"/>
      <c r="T1630" s="170"/>
      <c r="X1630" s="170"/>
      <c r="Y1630" s="171"/>
    </row>
    <row r="1631" spans="2:25">
      <c r="B1631" s="170">
        <v>42920</v>
      </c>
      <c r="C1631">
        <v>8750</v>
      </c>
      <c r="E1631" s="170">
        <v>42927</v>
      </c>
      <c r="F1631">
        <v>5773.33</v>
      </c>
      <c r="H1631" s="170">
        <v>42927</v>
      </c>
      <c r="I1631" s="172">
        <f t="shared" si="62"/>
        <v>8675</v>
      </c>
      <c r="J1631" s="114">
        <f t="shared" si="63"/>
        <v>5773.33</v>
      </c>
      <c r="L1631" s="170"/>
      <c r="M1631" s="173"/>
      <c r="T1631" s="170"/>
      <c r="X1631" s="170"/>
      <c r="Y1631" s="171"/>
    </row>
    <row r="1632" spans="2:25">
      <c r="B1632" s="170">
        <v>42921</v>
      </c>
      <c r="C1632">
        <v>8750</v>
      </c>
      <c r="E1632" s="170">
        <v>42928</v>
      </c>
      <c r="F1632">
        <v>5819.13</v>
      </c>
      <c r="H1632" s="170">
        <v>42928</v>
      </c>
      <c r="I1632" s="172">
        <f t="shared" si="62"/>
        <v>8700</v>
      </c>
      <c r="J1632" s="114">
        <f t="shared" si="63"/>
        <v>5819.13</v>
      </c>
      <c r="L1632" s="170"/>
      <c r="M1632" s="173"/>
      <c r="T1632" s="170"/>
      <c r="X1632" s="170"/>
      <c r="Y1632" s="171"/>
    </row>
    <row r="1633" spans="2:25">
      <c r="B1633" s="170">
        <v>42922</v>
      </c>
      <c r="C1633">
        <v>8750</v>
      </c>
      <c r="E1633" s="170">
        <v>42929</v>
      </c>
      <c r="F1633">
        <v>5830.04</v>
      </c>
      <c r="H1633" s="170">
        <v>42929</v>
      </c>
      <c r="I1633" s="172">
        <f t="shared" si="62"/>
        <v>8750</v>
      </c>
      <c r="J1633" s="114">
        <f t="shared" si="63"/>
        <v>5830.04</v>
      </c>
      <c r="L1633" s="170"/>
      <c r="M1633" s="173"/>
      <c r="T1633" s="170"/>
      <c r="X1633" s="170"/>
      <c r="Y1633" s="171"/>
    </row>
    <row r="1634" spans="2:25">
      <c r="B1634" s="170">
        <v>42923</v>
      </c>
      <c r="C1634">
        <v>8750</v>
      </c>
      <c r="E1634" s="170">
        <v>42930</v>
      </c>
      <c r="F1634">
        <v>5831.8</v>
      </c>
      <c r="H1634" s="170">
        <v>42930</v>
      </c>
      <c r="I1634" s="172">
        <f t="shared" si="62"/>
        <v>8775</v>
      </c>
      <c r="J1634" s="114">
        <f t="shared" si="63"/>
        <v>5831.8</v>
      </c>
      <c r="L1634" s="170"/>
      <c r="M1634" s="173"/>
      <c r="T1634" s="170"/>
      <c r="X1634" s="170"/>
      <c r="Y1634" s="171"/>
    </row>
    <row r="1635" spans="2:25">
      <c r="B1635" s="170">
        <v>42926</v>
      </c>
      <c r="C1635">
        <v>8600</v>
      </c>
      <c r="E1635" s="170">
        <v>42933</v>
      </c>
      <c r="F1635">
        <v>5841.28</v>
      </c>
      <c r="H1635" s="170">
        <v>42933</v>
      </c>
      <c r="I1635" s="172">
        <f t="shared" si="62"/>
        <v>8775</v>
      </c>
      <c r="J1635" s="114">
        <f t="shared" si="63"/>
        <v>5841.28</v>
      </c>
      <c r="L1635" s="170"/>
      <c r="M1635" s="173"/>
      <c r="T1635" s="170"/>
      <c r="X1635" s="170"/>
      <c r="Y1635" s="171"/>
    </row>
    <row r="1636" spans="2:25">
      <c r="B1636" s="170">
        <v>42927</v>
      </c>
      <c r="C1636">
        <v>8675</v>
      </c>
      <c r="E1636" s="170">
        <v>42934</v>
      </c>
      <c r="F1636">
        <v>5822.35</v>
      </c>
      <c r="H1636" s="170">
        <v>42934</v>
      </c>
      <c r="I1636" s="172">
        <f t="shared" si="62"/>
        <v>8775</v>
      </c>
      <c r="J1636" s="114">
        <f t="shared" si="63"/>
        <v>5822.35</v>
      </c>
      <c r="L1636" s="170"/>
      <c r="M1636" s="173"/>
      <c r="T1636" s="170"/>
      <c r="X1636" s="170"/>
      <c r="Y1636" s="171"/>
    </row>
    <row r="1637" spans="2:25">
      <c r="B1637" s="170">
        <v>42928</v>
      </c>
      <c r="C1637">
        <v>8700</v>
      </c>
      <c r="E1637" s="170">
        <v>42935</v>
      </c>
      <c r="F1637">
        <v>5806.69</v>
      </c>
      <c r="H1637" s="170">
        <v>42935</v>
      </c>
      <c r="I1637" s="172">
        <f t="shared" si="62"/>
        <v>8675</v>
      </c>
      <c r="J1637" s="114">
        <f t="shared" si="63"/>
        <v>5806.69</v>
      </c>
      <c r="L1637" s="170"/>
      <c r="M1637" s="173"/>
      <c r="T1637" s="170"/>
      <c r="X1637" s="170"/>
      <c r="Y1637" s="171"/>
    </row>
    <row r="1638" spans="2:25">
      <c r="B1638" s="170">
        <v>42929</v>
      </c>
      <c r="C1638">
        <v>8750</v>
      </c>
      <c r="E1638" s="170">
        <v>42936</v>
      </c>
      <c r="F1638">
        <v>5825.21</v>
      </c>
      <c r="H1638" s="170">
        <v>42936</v>
      </c>
      <c r="I1638" s="172">
        <f t="shared" si="62"/>
        <v>8775</v>
      </c>
      <c r="J1638" s="114">
        <f t="shared" si="63"/>
        <v>5825.21</v>
      </c>
      <c r="L1638" s="170"/>
      <c r="M1638" s="173"/>
      <c r="T1638" s="170"/>
      <c r="X1638" s="170"/>
      <c r="Y1638" s="171"/>
    </row>
    <row r="1639" spans="2:25">
      <c r="B1639" s="170">
        <v>42930</v>
      </c>
      <c r="C1639">
        <v>8775</v>
      </c>
      <c r="E1639" s="170">
        <v>42937</v>
      </c>
      <c r="F1639">
        <v>5765.42</v>
      </c>
      <c r="H1639" s="170">
        <v>42937</v>
      </c>
      <c r="I1639" s="172">
        <f t="shared" si="62"/>
        <v>8575</v>
      </c>
      <c r="J1639" s="114">
        <f t="shared" si="63"/>
        <v>5765.42</v>
      </c>
      <c r="L1639" s="170"/>
      <c r="M1639" s="173"/>
      <c r="T1639" s="170"/>
      <c r="X1639" s="170"/>
      <c r="Y1639" s="171"/>
    </row>
    <row r="1640" spans="2:25">
      <c r="B1640" s="170">
        <v>42933</v>
      </c>
      <c r="C1640">
        <v>8775</v>
      </c>
      <c r="E1640" s="170">
        <v>42940</v>
      </c>
      <c r="F1640">
        <v>5801.59</v>
      </c>
      <c r="H1640" s="170">
        <v>42940</v>
      </c>
      <c r="I1640" s="172">
        <f t="shared" si="62"/>
        <v>8725</v>
      </c>
      <c r="J1640" s="114">
        <f t="shared" si="63"/>
        <v>5801.59</v>
      </c>
      <c r="L1640" s="170"/>
      <c r="M1640" s="173"/>
      <c r="T1640" s="170"/>
      <c r="X1640" s="170"/>
      <c r="Y1640" s="171"/>
    </row>
    <row r="1641" spans="2:25">
      <c r="B1641" s="170">
        <v>42934</v>
      </c>
      <c r="C1641">
        <v>8775</v>
      </c>
      <c r="E1641" s="170">
        <v>42941</v>
      </c>
      <c r="F1641">
        <v>5813.54</v>
      </c>
      <c r="H1641" s="170">
        <v>42941</v>
      </c>
      <c r="I1641" s="172">
        <f t="shared" si="62"/>
        <v>8725</v>
      </c>
      <c r="J1641" s="114">
        <f t="shared" si="63"/>
        <v>5813.54</v>
      </c>
      <c r="L1641" s="170"/>
      <c r="M1641" s="173"/>
      <c r="T1641" s="170"/>
      <c r="X1641" s="170"/>
      <c r="Y1641" s="171"/>
    </row>
    <row r="1642" spans="2:25">
      <c r="B1642" s="170">
        <v>42935</v>
      </c>
      <c r="C1642">
        <v>8675</v>
      </c>
      <c r="E1642" s="170">
        <v>42942</v>
      </c>
      <c r="F1642">
        <v>5800.21</v>
      </c>
      <c r="H1642" s="170">
        <v>42942</v>
      </c>
      <c r="I1642" s="172">
        <f t="shared" si="62"/>
        <v>8625</v>
      </c>
      <c r="J1642" s="114">
        <f t="shared" si="63"/>
        <v>5800.21</v>
      </c>
      <c r="L1642" s="170"/>
      <c r="M1642" s="173"/>
      <c r="T1642" s="170"/>
      <c r="X1642" s="170"/>
      <c r="Y1642" s="171"/>
    </row>
    <row r="1643" spans="2:25">
      <c r="B1643" s="170">
        <v>42936</v>
      </c>
      <c r="C1643">
        <v>8775</v>
      </c>
      <c r="E1643" s="170">
        <v>42943</v>
      </c>
      <c r="F1643">
        <v>5819.74</v>
      </c>
      <c r="H1643" s="170">
        <v>42943</v>
      </c>
      <c r="I1643" s="172">
        <f t="shared" si="62"/>
        <v>8600</v>
      </c>
      <c r="J1643" s="114">
        <f t="shared" si="63"/>
        <v>5819.74</v>
      </c>
      <c r="L1643" s="170"/>
      <c r="M1643" s="173"/>
      <c r="T1643" s="170"/>
      <c r="X1643" s="170"/>
      <c r="Y1643" s="171"/>
    </row>
    <row r="1644" spans="2:25">
      <c r="B1644" s="170">
        <v>42937</v>
      </c>
      <c r="C1644">
        <v>8575</v>
      </c>
      <c r="E1644" s="170">
        <v>42944</v>
      </c>
      <c r="F1644">
        <v>5831.03</v>
      </c>
      <c r="H1644" s="170">
        <v>42944</v>
      </c>
      <c r="I1644" s="172">
        <f t="shared" si="62"/>
        <v>8600</v>
      </c>
      <c r="J1644" s="114">
        <f t="shared" si="63"/>
        <v>5831.03</v>
      </c>
      <c r="L1644" s="170"/>
      <c r="M1644" s="173"/>
      <c r="T1644" s="170"/>
      <c r="X1644" s="170"/>
      <c r="Y1644" s="171"/>
    </row>
    <row r="1645" spans="2:25">
      <c r="B1645" s="170">
        <v>42940</v>
      </c>
      <c r="C1645">
        <v>8725</v>
      </c>
      <c r="E1645" s="170">
        <v>42947</v>
      </c>
      <c r="F1645">
        <v>5840.94</v>
      </c>
      <c r="H1645" s="170">
        <v>42947</v>
      </c>
      <c r="I1645" s="172">
        <f t="shared" si="62"/>
        <v>8375</v>
      </c>
      <c r="J1645" s="114">
        <f t="shared" si="63"/>
        <v>5840.94</v>
      </c>
      <c r="L1645" s="170"/>
      <c r="M1645" s="173"/>
      <c r="T1645" s="170"/>
      <c r="X1645" s="170"/>
      <c r="Y1645" s="171"/>
    </row>
    <row r="1646" spans="2:25">
      <c r="B1646" s="170">
        <v>42941</v>
      </c>
      <c r="C1646">
        <v>8725</v>
      </c>
      <c r="E1646" s="170">
        <v>42948</v>
      </c>
      <c r="F1646">
        <v>5805.21</v>
      </c>
      <c r="H1646" s="170">
        <v>42948</v>
      </c>
      <c r="I1646" s="172">
        <f t="shared" si="62"/>
        <v>8300</v>
      </c>
      <c r="J1646" s="114">
        <f t="shared" si="63"/>
        <v>5805.21</v>
      </c>
      <c r="L1646" s="170"/>
      <c r="M1646" s="173"/>
      <c r="T1646" s="170"/>
      <c r="X1646" s="170"/>
      <c r="Y1646" s="171"/>
    </row>
    <row r="1647" spans="2:25">
      <c r="B1647" s="170">
        <v>42942</v>
      </c>
      <c r="C1647">
        <v>8625</v>
      </c>
      <c r="E1647" s="170">
        <v>42949</v>
      </c>
      <c r="F1647">
        <v>5824.25</v>
      </c>
      <c r="H1647" s="170">
        <v>42949</v>
      </c>
      <c r="I1647" s="172">
        <f t="shared" si="62"/>
        <v>8300</v>
      </c>
      <c r="J1647" s="114">
        <f t="shared" si="63"/>
        <v>5824.25</v>
      </c>
      <c r="L1647" s="170"/>
      <c r="M1647" s="173"/>
      <c r="T1647" s="170"/>
      <c r="X1647" s="170"/>
      <c r="Y1647" s="171"/>
    </row>
    <row r="1648" spans="2:25">
      <c r="B1648" s="170">
        <v>42943</v>
      </c>
      <c r="C1648">
        <v>8600</v>
      </c>
      <c r="E1648" s="170">
        <v>42950</v>
      </c>
      <c r="F1648">
        <v>5780.58</v>
      </c>
      <c r="H1648" s="170">
        <v>42950</v>
      </c>
      <c r="I1648" s="172">
        <f t="shared" si="62"/>
        <v>8250</v>
      </c>
      <c r="J1648" s="114">
        <f t="shared" si="63"/>
        <v>5780.58</v>
      </c>
      <c r="L1648" s="170"/>
      <c r="M1648" s="173"/>
      <c r="T1648" s="170"/>
      <c r="X1648" s="170"/>
      <c r="Y1648" s="171"/>
    </row>
    <row r="1649" spans="2:25">
      <c r="B1649" s="170">
        <v>42944</v>
      </c>
      <c r="C1649">
        <v>8600</v>
      </c>
      <c r="E1649" s="170">
        <v>42951</v>
      </c>
      <c r="F1649">
        <v>5777.48</v>
      </c>
      <c r="H1649" s="170">
        <v>42951</v>
      </c>
      <c r="I1649" s="172">
        <f t="shared" si="62"/>
        <v>8225</v>
      </c>
      <c r="J1649" s="114">
        <f t="shared" si="63"/>
        <v>5777.48</v>
      </c>
      <c r="L1649" s="170"/>
      <c r="M1649" s="173"/>
      <c r="T1649" s="170"/>
      <c r="X1649" s="170"/>
      <c r="Y1649" s="171"/>
    </row>
    <row r="1650" spans="2:25">
      <c r="B1650" s="170">
        <v>42947</v>
      </c>
      <c r="C1650">
        <v>8375</v>
      </c>
      <c r="E1650" s="170">
        <v>42954</v>
      </c>
      <c r="F1650">
        <v>5749.29</v>
      </c>
      <c r="H1650" s="170">
        <v>42954</v>
      </c>
      <c r="I1650" s="172">
        <f t="shared" si="62"/>
        <v>8200</v>
      </c>
      <c r="J1650" s="114">
        <f t="shared" si="63"/>
        <v>5749.29</v>
      </c>
      <c r="L1650" s="170"/>
      <c r="M1650" s="173"/>
      <c r="T1650" s="170"/>
      <c r="X1650" s="170"/>
      <c r="Y1650" s="171"/>
    </row>
    <row r="1651" spans="2:25">
      <c r="B1651" s="170">
        <v>42948</v>
      </c>
      <c r="C1651">
        <v>8300</v>
      </c>
      <c r="E1651" s="170">
        <v>42955</v>
      </c>
      <c r="F1651">
        <v>5810.56</v>
      </c>
      <c r="H1651" s="170">
        <v>42955</v>
      </c>
      <c r="I1651" s="172">
        <f t="shared" si="62"/>
        <v>8400</v>
      </c>
      <c r="J1651" s="114">
        <f t="shared" si="63"/>
        <v>5810.56</v>
      </c>
      <c r="L1651" s="170"/>
      <c r="M1651" s="173"/>
      <c r="T1651" s="170"/>
      <c r="X1651" s="170"/>
      <c r="Y1651" s="171"/>
    </row>
    <row r="1652" spans="2:25">
      <c r="B1652" s="170">
        <v>42949</v>
      </c>
      <c r="C1652">
        <v>8300</v>
      </c>
      <c r="E1652" s="170">
        <v>42956</v>
      </c>
      <c r="F1652">
        <v>5824.01</v>
      </c>
      <c r="H1652" s="170">
        <v>42956</v>
      </c>
      <c r="I1652" s="172">
        <f t="shared" si="62"/>
        <v>8400</v>
      </c>
      <c r="J1652" s="114">
        <f t="shared" si="63"/>
        <v>5824.01</v>
      </c>
      <c r="L1652" s="170"/>
      <c r="M1652" s="173"/>
      <c r="T1652" s="170"/>
      <c r="X1652" s="170"/>
      <c r="Y1652" s="171"/>
    </row>
    <row r="1653" spans="2:25">
      <c r="B1653" s="170">
        <v>42950</v>
      </c>
      <c r="C1653">
        <v>8250</v>
      </c>
      <c r="E1653" s="170">
        <v>42957</v>
      </c>
      <c r="F1653">
        <v>5825.95</v>
      </c>
      <c r="H1653" s="170">
        <v>42957</v>
      </c>
      <c r="I1653" s="172">
        <f t="shared" si="62"/>
        <v>8450</v>
      </c>
      <c r="J1653" s="114">
        <f t="shared" si="63"/>
        <v>5825.95</v>
      </c>
      <c r="L1653" s="170"/>
      <c r="M1653" s="173"/>
      <c r="T1653" s="170"/>
      <c r="X1653" s="170"/>
      <c r="Y1653" s="171"/>
    </row>
    <row r="1654" spans="2:25">
      <c r="B1654" s="170">
        <v>42951</v>
      </c>
      <c r="C1654">
        <v>8225</v>
      </c>
      <c r="E1654" s="170">
        <v>42958</v>
      </c>
      <c r="F1654">
        <v>5766.14</v>
      </c>
      <c r="H1654" s="170">
        <v>42958</v>
      </c>
      <c r="I1654" s="172">
        <f t="shared" si="62"/>
        <v>8250</v>
      </c>
      <c r="J1654" s="114">
        <f t="shared" si="63"/>
        <v>5766.14</v>
      </c>
      <c r="L1654" s="170"/>
      <c r="M1654" s="173"/>
      <c r="T1654" s="170"/>
      <c r="X1654" s="170"/>
      <c r="Y1654" s="171"/>
    </row>
    <row r="1655" spans="2:25">
      <c r="B1655" s="170">
        <v>42954</v>
      </c>
      <c r="C1655">
        <v>8200</v>
      </c>
      <c r="E1655" s="170">
        <v>42961</v>
      </c>
      <c r="F1655">
        <v>5801.49</v>
      </c>
      <c r="H1655" s="170">
        <v>42961</v>
      </c>
      <c r="I1655" s="172">
        <f t="shared" si="62"/>
        <v>8250</v>
      </c>
      <c r="J1655" s="114">
        <f t="shared" si="63"/>
        <v>5801.49</v>
      </c>
      <c r="L1655" s="170"/>
      <c r="M1655" s="173"/>
      <c r="T1655" s="170"/>
      <c r="X1655" s="170"/>
      <c r="Y1655" s="171"/>
    </row>
    <row r="1656" spans="2:25">
      <c r="B1656" s="170">
        <v>42955</v>
      </c>
      <c r="C1656">
        <v>8400</v>
      </c>
      <c r="E1656" s="170">
        <v>42962</v>
      </c>
      <c r="F1656">
        <v>5835.04</v>
      </c>
      <c r="H1656" s="170">
        <v>42962</v>
      </c>
      <c r="I1656" s="172">
        <f t="shared" si="62"/>
        <v>8325</v>
      </c>
      <c r="J1656" s="114">
        <f t="shared" si="63"/>
        <v>5835.04</v>
      </c>
      <c r="L1656" s="170"/>
      <c r="M1656" s="173"/>
      <c r="T1656" s="170"/>
      <c r="X1656" s="170"/>
      <c r="Y1656" s="171"/>
    </row>
    <row r="1657" spans="2:25">
      <c r="B1657" s="170">
        <v>42956</v>
      </c>
      <c r="C1657">
        <v>8400</v>
      </c>
      <c r="E1657" s="170">
        <v>42963</v>
      </c>
      <c r="F1657">
        <v>5891.95</v>
      </c>
      <c r="H1657" s="170">
        <v>42963</v>
      </c>
      <c r="I1657" s="172">
        <f t="shared" si="62"/>
        <v>8375</v>
      </c>
      <c r="J1657" s="114">
        <f t="shared" si="63"/>
        <v>5891.95</v>
      </c>
      <c r="L1657" s="170"/>
      <c r="M1657" s="173"/>
      <c r="T1657" s="170"/>
      <c r="X1657" s="170"/>
      <c r="Y1657" s="171"/>
    </row>
    <row r="1658" spans="2:25">
      <c r="B1658" s="170">
        <v>42957</v>
      </c>
      <c r="C1658">
        <v>8450</v>
      </c>
      <c r="E1658" s="170">
        <v>42965</v>
      </c>
      <c r="F1658">
        <v>5893.84</v>
      </c>
      <c r="H1658" s="170">
        <v>42965</v>
      </c>
      <c r="I1658" s="172">
        <f t="shared" si="62"/>
        <v>8400</v>
      </c>
      <c r="J1658" s="114">
        <f t="shared" si="63"/>
        <v>5893.84</v>
      </c>
      <c r="L1658" s="170"/>
      <c r="M1658" s="173"/>
      <c r="T1658" s="170"/>
      <c r="X1658" s="170"/>
      <c r="Y1658" s="171"/>
    </row>
    <row r="1659" spans="2:25">
      <c r="B1659" s="170">
        <v>42958</v>
      </c>
      <c r="C1659">
        <v>8250</v>
      </c>
      <c r="E1659" s="170">
        <v>42968</v>
      </c>
      <c r="F1659">
        <v>5861</v>
      </c>
      <c r="H1659" s="170">
        <v>42968</v>
      </c>
      <c r="I1659" s="172">
        <f t="shared" si="62"/>
        <v>8300</v>
      </c>
      <c r="J1659" s="114">
        <f t="shared" si="63"/>
        <v>5861</v>
      </c>
      <c r="L1659" s="170"/>
      <c r="M1659" s="173"/>
      <c r="T1659" s="170"/>
      <c r="X1659" s="170"/>
      <c r="Y1659" s="171"/>
    </row>
    <row r="1660" spans="2:25">
      <c r="B1660" s="170">
        <v>42961</v>
      </c>
      <c r="C1660">
        <v>8250</v>
      </c>
      <c r="E1660" s="170">
        <v>42969</v>
      </c>
      <c r="F1660">
        <v>5880.3</v>
      </c>
      <c r="H1660" s="170">
        <v>42969</v>
      </c>
      <c r="I1660" s="172">
        <f t="shared" si="62"/>
        <v>8325</v>
      </c>
      <c r="J1660" s="114">
        <f t="shared" si="63"/>
        <v>5880.3</v>
      </c>
      <c r="L1660" s="170"/>
      <c r="M1660" s="173"/>
      <c r="T1660" s="170"/>
      <c r="X1660" s="170"/>
      <c r="Y1660" s="171"/>
    </row>
    <row r="1661" spans="2:25">
      <c r="B1661" s="170">
        <v>42962</v>
      </c>
      <c r="C1661">
        <v>8325</v>
      </c>
      <c r="E1661" s="170">
        <v>42970</v>
      </c>
      <c r="F1661">
        <v>5914.02</v>
      </c>
      <c r="H1661" s="170">
        <v>42970</v>
      </c>
      <c r="I1661" s="172">
        <f t="shared" si="62"/>
        <v>8350</v>
      </c>
      <c r="J1661" s="114">
        <f t="shared" si="63"/>
        <v>5914.02</v>
      </c>
      <c r="L1661" s="170"/>
      <c r="M1661" s="173"/>
      <c r="T1661" s="170"/>
      <c r="X1661" s="170"/>
      <c r="Y1661" s="171"/>
    </row>
    <row r="1662" spans="2:25">
      <c r="B1662" s="170">
        <v>42963</v>
      </c>
      <c r="C1662">
        <v>8375</v>
      </c>
      <c r="E1662" s="170">
        <v>42971</v>
      </c>
      <c r="F1662">
        <v>5894.12</v>
      </c>
      <c r="H1662" s="170">
        <v>42971</v>
      </c>
      <c r="I1662" s="172">
        <f t="shared" si="62"/>
        <v>8400</v>
      </c>
      <c r="J1662" s="114">
        <f t="shared" si="63"/>
        <v>5894.12</v>
      </c>
      <c r="L1662" s="170"/>
      <c r="M1662" s="173"/>
      <c r="T1662" s="170"/>
      <c r="X1662" s="170"/>
      <c r="Y1662" s="171"/>
    </row>
    <row r="1663" spans="2:25">
      <c r="B1663" s="170">
        <v>42965</v>
      </c>
      <c r="C1663">
        <v>8400</v>
      </c>
      <c r="E1663" s="170">
        <v>42972</v>
      </c>
      <c r="F1663">
        <v>5915.36</v>
      </c>
      <c r="H1663" s="170">
        <v>42972</v>
      </c>
      <c r="I1663" s="172">
        <f t="shared" si="62"/>
        <v>8600</v>
      </c>
      <c r="J1663" s="114">
        <f t="shared" si="63"/>
        <v>5915.36</v>
      </c>
      <c r="L1663" s="170"/>
      <c r="M1663" s="173"/>
      <c r="T1663" s="170"/>
      <c r="X1663" s="170"/>
      <c r="Y1663" s="171"/>
    </row>
    <row r="1664" spans="2:25">
      <c r="B1664" s="170">
        <v>42968</v>
      </c>
      <c r="C1664">
        <v>8300</v>
      </c>
      <c r="E1664" s="170">
        <v>42975</v>
      </c>
      <c r="F1664">
        <v>5903.34</v>
      </c>
      <c r="H1664" s="170">
        <v>42975</v>
      </c>
      <c r="I1664" s="172">
        <f t="shared" si="62"/>
        <v>8625</v>
      </c>
      <c r="J1664" s="114">
        <f t="shared" si="63"/>
        <v>5903.34</v>
      </c>
      <c r="L1664" s="170"/>
      <c r="M1664" s="173"/>
      <c r="T1664" s="170"/>
      <c r="X1664" s="170"/>
      <c r="Y1664" s="171"/>
    </row>
    <row r="1665" spans="2:25">
      <c r="B1665" s="170">
        <v>42969</v>
      </c>
      <c r="C1665">
        <v>8325</v>
      </c>
      <c r="E1665" s="170">
        <v>42976</v>
      </c>
      <c r="F1665">
        <v>5888.21</v>
      </c>
      <c r="H1665" s="170">
        <v>42976</v>
      </c>
      <c r="I1665" s="172">
        <f t="shared" si="62"/>
        <v>8675</v>
      </c>
      <c r="J1665" s="114">
        <f t="shared" si="63"/>
        <v>5888.21</v>
      </c>
      <c r="L1665" s="170"/>
      <c r="M1665" s="173"/>
      <c r="T1665" s="170"/>
      <c r="X1665" s="170"/>
      <c r="Y1665" s="171"/>
    </row>
    <row r="1666" spans="2:25">
      <c r="B1666" s="170">
        <v>42970</v>
      </c>
      <c r="C1666">
        <v>8350</v>
      </c>
      <c r="E1666" s="170">
        <v>42977</v>
      </c>
      <c r="F1666">
        <v>5872.51</v>
      </c>
      <c r="H1666" s="170">
        <v>42977</v>
      </c>
      <c r="I1666" s="172">
        <f t="shared" si="62"/>
        <v>8675</v>
      </c>
      <c r="J1666" s="114">
        <f t="shared" si="63"/>
        <v>5872.51</v>
      </c>
      <c r="L1666" s="170"/>
      <c r="M1666" s="173"/>
      <c r="T1666" s="170"/>
      <c r="X1666" s="170"/>
      <c r="Y1666" s="171"/>
    </row>
    <row r="1667" spans="2:25">
      <c r="B1667" s="170">
        <v>42971</v>
      </c>
      <c r="C1667">
        <v>8400</v>
      </c>
      <c r="E1667" s="170">
        <v>42978</v>
      </c>
      <c r="F1667">
        <v>5864.06</v>
      </c>
      <c r="H1667" s="170">
        <v>42978</v>
      </c>
      <c r="I1667" s="172">
        <f t="shared" si="62"/>
        <v>8375</v>
      </c>
      <c r="J1667" s="114">
        <f t="shared" si="63"/>
        <v>5864.06</v>
      </c>
      <c r="L1667" s="170"/>
      <c r="M1667" s="173"/>
      <c r="T1667" s="170"/>
      <c r="X1667" s="170"/>
      <c r="Y1667" s="171"/>
    </row>
    <row r="1668" spans="2:25">
      <c r="B1668" s="170">
        <v>42972</v>
      </c>
      <c r="C1668">
        <v>8600</v>
      </c>
      <c r="E1668" s="170">
        <v>42982</v>
      </c>
      <c r="F1668">
        <v>5813.74</v>
      </c>
      <c r="H1668" s="170">
        <v>42982</v>
      </c>
      <c r="I1668" s="172">
        <f t="shared" si="62"/>
        <v>8375</v>
      </c>
      <c r="J1668" s="114">
        <f t="shared" si="63"/>
        <v>5813.74</v>
      </c>
      <c r="L1668" s="170"/>
      <c r="M1668" s="173"/>
      <c r="T1668" s="170"/>
      <c r="X1668" s="170"/>
      <c r="Y1668" s="171"/>
    </row>
    <row r="1669" spans="2:25">
      <c r="B1669" s="170">
        <v>42975</v>
      </c>
      <c r="C1669">
        <v>8625</v>
      </c>
      <c r="E1669" s="170">
        <v>42983</v>
      </c>
      <c r="F1669">
        <v>5829.98</v>
      </c>
      <c r="H1669" s="170">
        <v>42983</v>
      </c>
      <c r="I1669" s="172">
        <f t="shared" ref="I1669:I1732" si="64">IFERROR(_xlfn.XLOOKUP($H1669,B1669:B5236,C1669:C5236),AVERAGE(I1666:I1668))</f>
        <v>8375</v>
      </c>
      <c r="J1669" s="114">
        <f t="shared" ref="J1669:J1732" si="65">F1669</f>
        <v>5829.98</v>
      </c>
      <c r="L1669" s="170"/>
      <c r="M1669" s="173"/>
      <c r="T1669" s="170"/>
      <c r="X1669" s="170"/>
      <c r="Y1669" s="171"/>
    </row>
    <row r="1670" spans="2:25">
      <c r="B1670" s="170">
        <v>42976</v>
      </c>
      <c r="C1670">
        <v>8675</v>
      </c>
      <c r="E1670" s="170">
        <v>42984</v>
      </c>
      <c r="F1670">
        <v>5824.14</v>
      </c>
      <c r="H1670" s="170">
        <v>42984</v>
      </c>
      <c r="I1670" s="172">
        <f t="shared" si="64"/>
        <v>8375</v>
      </c>
      <c r="J1670" s="114">
        <f t="shared" si="65"/>
        <v>5824.14</v>
      </c>
      <c r="L1670" s="170"/>
      <c r="M1670" s="173"/>
      <c r="T1670" s="170"/>
      <c r="X1670" s="170"/>
      <c r="Y1670" s="171"/>
    </row>
    <row r="1671" spans="2:25">
      <c r="B1671" s="170">
        <v>42977</v>
      </c>
      <c r="C1671">
        <v>8675</v>
      </c>
      <c r="E1671" s="170">
        <v>42985</v>
      </c>
      <c r="F1671">
        <v>5832.31</v>
      </c>
      <c r="H1671" s="170">
        <v>42985</v>
      </c>
      <c r="I1671" s="172">
        <f t="shared" si="64"/>
        <v>8525</v>
      </c>
      <c r="J1671" s="114">
        <f t="shared" si="65"/>
        <v>5832.31</v>
      </c>
      <c r="L1671" s="170"/>
      <c r="M1671" s="173"/>
      <c r="T1671" s="170"/>
      <c r="X1671" s="170"/>
      <c r="Y1671" s="171"/>
    </row>
    <row r="1672" spans="2:25">
      <c r="B1672" s="170">
        <v>42978</v>
      </c>
      <c r="C1672">
        <v>8375</v>
      </c>
      <c r="E1672" s="170">
        <v>42986</v>
      </c>
      <c r="F1672">
        <v>5857.12</v>
      </c>
      <c r="H1672" s="170">
        <v>42986</v>
      </c>
      <c r="I1672" s="172">
        <f t="shared" si="64"/>
        <v>8650</v>
      </c>
      <c r="J1672" s="114">
        <f t="shared" si="65"/>
        <v>5857.12</v>
      </c>
      <c r="L1672" s="170"/>
      <c r="M1672" s="173"/>
      <c r="T1672" s="170"/>
      <c r="X1672" s="170"/>
      <c r="Y1672" s="171"/>
    </row>
    <row r="1673" spans="2:25">
      <c r="B1673" s="170">
        <v>42982</v>
      </c>
      <c r="C1673">
        <v>8375</v>
      </c>
      <c r="E1673" s="170">
        <v>42989</v>
      </c>
      <c r="F1673">
        <v>5871.88</v>
      </c>
      <c r="H1673" s="170">
        <v>42989</v>
      </c>
      <c r="I1673" s="172">
        <f t="shared" si="64"/>
        <v>8600</v>
      </c>
      <c r="J1673" s="114">
        <f t="shared" si="65"/>
        <v>5871.88</v>
      </c>
      <c r="L1673" s="170"/>
      <c r="M1673" s="173"/>
      <c r="T1673" s="170"/>
      <c r="X1673" s="170"/>
      <c r="Y1673" s="171"/>
    </row>
    <row r="1674" spans="2:25">
      <c r="B1674" s="170">
        <v>42983</v>
      </c>
      <c r="C1674">
        <v>8375</v>
      </c>
      <c r="E1674" s="170">
        <v>42990</v>
      </c>
      <c r="F1674">
        <v>5872.38</v>
      </c>
      <c r="H1674" s="170">
        <v>42990</v>
      </c>
      <c r="I1674" s="172">
        <f t="shared" si="64"/>
        <v>8700</v>
      </c>
      <c r="J1674" s="114">
        <f t="shared" si="65"/>
        <v>5872.38</v>
      </c>
      <c r="L1674" s="170"/>
      <c r="M1674" s="173"/>
      <c r="T1674" s="170"/>
      <c r="X1674" s="170"/>
      <c r="Y1674" s="171"/>
    </row>
    <row r="1675" spans="2:25">
      <c r="B1675" s="170">
        <v>42984</v>
      </c>
      <c r="C1675">
        <v>8375</v>
      </c>
      <c r="E1675" s="170">
        <v>42991</v>
      </c>
      <c r="F1675">
        <v>5845.73</v>
      </c>
      <c r="H1675" s="170">
        <v>42991</v>
      </c>
      <c r="I1675" s="172">
        <f t="shared" si="64"/>
        <v>8575</v>
      </c>
      <c r="J1675" s="114">
        <f t="shared" si="65"/>
        <v>5845.73</v>
      </c>
      <c r="L1675" s="170"/>
      <c r="M1675" s="173"/>
      <c r="T1675" s="170"/>
      <c r="X1675" s="170"/>
      <c r="Y1675" s="171"/>
    </row>
    <row r="1676" spans="2:25">
      <c r="B1676" s="170">
        <v>42985</v>
      </c>
      <c r="C1676">
        <v>8525</v>
      </c>
      <c r="E1676" s="170">
        <v>42992</v>
      </c>
      <c r="F1676">
        <v>5852</v>
      </c>
      <c r="H1676" s="170">
        <v>42992</v>
      </c>
      <c r="I1676" s="172">
        <f t="shared" si="64"/>
        <v>8525</v>
      </c>
      <c r="J1676" s="114">
        <f t="shared" si="65"/>
        <v>5852</v>
      </c>
      <c r="L1676" s="170"/>
      <c r="M1676" s="173"/>
      <c r="T1676" s="170"/>
      <c r="X1676" s="170"/>
      <c r="Y1676" s="171"/>
    </row>
    <row r="1677" spans="2:25">
      <c r="B1677" s="170">
        <v>42986</v>
      </c>
      <c r="C1677">
        <v>8650</v>
      </c>
      <c r="E1677" s="170">
        <v>42993</v>
      </c>
      <c r="F1677">
        <v>5872.39</v>
      </c>
      <c r="H1677" s="170">
        <v>42993</v>
      </c>
      <c r="I1677" s="172">
        <f t="shared" si="64"/>
        <v>8500</v>
      </c>
      <c r="J1677" s="114">
        <f t="shared" si="65"/>
        <v>5872.39</v>
      </c>
      <c r="L1677" s="170"/>
      <c r="M1677" s="173"/>
      <c r="T1677" s="170"/>
      <c r="X1677" s="170"/>
      <c r="Y1677" s="171"/>
    </row>
    <row r="1678" spans="2:25">
      <c r="B1678" s="170">
        <v>42989</v>
      </c>
      <c r="C1678">
        <v>8600</v>
      </c>
      <c r="E1678" s="170">
        <v>42996</v>
      </c>
      <c r="F1678">
        <v>5884.61</v>
      </c>
      <c r="H1678" s="170">
        <v>42996</v>
      </c>
      <c r="I1678" s="172">
        <f t="shared" si="64"/>
        <v>8475</v>
      </c>
      <c r="J1678" s="114">
        <f t="shared" si="65"/>
        <v>5884.61</v>
      </c>
      <c r="L1678" s="170"/>
      <c r="M1678" s="173"/>
      <c r="T1678" s="170"/>
      <c r="X1678" s="170"/>
      <c r="Y1678" s="171"/>
    </row>
    <row r="1679" spans="2:25">
      <c r="B1679" s="170">
        <v>42990</v>
      </c>
      <c r="C1679">
        <v>8700</v>
      </c>
      <c r="E1679" s="170">
        <v>42997</v>
      </c>
      <c r="F1679">
        <v>5901.33</v>
      </c>
      <c r="H1679" s="170">
        <v>42997</v>
      </c>
      <c r="I1679" s="172">
        <f t="shared" si="64"/>
        <v>8575</v>
      </c>
      <c r="J1679" s="114">
        <f t="shared" si="65"/>
        <v>5901.33</v>
      </c>
      <c r="L1679" s="170"/>
      <c r="M1679" s="173"/>
      <c r="T1679" s="170"/>
      <c r="X1679" s="170"/>
      <c r="Y1679" s="171"/>
    </row>
    <row r="1680" spans="2:25">
      <c r="B1680" s="170">
        <v>42991</v>
      </c>
      <c r="C1680">
        <v>8575</v>
      </c>
      <c r="E1680" s="170">
        <v>42998</v>
      </c>
      <c r="F1680">
        <v>5906.57</v>
      </c>
      <c r="H1680" s="170">
        <v>42998</v>
      </c>
      <c r="I1680" s="172">
        <f t="shared" si="64"/>
        <v>8725</v>
      </c>
      <c r="J1680" s="114">
        <f t="shared" si="65"/>
        <v>5906.57</v>
      </c>
      <c r="L1680" s="170"/>
      <c r="M1680" s="173"/>
      <c r="T1680" s="170"/>
      <c r="X1680" s="170"/>
      <c r="Y1680" s="171"/>
    </row>
    <row r="1681" spans="2:25">
      <c r="B1681" s="170">
        <v>42992</v>
      </c>
      <c r="C1681">
        <v>8525</v>
      </c>
      <c r="E1681" s="170">
        <v>43000</v>
      </c>
      <c r="F1681">
        <v>5911.71</v>
      </c>
      <c r="H1681" s="170">
        <v>43000</v>
      </c>
      <c r="I1681" s="172">
        <f t="shared" si="64"/>
        <v>8525</v>
      </c>
      <c r="J1681" s="114">
        <f t="shared" si="65"/>
        <v>5911.71</v>
      </c>
      <c r="L1681" s="170"/>
      <c r="M1681" s="173"/>
      <c r="T1681" s="170"/>
      <c r="X1681" s="170"/>
      <c r="Y1681" s="171"/>
    </row>
    <row r="1682" spans="2:25">
      <c r="B1682" s="170">
        <v>42993</v>
      </c>
      <c r="C1682">
        <v>8500</v>
      </c>
      <c r="E1682" s="170">
        <v>43003</v>
      </c>
      <c r="F1682">
        <v>5894.61</v>
      </c>
      <c r="H1682" s="170">
        <v>43003</v>
      </c>
      <c r="I1682" s="172">
        <f t="shared" si="64"/>
        <v>8625</v>
      </c>
      <c r="J1682" s="114">
        <f t="shared" si="65"/>
        <v>5894.61</v>
      </c>
      <c r="L1682" s="170"/>
      <c r="M1682" s="173"/>
      <c r="T1682" s="170"/>
      <c r="X1682" s="170"/>
      <c r="Y1682" s="171"/>
    </row>
    <row r="1683" spans="2:25">
      <c r="B1683" s="170">
        <v>42996</v>
      </c>
      <c r="C1683">
        <v>8475</v>
      </c>
      <c r="E1683" s="170">
        <v>43004</v>
      </c>
      <c r="F1683">
        <v>5863.96</v>
      </c>
      <c r="H1683" s="170">
        <v>43004</v>
      </c>
      <c r="I1683" s="172">
        <f t="shared" si="64"/>
        <v>8525</v>
      </c>
      <c r="J1683" s="114">
        <f t="shared" si="65"/>
        <v>5863.96</v>
      </c>
      <c r="L1683" s="170"/>
      <c r="M1683" s="173"/>
      <c r="T1683" s="170"/>
      <c r="X1683" s="170"/>
      <c r="Y1683" s="171"/>
    </row>
    <row r="1684" spans="2:25">
      <c r="B1684" s="170">
        <v>42997</v>
      </c>
      <c r="C1684">
        <v>8575</v>
      </c>
      <c r="E1684" s="170">
        <v>43005</v>
      </c>
      <c r="F1684">
        <v>5863.03</v>
      </c>
      <c r="H1684" s="170">
        <v>43005</v>
      </c>
      <c r="I1684" s="172">
        <f t="shared" si="64"/>
        <v>8550</v>
      </c>
      <c r="J1684" s="114">
        <f t="shared" si="65"/>
        <v>5863.03</v>
      </c>
      <c r="L1684" s="170"/>
      <c r="M1684" s="173"/>
      <c r="T1684" s="170"/>
      <c r="X1684" s="170"/>
      <c r="Y1684" s="171"/>
    </row>
    <row r="1685" spans="2:25">
      <c r="B1685" s="170">
        <v>42998</v>
      </c>
      <c r="C1685">
        <v>8725</v>
      </c>
      <c r="E1685" s="170">
        <v>43006</v>
      </c>
      <c r="F1685">
        <v>5841.05</v>
      </c>
      <c r="H1685" s="170">
        <v>43006</v>
      </c>
      <c r="I1685" s="172">
        <f t="shared" si="64"/>
        <v>8400</v>
      </c>
      <c r="J1685" s="114">
        <f t="shared" si="65"/>
        <v>5841.05</v>
      </c>
      <c r="L1685" s="170"/>
      <c r="M1685" s="173"/>
      <c r="T1685" s="170"/>
      <c r="X1685" s="170"/>
      <c r="Y1685" s="171"/>
    </row>
    <row r="1686" spans="2:25">
      <c r="B1686" s="170">
        <v>43000</v>
      </c>
      <c r="C1686">
        <v>8525</v>
      </c>
      <c r="E1686" s="170">
        <v>43007</v>
      </c>
      <c r="F1686">
        <v>5900.85</v>
      </c>
      <c r="H1686" s="170">
        <v>43007</v>
      </c>
      <c r="I1686" s="172">
        <f t="shared" si="64"/>
        <v>8425</v>
      </c>
      <c r="J1686" s="114">
        <f t="shared" si="65"/>
        <v>5900.85</v>
      </c>
      <c r="L1686" s="170"/>
      <c r="M1686" s="173"/>
      <c r="T1686" s="170"/>
      <c r="X1686" s="170"/>
      <c r="Y1686" s="171"/>
    </row>
    <row r="1687" spans="2:25">
      <c r="B1687" s="170">
        <v>43003</v>
      </c>
      <c r="C1687">
        <v>8625</v>
      </c>
      <c r="E1687" s="170">
        <v>43010</v>
      </c>
      <c r="F1687">
        <v>5914.03</v>
      </c>
      <c r="H1687" s="170">
        <v>43010</v>
      </c>
      <c r="I1687" s="172">
        <f t="shared" si="64"/>
        <v>8550</v>
      </c>
      <c r="J1687" s="114">
        <f t="shared" si="65"/>
        <v>5914.03</v>
      </c>
      <c r="L1687" s="170"/>
      <c r="M1687" s="173"/>
      <c r="T1687" s="170"/>
      <c r="X1687" s="170"/>
      <c r="Y1687" s="171"/>
    </row>
    <row r="1688" spans="2:25">
      <c r="B1688" s="170">
        <v>43004</v>
      </c>
      <c r="C1688">
        <v>8525</v>
      </c>
      <c r="E1688" s="170">
        <v>43011</v>
      </c>
      <c r="F1688">
        <v>5939.45</v>
      </c>
      <c r="H1688" s="170">
        <v>43011</v>
      </c>
      <c r="I1688" s="172">
        <f t="shared" si="64"/>
        <v>8600</v>
      </c>
      <c r="J1688" s="114">
        <f t="shared" si="65"/>
        <v>5939.45</v>
      </c>
      <c r="L1688" s="170"/>
      <c r="M1688" s="173"/>
      <c r="T1688" s="170"/>
      <c r="X1688" s="170"/>
      <c r="Y1688" s="171"/>
    </row>
    <row r="1689" spans="2:25">
      <c r="B1689" s="170">
        <v>43005</v>
      </c>
      <c r="C1689">
        <v>8550</v>
      </c>
      <c r="E1689" s="170">
        <v>43012</v>
      </c>
      <c r="F1689">
        <v>5951.48</v>
      </c>
      <c r="H1689" s="170">
        <v>43012</v>
      </c>
      <c r="I1689" s="172">
        <f t="shared" si="64"/>
        <v>8600</v>
      </c>
      <c r="J1689" s="114">
        <f t="shared" si="65"/>
        <v>5951.48</v>
      </c>
      <c r="L1689" s="170"/>
      <c r="M1689" s="173"/>
      <c r="T1689" s="170"/>
      <c r="X1689" s="170"/>
      <c r="Y1689" s="171"/>
    </row>
    <row r="1690" spans="2:25">
      <c r="B1690" s="170">
        <v>43006</v>
      </c>
      <c r="C1690">
        <v>8400</v>
      </c>
      <c r="E1690" s="170">
        <v>43013</v>
      </c>
      <c r="F1690">
        <v>5901.91</v>
      </c>
      <c r="H1690" s="170">
        <v>43013</v>
      </c>
      <c r="I1690" s="172">
        <f t="shared" si="64"/>
        <v>8425</v>
      </c>
      <c r="J1690" s="114">
        <f t="shared" si="65"/>
        <v>5901.91</v>
      </c>
      <c r="L1690" s="170"/>
      <c r="M1690" s="173"/>
      <c r="T1690" s="170"/>
      <c r="X1690" s="170"/>
      <c r="Y1690" s="171"/>
    </row>
    <row r="1691" spans="2:25">
      <c r="B1691" s="170">
        <v>43007</v>
      </c>
      <c r="C1691">
        <v>8425</v>
      </c>
      <c r="E1691" s="170">
        <v>43014</v>
      </c>
      <c r="F1691">
        <v>5905.38</v>
      </c>
      <c r="H1691" s="170">
        <v>43014</v>
      </c>
      <c r="I1691" s="172">
        <f t="shared" si="64"/>
        <v>8400</v>
      </c>
      <c r="J1691" s="114">
        <f t="shared" si="65"/>
        <v>5905.38</v>
      </c>
      <c r="L1691" s="170"/>
      <c r="M1691" s="173"/>
      <c r="T1691" s="170"/>
      <c r="X1691" s="170"/>
      <c r="Y1691" s="171"/>
    </row>
    <row r="1692" spans="2:25">
      <c r="B1692" s="170">
        <v>43010</v>
      </c>
      <c r="C1692">
        <v>8550</v>
      </c>
      <c r="E1692" s="170">
        <v>43017</v>
      </c>
      <c r="F1692">
        <v>5914.93</v>
      </c>
      <c r="H1692" s="170">
        <v>43017</v>
      </c>
      <c r="I1692" s="172">
        <f t="shared" si="64"/>
        <v>8400</v>
      </c>
      <c r="J1692" s="114">
        <f t="shared" si="65"/>
        <v>5914.93</v>
      </c>
      <c r="L1692" s="170"/>
      <c r="M1692" s="173"/>
      <c r="T1692" s="170"/>
      <c r="X1692" s="170"/>
      <c r="Y1692" s="171"/>
    </row>
    <row r="1693" spans="2:25">
      <c r="B1693" s="170">
        <v>43011</v>
      </c>
      <c r="C1693">
        <v>8600</v>
      </c>
      <c r="E1693" s="170">
        <v>43018</v>
      </c>
      <c r="F1693">
        <v>5905.76</v>
      </c>
      <c r="H1693" s="170">
        <v>43018</v>
      </c>
      <c r="I1693" s="172">
        <f t="shared" si="64"/>
        <v>8425</v>
      </c>
      <c r="J1693" s="114">
        <f t="shared" si="65"/>
        <v>5905.76</v>
      </c>
      <c r="L1693" s="170"/>
      <c r="M1693" s="173"/>
      <c r="T1693" s="170"/>
      <c r="X1693" s="170"/>
      <c r="Y1693" s="171"/>
    </row>
    <row r="1694" spans="2:25">
      <c r="B1694" s="170">
        <v>43012</v>
      </c>
      <c r="C1694">
        <v>8600</v>
      </c>
      <c r="E1694" s="170">
        <v>43019</v>
      </c>
      <c r="F1694">
        <v>5882.79</v>
      </c>
      <c r="H1694" s="170">
        <v>43019</v>
      </c>
      <c r="I1694" s="172">
        <f t="shared" si="64"/>
        <v>8375</v>
      </c>
      <c r="J1694" s="114">
        <f t="shared" si="65"/>
        <v>5882.79</v>
      </c>
      <c r="L1694" s="170"/>
      <c r="M1694" s="173"/>
      <c r="T1694" s="170"/>
      <c r="X1694" s="170"/>
      <c r="Y1694" s="171"/>
    </row>
    <row r="1695" spans="2:25">
      <c r="B1695" s="170">
        <v>43013</v>
      </c>
      <c r="C1695">
        <v>8425</v>
      </c>
      <c r="E1695" s="170">
        <v>43020</v>
      </c>
      <c r="F1695">
        <v>5926.2</v>
      </c>
      <c r="H1695" s="170">
        <v>43020</v>
      </c>
      <c r="I1695" s="172">
        <f t="shared" si="64"/>
        <v>8400</v>
      </c>
      <c r="J1695" s="114">
        <f t="shared" si="65"/>
        <v>5926.2</v>
      </c>
      <c r="L1695" s="170"/>
      <c r="M1695" s="173"/>
      <c r="T1695" s="170"/>
      <c r="X1695" s="170"/>
      <c r="Y1695" s="171"/>
    </row>
    <row r="1696" spans="2:25">
      <c r="B1696" s="170">
        <v>43014</v>
      </c>
      <c r="C1696">
        <v>8400</v>
      </c>
      <c r="E1696" s="170">
        <v>43021</v>
      </c>
      <c r="F1696">
        <v>5924.12</v>
      </c>
      <c r="H1696" s="170">
        <v>43021</v>
      </c>
      <c r="I1696" s="172">
        <f t="shared" si="64"/>
        <v>8325</v>
      </c>
      <c r="J1696" s="114">
        <f t="shared" si="65"/>
        <v>5924.12</v>
      </c>
      <c r="L1696" s="170"/>
      <c r="M1696" s="173"/>
      <c r="T1696" s="170"/>
      <c r="X1696" s="170"/>
      <c r="Y1696" s="171"/>
    </row>
    <row r="1697" spans="2:25">
      <c r="B1697" s="170">
        <v>43017</v>
      </c>
      <c r="C1697">
        <v>8400</v>
      </c>
      <c r="E1697" s="170">
        <v>43024</v>
      </c>
      <c r="F1697">
        <v>5949.7</v>
      </c>
      <c r="H1697" s="170">
        <v>43024</v>
      </c>
      <c r="I1697" s="172">
        <f t="shared" si="64"/>
        <v>8325</v>
      </c>
      <c r="J1697" s="114">
        <f t="shared" si="65"/>
        <v>5949.7</v>
      </c>
      <c r="L1697" s="170"/>
      <c r="M1697" s="173"/>
      <c r="T1697" s="170"/>
      <c r="X1697" s="170"/>
      <c r="Y1697" s="171"/>
    </row>
    <row r="1698" spans="2:25">
      <c r="B1698" s="170">
        <v>43018</v>
      </c>
      <c r="C1698">
        <v>8425</v>
      </c>
      <c r="E1698" s="170">
        <v>43025</v>
      </c>
      <c r="F1698">
        <v>5947.33</v>
      </c>
      <c r="H1698" s="170">
        <v>43025</v>
      </c>
      <c r="I1698" s="172">
        <f t="shared" si="64"/>
        <v>8250</v>
      </c>
      <c r="J1698" s="114">
        <f t="shared" si="65"/>
        <v>5947.33</v>
      </c>
      <c r="L1698" s="170"/>
      <c r="M1698" s="173"/>
      <c r="T1698" s="170"/>
      <c r="X1698" s="170"/>
      <c r="Y1698" s="171"/>
    </row>
    <row r="1699" spans="2:25">
      <c r="B1699" s="170">
        <v>43019</v>
      </c>
      <c r="C1699">
        <v>8375</v>
      </c>
      <c r="E1699" s="170">
        <v>43026</v>
      </c>
      <c r="F1699">
        <v>5929.2</v>
      </c>
      <c r="H1699" s="170">
        <v>43026</v>
      </c>
      <c r="I1699" s="172">
        <f t="shared" si="64"/>
        <v>8325</v>
      </c>
      <c r="J1699" s="114">
        <f t="shared" si="65"/>
        <v>5929.2</v>
      </c>
      <c r="L1699" s="170"/>
      <c r="M1699" s="173"/>
      <c r="T1699" s="170"/>
      <c r="X1699" s="170"/>
      <c r="Y1699" s="171"/>
    </row>
    <row r="1700" spans="2:25">
      <c r="B1700" s="170">
        <v>43020</v>
      </c>
      <c r="C1700">
        <v>8400</v>
      </c>
      <c r="E1700" s="170">
        <v>43027</v>
      </c>
      <c r="F1700">
        <v>5910.53</v>
      </c>
      <c r="H1700" s="170">
        <v>43027</v>
      </c>
      <c r="I1700" s="172">
        <f t="shared" si="64"/>
        <v>8150</v>
      </c>
      <c r="J1700" s="114">
        <f t="shared" si="65"/>
        <v>5910.53</v>
      </c>
      <c r="L1700" s="170"/>
      <c r="M1700" s="173"/>
      <c r="T1700" s="170"/>
      <c r="X1700" s="170"/>
      <c r="Y1700" s="171"/>
    </row>
    <row r="1701" spans="2:25">
      <c r="B1701" s="170">
        <v>43021</v>
      </c>
      <c r="C1701">
        <v>8325</v>
      </c>
      <c r="E1701" s="170">
        <v>43028</v>
      </c>
      <c r="F1701">
        <v>5929.55</v>
      </c>
      <c r="H1701" s="170">
        <v>43028</v>
      </c>
      <c r="I1701" s="172">
        <f t="shared" si="64"/>
        <v>8225</v>
      </c>
      <c r="J1701" s="114">
        <f t="shared" si="65"/>
        <v>5929.55</v>
      </c>
      <c r="L1701" s="170"/>
      <c r="M1701" s="173"/>
      <c r="T1701" s="170"/>
      <c r="X1701" s="170"/>
      <c r="Y1701" s="171"/>
    </row>
    <row r="1702" spans="2:25">
      <c r="B1702" s="170">
        <v>43024</v>
      </c>
      <c r="C1702">
        <v>8325</v>
      </c>
      <c r="E1702" s="170">
        <v>43031</v>
      </c>
      <c r="F1702">
        <v>5950.03</v>
      </c>
      <c r="H1702" s="170">
        <v>43031</v>
      </c>
      <c r="I1702" s="172">
        <f t="shared" si="64"/>
        <v>8350</v>
      </c>
      <c r="J1702" s="114">
        <f t="shared" si="65"/>
        <v>5950.03</v>
      </c>
      <c r="L1702" s="170"/>
      <c r="M1702" s="173"/>
      <c r="T1702" s="170"/>
      <c r="X1702" s="170"/>
      <c r="Y1702" s="171"/>
    </row>
    <row r="1703" spans="2:25">
      <c r="B1703" s="170">
        <v>43025</v>
      </c>
      <c r="C1703">
        <v>8250</v>
      </c>
      <c r="E1703" s="170">
        <v>43032</v>
      </c>
      <c r="F1703">
        <v>5952.08</v>
      </c>
      <c r="H1703" s="170">
        <v>43032</v>
      </c>
      <c r="I1703" s="172">
        <f t="shared" si="64"/>
        <v>8400</v>
      </c>
      <c r="J1703" s="114">
        <f t="shared" si="65"/>
        <v>5952.08</v>
      </c>
      <c r="L1703" s="170"/>
      <c r="M1703" s="173"/>
      <c r="T1703" s="170"/>
      <c r="X1703" s="170"/>
      <c r="Y1703" s="171"/>
    </row>
    <row r="1704" spans="2:25">
      <c r="B1704" s="170">
        <v>43026</v>
      </c>
      <c r="C1704">
        <v>8325</v>
      </c>
      <c r="E1704" s="170">
        <v>43033</v>
      </c>
      <c r="F1704">
        <v>6025.43</v>
      </c>
      <c r="H1704" s="170">
        <v>43033</v>
      </c>
      <c r="I1704" s="172">
        <f t="shared" si="64"/>
        <v>8475</v>
      </c>
      <c r="J1704" s="114">
        <f t="shared" si="65"/>
        <v>6025.43</v>
      </c>
      <c r="L1704" s="170"/>
      <c r="M1704" s="173"/>
      <c r="T1704" s="170"/>
      <c r="X1704" s="170"/>
      <c r="Y1704" s="171"/>
    </row>
    <row r="1705" spans="2:25">
      <c r="B1705" s="170">
        <v>43027</v>
      </c>
      <c r="C1705">
        <v>8150</v>
      </c>
      <c r="E1705" s="170">
        <v>43034</v>
      </c>
      <c r="F1705">
        <v>5995.85</v>
      </c>
      <c r="H1705" s="170">
        <v>43034</v>
      </c>
      <c r="I1705" s="172">
        <f t="shared" si="64"/>
        <v>8475</v>
      </c>
      <c r="J1705" s="114">
        <f t="shared" si="65"/>
        <v>5995.85</v>
      </c>
      <c r="L1705" s="170"/>
      <c r="M1705" s="173"/>
      <c r="T1705" s="170"/>
      <c r="X1705" s="170"/>
      <c r="Y1705" s="171"/>
    </row>
    <row r="1706" spans="2:25">
      <c r="B1706" s="170">
        <v>43028</v>
      </c>
      <c r="C1706">
        <v>8225</v>
      </c>
      <c r="E1706" s="170">
        <v>43035</v>
      </c>
      <c r="F1706">
        <v>5975.28</v>
      </c>
      <c r="H1706" s="170">
        <v>43035</v>
      </c>
      <c r="I1706" s="172">
        <f t="shared" si="64"/>
        <v>8250</v>
      </c>
      <c r="J1706" s="114">
        <f t="shared" si="65"/>
        <v>5975.28</v>
      </c>
      <c r="L1706" s="170"/>
      <c r="M1706" s="173"/>
      <c r="T1706" s="170"/>
      <c r="X1706" s="170"/>
      <c r="Y1706" s="171"/>
    </row>
    <row r="1707" spans="2:25">
      <c r="B1707" s="170">
        <v>43031</v>
      </c>
      <c r="C1707">
        <v>8350</v>
      </c>
      <c r="E1707" s="170">
        <v>43038</v>
      </c>
      <c r="F1707">
        <v>5974.08</v>
      </c>
      <c r="H1707" s="170">
        <v>43038</v>
      </c>
      <c r="I1707" s="172">
        <f t="shared" si="64"/>
        <v>8150</v>
      </c>
      <c r="J1707" s="114">
        <f t="shared" si="65"/>
        <v>5974.08</v>
      </c>
      <c r="L1707" s="170"/>
      <c r="M1707" s="173"/>
      <c r="T1707" s="170"/>
      <c r="X1707" s="170"/>
      <c r="Y1707" s="171"/>
    </row>
    <row r="1708" spans="2:25">
      <c r="B1708" s="170">
        <v>43032</v>
      </c>
      <c r="C1708">
        <v>8400</v>
      </c>
      <c r="E1708" s="170">
        <v>43039</v>
      </c>
      <c r="F1708">
        <v>6005.78</v>
      </c>
      <c r="H1708" s="170">
        <v>43039</v>
      </c>
      <c r="I1708" s="172">
        <f t="shared" si="64"/>
        <v>8200</v>
      </c>
      <c r="J1708" s="114">
        <f t="shared" si="65"/>
        <v>6005.78</v>
      </c>
      <c r="L1708" s="170"/>
      <c r="M1708" s="173"/>
      <c r="T1708" s="170"/>
      <c r="X1708" s="170"/>
      <c r="Y1708" s="171"/>
    </row>
    <row r="1709" spans="2:25">
      <c r="B1709" s="170">
        <v>43033</v>
      </c>
      <c r="C1709">
        <v>8475</v>
      </c>
      <c r="E1709" s="170">
        <v>43040</v>
      </c>
      <c r="F1709">
        <v>6038.15</v>
      </c>
      <c r="H1709" s="170">
        <v>43040</v>
      </c>
      <c r="I1709" s="172">
        <f t="shared" si="64"/>
        <v>8200</v>
      </c>
      <c r="J1709" s="114">
        <f t="shared" si="65"/>
        <v>6038.15</v>
      </c>
      <c r="L1709" s="170"/>
      <c r="M1709" s="173"/>
      <c r="T1709" s="170"/>
      <c r="X1709" s="170"/>
      <c r="Y1709" s="171"/>
    </row>
    <row r="1710" spans="2:25">
      <c r="B1710" s="170">
        <v>43034</v>
      </c>
      <c r="C1710">
        <v>8475</v>
      </c>
      <c r="E1710" s="170">
        <v>43041</v>
      </c>
      <c r="F1710">
        <v>6031.11</v>
      </c>
      <c r="H1710" s="170">
        <v>43041</v>
      </c>
      <c r="I1710" s="172">
        <f t="shared" si="64"/>
        <v>8100</v>
      </c>
      <c r="J1710" s="114">
        <f t="shared" si="65"/>
        <v>6031.11</v>
      </c>
      <c r="L1710" s="170"/>
      <c r="M1710" s="173"/>
      <c r="T1710" s="170"/>
      <c r="X1710" s="170"/>
      <c r="Y1710" s="171"/>
    </row>
    <row r="1711" spans="2:25">
      <c r="B1711" s="170">
        <v>43035</v>
      </c>
      <c r="C1711">
        <v>8250</v>
      </c>
      <c r="E1711" s="170">
        <v>43042</v>
      </c>
      <c r="F1711">
        <v>6039.54</v>
      </c>
      <c r="H1711" s="170">
        <v>43042</v>
      </c>
      <c r="I1711" s="172">
        <f t="shared" si="64"/>
        <v>8225</v>
      </c>
      <c r="J1711" s="114">
        <f t="shared" si="65"/>
        <v>6039.54</v>
      </c>
      <c r="L1711" s="170"/>
      <c r="M1711" s="173"/>
      <c r="T1711" s="170"/>
      <c r="X1711" s="170"/>
      <c r="Y1711" s="171"/>
    </row>
    <row r="1712" spans="2:25">
      <c r="B1712" s="170">
        <v>43038</v>
      </c>
      <c r="C1712">
        <v>8150</v>
      </c>
      <c r="E1712" s="170">
        <v>43045</v>
      </c>
      <c r="F1712">
        <v>6050.82</v>
      </c>
      <c r="H1712" s="170">
        <v>43045</v>
      </c>
      <c r="I1712" s="172">
        <f t="shared" si="64"/>
        <v>8200</v>
      </c>
      <c r="J1712" s="114">
        <f t="shared" si="65"/>
        <v>6050.82</v>
      </c>
      <c r="L1712" s="170"/>
      <c r="M1712" s="173"/>
      <c r="T1712" s="170"/>
      <c r="X1712" s="170"/>
      <c r="Y1712" s="171"/>
    </row>
    <row r="1713" spans="2:25">
      <c r="B1713" s="170">
        <v>43039</v>
      </c>
      <c r="C1713">
        <v>8200</v>
      </c>
      <c r="E1713" s="170">
        <v>43046</v>
      </c>
      <c r="F1713">
        <v>6060.45</v>
      </c>
      <c r="H1713" s="170">
        <v>43046</v>
      </c>
      <c r="I1713" s="172">
        <f t="shared" si="64"/>
        <v>8125</v>
      </c>
      <c r="J1713" s="114">
        <f t="shared" si="65"/>
        <v>6060.45</v>
      </c>
      <c r="L1713" s="170"/>
      <c r="M1713" s="173"/>
      <c r="T1713" s="170"/>
      <c r="X1713" s="170"/>
      <c r="Y1713" s="171"/>
    </row>
    <row r="1714" spans="2:25">
      <c r="B1714" s="170">
        <v>43040</v>
      </c>
      <c r="C1714">
        <v>8200</v>
      </c>
      <c r="E1714" s="170">
        <v>43047</v>
      </c>
      <c r="F1714">
        <v>6049.38</v>
      </c>
      <c r="H1714" s="170">
        <v>43047</v>
      </c>
      <c r="I1714" s="172">
        <f t="shared" si="64"/>
        <v>8075</v>
      </c>
      <c r="J1714" s="114">
        <f t="shared" si="65"/>
        <v>6049.38</v>
      </c>
      <c r="L1714" s="170"/>
      <c r="M1714" s="173"/>
      <c r="T1714" s="170"/>
      <c r="X1714" s="170"/>
      <c r="Y1714" s="171"/>
    </row>
    <row r="1715" spans="2:25">
      <c r="B1715" s="170">
        <v>43041</v>
      </c>
      <c r="C1715">
        <v>8100</v>
      </c>
      <c r="E1715" s="170">
        <v>43048</v>
      </c>
      <c r="F1715">
        <v>6042.46</v>
      </c>
      <c r="H1715" s="170">
        <v>43048</v>
      </c>
      <c r="I1715" s="172">
        <f t="shared" si="64"/>
        <v>7950</v>
      </c>
      <c r="J1715" s="114">
        <f t="shared" si="65"/>
        <v>6042.46</v>
      </c>
      <c r="L1715" s="170"/>
      <c r="M1715" s="173"/>
      <c r="T1715" s="170"/>
      <c r="X1715" s="170"/>
      <c r="Y1715" s="171"/>
    </row>
    <row r="1716" spans="2:25">
      <c r="B1716" s="170">
        <v>43042</v>
      </c>
      <c r="C1716">
        <v>8225</v>
      </c>
      <c r="E1716" s="170">
        <v>43049</v>
      </c>
      <c r="F1716">
        <v>6021.83</v>
      </c>
      <c r="H1716" s="170">
        <v>43049</v>
      </c>
      <c r="I1716" s="172">
        <f t="shared" si="64"/>
        <v>8025</v>
      </c>
      <c r="J1716" s="114">
        <f t="shared" si="65"/>
        <v>6021.83</v>
      </c>
      <c r="L1716" s="170"/>
      <c r="M1716" s="173"/>
      <c r="T1716" s="170"/>
      <c r="X1716" s="170"/>
      <c r="Y1716" s="171"/>
    </row>
    <row r="1717" spans="2:25">
      <c r="B1717" s="170">
        <v>43045</v>
      </c>
      <c r="C1717">
        <v>8200</v>
      </c>
      <c r="E1717" s="170">
        <v>43052</v>
      </c>
      <c r="F1717">
        <v>6021.46</v>
      </c>
      <c r="H1717" s="170">
        <v>43052</v>
      </c>
      <c r="I1717" s="172">
        <f t="shared" si="64"/>
        <v>7950</v>
      </c>
      <c r="J1717" s="114">
        <f t="shared" si="65"/>
        <v>6021.46</v>
      </c>
      <c r="L1717" s="170"/>
      <c r="M1717" s="173"/>
      <c r="T1717" s="170"/>
      <c r="X1717" s="170"/>
      <c r="Y1717" s="171"/>
    </row>
    <row r="1718" spans="2:25">
      <c r="B1718" s="170">
        <v>43046</v>
      </c>
      <c r="C1718">
        <v>8125</v>
      </c>
      <c r="E1718" s="170">
        <v>43053</v>
      </c>
      <c r="F1718">
        <v>5988.29</v>
      </c>
      <c r="H1718" s="170">
        <v>43053</v>
      </c>
      <c r="I1718" s="172">
        <f t="shared" si="64"/>
        <v>7950</v>
      </c>
      <c r="J1718" s="114">
        <f t="shared" si="65"/>
        <v>5988.29</v>
      </c>
      <c r="L1718" s="170"/>
      <c r="M1718" s="173"/>
      <c r="T1718" s="170"/>
      <c r="X1718" s="170"/>
      <c r="Y1718" s="171"/>
    </row>
    <row r="1719" spans="2:25">
      <c r="B1719" s="170">
        <v>43047</v>
      </c>
      <c r="C1719">
        <v>8075</v>
      </c>
      <c r="E1719" s="170">
        <v>43054</v>
      </c>
      <c r="F1719">
        <v>5972.31</v>
      </c>
      <c r="H1719" s="170">
        <v>43054</v>
      </c>
      <c r="I1719" s="172">
        <f t="shared" si="64"/>
        <v>7875</v>
      </c>
      <c r="J1719" s="114">
        <f t="shared" si="65"/>
        <v>5972.31</v>
      </c>
      <c r="L1719" s="170"/>
      <c r="M1719" s="173"/>
      <c r="T1719" s="170"/>
      <c r="X1719" s="170"/>
      <c r="Y1719" s="171"/>
    </row>
    <row r="1720" spans="2:25">
      <c r="B1720" s="170">
        <v>43048</v>
      </c>
      <c r="C1720">
        <v>7950</v>
      </c>
      <c r="E1720" s="170">
        <v>43055</v>
      </c>
      <c r="F1720">
        <v>6037.91</v>
      </c>
      <c r="H1720" s="170">
        <v>43055</v>
      </c>
      <c r="I1720" s="172">
        <f t="shared" si="64"/>
        <v>7750</v>
      </c>
      <c r="J1720" s="114">
        <f t="shared" si="65"/>
        <v>6037.91</v>
      </c>
      <c r="L1720" s="170"/>
      <c r="M1720" s="173"/>
      <c r="T1720" s="170"/>
      <c r="X1720" s="170"/>
      <c r="Y1720" s="171"/>
    </row>
    <row r="1721" spans="2:25">
      <c r="B1721" s="170">
        <v>43049</v>
      </c>
      <c r="C1721">
        <v>8025</v>
      </c>
      <c r="E1721" s="170">
        <v>43056</v>
      </c>
      <c r="F1721">
        <v>6051.73</v>
      </c>
      <c r="H1721" s="170">
        <v>43056</v>
      </c>
      <c r="I1721" s="172">
        <f t="shared" si="64"/>
        <v>7800</v>
      </c>
      <c r="J1721" s="114">
        <f t="shared" si="65"/>
        <v>6051.73</v>
      </c>
      <c r="L1721" s="170"/>
      <c r="M1721" s="173"/>
      <c r="T1721" s="170"/>
      <c r="X1721" s="170"/>
      <c r="Y1721" s="171"/>
    </row>
    <row r="1722" spans="2:25">
      <c r="B1722" s="170">
        <v>43052</v>
      </c>
      <c r="C1722">
        <v>7950</v>
      </c>
      <c r="E1722" s="170">
        <v>43059</v>
      </c>
      <c r="F1722">
        <v>6053.28</v>
      </c>
      <c r="H1722" s="170">
        <v>43059</v>
      </c>
      <c r="I1722" s="172">
        <f t="shared" si="64"/>
        <v>7800</v>
      </c>
      <c r="J1722" s="114">
        <f t="shared" si="65"/>
        <v>6053.28</v>
      </c>
      <c r="L1722" s="170"/>
      <c r="M1722" s="173"/>
      <c r="T1722" s="170"/>
      <c r="X1722" s="170"/>
      <c r="Y1722" s="171"/>
    </row>
    <row r="1723" spans="2:25">
      <c r="B1723" s="170">
        <v>43053</v>
      </c>
      <c r="C1723">
        <v>7950</v>
      </c>
      <c r="E1723" s="170">
        <v>43060</v>
      </c>
      <c r="F1723">
        <v>6031.86</v>
      </c>
      <c r="H1723" s="170">
        <v>43060</v>
      </c>
      <c r="I1723" s="172">
        <f t="shared" si="64"/>
        <v>7725</v>
      </c>
      <c r="J1723" s="114">
        <f t="shared" si="65"/>
        <v>6031.86</v>
      </c>
      <c r="L1723" s="170"/>
      <c r="M1723" s="173"/>
      <c r="T1723" s="170"/>
      <c r="X1723" s="170"/>
      <c r="Y1723" s="171"/>
    </row>
    <row r="1724" spans="2:25">
      <c r="B1724" s="170">
        <v>43054</v>
      </c>
      <c r="C1724">
        <v>7875</v>
      </c>
      <c r="E1724" s="170">
        <v>43061</v>
      </c>
      <c r="F1724">
        <v>6069.79</v>
      </c>
      <c r="H1724" s="170">
        <v>43061</v>
      </c>
      <c r="I1724" s="172">
        <f t="shared" si="64"/>
        <v>7725</v>
      </c>
      <c r="J1724" s="114">
        <f t="shared" si="65"/>
        <v>6069.79</v>
      </c>
      <c r="L1724" s="170"/>
      <c r="M1724" s="173"/>
      <c r="T1724" s="170"/>
      <c r="X1724" s="170"/>
      <c r="Y1724" s="171"/>
    </row>
    <row r="1725" spans="2:25">
      <c r="B1725" s="170">
        <v>43055</v>
      </c>
      <c r="C1725">
        <v>7750</v>
      </c>
      <c r="E1725" s="170">
        <v>43062</v>
      </c>
      <c r="F1725">
        <v>6063.25</v>
      </c>
      <c r="H1725" s="170">
        <v>43062</v>
      </c>
      <c r="I1725" s="172">
        <f t="shared" si="64"/>
        <v>7800</v>
      </c>
      <c r="J1725" s="114">
        <f t="shared" si="65"/>
        <v>6063.25</v>
      </c>
      <c r="L1725" s="170"/>
      <c r="M1725" s="173"/>
      <c r="T1725" s="170"/>
      <c r="X1725" s="170"/>
      <c r="Y1725" s="171"/>
    </row>
    <row r="1726" spans="2:25">
      <c r="B1726" s="170">
        <v>43056</v>
      </c>
      <c r="C1726">
        <v>7800</v>
      </c>
      <c r="E1726" s="170">
        <v>43063</v>
      </c>
      <c r="F1726">
        <v>6067.14</v>
      </c>
      <c r="H1726" s="170">
        <v>43063</v>
      </c>
      <c r="I1726" s="172">
        <f t="shared" si="64"/>
        <v>7700</v>
      </c>
      <c r="J1726" s="114">
        <f t="shared" si="65"/>
        <v>6067.14</v>
      </c>
      <c r="L1726" s="170"/>
      <c r="M1726" s="173"/>
      <c r="T1726" s="170"/>
      <c r="X1726" s="170"/>
      <c r="Y1726" s="171"/>
    </row>
    <row r="1727" spans="2:25">
      <c r="B1727" s="170">
        <v>43059</v>
      </c>
      <c r="C1727">
        <v>7800</v>
      </c>
      <c r="E1727" s="170">
        <v>43066</v>
      </c>
      <c r="F1727">
        <v>6064.59</v>
      </c>
      <c r="H1727" s="170">
        <v>43066</v>
      </c>
      <c r="I1727" s="172">
        <f t="shared" si="64"/>
        <v>7825</v>
      </c>
      <c r="J1727" s="114">
        <f t="shared" si="65"/>
        <v>6064.59</v>
      </c>
      <c r="L1727" s="170"/>
      <c r="M1727" s="173"/>
      <c r="T1727" s="170"/>
      <c r="X1727" s="170"/>
      <c r="Y1727" s="171"/>
    </row>
    <row r="1728" spans="2:25">
      <c r="B1728" s="170">
        <v>43060</v>
      </c>
      <c r="C1728">
        <v>7725</v>
      </c>
      <c r="E1728" s="170">
        <v>43067</v>
      </c>
      <c r="F1728">
        <v>6070.72</v>
      </c>
      <c r="H1728" s="170">
        <v>43067</v>
      </c>
      <c r="I1728" s="172">
        <f t="shared" si="64"/>
        <v>7700</v>
      </c>
      <c r="J1728" s="114">
        <f t="shared" si="65"/>
        <v>6070.72</v>
      </c>
      <c r="L1728" s="170"/>
      <c r="M1728" s="173"/>
      <c r="T1728" s="170"/>
      <c r="X1728" s="170"/>
      <c r="Y1728" s="171"/>
    </row>
    <row r="1729" spans="2:25">
      <c r="B1729" s="170">
        <v>43061</v>
      </c>
      <c r="C1729">
        <v>7725</v>
      </c>
      <c r="E1729" s="170">
        <v>43068</v>
      </c>
      <c r="F1729">
        <v>6061.37</v>
      </c>
      <c r="H1729" s="170">
        <v>43068</v>
      </c>
      <c r="I1729" s="172">
        <f t="shared" si="64"/>
        <v>7600</v>
      </c>
      <c r="J1729" s="114">
        <f t="shared" si="65"/>
        <v>6061.37</v>
      </c>
      <c r="L1729" s="170"/>
      <c r="M1729" s="173"/>
      <c r="T1729" s="170"/>
      <c r="X1729" s="170"/>
      <c r="Y1729" s="171"/>
    </row>
    <row r="1730" spans="2:25">
      <c r="B1730" s="170">
        <v>43062</v>
      </c>
      <c r="C1730">
        <v>7800</v>
      </c>
      <c r="E1730" s="170">
        <v>43073</v>
      </c>
      <c r="F1730">
        <v>5998.2</v>
      </c>
      <c r="H1730" s="170">
        <v>43073</v>
      </c>
      <c r="I1730" s="172">
        <f t="shared" si="64"/>
        <v>7300</v>
      </c>
      <c r="J1730" s="114">
        <f t="shared" si="65"/>
        <v>5998.2</v>
      </c>
      <c r="L1730" s="170"/>
      <c r="M1730" s="173"/>
      <c r="T1730" s="170"/>
      <c r="X1730" s="170"/>
      <c r="Y1730" s="171"/>
    </row>
    <row r="1731" spans="2:25">
      <c r="B1731" s="170">
        <v>43063</v>
      </c>
      <c r="C1731">
        <v>7700</v>
      </c>
      <c r="E1731" s="170">
        <v>43074</v>
      </c>
      <c r="F1731">
        <v>6000.47</v>
      </c>
      <c r="H1731" s="170">
        <v>43074</v>
      </c>
      <c r="I1731" s="172">
        <f t="shared" si="64"/>
        <v>7300</v>
      </c>
      <c r="J1731" s="114">
        <f t="shared" si="65"/>
        <v>6000.47</v>
      </c>
      <c r="L1731" s="170"/>
      <c r="M1731" s="173"/>
      <c r="T1731" s="170"/>
      <c r="X1731" s="170"/>
      <c r="Y1731" s="171"/>
    </row>
    <row r="1732" spans="2:25">
      <c r="B1732" s="170">
        <v>43066</v>
      </c>
      <c r="C1732">
        <v>7825</v>
      </c>
      <c r="E1732" s="170">
        <v>43075</v>
      </c>
      <c r="F1732">
        <v>6035.51</v>
      </c>
      <c r="H1732" s="170">
        <v>43075</v>
      </c>
      <c r="I1732" s="172">
        <f t="shared" si="64"/>
        <v>7325</v>
      </c>
      <c r="J1732" s="114">
        <f t="shared" si="65"/>
        <v>6035.51</v>
      </c>
      <c r="L1732" s="170"/>
      <c r="M1732" s="173"/>
      <c r="T1732" s="170"/>
      <c r="X1732" s="170"/>
      <c r="Y1732" s="171"/>
    </row>
    <row r="1733" spans="2:25">
      <c r="B1733" s="170">
        <v>43067</v>
      </c>
      <c r="C1733">
        <v>7700</v>
      </c>
      <c r="E1733" s="170">
        <v>43076</v>
      </c>
      <c r="F1733">
        <v>6006.84</v>
      </c>
      <c r="H1733" s="170">
        <v>43076</v>
      </c>
      <c r="I1733" s="172">
        <f t="shared" ref="I1733:I1796" si="66">IFERROR(_xlfn.XLOOKUP($H1733,B1733:B5300,C1733:C5300),AVERAGE(I1730:I1732))</f>
        <v>7325</v>
      </c>
      <c r="J1733" s="114">
        <f t="shared" ref="J1733:J1796" si="67">F1733</f>
        <v>6006.84</v>
      </c>
      <c r="L1733" s="170"/>
      <c r="M1733" s="173"/>
      <c r="T1733" s="170"/>
      <c r="X1733" s="170"/>
      <c r="Y1733" s="171"/>
    </row>
    <row r="1734" spans="2:25">
      <c r="B1734" s="170">
        <v>43068</v>
      </c>
      <c r="C1734">
        <v>7600</v>
      </c>
      <c r="E1734" s="170">
        <v>43077</v>
      </c>
      <c r="F1734">
        <v>6030.96</v>
      </c>
      <c r="H1734" s="170">
        <v>43077</v>
      </c>
      <c r="I1734" s="172">
        <f t="shared" si="66"/>
        <v>7375</v>
      </c>
      <c r="J1734" s="114">
        <f t="shared" si="67"/>
        <v>6030.96</v>
      </c>
      <c r="L1734" s="170"/>
      <c r="M1734" s="173"/>
      <c r="T1734" s="170"/>
      <c r="X1734" s="170"/>
      <c r="Y1734" s="171"/>
    </row>
    <row r="1735" spans="2:25">
      <c r="B1735" s="170">
        <v>43073</v>
      </c>
      <c r="C1735">
        <v>7300</v>
      </c>
      <c r="E1735" s="170">
        <v>43080</v>
      </c>
      <c r="F1735">
        <v>6026.63</v>
      </c>
      <c r="H1735" s="170">
        <v>43080</v>
      </c>
      <c r="I1735" s="172">
        <f t="shared" si="66"/>
        <v>7375</v>
      </c>
      <c r="J1735" s="114">
        <f t="shared" si="67"/>
        <v>6026.63</v>
      </c>
      <c r="L1735" s="170"/>
      <c r="M1735" s="173"/>
      <c r="T1735" s="170"/>
      <c r="X1735" s="170"/>
      <c r="Y1735" s="171"/>
    </row>
    <row r="1736" spans="2:25">
      <c r="B1736" s="170">
        <v>43074</v>
      </c>
      <c r="C1736">
        <v>7300</v>
      </c>
      <c r="E1736" s="170">
        <v>43081</v>
      </c>
      <c r="F1736">
        <v>6032.37</v>
      </c>
      <c r="H1736" s="170">
        <v>43081</v>
      </c>
      <c r="I1736" s="172">
        <f t="shared" si="66"/>
        <v>7350</v>
      </c>
      <c r="J1736" s="114">
        <f t="shared" si="67"/>
        <v>6032.37</v>
      </c>
      <c r="L1736" s="170"/>
      <c r="M1736" s="173"/>
      <c r="T1736" s="170"/>
      <c r="X1736" s="170"/>
      <c r="Y1736" s="171"/>
    </row>
    <row r="1737" spans="2:25">
      <c r="B1737" s="170">
        <v>43075</v>
      </c>
      <c r="C1737">
        <v>7325</v>
      </c>
      <c r="E1737" s="170">
        <v>43082</v>
      </c>
      <c r="F1737">
        <v>6054.6</v>
      </c>
      <c r="H1737" s="170">
        <v>43082</v>
      </c>
      <c r="I1737" s="172">
        <f t="shared" si="66"/>
        <v>7475</v>
      </c>
      <c r="J1737" s="114">
        <f t="shared" si="67"/>
        <v>6054.6</v>
      </c>
      <c r="L1737" s="170"/>
      <c r="M1737" s="173"/>
      <c r="T1737" s="170"/>
      <c r="X1737" s="170"/>
      <c r="Y1737" s="171"/>
    </row>
    <row r="1738" spans="2:25">
      <c r="B1738" s="170">
        <v>43076</v>
      </c>
      <c r="C1738">
        <v>7325</v>
      </c>
      <c r="E1738" s="170">
        <v>43083</v>
      </c>
      <c r="F1738">
        <v>6113.65</v>
      </c>
      <c r="H1738" s="170">
        <v>43083</v>
      </c>
      <c r="I1738" s="172">
        <f t="shared" si="66"/>
        <v>7525</v>
      </c>
      <c r="J1738" s="114">
        <f t="shared" si="67"/>
        <v>6113.65</v>
      </c>
      <c r="L1738" s="170"/>
      <c r="M1738" s="173"/>
      <c r="T1738" s="170"/>
      <c r="X1738" s="170"/>
      <c r="Y1738" s="171"/>
    </row>
    <row r="1739" spans="2:25">
      <c r="B1739" s="170">
        <v>43077</v>
      </c>
      <c r="C1739">
        <v>7375</v>
      </c>
      <c r="E1739" s="170">
        <v>43084</v>
      </c>
      <c r="F1739">
        <v>6119.42</v>
      </c>
      <c r="H1739" s="170">
        <v>43084</v>
      </c>
      <c r="I1739" s="172">
        <f t="shared" si="66"/>
        <v>7450</v>
      </c>
      <c r="J1739" s="114">
        <f t="shared" si="67"/>
        <v>6119.42</v>
      </c>
      <c r="L1739" s="170"/>
      <c r="M1739" s="173"/>
      <c r="T1739" s="170"/>
      <c r="X1739" s="170"/>
      <c r="Y1739" s="171"/>
    </row>
    <row r="1740" spans="2:25">
      <c r="B1740" s="170">
        <v>43080</v>
      </c>
      <c r="C1740">
        <v>7375</v>
      </c>
      <c r="E1740" s="170">
        <v>43087</v>
      </c>
      <c r="F1740">
        <v>6133.96</v>
      </c>
      <c r="H1740" s="170">
        <v>43087</v>
      </c>
      <c r="I1740" s="172">
        <f t="shared" si="66"/>
        <v>7500</v>
      </c>
      <c r="J1740" s="114">
        <f t="shared" si="67"/>
        <v>6133.96</v>
      </c>
      <c r="L1740" s="170"/>
      <c r="M1740" s="173"/>
      <c r="T1740" s="170"/>
      <c r="X1740" s="170"/>
      <c r="Y1740" s="171"/>
    </row>
    <row r="1741" spans="2:25">
      <c r="B1741" s="170">
        <v>43081</v>
      </c>
      <c r="C1741">
        <v>7350</v>
      </c>
      <c r="E1741" s="170">
        <v>43088</v>
      </c>
      <c r="F1741">
        <v>6167.67</v>
      </c>
      <c r="H1741" s="170">
        <v>43088</v>
      </c>
      <c r="I1741" s="172">
        <f t="shared" si="66"/>
        <v>7650</v>
      </c>
      <c r="J1741" s="114">
        <f t="shared" si="67"/>
        <v>6167.67</v>
      </c>
      <c r="L1741" s="170"/>
      <c r="M1741" s="173"/>
      <c r="T1741" s="170"/>
      <c r="X1741" s="170"/>
      <c r="Y1741" s="171"/>
    </row>
    <row r="1742" spans="2:25">
      <c r="B1742" s="170">
        <v>43082</v>
      </c>
      <c r="C1742">
        <v>7475</v>
      </c>
      <c r="E1742" s="170">
        <v>43089</v>
      </c>
      <c r="F1742">
        <v>6109.48</v>
      </c>
      <c r="H1742" s="170">
        <v>43089</v>
      </c>
      <c r="I1742" s="172">
        <f t="shared" si="66"/>
        <v>7550</v>
      </c>
      <c r="J1742" s="114">
        <f t="shared" si="67"/>
        <v>6109.48</v>
      </c>
      <c r="L1742" s="170"/>
      <c r="M1742" s="173"/>
      <c r="T1742" s="170"/>
      <c r="X1742" s="170"/>
      <c r="Y1742" s="171"/>
    </row>
    <row r="1743" spans="2:25">
      <c r="B1743" s="170">
        <v>43083</v>
      </c>
      <c r="C1743">
        <v>7525</v>
      </c>
      <c r="E1743" s="170">
        <v>43090</v>
      </c>
      <c r="F1743">
        <v>6183.39</v>
      </c>
      <c r="H1743" s="170">
        <v>43090</v>
      </c>
      <c r="I1743" s="172">
        <f t="shared" si="66"/>
        <v>7600</v>
      </c>
      <c r="J1743" s="114">
        <f t="shared" si="67"/>
        <v>6183.39</v>
      </c>
      <c r="L1743" s="170"/>
      <c r="M1743" s="173"/>
      <c r="T1743" s="170"/>
      <c r="X1743" s="170"/>
      <c r="Y1743" s="171"/>
    </row>
    <row r="1744" spans="2:25">
      <c r="B1744" s="170">
        <v>43084</v>
      </c>
      <c r="C1744">
        <v>7450</v>
      </c>
      <c r="E1744" s="170">
        <v>43091</v>
      </c>
      <c r="F1744">
        <v>6221.01</v>
      </c>
      <c r="H1744" s="170">
        <v>43091</v>
      </c>
      <c r="I1744" s="172">
        <f t="shared" si="66"/>
        <v>7625</v>
      </c>
      <c r="J1744" s="114">
        <f t="shared" si="67"/>
        <v>6221.01</v>
      </c>
      <c r="L1744" s="170"/>
      <c r="M1744" s="173"/>
      <c r="T1744" s="170"/>
      <c r="X1744" s="170"/>
      <c r="Y1744" s="171"/>
    </row>
    <row r="1745" spans="2:25">
      <c r="B1745" s="170">
        <v>43087</v>
      </c>
      <c r="C1745">
        <v>7500</v>
      </c>
      <c r="E1745" s="170">
        <v>43096</v>
      </c>
      <c r="F1745">
        <v>6277.17</v>
      </c>
      <c r="H1745" s="170">
        <v>43096</v>
      </c>
      <c r="I1745" s="172">
        <f t="shared" si="66"/>
        <v>7625</v>
      </c>
      <c r="J1745" s="114">
        <f t="shared" si="67"/>
        <v>6277.17</v>
      </c>
      <c r="L1745" s="170"/>
      <c r="M1745" s="173"/>
      <c r="T1745" s="170"/>
      <c r="X1745" s="170"/>
      <c r="Y1745" s="171"/>
    </row>
    <row r="1746" spans="2:25">
      <c r="B1746" s="170">
        <v>43088</v>
      </c>
      <c r="C1746">
        <v>7650</v>
      </c>
      <c r="E1746" s="170">
        <v>43097</v>
      </c>
      <c r="F1746">
        <v>6314.05</v>
      </c>
      <c r="H1746" s="170">
        <v>43097</v>
      </c>
      <c r="I1746" s="172">
        <f t="shared" si="66"/>
        <v>7700</v>
      </c>
      <c r="J1746" s="114">
        <f t="shared" si="67"/>
        <v>6314.05</v>
      </c>
      <c r="L1746" s="170"/>
      <c r="M1746" s="173"/>
      <c r="T1746" s="170"/>
      <c r="X1746" s="170"/>
      <c r="Y1746" s="171"/>
    </row>
    <row r="1747" spans="2:25">
      <c r="B1747" s="170">
        <v>43089</v>
      </c>
      <c r="C1747">
        <v>7550</v>
      </c>
      <c r="E1747" s="170">
        <v>43098</v>
      </c>
      <c r="F1747">
        <v>6355.65</v>
      </c>
      <c r="H1747" s="170">
        <v>43098</v>
      </c>
      <c r="I1747" s="172">
        <f t="shared" si="66"/>
        <v>7625</v>
      </c>
      <c r="J1747" s="114">
        <f t="shared" si="67"/>
        <v>6355.65</v>
      </c>
      <c r="L1747" s="170"/>
      <c r="M1747" s="173"/>
      <c r="T1747" s="170"/>
      <c r="X1747" s="170"/>
      <c r="Y1747" s="171"/>
    </row>
    <row r="1748" spans="2:25">
      <c r="B1748" s="170">
        <v>43090</v>
      </c>
      <c r="C1748">
        <v>7600</v>
      </c>
      <c r="E1748" s="170">
        <v>43102</v>
      </c>
      <c r="F1748">
        <v>6339.24</v>
      </c>
      <c r="H1748" s="170">
        <v>43102</v>
      </c>
      <c r="I1748" s="172">
        <f t="shared" si="66"/>
        <v>7550</v>
      </c>
      <c r="J1748" s="114">
        <f t="shared" si="67"/>
        <v>6339.24</v>
      </c>
      <c r="L1748" s="170"/>
      <c r="M1748" s="173"/>
      <c r="T1748" s="170"/>
      <c r="X1748" s="170"/>
      <c r="Y1748" s="171"/>
    </row>
    <row r="1749" spans="2:25">
      <c r="B1749" s="170">
        <v>43091</v>
      </c>
      <c r="C1749">
        <v>7625</v>
      </c>
      <c r="E1749" s="170">
        <v>43103</v>
      </c>
      <c r="F1749">
        <v>6251.48</v>
      </c>
      <c r="H1749" s="170">
        <v>43103</v>
      </c>
      <c r="I1749" s="172">
        <f t="shared" si="66"/>
        <v>7650</v>
      </c>
      <c r="J1749" s="114">
        <f t="shared" si="67"/>
        <v>6251.48</v>
      </c>
      <c r="L1749" s="170"/>
      <c r="M1749" s="173"/>
      <c r="T1749" s="170"/>
      <c r="X1749" s="170"/>
      <c r="Y1749" s="171"/>
    </row>
    <row r="1750" spans="2:25">
      <c r="B1750" s="170">
        <v>43096</v>
      </c>
      <c r="C1750">
        <v>7625</v>
      </c>
      <c r="E1750" s="170">
        <v>43104</v>
      </c>
      <c r="F1750">
        <v>6292.32</v>
      </c>
      <c r="H1750" s="170">
        <v>43104</v>
      </c>
      <c r="I1750" s="172">
        <f t="shared" si="66"/>
        <v>7725</v>
      </c>
      <c r="J1750" s="114">
        <f t="shared" si="67"/>
        <v>6292.32</v>
      </c>
      <c r="L1750" s="170"/>
      <c r="M1750" s="173"/>
      <c r="T1750" s="170"/>
      <c r="X1750" s="170"/>
      <c r="Y1750" s="171"/>
    </row>
    <row r="1751" spans="2:25">
      <c r="B1751" s="170">
        <v>43097</v>
      </c>
      <c r="C1751">
        <v>7700</v>
      </c>
      <c r="E1751" s="170">
        <v>43105</v>
      </c>
      <c r="F1751">
        <v>6353.74</v>
      </c>
      <c r="H1751" s="170">
        <v>43105</v>
      </c>
      <c r="I1751" s="172">
        <f t="shared" si="66"/>
        <v>7675</v>
      </c>
      <c r="J1751" s="114">
        <f t="shared" si="67"/>
        <v>6353.74</v>
      </c>
      <c r="L1751" s="170"/>
      <c r="M1751" s="173"/>
      <c r="T1751" s="170"/>
      <c r="X1751" s="170"/>
      <c r="Y1751" s="171"/>
    </row>
    <row r="1752" spans="2:25">
      <c r="B1752" s="170">
        <v>43098</v>
      </c>
      <c r="C1752">
        <v>7625</v>
      </c>
      <c r="E1752" s="170">
        <v>43108</v>
      </c>
      <c r="F1752">
        <v>6385.4</v>
      </c>
      <c r="H1752" s="170">
        <v>43108</v>
      </c>
      <c r="I1752" s="172">
        <f t="shared" si="66"/>
        <v>7850</v>
      </c>
      <c r="J1752" s="114">
        <f t="shared" si="67"/>
        <v>6385.4</v>
      </c>
      <c r="L1752" s="170"/>
      <c r="M1752" s="173"/>
      <c r="T1752" s="170"/>
      <c r="X1752" s="170"/>
      <c r="Y1752" s="171"/>
    </row>
    <row r="1753" spans="2:25">
      <c r="B1753" s="170">
        <v>43102</v>
      </c>
      <c r="C1753">
        <v>7550</v>
      </c>
      <c r="E1753" s="170">
        <v>43109</v>
      </c>
      <c r="F1753">
        <v>6373.14</v>
      </c>
      <c r="H1753" s="170">
        <v>43109</v>
      </c>
      <c r="I1753" s="172">
        <f t="shared" si="66"/>
        <v>7825</v>
      </c>
      <c r="J1753" s="114">
        <f t="shared" si="67"/>
        <v>6373.14</v>
      </c>
      <c r="L1753" s="170"/>
      <c r="M1753" s="173"/>
      <c r="T1753" s="170"/>
      <c r="X1753" s="170"/>
      <c r="Y1753" s="171"/>
    </row>
    <row r="1754" spans="2:25">
      <c r="B1754" s="170">
        <v>43103</v>
      </c>
      <c r="C1754">
        <v>7650</v>
      </c>
      <c r="E1754" s="170">
        <v>43110</v>
      </c>
      <c r="F1754">
        <v>6371.17</v>
      </c>
      <c r="H1754" s="170">
        <v>43110</v>
      </c>
      <c r="I1754" s="172">
        <f t="shared" si="66"/>
        <v>7825</v>
      </c>
      <c r="J1754" s="114">
        <f t="shared" si="67"/>
        <v>6371.17</v>
      </c>
      <c r="L1754" s="170"/>
      <c r="M1754" s="173"/>
      <c r="T1754" s="170"/>
      <c r="X1754" s="170"/>
      <c r="Y1754" s="171"/>
    </row>
    <row r="1755" spans="2:25">
      <c r="B1755" s="170">
        <v>43104</v>
      </c>
      <c r="C1755">
        <v>7725</v>
      </c>
      <c r="E1755" s="170">
        <v>43111</v>
      </c>
      <c r="F1755">
        <v>6386.34</v>
      </c>
      <c r="H1755" s="170">
        <v>43111</v>
      </c>
      <c r="I1755" s="172">
        <f t="shared" si="66"/>
        <v>7875</v>
      </c>
      <c r="J1755" s="114">
        <f t="shared" si="67"/>
        <v>6386.34</v>
      </c>
      <c r="L1755" s="170"/>
      <c r="M1755" s="173"/>
      <c r="T1755" s="170"/>
      <c r="X1755" s="170"/>
      <c r="Y1755" s="171"/>
    </row>
    <row r="1756" spans="2:25">
      <c r="B1756" s="170">
        <v>43105</v>
      </c>
      <c r="C1756">
        <v>7675</v>
      </c>
      <c r="E1756" s="170">
        <v>43112</v>
      </c>
      <c r="F1756">
        <v>6370.07</v>
      </c>
      <c r="H1756" s="170">
        <v>43112</v>
      </c>
      <c r="I1756" s="172">
        <f t="shared" si="66"/>
        <v>7850</v>
      </c>
      <c r="J1756" s="114">
        <f t="shared" si="67"/>
        <v>6370.07</v>
      </c>
      <c r="L1756" s="170"/>
      <c r="M1756" s="173"/>
      <c r="T1756" s="170"/>
      <c r="X1756" s="170"/>
      <c r="Y1756" s="171"/>
    </row>
    <row r="1757" spans="2:25">
      <c r="B1757" s="170">
        <v>43108</v>
      </c>
      <c r="C1757">
        <v>7850</v>
      </c>
      <c r="E1757" s="170">
        <v>43115</v>
      </c>
      <c r="F1757">
        <v>6382.2</v>
      </c>
      <c r="H1757" s="170">
        <v>43115</v>
      </c>
      <c r="I1757" s="172">
        <f t="shared" si="66"/>
        <v>7800</v>
      </c>
      <c r="J1757" s="114">
        <f t="shared" si="67"/>
        <v>6382.2</v>
      </c>
      <c r="L1757" s="170"/>
      <c r="M1757" s="173"/>
      <c r="T1757" s="170"/>
      <c r="X1757" s="170"/>
      <c r="Y1757" s="171"/>
    </row>
    <row r="1758" spans="2:25">
      <c r="B1758" s="170">
        <v>43109</v>
      </c>
      <c r="C1758">
        <v>7825</v>
      </c>
      <c r="E1758" s="170">
        <v>43116</v>
      </c>
      <c r="F1758">
        <v>6429.69</v>
      </c>
      <c r="H1758" s="170">
        <v>43116</v>
      </c>
      <c r="I1758" s="172">
        <f t="shared" si="66"/>
        <v>7900</v>
      </c>
      <c r="J1758" s="114">
        <f t="shared" si="67"/>
        <v>6429.69</v>
      </c>
      <c r="L1758" s="170"/>
      <c r="M1758" s="173"/>
      <c r="T1758" s="170"/>
      <c r="X1758" s="170"/>
      <c r="Y1758" s="171"/>
    </row>
    <row r="1759" spans="2:25">
      <c r="B1759" s="170">
        <v>43110</v>
      </c>
      <c r="C1759">
        <v>7825</v>
      </c>
      <c r="E1759" s="170">
        <v>43117</v>
      </c>
      <c r="F1759">
        <v>6444.52</v>
      </c>
      <c r="H1759" s="170">
        <v>43117</v>
      </c>
      <c r="I1759" s="172">
        <f t="shared" si="66"/>
        <v>7950</v>
      </c>
      <c r="J1759" s="114">
        <f t="shared" si="67"/>
        <v>6444.52</v>
      </c>
      <c r="L1759" s="170"/>
      <c r="M1759" s="173"/>
      <c r="T1759" s="170"/>
      <c r="X1759" s="170"/>
      <c r="Y1759" s="171"/>
    </row>
    <row r="1760" spans="2:25">
      <c r="B1760" s="170">
        <v>43111</v>
      </c>
      <c r="C1760">
        <v>7875</v>
      </c>
      <c r="E1760" s="170">
        <v>43118</v>
      </c>
      <c r="F1760">
        <v>6472.67</v>
      </c>
      <c r="H1760" s="170">
        <v>43118</v>
      </c>
      <c r="I1760" s="172">
        <f t="shared" si="66"/>
        <v>7900</v>
      </c>
      <c r="J1760" s="114">
        <f t="shared" si="67"/>
        <v>6472.67</v>
      </c>
      <c r="L1760" s="170"/>
      <c r="M1760" s="173"/>
      <c r="T1760" s="170"/>
      <c r="X1760" s="170"/>
      <c r="Y1760" s="171"/>
    </row>
    <row r="1761" spans="2:25">
      <c r="B1761" s="170">
        <v>43112</v>
      </c>
      <c r="C1761">
        <v>7850</v>
      </c>
      <c r="E1761" s="170">
        <v>43119</v>
      </c>
      <c r="F1761">
        <v>6490.9</v>
      </c>
      <c r="H1761" s="170">
        <v>43119</v>
      </c>
      <c r="I1761" s="172">
        <f t="shared" si="66"/>
        <v>7925</v>
      </c>
      <c r="J1761" s="114">
        <f t="shared" si="67"/>
        <v>6490.9</v>
      </c>
      <c r="L1761" s="170"/>
      <c r="M1761" s="173"/>
      <c r="T1761" s="170"/>
      <c r="X1761" s="170"/>
      <c r="Y1761" s="171"/>
    </row>
    <row r="1762" spans="2:25">
      <c r="B1762" s="170">
        <v>43115</v>
      </c>
      <c r="C1762">
        <v>7800</v>
      </c>
      <c r="E1762" s="170">
        <v>43122</v>
      </c>
      <c r="F1762">
        <v>6500.53</v>
      </c>
      <c r="H1762" s="170">
        <v>43122</v>
      </c>
      <c r="I1762" s="172">
        <f t="shared" si="66"/>
        <v>8075</v>
      </c>
      <c r="J1762" s="114">
        <f t="shared" si="67"/>
        <v>6500.53</v>
      </c>
      <c r="L1762" s="170"/>
      <c r="M1762" s="173"/>
      <c r="T1762" s="170"/>
      <c r="X1762" s="170"/>
      <c r="Y1762" s="171"/>
    </row>
    <row r="1763" spans="2:25">
      <c r="B1763" s="170">
        <v>43116</v>
      </c>
      <c r="C1763">
        <v>7900</v>
      </c>
      <c r="E1763" s="170">
        <v>43123</v>
      </c>
      <c r="F1763">
        <v>6635.33</v>
      </c>
      <c r="H1763" s="170">
        <v>43123</v>
      </c>
      <c r="I1763" s="172">
        <f t="shared" si="66"/>
        <v>8125</v>
      </c>
      <c r="J1763" s="114">
        <f t="shared" si="67"/>
        <v>6635.33</v>
      </c>
      <c r="L1763" s="170"/>
      <c r="M1763" s="173"/>
      <c r="T1763" s="170"/>
      <c r="X1763" s="170"/>
      <c r="Y1763" s="171"/>
    </row>
    <row r="1764" spans="2:25">
      <c r="B1764" s="170">
        <v>43117</v>
      </c>
      <c r="C1764">
        <v>7950</v>
      </c>
      <c r="E1764" s="170">
        <v>43124</v>
      </c>
      <c r="F1764">
        <v>6615.49</v>
      </c>
      <c r="H1764" s="170">
        <v>43124</v>
      </c>
      <c r="I1764" s="172">
        <f t="shared" si="66"/>
        <v>8075</v>
      </c>
      <c r="J1764" s="114">
        <f t="shared" si="67"/>
        <v>6615.49</v>
      </c>
      <c r="L1764" s="170"/>
      <c r="M1764" s="173"/>
      <c r="T1764" s="170"/>
      <c r="X1764" s="170"/>
      <c r="Y1764" s="171"/>
    </row>
    <row r="1765" spans="2:25">
      <c r="B1765" s="170">
        <v>43118</v>
      </c>
      <c r="C1765">
        <v>7900</v>
      </c>
      <c r="E1765" s="170">
        <v>43125</v>
      </c>
      <c r="F1765">
        <v>6615.33</v>
      </c>
      <c r="H1765" s="170">
        <v>43125</v>
      </c>
      <c r="I1765" s="172">
        <f t="shared" si="66"/>
        <v>8000</v>
      </c>
      <c r="J1765" s="114">
        <f t="shared" si="67"/>
        <v>6615.33</v>
      </c>
      <c r="L1765" s="170"/>
      <c r="M1765" s="173"/>
      <c r="T1765" s="170"/>
      <c r="X1765" s="170"/>
      <c r="Y1765" s="171"/>
    </row>
    <row r="1766" spans="2:25">
      <c r="B1766" s="170">
        <v>43119</v>
      </c>
      <c r="C1766">
        <v>7925</v>
      </c>
      <c r="E1766" s="170">
        <v>43126</v>
      </c>
      <c r="F1766">
        <v>6660.62</v>
      </c>
      <c r="H1766" s="170">
        <v>43126</v>
      </c>
      <c r="I1766" s="172">
        <f t="shared" si="66"/>
        <v>8075</v>
      </c>
      <c r="J1766" s="114">
        <f t="shared" si="67"/>
        <v>6660.62</v>
      </c>
      <c r="L1766" s="170"/>
      <c r="M1766" s="173"/>
      <c r="T1766" s="170"/>
      <c r="X1766" s="170"/>
      <c r="Y1766" s="171"/>
    </row>
    <row r="1767" spans="2:25">
      <c r="B1767" s="170">
        <v>43122</v>
      </c>
      <c r="C1767">
        <v>8075</v>
      </c>
      <c r="E1767" s="170">
        <v>43129</v>
      </c>
      <c r="F1767">
        <v>6680.62</v>
      </c>
      <c r="H1767" s="170">
        <v>43129</v>
      </c>
      <c r="I1767" s="172">
        <f t="shared" si="66"/>
        <v>8075</v>
      </c>
      <c r="J1767" s="114">
        <f t="shared" si="67"/>
        <v>6680.62</v>
      </c>
      <c r="L1767" s="170"/>
      <c r="M1767" s="173"/>
      <c r="T1767" s="170"/>
      <c r="X1767" s="170"/>
      <c r="Y1767" s="171"/>
    </row>
    <row r="1768" spans="2:25">
      <c r="B1768" s="170">
        <v>43123</v>
      </c>
      <c r="C1768">
        <v>8125</v>
      </c>
      <c r="E1768" s="170">
        <v>43130</v>
      </c>
      <c r="F1768">
        <v>6575.49</v>
      </c>
      <c r="H1768" s="170">
        <v>43130</v>
      </c>
      <c r="I1768" s="172">
        <f t="shared" si="66"/>
        <v>7800</v>
      </c>
      <c r="J1768" s="114">
        <f t="shared" si="67"/>
        <v>6575.49</v>
      </c>
      <c r="L1768" s="170"/>
      <c r="M1768" s="173"/>
      <c r="T1768" s="170"/>
      <c r="X1768" s="170"/>
      <c r="Y1768" s="171"/>
    </row>
    <row r="1769" spans="2:25">
      <c r="B1769" s="170">
        <v>43124</v>
      </c>
      <c r="C1769">
        <v>8075</v>
      </c>
      <c r="E1769" s="170">
        <v>43131</v>
      </c>
      <c r="F1769">
        <v>6605.63</v>
      </c>
      <c r="H1769" s="170">
        <v>43131</v>
      </c>
      <c r="I1769" s="172">
        <f t="shared" si="66"/>
        <v>7750</v>
      </c>
      <c r="J1769" s="114">
        <f t="shared" si="67"/>
        <v>6605.63</v>
      </c>
      <c r="L1769" s="170"/>
      <c r="M1769" s="173"/>
      <c r="T1769" s="170"/>
      <c r="X1769" s="170"/>
      <c r="Y1769" s="171"/>
    </row>
    <row r="1770" spans="2:25">
      <c r="B1770" s="170">
        <v>43125</v>
      </c>
      <c r="C1770">
        <v>8000</v>
      </c>
      <c r="E1770" s="170">
        <v>43132</v>
      </c>
      <c r="F1770">
        <v>6598.46</v>
      </c>
      <c r="H1770" s="170">
        <v>43132</v>
      </c>
      <c r="I1770" s="172">
        <f t="shared" si="66"/>
        <v>7700</v>
      </c>
      <c r="J1770" s="114">
        <f t="shared" si="67"/>
        <v>6598.46</v>
      </c>
      <c r="L1770" s="170"/>
      <c r="M1770" s="173"/>
      <c r="T1770" s="170"/>
      <c r="X1770" s="170"/>
      <c r="Y1770" s="171"/>
    </row>
    <row r="1771" spans="2:25">
      <c r="B1771" s="170">
        <v>43126</v>
      </c>
      <c r="C1771">
        <v>8075</v>
      </c>
      <c r="E1771" s="170">
        <v>43133</v>
      </c>
      <c r="F1771">
        <v>6628.82</v>
      </c>
      <c r="H1771" s="170">
        <v>43133</v>
      </c>
      <c r="I1771" s="172">
        <f t="shared" si="66"/>
        <v>7775</v>
      </c>
      <c r="J1771" s="114">
        <f t="shared" si="67"/>
        <v>6628.82</v>
      </c>
      <c r="L1771" s="170"/>
      <c r="M1771" s="173"/>
      <c r="T1771" s="170"/>
      <c r="X1771" s="170"/>
      <c r="Y1771" s="171"/>
    </row>
    <row r="1772" spans="2:25">
      <c r="B1772" s="170">
        <v>43129</v>
      </c>
      <c r="C1772">
        <v>8075</v>
      </c>
      <c r="E1772" s="170">
        <v>43136</v>
      </c>
      <c r="F1772">
        <v>6589.68</v>
      </c>
      <c r="H1772" s="170">
        <v>43136</v>
      </c>
      <c r="I1772" s="172">
        <f t="shared" si="66"/>
        <v>7800</v>
      </c>
      <c r="J1772" s="114">
        <f t="shared" si="67"/>
        <v>6589.68</v>
      </c>
      <c r="L1772" s="170"/>
      <c r="M1772" s="173"/>
      <c r="T1772" s="170"/>
      <c r="X1772" s="170"/>
      <c r="Y1772" s="171"/>
    </row>
    <row r="1773" spans="2:25">
      <c r="B1773" s="170">
        <v>43130</v>
      </c>
      <c r="C1773">
        <v>7800</v>
      </c>
      <c r="E1773" s="170">
        <v>43137</v>
      </c>
      <c r="F1773">
        <v>6478.54</v>
      </c>
      <c r="H1773" s="170">
        <v>43137</v>
      </c>
      <c r="I1773" s="172">
        <f t="shared" si="66"/>
        <v>7650</v>
      </c>
      <c r="J1773" s="114">
        <f t="shared" si="67"/>
        <v>6478.54</v>
      </c>
      <c r="L1773" s="170"/>
      <c r="M1773" s="173"/>
      <c r="T1773" s="170"/>
      <c r="X1773" s="170"/>
      <c r="Y1773" s="171"/>
    </row>
    <row r="1774" spans="2:25">
      <c r="B1774" s="170">
        <v>43131</v>
      </c>
      <c r="C1774">
        <v>7750</v>
      </c>
      <c r="E1774" s="170">
        <v>43138</v>
      </c>
      <c r="F1774">
        <v>6534.87</v>
      </c>
      <c r="H1774" s="170">
        <v>43138</v>
      </c>
      <c r="I1774" s="172">
        <f t="shared" si="66"/>
        <v>7925</v>
      </c>
      <c r="J1774" s="114">
        <f t="shared" si="67"/>
        <v>6534.87</v>
      </c>
      <c r="L1774" s="170"/>
      <c r="M1774" s="173"/>
      <c r="T1774" s="170"/>
      <c r="X1774" s="170"/>
      <c r="Y1774" s="171"/>
    </row>
    <row r="1775" spans="2:25">
      <c r="B1775" s="170">
        <v>43132</v>
      </c>
      <c r="C1775">
        <v>7700</v>
      </c>
      <c r="E1775" s="170">
        <v>43139</v>
      </c>
      <c r="F1775">
        <v>6544.63</v>
      </c>
      <c r="H1775" s="170">
        <v>43139</v>
      </c>
      <c r="I1775" s="172">
        <f t="shared" si="66"/>
        <v>7850</v>
      </c>
      <c r="J1775" s="114">
        <f t="shared" si="67"/>
        <v>6544.63</v>
      </c>
      <c r="L1775" s="170"/>
      <c r="M1775" s="173"/>
      <c r="T1775" s="170"/>
      <c r="X1775" s="170"/>
      <c r="Y1775" s="171"/>
    </row>
    <row r="1776" spans="2:25">
      <c r="B1776" s="170">
        <v>43133</v>
      </c>
      <c r="C1776">
        <v>7775</v>
      </c>
      <c r="E1776" s="170">
        <v>43140</v>
      </c>
      <c r="F1776">
        <v>6505.52</v>
      </c>
      <c r="H1776" s="170">
        <v>43140</v>
      </c>
      <c r="I1776" s="172">
        <f t="shared" si="66"/>
        <v>7750</v>
      </c>
      <c r="J1776" s="114">
        <f t="shared" si="67"/>
        <v>6505.52</v>
      </c>
      <c r="L1776" s="170"/>
      <c r="M1776" s="173"/>
      <c r="T1776" s="170"/>
      <c r="X1776" s="170"/>
      <c r="Y1776" s="171"/>
    </row>
    <row r="1777" spans="2:25">
      <c r="B1777" s="170">
        <v>43136</v>
      </c>
      <c r="C1777">
        <v>7800</v>
      </c>
      <c r="E1777" s="170">
        <v>43143</v>
      </c>
      <c r="F1777">
        <v>6523.45</v>
      </c>
      <c r="H1777" s="170">
        <v>43143</v>
      </c>
      <c r="I1777" s="172">
        <f t="shared" si="66"/>
        <v>7775</v>
      </c>
      <c r="J1777" s="114">
        <f t="shared" si="67"/>
        <v>6523.45</v>
      </c>
      <c r="L1777" s="170"/>
      <c r="M1777" s="173"/>
      <c r="T1777" s="170"/>
      <c r="X1777" s="170"/>
      <c r="Y1777" s="171"/>
    </row>
    <row r="1778" spans="2:25">
      <c r="B1778" s="170">
        <v>43137</v>
      </c>
      <c r="C1778">
        <v>7650</v>
      </c>
      <c r="E1778" s="170">
        <v>43144</v>
      </c>
      <c r="F1778">
        <v>6578.18</v>
      </c>
      <c r="H1778" s="170">
        <v>43144</v>
      </c>
      <c r="I1778" s="172">
        <f t="shared" si="66"/>
        <v>7750</v>
      </c>
      <c r="J1778" s="114">
        <f t="shared" si="67"/>
        <v>6578.18</v>
      </c>
      <c r="L1778" s="170"/>
      <c r="M1778" s="173"/>
      <c r="T1778" s="170"/>
      <c r="X1778" s="170"/>
      <c r="Y1778" s="171"/>
    </row>
    <row r="1779" spans="2:25">
      <c r="B1779" s="170">
        <v>43138</v>
      </c>
      <c r="C1779">
        <v>7925</v>
      </c>
      <c r="E1779" s="170">
        <v>43145</v>
      </c>
      <c r="F1779">
        <v>6594.4</v>
      </c>
      <c r="H1779" s="170">
        <v>43145</v>
      </c>
      <c r="I1779" s="172">
        <f t="shared" si="66"/>
        <v>7825</v>
      </c>
      <c r="J1779" s="114">
        <f t="shared" si="67"/>
        <v>6594.4</v>
      </c>
      <c r="L1779" s="170"/>
      <c r="M1779" s="173"/>
      <c r="T1779" s="170"/>
      <c r="X1779" s="170"/>
      <c r="Y1779" s="171"/>
    </row>
    <row r="1780" spans="2:25">
      <c r="B1780" s="170">
        <v>43139</v>
      </c>
      <c r="C1780">
        <v>7850</v>
      </c>
      <c r="E1780" s="170">
        <v>43146</v>
      </c>
      <c r="F1780">
        <v>6591.58</v>
      </c>
      <c r="H1780" s="170">
        <v>43146</v>
      </c>
      <c r="I1780" s="172">
        <f t="shared" si="66"/>
        <v>7800</v>
      </c>
      <c r="J1780" s="114">
        <f t="shared" si="67"/>
        <v>6591.58</v>
      </c>
      <c r="L1780" s="170"/>
      <c r="M1780" s="173"/>
      <c r="T1780" s="170"/>
      <c r="X1780" s="170"/>
      <c r="Y1780" s="171"/>
    </row>
    <row r="1781" spans="2:25">
      <c r="B1781" s="170">
        <v>43140</v>
      </c>
      <c r="C1781">
        <v>7750</v>
      </c>
      <c r="E1781" s="170">
        <v>43150</v>
      </c>
      <c r="F1781">
        <v>6689.29</v>
      </c>
      <c r="H1781" s="170">
        <v>43150</v>
      </c>
      <c r="I1781" s="172">
        <f t="shared" si="66"/>
        <v>7850</v>
      </c>
      <c r="J1781" s="114">
        <f t="shared" si="67"/>
        <v>6689.29</v>
      </c>
      <c r="L1781" s="170"/>
      <c r="M1781" s="173"/>
      <c r="T1781" s="170"/>
      <c r="X1781" s="170"/>
      <c r="Y1781" s="171"/>
    </row>
    <row r="1782" spans="2:25">
      <c r="B1782" s="170">
        <v>43143</v>
      </c>
      <c r="C1782">
        <v>7775</v>
      </c>
      <c r="E1782" s="170">
        <v>43151</v>
      </c>
      <c r="F1782">
        <v>6662.88</v>
      </c>
      <c r="H1782" s="170">
        <v>43151</v>
      </c>
      <c r="I1782" s="172">
        <f t="shared" si="66"/>
        <v>7750</v>
      </c>
      <c r="J1782" s="114">
        <f t="shared" si="67"/>
        <v>6662.88</v>
      </c>
      <c r="L1782" s="170"/>
      <c r="M1782" s="173"/>
      <c r="T1782" s="170"/>
      <c r="X1782" s="170"/>
      <c r="Y1782" s="171"/>
    </row>
    <row r="1783" spans="2:25">
      <c r="B1783" s="170">
        <v>43144</v>
      </c>
      <c r="C1783">
        <v>7750</v>
      </c>
      <c r="E1783" s="170">
        <v>43152</v>
      </c>
      <c r="F1783">
        <v>6643.4</v>
      </c>
      <c r="H1783" s="170">
        <v>43152</v>
      </c>
      <c r="I1783" s="172">
        <f t="shared" si="66"/>
        <v>7625</v>
      </c>
      <c r="J1783" s="114">
        <f t="shared" si="67"/>
        <v>6643.4</v>
      </c>
      <c r="L1783" s="170"/>
      <c r="M1783" s="173"/>
      <c r="T1783" s="170"/>
      <c r="X1783" s="170"/>
      <c r="Y1783" s="171"/>
    </row>
    <row r="1784" spans="2:25">
      <c r="B1784" s="170">
        <v>43145</v>
      </c>
      <c r="C1784">
        <v>7825</v>
      </c>
      <c r="E1784" s="170">
        <v>43153</v>
      </c>
      <c r="F1784">
        <v>6593.06</v>
      </c>
      <c r="H1784" s="170">
        <v>43153</v>
      </c>
      <c r="I1784" s="172">
        <f t="shared" si="66"/>
        <v>7700</v>
      </c>
      <c r="J1784" s="114">
        <f t="shared" si="67"/>
        <v>6593.06</v>
      </c>
      <c r="L1784" s="170"/>
      <c r="M1784" s="173"/>
      <c r="T1784" s="170"/>
      <c r="X1784" s="170"/>
      <c r="Y1784" s="171"/>
    </row>
    <row r="1785" spans="2:25">
      <c r="B1785" s="170">
        <v>43146</v>
      </c>
      <c r="C1785">
        <v>7800</v>
      </c>
      <c r="E1785" s="170">
        <v>43154</v>
      </c>
      <c r="F1785">
        <v>6619.8</v>
      </c>
      <c r="H1785" s="170">
        <v>43154</v>
      </c>
      <c r="I1785" s="172">
        <f t="shared" si="66"/>
        <v>7625</v>
      </c>
      <c r="J1785" s="114">
        <f t="shared" si="67"/>
        <v>6619.8</v>
      </c>
      <c r="L1785" s="170"/>
      <c r="M1785" s="173"/>
      <c r="T1785" s="170"/>
      <c r="X1785" s="170"/>
      <c r="Y1785" s="171"/>
    </row>
    <row r="1786" spans="2:25">
      <c r="B1786" s="170">
        <v>43150</v>
      </c>
      <c r="C1786">
        <v>7850</v>
      </c>
      <c r="E1786" s="170">
        <v>43157</v>
      </c>
      <c r="F1786">
        <v>6554.67</v>
      </c>
      <c r="H1786" s="170">
        <v>43157</v>
      </c>
      <c r="I1786" s="172">
        <f t="shared" si="66"/>
        <v>7550</v>
      </c>
      <c r="J1786" s="114">
        <f t="shared" si="67"/>
        <v>6554.67</v>
      </c>
      <c r="L1786" s="170"/>
      <c r="M1786" s="173"/>
      <c r="T1786" s="170"/>
      <c r="X1786" s="170"/>
      <c r="Y1786" s="171"/>
    </row>
    <row r="1787" spans="2:25">
      <c r="B1787" s="170">
        <v>43151</v>
      </c>
      <c r="C1787">
        <v>7750</v>
      </c>
      <c r="E1787" s="170">
        <v>43158</v>
      </c>
      <c r="F1787">
        <v>6598.93</v>
      </c>
      <c r="H1787" s="170">
        <v>43158</v>
      </c>
      <c r="I1787" s="172">
        <f t="shared" si="66"/>
        <v>7575</v>
      </c>
      <c r="J1787" s="114">
        <f t="shared" si="67"/>
        <v>6598.93</v>
      </c>
      <c r="L1787" s="170"/>
      <c r="M1787" s="173"/>
      <c r="T1787" s="170"/>
      <c r="X1787" s="170"/>
      <c r="Y1787" s="171"/>
    </row>
    <row r="1788" spans="2:25">
      <c r="B1788" s="170">
        <v>43152</v>
      </c>
      <c r="C1788">
        <v>7625</v>
      </c>
      <c r="E1788" s="170">
        <v>43159</v>
      </c>
      <c r="F1788">
        <v>6597.22</v>
      </c>
      <c r="H1788" s="170">
        <v>43159</v>
      </c>
      <c r="I1788" s="172">
        <f t="shared" si="66"/>
        <v>7575</v>
      </c>
      <c r="J1788" s="114">
        <f t="shared" si="67"/>
        <v>6597.22</v>
      </c>
      <c r="L1788" s="170"/>
      <c r="M1788" s="173"/>
      <c r="T1788" s="170"/>
      <c r="X1788" s="170"/>
      <c r="Y1788" s="171"/>
    </row>
    <row r="1789" spans="2:25">
      <c r="B1789" s="170">
        <v>43153</v>
      </c>
      <c r="C1789">
        <v>7700</v>
      </c>
      <c r="E1789" s="170">
        <v>43160</v>
      </c>
      <c r="F1789">
        <v>6606.05</v>
      </c>
      <c r="H1789" s="170">
        <v>43160</v>
      </c>
      <c r="I1789" s="172">
        <f t="shared" si="66"/>
        <v>7775</v>
      </c>
      <c r="J1789" s="114">
        <f t="shared" si="67"/>
        <v>6606.05</v>
      </c>
      <c r="L1789" s="170"/>
      <c r="M1789" s="173"/>
      <c r="T1789" s="170"/>
      <c r="X1789" s="170"/>
      <c r="Y1789" s="171"/>
    </row>
    <row r="1790" spans="2:25">
      <c r="B1790" s="170">
        <v>43154</v>
      </c>
      <c r="C1790">
        <v>7625</v>
      </c>
      <c r="E1790" s="170">
        <v>43161</v>
      </c>
      <c r="F1790">
        <v>6582.32</v>
      </c>
      <c r="H1790" s="170">
        <v>43161</v>
      </c>
      <c r="I1790" s="172">
        <f t="shared" si="66"/>
        <v>7700</v>
      </c>
      <c r="J1790" s="114">
        <f t="shared" si="67"/>
        <v>6582.32</v>
      </c>
      <c r="L1790" s="170"/>
      <c r="M1790" s="173"/>
      <c r="T1790" s="170"/>
      <c r="X1790" s="170"/>
      <c r="Y1790" s="171"/>
    </row>
    <row r="1791" spans="2:25">
      <c r="B1791" s="170">
        <v>43157</v>
      </c>
      <c r="C1791">
        <v>7550</v>
      </c>
      <c r="E1791" s="170">
        <v>43164</v>
      </c>
      <c r="F1791">
        <v>6550.59</v>
      </c>
      <c r="H1791" s="170">
        <v>43164</v>
      </c>
      <c r="I1791" s="172">
        <f t="shared" si="66"/>
        <v>7600</v>
      </c>
      <c r="J1791" s="114">
        <f t="shared" si="67"/>
        <v>6550.59</v>
      </c>
      <c r="L1791" s="170"/>
      <c r="M1791" s="173"/>
      <c r="T1791" s="170"/>
      <c r="X1791" s="170"/>
      <c r="Y1791" s="171"/>
    </row>
    <row r="1792" spans="2:25">
      <c r="B1792" s="170">
        <v>43158</v>
      </c>
      <c r="C1792">
        <v>7575</v>
      </c>
      <c r="E1792" s="170">
        <v>43165</v>
      </c>
      <c r="F1792">
        <v>6500.11</v>
      </c>
      <c r="H1792" s="170">
        <v>43165</v>
      </c>
      <c r="I1792" s="172">
        <f t="shared" si="66"/>
        <v>7450</v>
      </c>
      <c r="J1792" s="114">
        <f t="shared" si="67"/>
        <v>6500.11</v>
      </c>
      <c r="L1792" s="170"/>
      <c r="M1792" s="173"/>
      <c r="T1792" s="170"/>
      <c r="X1792" s="170"/>
      <c r="Y1792" s="171"/>
    </row>
    <row r="1793" spans="2:25">
      <c r="B1793" s="170">
        <v>43159</v>
      </c>
      <c r="C1793">
        <v>7575</v>
      </c>
      <c r="E1793" s="170">
        <v>43166</v>
      </c>
      <c r="F1793">
        <v>6368.27</v>
      </c>
      <c r="H1793" s="170">
        <v>43166</v>
      </c>
      <c r="I1793" s="172">
        <f t="shared" si="66"/>
        <v>7275</v>
      </c>
      <c r="J1793" s="114">
        <f t="shared" si="67"/>
        <v>6368.27</v>
      </c>
      <c r="L1793" s="170"/>
      <c r="M1793" s="173"/>
      <c r="T1793" s="170"/>
      <c r="X1793" s="170"/>
      <c r="Y1793" s="171"/>
    </row>
    <row r="1794" spans="2:25">
      <c r="B1794" s="170">
        <v>43160</v>
      </c>
      <c r="C1794">
        <v>7775</v>
      </c>
      <c r="E1794" s="170">
        <v>43167</v>
      </c>
      <c r="F1794">
        <v>6443.02</v>
      </c>
      <c r="H1794" s="170">
        <v>43167</v>
      </c>
      <c r="I1794" s="172">
        <f t="shared" si="66"/>
        <v>7325</v>
      </c>
      <c r="J1794" s="114">
        <f t="shared" si="67"/>
        <v>6443.02</v>
      </c>
      <c r="L1794" s="170"/>
      <c r="M1794" s="173"/>
      <c r="T1794" s="170"/>
      <c r="X1794" s="170"/>
      <c r="Y1794" s="171"/>
    </row>
    <row r="1795" spans="2:25">
      <c r="B1795" s="170">
        <v>43161</v>
      </c>
      <c r="C1795">
        <v>7700</v>
      </c>
      <c r="E1795" s="170">
        <v>43168</v>
      </c>
      <c r="F1795">
        <v>6433.32</v>
      </c>
      <c r="H1795" s="170">
        <v>43168</v>
      </c>
      <c r="I1795" s="172">
        <f t="shared" si="66"/>
        <v>7450</v>
      </c>
      <c r="J1795" s="114">
        <f t="shared" si="67"/>
        <v>6433.32</v>
      </c>
      <c r="L1795" s="170"/>
      <c r="M1795" s="173"/>
      <c r="T1795" s="170"/>
      <c r="X1795" s="170"/>
      <c r="Y1795" s="171"/>
    </row>
    <row r="1796" spans="2:25">
      <c r="B1796" s="170">
        <v>43164</v>
      </c>
      <c r="C1796">
        <v>7600</v>
      </c>
      <c r="E1796" s="170">
        <v>43171</v>
      </c>
      <c r="F1796">
        <v>6500.69</v>
      </c>
      <c r="H1796" s="170">
        <v>43171</v>
      </c>
      <c r="I1796" s="172">
        <f t="shared" si="66"/>
        <v>7550</v>
      </c>
      <c r="J1796" s="114">
        <f t="shared" si="67"/>
        <v>6500.69</v>
      </c>
      <c r="L1796" s="170"/>
      <c r="M1796" s="173"/>
      <c r="T1796" s="170"/>
      <c r="X1796" s="170"/>
      <c r="Y1796" s="171"/>
    </row>
    <row r="1797" spans="2:25">
      <c r="B1797" s="170">
        <v>43165</v>
      </c>
      <c r="C1797">
        <v>7450</v>
      </c>
      <c r="E1797" s="170">
        <v>43172</v>
      </c>
      <c r="F1797">
        <v>6412.85</v>
      </c>
      <c r="H1797" s="170">
        <v>43172</v>
      </c>
      <c r="I1797" s="172">
        <f t="shared" ref="I1797:I1860" si="68">IFERROR(_xlfn.XLOOKUP($H1797,B1797:B5364,C1797:C5364),AVERAGE(I1794:I1796))</f>
        <v>7500</v>
      </c>
      <c r="J1797" s="114">
        <f t="shared" ref="J1797:J1860" si="69">F1797</f>
        <v>6412.85</v>
      </c>
      <c r="L1797" s="170"/>
      <c r="M1797" s="173"/>
      <c r="T1797" s="170"/>
      <c r="X1797" s="170"/>
      <c r="Y1797" s="171"/>
    </row>
    <row r="1798" spans="2:25">
      <c r="B1798" s="170">
        <v>43166</v>
      </c>
      <c r="C1798">
        <v>7275</v>
      </c>
      <c r="E1798" s="170">
        <v>43173</v>
      </c>
      <c r="F1798">
        <v>6382.62</v>
      </c>
      <c r="H1798" s="170">
        <v>43173</v>
      </c>
      <c r="I1798" s="172">
        <f t="shared" si="68"/>
        <v>7325</v>
      </c>
      <c r="J1798" s="114">
        <f t="shared" si="69"/>
        <v>6382.62</v>
      </c>
      <c r="L1798" s="170"/>
      <c r="M1798" s="173"/>
      <c r="T1798" s="170"/>
      <c r="X1798" s="170"/>
      <c r="Y1798" s="171"/>
    </row>
    <row r="1799" spans="2:25">
      <c r="B1799" s="170">
        <v>43167</v>
      </c>
      <c r="C1799">
        <v>7325</v>
      </c>
      <c r="E1799" s="170">
        <v>43174</v>
      </c>
      <c r="F1799">
        <v>6321.9</v>
      </c>
      <c r="H1799" s="170">
        <v>43174</v>
      </c>
      <c r="I1799" s="172">
        <f t="shared" si="68"/>
        <v>7175</v>
      </c>
      <c r="J1799" s="114">
        <f t="shared" si="69"/>
        <v>6321.9</v>
      </c>
      <c r="L1799" s="170"/>
      <c r="M1799" s="173"/>
      <c r="T1799" s="170"/>
      <c r="X1799" s="170"/>
      <c r="Y1799" s="171"/>
    </row>
    <row r="1800" spans="2:25">
      <c r="B1800" s="170">
        <v>43168</v>
      </c>
      <c r="C1800">
        <v>7450</v>
      </c>
      <c r="E1800" s="170">
        <v>43175</v>
      </c>
      <c r="F1800">
        <v>6304.95</v>
      </c>
      <c r="H1800" s="170">
        <v>43175</v>
      </c>
      <c r="I1800" s="172">
        <f t="shared" si="68"/>
        <v>7150</v>
      </c>
      <c r="J1800" s="114">
        <f t="shared" si="69"/>
        <v>6304.95</v>
      </c>
      <c r="L1800" s="170"/>
      <c r="M1800" s="173"/>
      <c r="T1800" s="170"/>
      <c r="X1800" s="170"/>
      <c r="Y1800" s="171"/>
    </row>
    <row r="1801" spans="2:25">
      <c r="B1801" s="170">
        <v>43171</v>
      </c>
      <c r="C1801">
        <v>7550</v>
      </c>
      <c r="E1801" s="170">
        <v>43178</v>
      </c>
      <c r="F1801">
        <v>6289.57</v>
      </c>
      <c r="H1801" s="170">
        <v>43178</v>
      </c>
      <c r="I1801" s="172">
        <f t="shared" si="68"/>
        <v>7200</v>
      </c>
      <c r="J1801" s="114">
        <f t="shared" si="69"/>
        <v>6289.57</v>
      </c>
      <c r="L1801" s="170"/>
      <c r="M1801" s="173"/>
      <c r="T1801" s="170"/>
      <c r="X1801" s="170"/>
      <c r="Y1801" s="171"/>
    </row>
    <row r="1802" spans="2:25">
      <c r="B1802" s="170">
        <v>43172</v>
      </c>
      <c r="C1802">
        <v>7500</v>
      </c>
      <c r="E1802" s="170">
        <v>43179</v>
      </c>
      <c r="F1802">
        <v>6243.58</v>
      </c>
      <c r="H1802" s="170">
        <v>43179</v>
      </c>
      <c r="I1802" s="172">
        <f t="shared" si="68"/>
        <v>7000</v>
      </c>
      <c r="J1802" s="114">
        <f t="shared" si="69"/>
        <v>6243.58</v>
      </c>
      <c r="L1802" s="170"/>
      <c r="M1802" s="173"/>
      <c r="T1802" s="170"/>
      <c r="X1802" s="170"/>
      <c r="Y1802" s="171"/>
    </row>
    <row r="1803" spans="2:25">
      <c r="B1803" s="170">
        <v>43173</v>
      </c>
      <c r="C1803">
        <v>7325</v>
      </c>
      <c r="E1803" s="170">
        <v>43180</v>
      </c>
      <c r="F1803">
        <v>6312.83</v>
      </c>
      <c r="H1803" s="170">
        <v>43180</v>
      </c>
      <c r="I1803" s="172">
        <f t="shared" si="68"/>
        <v>7275</v>
      </c>
      <c r="J1803" s="114">
        <f t="shared" si="69"/>
        <v>6312.83</v>
      </c>
      <c r="L1803" s="170"/>
      <c r="M1803" s="173"/>
      <c r="T1803" s="170"/>
      <c r="X1803" s="170"/>
      <c r="Y1803" s="171"/>
    </row>
    <row r="1804" spans="2:25">
      <c r="B1804" s="170">
        <v>43174</v>
      </c>
      <c r="C1804">
        <v>7175</v>
      </c>
      <c r="E1804" s="170">
        <v>43181</v>
      </c>
      <c r="F1804">
        <v>6254.07</v>
      </c>
      <c r="H1804" s="170">
        <v>43181</v>
      </c>
      <c r="I1804" s="172">
        <f t="shared" si="68"/>
        <v>7150</v>
      </c>
      <c r="J1804" s="114">
        <f t="shared" si="69"/>
        <v>6254.07</v>
      </c>
      <c r="L1804" s="170"/>
      <c r="M1804" s="173"/>
      <c r="T1804" s="170"/>
      <c r="X1804" s="170"/>
      <c r="Y1804" s="171"/>
    </row>
    <row r="1805" spans="2:25">
      <c r="B1805" s="170">
        <v>43175</v>
      </c>
      <c r="C1805">
        <v>7150</v>
      </c>
      <c r="E1805" s="170">
        <v>43182</v>
      </c>
      <c r="F1805">
        <v>6210.7</v>
      </c>
      <c r="H1805" s="170">
        <v>43182</v>
      </c>
      <c r="I1805" s="172">
        <f t="shared" si="68"/>
        <v>7150</v>
      </c>
      <c r="J1805" s="114">
        <f t="shared" si="69"/>
        <v>6210.7</v>
      </c>
      <c r="L1805" s="170"/>
      <c r="M1805" s="173"/>
      <c r="T1805" s="170"/>
      <c r="X1805" s="170"/>
      <c r="Y1805" s="171"/>
    </row>
    <row r="1806" spans="2:25">
      <c r="B1806" s="170">
        <v>43178</v>
      </c>
      <c r="C1806">
        <v>7200</v>
      </c>
      <c r="E1806" s="170">
        <v>43185</v>
      </c>
      <c r="F1806">
        <v>6200.17</v>
      </c>
      <c r="H1806" s="170">
        <v>43185</v>
      </c>
      <c r="I1806" s="172">
        <f t="shared" si="68"/>
        <v>7200</v>
      </c>
      <c r="J1806" s="114">
        <f t="shared" si="69"/>
        <v>6200.17</v>
      </c>
      <c r="L1806" s="170"/>
      <c r="M1806" s="173"/>
      <c r="T1806" s="170"/>
      <c r="X1806" s="170"/>
      <c r="Y1806" s="171"/>
    </row>
    <row r="1807" spans="2:25">
      <c r="B1807" s="170">
        <v>43179</v>
      </c>
      <c r="C1807">
        <v>7000</v>
      </c>
      <c r="E1807" s="170">
        <v>43186</v>
      </c>
      <c r="F1807">
        <v>6209.35</v>
      </c>
      <c r="H1807" s="170">
        <v>43186</v>
      </c>
      <c r="I1807" s="172">
        <f t="shared" si="68"/>
        <v>7150</v>
      </c>
      <c r="J1807" s="114">
        <f t="shared" si="69"/>
        <v>6209.35</v>
      </c>
      <c r="L1807" s="170"/>
      <c r="M1807" s="173"/>
      <c r="T1807" s="170"/>
      <c r="X1807" s="170"/>
      <c r="Y1807" s="171"/>
    </row>
    <row r="1808" spans="2:25">
      <c r="B1808" s="170">
        <v>43180</v>
      </c>
      <c r="C1808">
        <v>7275</v>
      </c>
      <c r="E1808" s="170">
        <v>43187</v>
      </c>
      <c r="F1808">
        <v>6140.84</v>
      </c>
      <c r="H1808" s="170">
        <v>43187</v>
      </c>
      <c r="I1808" s="172">
        <f t="shared" si="68"/>
        <v>7125</v>
      </c>
      <c r="J1808" s="114">
        <f t="shared" si="69"/>
        <v>6140.84</v>
      </c>
      <c r="L1808" s="170"/>
      <c r="M1808" s="173"/>
      <c r="T1808" s="170"/>
      <c r="X1808" s="170"/>
      <c r="Y1808" s="171"/>
    </row>
    <row r="1809" spans="2:25">
      <c r="B1809" s="170">
        <v>43181</v>
      </c>
      <c r="C1809">
        <v>7150</v>
      </c>
      <c r="E1809" s="170">
        <v>43188</v>
      </c>
      <c r="F1809">
        <v>6188.99</v>
      </c>
      <c r="H1809" s="170">
        <v>43188</v>
      </c>
      <c r="I1809" s="172">
        <f t="shared" si="68"/>
        <v>7200</v>
      </c>
      <c r="J1809" s="114">
        <f t="shared" si="69"/>
        <v>6188.99</v>
      </c>
      <c r="L1809" s="170"/>
      <c r="M1809" s="173"/>
      <c r="T1809" s="170"/>
      <c r="X1809" s="170"/>
      <c r="Y1809" s="171"/>
    </row>
    <row r="1810" spans="2:25">
      <c r="B1810" s="170">
        <v>43182</v>
      </c>
      <c r="C1810">
        <v>7150</v>
      </c>
      <c r="E1810" s="170">
        <v>43192</v>
      </c>
      <c r="F1810">
        <v>6240.57</v>
      </c>
      <c r="H1810" s="170">
        <v>43192</v>
      </c>
      <c r="I1810" s="172">
        <f t="shared" si="68"/>
        <v>7350</v>
      </c>
      <c r="J1810" s="114">
        <f t="shared" si="69"/>
        <v>6240.57</v>
      </c>
      <c r="L1810" s="170"/>
      <c r="M1810" s="173"/>
      <c r="T1810" s="170"/>
      <c r="X1810" s="170"/>
      <c r="Y1810" s="171"/>
    </row>
    <row r="1811" spans="2:25">
      <c r="B1811" s="170">
        <v>43185</v>
      </c>
      <c r="C1811">
        <v>7200</v>
      </c>
      <c r="E1811" s="170">
        <v>43193</v>
      </c>
      <c r="F1811">
        <v>6229.01</v>
      </c>
      <c r="H1811" s="170">
        <v>43193</v>
      </c>
      <c r="I1811" s="172">
        <f t="shared" si="68"/>
        <v>7150</v>
      </c>
      <c r="J1811" s="114">
        <f t="shared" si="69"/>
        <v>6229.01</v>
      </c>
      <c r="L1811" s="170"/>
      <c r="M1811" s="173"/>
      <c r="T1811" s="170"/>
      <c r="X1811" s="170"/>
      <c r="Y1811" s="171"/>
    </row>
    <row r="1812" spans="2:25">
      <c r="B1812" s="170">
        <v>43186</v>
      </c>
      <c r="C1812">
        <v>7150</v>
      </c>
      <c r="E1812" s="170">
        <v>43194</v>
      </c>
      <c r="F1812">
        <v>6157.1</v>
      </c>
      <c r="H1812" s="170">
        <v>43194</v>
      </c>
      <c r="I1812" s="172">
        <f t="shared" si="68"/>
        <v>7200</v>
      </c>
      <c r="J1812" s="114">
        <f t="shared" si="69"/>
        <v>6157.1</v>
      </c>
      <c r="L1812" s="170"/>
      <c r="M1812" s="173"/>
      <c r="T1812" s="170"/>
      <c r="X1812" s="170"/>
      <c r="Y1812" s="171"/>
    </row>
    <row r="1813" spans="2:25">
      <c r="B1813" s="170">
        <v>43187</v>
      </c>
      <c r="C1813">
        <v>7125</v>
      </c>
      <c r="E1813" s="170">
        <v>43195</v>
      </c>
      <c r="F1813">
        <v>6183.23</v>
      </c>
      <c r="H1813" s="170">
        <v>43195</v>
      </c>
      <c r="I1813" s="172">
        <f t="shared" si="68"/>
        <v>7125</v>
      </c>
      <c r="J1813" s="114">
        <f t="shared" si="69"/>
        <v>6183.23</v>
      </c>
      <c r="L1813" s="170"/>
      <c r="M1813" s="173"/>
      <c r="T1813" s="170"/>
      <c r="X1813" s="170"/>
      <c r="Y1813" s="171"/>
    </row>
    <row r="1814" spans="2:25">
      <c r="B1814" s="170">
        <v>43188</v>
      </c>
      <c r="C1814">
        <v>7200</v>
      </c>
      <c r="E1814" s="170">
        <v>43196</v>
      </c>
      <c r="F1814">
        <v>6175.05</v>
      </c>
      <c r="H1814" s="170">
        <v>43196</v>
      </c>
      <c r="I1814" s="172">
        <f t="shared" si="68"/>
        <v>7100</v>
      </c>
      <c r="J1814" s="114">
        <f t="shared" si="69"/>
        <v>6175.05</v>
      </c>
      <c r="L1814" s="170"/>
      <c r="M1814" s="173"/>
      <c r="T1814" s="170"/>
      <c r="X1814" s="170"/>
      <c r="Y1814" s="171"/>
    </row>
    <row r="1815" spans="2:25">
      <c r="B1815" s="170">
        <v>43192</v>
      </c>
      <c r="C1815">
        <v>7350</v>
      </c>
      <c r="E1815" s="170">
        <v>43199</v>
      </c>
      <c r="F1815">
        <v>6246.13</v>
      </c>
      <c r="H1815" s="170">
        <v>43199</v>
      </c>
      <c r="I1815" s="172">
        <f t="shared" si="68"/>
        <v>7175</v>
      </c>
      <c r="J1815" s="114">
        <f t="shared" si="69"/>
        <v>6246.13</v>
      </c>
      <c r="L1815" s="170"/>
      <c r="M1815" s="173"/>
      <c r="T1815" s="170"/>
      <c r="X1815" s="170"/>
      <c r="Y1815" s="171"/>
    </row>
    <row r="1816" spans="2:25">
      <c r="B1816" s="170">
        <v>43193</v>
      </c>
      <c r="C1816">
        <v>7150</v>
      </c>
      <c r="E1816" s="170">
        <v>43200</v>
      </c>
      <c r="F1816">
        <v>6325.82</v>
      </c>
      <c r="H1816" s="170">
        <v>43200</v>
      </c>
      <c r="I1816" s="172">
        <f t="shared" si="68"/>
        <v>7250</v>
      </c>
      <c r="J1816" s="114">
        <f t="shared" si="69"/>
        <v>6325.82</v>
      </c>
      <c r="L1816" s="170"/>
      <c r="M1816" s="173"/>
      <c r="T1816" s="170"/>
      <c r="X1816" s="170"/>
      <c r="Y1816" s="171"/>
    </row>
    <row r="1817" spans="2:25">
      <c r="B1817" s="170">
        <v>43194</v>
      </c>
      <c r="C1817">
        <v>7200</v>
      </c>
      <c r="E1817" s="170">
        <v>43201</v>
      </c>
      <c r="F1817">
        <v>6360.93</v>
      </c>
      <c r="H1817" s="170">
        <v>43201</v>
      </c>
      <c r="I1817" s="172">
        <f t="shared" si="68"/>
        <v>7225</v>
      </c>
      <c r="J1817" s="114">
        <f t="shared" si="69"/>
        <v>6360.93</v>
      </c>
      <c r="L1817" s="170"/>
      <c r="M1817" s="173"/>
      <c r="T1817" s="170"/>
      <c r="X1817" s="170"/>
      <c r="Y1817" s="171"/>
    </row>
    <row r="1818" spans="2:25">
      <c r="B1818" s="170">
        <v>43195</v>
      </c>
      <c r="C1818">
        <v>7125</v>
      </c>
      <c r="E1818" s="170">
        <v>43202</v>
      </c>
      <c r="F1818">
        <v>6310.8</v>
      </c>
      <c r="H1818" s="170">
        <v>43202</v>
      </c>
      <c r="I1818" s="172">
        <f t="shared" si="68"/>
        <v>7125</v>
      </c>
      <c r="J1818" s="114">
        <f t="shared" si="69"/>
        <v>6310.8</v>
      </c>
      <c r="L1818" s="170"/>
      <c r="M1818" s="173"/>
      <c r="T1818" s="170"/>
      <c r="X1818" s="170"/>
      <c r="Y1818" s="171"/>
    </row>
    <row r="1819" spans="2:25">
      <c r="B1819" s="170">
        <v>43196</v>
      </c>
      <c r="C1819">
        <v>7100</v>
      </c>
      <c r="E1819" s="170">
        <v>43203</v>
      </c>
      <c r="F1819">
        <v>6270.33</v>
      </c>
      <c r="H1819" s="170">
        <v>43203</v>
      </c>
      <c r="I1819" s="172">
        <f t="shared" si="68"/>
        <v>7075</v>
      </c>
      <c r="J1819" s="114">
        <f t="shared" si="69"/>
        <v>6270.33</v>
      </c>
      <c r="L1819" s="170"/>
      <c r="M1819" s="173"/>
      <c r="T1819" s="170"/>
      <c r="X1819" s="170"/>
      <c r="Y1819" s="171"/>
    </row>
    <row r="1820" spans="2:25">
      <c r="B1820" s="170">
        <v>43199</v>
      </c>
      <c r="C1820">
        <v>7175</v>
      </c>
      <c r="E1820" s="170">
        <v>43206</v>
      </c>
      <c r="F1820">
        <v>6286.75</v>
      </c>
      <c r="H1820" s="170">
        <v>43206</v>
      </c>
      <c r="I1820" s="172">
        <f t="shared" si="68"/>
        <v>7050</v>
      </c>
      <c r="J1820" s="114">
        <f t="shared" si="69"/>
        <v>6286.75</v>
      </c>
      <c r="L1820" s="170"/>
      <c r="M1820" s="173"/>
      <c r="T1820" s="170"/>
      <c r="X1820" s="170"/>
      <c r="Y1820" s="171"/>
    </row>
    <row r="1821" spans="2:25">
      <c r="B1821" s="170">
        <v>43200</v>
      </c>
      <c r="C1821">
        <v>7250</v>
      </c>
      <c r="E1821" s="170">
        <v>43207</v>
      </c>
      <c r="F1821">
        <v>6285.76</v>
      </c>
      <c r="H1821" s="170">
        <v>43207</v>
      </c>
      <c r="I1821" s="172">
        <f t="shared" si="68"/>
        <v>7100</v>
      </c>
      <c r="J1821" s="114">
        <f t="shared" si="69"/>
        <v>6285.76</v>
      </c>
      <c r="L1821" s="170"/>
      <c r="M1821" s="173"/>
      <c r="T1821" s="170"/>
      <c r="X1821" s="170"/>
      <c r="Y1821" s="171"/>
    </row>
    <row r="1822" spans="2:25">
      <c r="B1822" s="170">
        <v>43201</v>
      </c>
      <c r="C1822">
        <v>7225</v>
      </c>
      <c r="E1822" s="170">
        <v>43208</v>
      </c>
      <c r="F1822">
        <v>6320.01</v>
      </c>
      <c r="H1822" s="170">
        <v>43208</v>
      </c>
      <c r="I1822" s="172">
        <f t="shared" si="68"/>
        <v>7050</v>
      </c>
      <c r="J1822" s="114">
        <f t="shared" si="69"/>
        <v>6320.01</v>
      </c>
      <c r="L1822" s="170"/>
      <c r="M1822" s="173"/>
      <c r="T1822" s="170"/>
      <c r="X1822" s="170"/>
      <c r="Y1822" s="171"/>
    </row>
    <row r="1823" spans="2:25">
      <c r="B1823" s="170">
        <v>43202</v>
      </c>
      <c r="C1823">
        <v>7125</v>
      </c>
      <c r="E1823" s="170">
        <v>43209</v>
      </c>
      <c r="F1823">
        <v>6355.9</v>
      </c>
      <c r="H1823" s="170">
        <v>43209</v>
      </c>
      <c r="I1823" s="172">
        <f t="shared" si="68"/>
        <v>7150</v>
      </c>
      <c r="J1823" s="114">
        <f t="shared" si="69"/>
        <v>6355.9</v>
      </c>
      <c r="L1823" s="170"/>
      <c r="M1823" s="173"/>
      <c r="T1823" s="170"/>
      <c r="X1823" s="170"/>
      <c r="Y1823" s="171"/>
    </row>
    <row r="1824" spans="2:25">
      <c r="B1824" s="170">
        <v>43203</v>
      </c>
      <c r="C1824">
        <v>7075</v>
      </c>
      <c r="E1824" s="170">
        <v>43210</v>
      </c>
      <c r="F1824">
        <v>6337.7</v>
      </c>
      <c r="H1824" s="170">
        <v>43210</v>
      </c>
      <c r="I1824" s="172">
        <f t="shared" si="68"/>
        <v>7100</v>
      </c>
      <c r="J1824" s="114">
        <f t="shared" si="69"/>
        <v>6337.7</v>
      </c>
      <c r="L1824" s="170"/>
      <c r="M1824" s="173"/>
      <c r="T1824" s="170"/>
      <c r="X1824" s="170"/>
      <c r="Y1824" s="171"/>
    </row>
    <row r="1825" spans="2:25">
      <c r="B1825" s="170">
        <v>43206</v>
      </c>
      <c r="C1825">
        <v>7050</v>
      </c>
      <c r="E1825" s="170">
        <v>43213</v>
      </c>
      <c r="F1825">
        <v>6308.15</v>
      </c>
      <c r="H1825" s="170">
        <v>43213</v>
      </c>
      <c r="I1825" s="172">
        <f t="shared" si="68"/>
        <v>7000</v>
      </c>
      <c r="J1825" s="114">
        <f t="shared" si="69"/>
        <v>6308.15</v>
      </c>
      <c r="L1825" s="170"/>
      <c r="M1825" s="173"/>
      <c r="T1825" s="170"/>
      <c r="X1825" s="170"/>
      <c r="Y1825" s="171"/>
    </row>
    <row r="1826" spans="2:25">
      <c r="B1826" s="170">
        <v>43207</v>
      </c>
      <c r="C1826">
        <v>7100</v>
      </c>
      <c r="E1826" s="170">
        <v>43214</v>
      </c>
      <c r="F1826">
        <v>6229.64</v>
      </c>
      <c r="H1826" s="170">
        <v>43214</v>
      </c>
      <c r="I1826" s="172">
        <f t="shared" si="68"/>
        <v>6900</v>
      </c>
      <c r="J1826" s="114">
        <f t="shared" si="69"/>
        <v>6229.64</v>
      </c>
      <c r="L1826" s="170"/>
      <c r="M1826" s="173"/>
      <c r="T1826" s="170"/>
      <c r="X1826" s="170"/>
      <c r="Y1826" s="171"/>
    </row>
    <row r="1827" spans="2:25">
      <c r="B1827" s="170">
        <v>43208</v>
      </c>
      <c r="C1827">
        <v>7050</v>
      </c>
      <c r="E1827" s="170">
        <v>43215</v>
      </c>
      <c r="F1827">
        <v>6079.85</v>
      </c>
      <c r="H1827" s="170">
        <v>43215</v>
      </c>
      <c r="I1827" s="172">
        <f t="shared" si="68"/>
        <v>6875</v>
      </c>
      <c r="J1827" s="114">
        <f t="shared" si="69"/>
        <v>6079.85</v>
      </c>
      <c r="L1827" s="170"/>
      <c r="M1827" s="173"/>
      <c r="T1827" s="170"/>
      <c r="X1827" s="170"/>
      <c r="Y1827" s="171"/>
    </row>
    <row r="1828" spans="2:25">
      <c r="B1828" s="170">
        <v>43209</v>
      </c>
      <c r="C1828">
        <v>7150</v>
      </c>
      <c r="E1828" s="170">
        <v>43216</v>
      </c>
      <c r="F1828">
        <v>5909.2</v>
      </c>
      <c r="H1828" s="170">
        <v>43216</v>
      </c>
      <c r="I1828" s="172">
        <f t="shared" si="68"/>
        <v>6750</v>
      </c>
      <c r="J1828" s="114">
        <f t="shared" si="69"/>
        <v>5909.2</v>
      </c>
      <c r="L1828" s="170"/>
      <c r="M1828" s="173"/>
      <c r="T1828" s="170"/>
      <c r="X1828" s="170"/>
      <c r="Y1828" s="171"/>
    </row>
    <row r="1829" spans="2:25">
      <c r="B1829" s="170">
        <v>43210</v>
      </c>
      <c r="C1829">
        <v>7100</v>
      </c>
      <c r="E1829" s="170">
        <v>43217</v>
      </c>
      <c r="F1829">
        <v>5919.24</v>
      </c>
      <c r="H1829" s="170">
        <v>43217</v>
      </c>
      <c r="I1829" s="172">
        <f t="shared" si="68"/>
        <v>6775</v>
      </c>
      <c r="J1829" s="114">
        <f t="shared" si="69"/>
        <v>5919.24</v>
      </c>
      <c r="L1829" s="170"/>
      <c r="M1829" s="173"/>
      <c r="T1829" s="170"/>
      <c r="X1829" s="170"/>
      <c r="Y1829" s="171"/>
    </row>
    <row r="1830" spans="2:25">
      <c r="B1830" s="170">
        <v>43213</v>
      </c>
      <c r="C1830">
        <v>7000</v>
      </c>
      <c r="E1830" s="170">
        <v>43220</v>
      </c>
      <c r="F1830">
        <v>5994.6</v>
      </c>
      <c r="H1830" s="170">
        <v>43220</v>
      </c>
      <c r="I1830" s="172">
        <f t="shared" si="68"/>
        <v>6975</v>
      </c>
      <c r="J1830" s="114">
        <f t="shared" si="69"/>
        <v>5994.6</v>
      </c>
      <c r="L1830" s="170"/>
      <c r="M1830" s="173"/>
      <c r="T1830" s="170"/>
      <c r="X1830" s="170"/>
      <c r="Y1830" s="171"/>
    </row>
    <row r="1831" spans="2:25">
      <c r="B1831" s="170">
        <v>43214</v>
      </c>
      <c r="C1831">
        <v>6900</v>
      </c>
      <c r="E1831" s="170">
        <v>43222</v>
      </c>
      <c r="F1831">
        <v>6012.24</v>
      </c>
      <c r="H1831" s="170">
        <v>43222</v>
      </c>
      <c r="I1831" s="172">
        <f t="shared" si="68"/>
        <v>6925</v>
      </c>
      <c r="J1831" s="114">
        <f t="shared" si="69"/>
        <v>6012.24</v>
      </c>
      <c r="L1831" s="170"/>
      <c r="M1831" s="173"/>
      <c r="T1831" s="170"/>
      <c r="X1831" s="170"/>
      <c r="Y1831" s="171"/>
    </row>
    <row r="1832" spans="2:25">
      <c r="B1832" s="170">
        <v>43215</v>
      </c>
      <c r="C1832">
        <v>6875</v>
      </c>
      <c r="E1832" s="170">
        <v>43223</v>
      </c>
      <c r="F1832">
        <v>5858.73</v>
      </c>
      <c r="H1832" s="170">
        <v>43223</v>
      </c>
      <c r="I1832" s="172">
        <f t="shared" si="68"/>
        <v>6725</v>
      </c>
      <c r="J1832" s="114">
        <f t="shared" si="69"/>
        <v>5858.73</v>
      </c>
      <c r="L1832" s="170"/>
      <c r="M1832" s="173"/>
      <c r="T1832" s="170"/>
      <c r="X1832" s="170"/>
      <c r="Y1832" s="171"/>
    </row>
    <row r="1833" spans="2:25">
      <c r="B1833" s="170">
        <v>43216</v>
      </c>
      <c r="C1833">
        <v>6750</v>
      </c>
      <c r="E1833" s="170">
        <v>43224</v>
      </c>
      <c r="F1833">
        <v>5792.35</v>
      </c>
      <c r="H1833" s="170">
        <v>43224</v>
      </c>
      <c r="I1833" s="172">
        <f t="shared" si="68"/>
        <v>6350</v>
      </c>
      <c r="J1833" s="114">
        <f t="shared" si="69"/>
        <v>5792.35</v>
      </c>
      <c r="L1833" s="170"/>
      <c r="M1833" s="173"/>
      <c r="T1833" s="170"/>
      <c r="X1833" s="170"/>
      <c r="Y1833" s="171"/>
    </row>
    <row r="1834" spans="2:25">
      <c r="B1834" s="170">
        <v>43217</v>
      </c>
      <c r="C1834">
        <v>6775</v>
      </c>
      <c r="E1834" s="170">
        <v>43227</v>
      </c>
      <c r="F1834">
        <v>5885.1</v>
      </c>
      <c r="H1834" s="170">
        <v>43227</v>
      </c>
      <c r="I1834" s="172">
        <f t="shared" si="68"/>
        <v>6375</v>
      </c>
      <c r="J1834" s="114">
        <f t="shared" si="69"/>
        <v>5885.1</v>
      </c>
      <c r="L1834" s="170"/>
      <c r="M1834" s="173"/>
      <c r="T1834" s="170"/>
      <c r="X1834" s="170"/>
      <c r="Y1834" s="171"/>
    </row>
    <row r="1835" spans="2:25">
      <c r="B1835" s="170">
        <v>43220</v>
      </c>
      <c r="C1835">
        <v>6975</v>
      </c>
      <c r="E1835" s="170">
        <v>43228</v>
      </c>
      <c r="F1835">
        <v>5774.72</v>
      </c>
      <c r="H1835" s="170">
        <v>43228</v>
      </c>
      <c r="I1835" s="172">
        <f t="shared" si="68"/>
        <v>6200</v>
      </c>
      <c r="J1835" s="114">
        <f t="shared" si="69"/>
        <v>5774.72</v>
      </c>
      <c r="L1835" s="170"/>
      <c r="M1835" s="173"/>
      <c r="T1835" s="170"/>
      <c r="X1835" s="170"/>
      <c r="Y1835" s="171"/>
    </row>
    <row r="1836" spans="2:25">
      <c r="B1836" s="170">
        <v>43222</v>
      </c>
      <c r="C1836">
        <v>6925</v>
      </c>
      <c r="E1836" s="170">
        <v>43229</v>
      </c>
      <c r="F1836">
        <v>5907.94</v>
      </c>
      <c r="H1836" s="170">
        <v>43229</v>
      </c>
      <c r="I1836" s="172">
        <f t="shared" si="68"/>
        <v>6375</v>
      </c>
      <c r="J1836" s="114">
        <f t="shared" si="69"/>
        <v>5907.94</v>
      </c>
      <c r="L1836" s="170"/>
      <c r="M1836" s="173"/>
      <c r="T1836" s="170"/>
      <c r="X1836" s="170"/>
      <c r="Y1836" s="171"/>
    </row>
    <row r="1837" spans="2:25">
      <c r="B1837" s="170">
        <v>43223</v>
      </c>
      <c r="C1837">
        <v>6725</v>
      </c>
      <c r="E1837" s="170">
        <v>43231</v>
      </c>
      <c r="F1837">
        <v>5956.83</v>
      </c>
      <c r="H1837" s="170">
        <v>43231</v>
      </c>
      <c r="I1837" s="172">
        <f t="shared" si="68"/>
        <v>6500</v>
      </c>
      <c r="J1837" s="114">
        <f t="shared" si="69"/>
        <v>5956.83</v>
      </c>
      <c r="L1837" s="170"/>
      <c r="M1837" s="173"/>
      <c r="T1837" s="170"/>
      <c r="X1837" s="170"/>
      <c r="Y1837" s="171"/>
    </row>
    <row r="1838" spans="2:25">
      <c r="B1838" s="170">
        <v>43224</v>
      </c>
      <c r="C1838">
        <v>6350</v>
      </c>
      <c r="E1838" s="170">
        <v>43234</v>
      </c>
      <c r="F1838">
        <v>5947.16</v>
      </c>
      <c r="H1838" s="170">
        <v>43234</v>
      </c>
      <c r="I1838" s="172">
        <f t="shared" si="68"/>
        <v>6450</v>
      </c>
      <c r="J1838" s="114">
        <f t="shared" si="69"/>
        <v>5947.16</v>
      </c>
      <c r="L1838" s="170"/>
      <c r="M1838" s="173"/>
      <c r="T1838" s="170"/>
      <c r="X1838" s="170"/>
      <c r="Y1838" s="171"/>
    </row>
    <row r="1839" spans="2:25">
      <c r="B1839" s="170">
        <v>43227</v>
      </c>
      <c r="C1839">
        <v>6375</v>
      </c>
      <c r="E1839" s="170">
        <v>43235</v>
      </c>
      <c r="F1839">
        <v>5838.12</v>
      </c>
      <c r="H1839" s="170">
        <v>43235</v>
      </c>
      <c r="I1839" s="172">
        <f t="shared" si="68"/>
        <v>6475</v>
      </c>
      <c r="J1839" s="114">
        <f t="shared" si="69"/>
        <v>5838.12</v>
      </c>
      <c r="L1839" s="170"/>
      <c r="M1839" s="173"/>
      <c r="T1839" s="170"/>
      <c r="X1839" s="170"/>
      <c r="Y1839" s="171"/>
    </row>
    <row r="1840" spans="2:25">
      <c r="B1840" s="170">
        <v>43228</v>
      </c>
      <c r="C1840">
        <v>6200</v>
      </c>
      <c r="E1840" s="170">
        <v>43236</v>
      </c>
      <c r="F1840">
        <v>5841.46</v>
      </c>
      <c r="H1840" s="170">
        <v>43236</v>
      </c>
      <c r="I1840" s="172">
        <f t="shared" si="68"/>
        <v>6425</v>
      </c>
      <c r="J1840" s="114">
        <f t="shared" si="69"/>
        <v>5841.46</v>
      </c>
      <c r="L1840" s="170"/>
      <c r="M1840" s="173"/>
      <c r="T1840" s="170"/>
      <c r="X1840" s="170"/>
      <c r="Y1840" s="171"/>
    </row>
    <row r="1841" spans="2:25">
      <c r="B1841" s="170">
        <v>43229</v>
      </c>
      <c r="C1841">
        <v>6375</v>
      </c>
      <c r="E1841" s="170">
        <v>43237</v>
      </c>
      <c r="F1841">
        <v>5815.92</v>
      </c>
      <c r="H1841" s="170">
        <v>43237</v>
      </c>
      <c r="I1841" s="172">
        <f t="shared" si="68"/>
        <v>6300</v>
      </c>
      <c r="J1841" s="114">
        <f t="shared" si="69"/>
        <v>5815.92</v>
      </c>
      <c r="L1841" s="170"/>
      <c r="M1841" s="173"/>
      <c r="T1841" s="170"/>
      <c r="X1841" s="170"/>
      <c r="Y1841" s="171"/>
    </row>
    <row r="1842" spans="2:25">
      <c r="B1842" s="170">
        <v>43231</v>
      </c>
      <c r="C1842">
        <v>6500</v>
      </c>
      <c r="E1842" s="170">
        <v>43238</v>
      </c>
      <c r="F1842">
        <v>5783.31</v>
      </c>
      <c r="H1842" s="170">
        <v>43238</v>
      </c>
      <c r="I1842" s="172">
        <f t="shared" si="68"/>
        <v>6375</v>
      </c>
      <c r="J1842" s="114">
        <f t="shared" si="69"/>
        <v>5783.31</v>
      </c>
      <c r="L1842" s="170"/>
      <c r="M1842" s="173"/>
      <c r="T1842" s="170"/>
      <c r="X1842" s="170"/>
      <c r="Y1842" s="171"/>
    </row>
    <row r="1843" spans="2:25">
      <c r="B1843" s="170">
        <v>43234</v>
      </c>
      <c r="C1843">
        <v>6450</v>
      </c>
      <c r="E1843" s="170">
        <v>43241</v>
      </c>
      <c r="F1843">
        <v>5733.85</v>
      </c>
      <c r="H1843" s="170">
        <v>43241</v>
      </c>
      <c r="I1843" s="172">
        <f t="shared" si="68"/>
        <v>6300</v>
      </c>
      <c r="J1843" s="114">
        <f t="shared" si="69"/>
        <v>5733.85</v>
      </c>
      <c r="L1843" s="170"/>
      <c r="M1843" s="173"/>
      <c r="T1843" s="170"/>
      <c r="X1843" s="170"/>
      <c r="Y1843" s="171"/>
    </row>
    <row r="1844" spans="2:25">
      <c r="B1844" s="170">
        <v>43235</v>
      </c>
      <c r="C1844">
        <v>6475</v>
      </c>
      <c r="E1844" s="170">
        <v>43242</v>
      </c>
      <c r="F1844">
        <v>5751.12</v>
      </c>
      <c r="H1844" s="170">
        <v>43242</v>
      </c>
      <c r="I1844" s="172">
        <f t="shared" si="68"/>
        <v>6550</v>
      </c>
      <c r="J1844" s="114">
        <f t="shared" si="69"/>
        <v>5751.12</v>
      </c>
      <c r="L1844" s="170"/>
      <c r="M1844" s="173"/>
      <c r="T1844" s="170"/>
      <c r="X1844" s="170"/>
      <c r="Y1844" s="171"/>
    </row>
    <row r="1845" spans="2:25">
      <c r="B1845" s="170">
        <v>43236</v>
      </c>
      <c r="C1845">
        <v>6425</v>
      </c>
      <c r="E1845" s="170">
        <v>43243</v>
      </c>
      <c r="F1845">
        <v>5792</v>
      </c>
      <c r="H1845" s="170">
        <v>43243</v>
      </c>
      <c r="I1845" s="172">
        <f t="shared" si="68"/>
        <v>6800</v>
      </c>
      <c r="J1845" s="114">
        <f t="shared" si="69"/>
        <v>5792</v>
      </c>
      <c r="L1845" s="170"/>
      <c r="M1845" s="173"/>
      <c r="T1845" s="170"/>
      <c r="X1845" s="170"/>
      <c r="Y1845" s="171"/>
    </row>
    <row r="1846" spans="2:25">
      <c r="B1846" s="170">
        <v>43237</v>
      </c>
      <c r="C1846">
        <v>6300</v>
      </c>
      <c r="E1846" s="170">
        <v>43244</v>
      </c>
      <c r="F1846">
        <v>5946.54</v>
      </c>
      <c r="H1846" s="170">
        <v>43244</v>
      </c>
      <c r="I1846" s="172">
        <f t="shared" si="68"/>
        <v>6975</v>
      </c>
      <c r="J1846" s="114">
        <f t="shared" si="69"/>
        <v>5946.54</v>
      </c>
      <c r="L1846" s="170"/>
      <c r="M1846" s="173"/>
      <c r="T1846" s="170"/>
      <c r="X1846" s="170"/>
      <c r="Y1846" s="171"/>
    </row>
    <row r="1847" spans="2:25">
      <c r="B1847" s="170">
        <v>43238</v>
      </c>
      <c r="C1847">
        <v>6375</v>
      </c>
      <c r="E1847" s="170">
        <v>43245</v>
      </c>
      <c r="F1847">
        <v>5975.74</v>
      </c>
      <c r="H1847" s="170">
        <v>43245</v>
      </c>
      <c r="I1847" s="172">
        <f t="shared" si="68"/>
        <v>7025</v>
      </c>
      <c r="J1847" s="114">
        <f t="shared" si="69"/>
        <v>5975.74</v>
      </c>
      <c r="L1847" s="170"/>
      <c r="M1847" s="173"/>
      <c r="T1847" s="170"/>
      <c r="X1847" s="170"/>
      <c r="Y1847" s="171"/>
    </row>
    <row r="1848" spans="2:25">
      <c r="B1848" s="170">
        <v>43241</v>
      </c>
      <c r="C1848">
        <v>6300</v>
      </c>
      <c r="E1848" s="170">
        <v>43248</v>
      </c>
      <c r="F1848">
        <v>6068.33</v>
      </c>
      <c r="H1848" s="170">
        <v>43248</v>
      </c>
      <c r="I1848" s="172">
        <f t="shared" si="68"/>
        <v>7075</v>
      </c>
      <c r="J1848" s="114">
        <f t="shared" si="69"/>
        <v>6068.33</v>
      </c>
      <c r="L1848" s="170"/>
      <c r="M1848" s="173"/>
      <c r="T1848" s="170"/>
      <c r="X1848" s="170"/>
      <c r="Y1848" s="171"/>
    </row>
    <row r="1849" spans="2:25">
      <c r="B1849" s="170">
        <v>43242</v>
      </c>
      <c r="C1849">
        <v>6550</v>
      </c>
      <c r="E1849" s="170">
        <v>43250</v>
      </c>
      <c r="F1849">
        <v>6011.06</v>
      </c>
      <c r="H1849" s="170">
        <v>43250</v>
      </c>
      <c r="I1849" s="172">
        <f t="shared" si="68"/>
        <v>7025</v>
      </c>
      <c r="J1849" s="114">
        <f t="shared" si="69"/>
        <v>6011.06</v>
      </c>
      <c r="L1849" s="170"/>
      <c r="M1849" s="173"/>
      <c r="T1849" s="170"/>
      <c r="X1849" s="170"/>
      <c r="Y1849" s="171"/>
    </row>
    <row r="1850" spans="2:25">
      <c r="B1850" s="170">
        <v>43243</v>
      </c>
      <c r="C1850">
        <v>6800</v>
      </c>
      <c r="E1850" s="170">
        <v>43251</v>
      </c>
      <c r="F1850">
        <v>5983.59</v>
      </c>
      <c r="H1850" s="170">
        <v>43251</v>
      </c>
      <c r="I1850" s="172">
        <f t="shared" si="68"/>
        <v>7075</v>
      </c>
      <c r="J1850" s="114">
        <f t="shared" si="69"/>
        <v>5983.59</v>
      </c>
      <c r="L1850" s="170"/>
      <c r="M1850" s="173"/>
      <c r="T1850" s="170"/>
      <c r="X1850" s="170"/>
      <c r="Y1850" s="171"/>
    </row>
    <row r="1851" spans="2:25">
      <c r="B1851" s="170">
        <v>43244</v>
      </c>
      <c r="C1851">
        <v>6975</v>
      </c>
      <c r="E1851" s="170">
        <v>43255</v>
      </c>
      <c r="F1851">
        <v>6014.82</v>
      </c>
      <c r="H1851" s="170">
        <v>43255</v>
      </c>
      <c r="I1851" s="172">
        <f t="shared" si="68"/>
        <v>7025</v>
      </c>
      <c r="J1851" s="114">
        <f t="shared" si="69"/>
        <v>6014.82</v>
      </c>
      <c r="L1851" s="170"/>
      <c r="M1851" s="173"/>
      <c r="T1851" s="170"/>
      <c r="X1851" s="170"/>
      <c r="Y1851" s="171"/>
    </row>
    <row r="1852" spans="2:25">
      <c r="B1852" s="170">
        <v>43245</v>
      </c>
      <c r="C1852">
        <v>7025</v>
      </c>
      <c r="E1852" s="170">
        <v>43256</v>
      </c>
      <c r="F1852">
        <v>6088.79</v>
      </c>
      <c r="H1852" s="170">
        <v>43256</v>
      </c>
      <c r="I1852" s="172">
        <f t="shared" si="68"/>
        <v>7200</v>
      </c>
      <c r="J1852" s="114">
        <f t="shared" si="69"/>
        <v>6088.79</v>
      </c>
      <c r="L1852" s="170"/>
      <c r="M1852" s="173"/>
      <c r="T1852" s="170"/>
      <c r="X1852" s="170"/>
      <c r="Y1852" s="171"/>
    </row>
    <row r="1853" spans="2:25">
      <c r="B1853" s="170">
        <v>43248</v>
      </c>
      <c r="C1853">
        <v>7075</v>
      </c>
      <c r="E1853" s="170">
        <v>43257</v>
      </c>
      <c r="F1853">
        <v>6069.71</v>
      </c>
      <c r="H1853" s="170">
        <v>43257</v>
      </c>
      <c r="I1853" s="172">
        <f t="shared" si="68"/>
        <v>6975</v>
      </c>
      <c r="J1853" s="114">
        <f t="shared" si="69"/>
        <v>6069.71</v>
      </c>
      <c r="L1853" s="170"/>
      <c r="M1853" s="173"/>
      <c r="T1853" s="170"/>
      <c r="X1853" s="170"/>
      <c r="Y1853" s="171"/>
    </row>
    <row r="1854" spans="2:25">
      <c r="B1854" s="170">
        <v>43250</v>
      </c>
      <c r="C1854">
        <v>7025</v>
      </c>
      <c r="E1854" s="170">
        <v>43258</v>
      </c>
      <c r="F1854">
        <v>6106.7</v>
      </c>
      <c r="H1854" s="170">
        <v>43258</v>
      </c>
      <c r="I1854" s="172">
        <f t="shared" si="68"/>
        <v>7100</v>
      </c>
      <c r="J1854" s="114">
        <f t="shared" si="69"/>
        <v>6106.7</v>
      </c>
      <c r="L1854" s="170"/>
      <c r="M1854" s="173"/>
      <c r="T1854" s="170"/>
      <c r="X1854" s="170"/>
      <c r="Y1854" s="171"/>
    </row>
    <row r="1855" spans="2:25">
      <c r="B1855" s="170">
        <v>43251</v>
      </c>
      <c r="C1855">
        <v>7075</v>
      </c>
      <c r="E1855" s="170">
        <v>43259</v>
      </c>
      <c r="F1855">
        <v>5993.63</v>
      </c>
      <c r="H1855" s="170">
        <v>43259</v>
      </c>
      <c r="I1855" s="172">
        <f t="shared" si="68"/>
        <v>6950</v>
      </c>
      <c r="J1855" s="114">
        <f t="shared" si="69"/>
        <v>5993.63</v>
      </c>
      <c r="L1855" s="170"/>
      <c r="M1855" s="173"/>
      <c r="T1855" s="170"/>
      <c r="X1855" s="170"/>
      <c r="Y1855" s="171"/>
    </row>
    <row r="1856" spans="2:25">
      <c r="B1856" s="170">
        <v>43255</v>
      </c>
      <c r="C1856">
        <v>7025</v>
      </c>
      <c r="E1856" s="170">
        <v>43271</v>
      </c>
      <c r="F1856">
        <v>5884.04</v>
      </c>
      <c r="H1856" s="170">
        <v>43271</v>
      </c>
      <c r="I1856" s="172">
        <f t="shared" si="68"/>
        <v>6700</v>
      </c>
      <c r="J1856" s="114">
        <f t="shared" si="69"/>
        <v>5884.04</v>
      </c>
      <c r="L1856" s="170"/>
      <c r="M1856" s="173"/>
      <c r="T1856" s="170"/>
      <c r="X1856" s="170"/>
      <c r="Y1856" s="171"/>
    </row>
    <row r="1857" spans="2:25">
      <c r="B1857" s="170">
        <v>43256</v>
      </c>
      <c r="C1857">
        <v>7200</v>
      </c>
      <c r="E1857" s="170">
        <v>43272</v>
      </c>
      <c r="F1857">
        <v>5822.33</v>
      </c>
      <c r="H1857" s="170">
        <v>43272</v>
      </c>
      <c r="I1857" s="172">
        <f t="shared" si="68"/>
        <v>6525</v>
      </c>
      <c r="J1857" s="114">
        <f t="shared" si="69"/>
        <v>5822.33</v>
      </c>
      <c r="L1857" s="170"/>
      <c r="M1857" s="173"/>
      <c r="T1857" s="170"/>
      <c r="X1857" s="170"/>
      <c r="Y1857" s="171"/>
    </row>
    <row r="1858" spans="2:25">
      <c r="B1858" s="170">
        <v>43257</v>
      </c>
      <c r="C1858">
        <v>6975</v>
      </c>
      <c r="E1858" s="170">
        <v>43273</v>
      </c>
      <c r="F1858">
        <v>5821.81</v>
      </c>
      <c r="H1858" s="170">
        <v>43273</v>
      </c>
      <c r="I1858" s="172">
        <f t="shared" si="68"/>
        <v>6550</v>
      </c>
      <c r="J1858" s="114">
        <f t="shared" si="69"/>
        <v>5821.81</v>
      </c>
      <c r="L1858" s="170"/>
      <c r="M1858" s="173"/>
      <c r="T1858" s="170"/>
      <c r="X1858" s="170"/>
      <c r="Y1858" s="171"/>
    </row>
    <row r="1859" spans="2:25">
      <c r="B1859" s="170">
        <v>43258</v>
      </c>
      <c r="C1859">
        <v>7100</v>
      </c>
      <c r="E1859" s="170">
        <v>43276</v>
      </c>
      <c r="F1859">
        <v>5859.08</v>
      </c>
      <c r="H1859" s="170">
        <v>43276</v>
      </c>
      <c r="I1859" s="172">
        <f t="shared" si="68"/>
        <v>6625</v>
      </c>
      <c r="J1859" s="114">
        <f t="shared" si="69"/>
        <v>5859.08</v>
      </c>
      <c r="L1859" s="170"/>
      <c r="M1859" s="173"/>
      <c r="T1859" s="170"/>
      <c r="X1859" s="170"/>
      <c r="Y1859" s="171"/>
    </row>
    <row r="1860" spans="2:25">
      <c r="B1860" s="170">
        <v>43259</v>
      </c>
      <c r="C1860">
        <v>6950</v>
      </c>
      <c r="E1860" s="170">
        <v>43277</v>
      </c>
      <c r="F1860">
        <v>5825.65</v>
      </c>
      <c r="H1860" s="170">
        <v>43277</v>
      </c>
      <c r="I1860" s="172">
        <f t="shared" si="68"/>
        <v>6625</v>
      </c>
      <c r="J1860" s="114">
        <f t="shared" si="69"/>
        <v>5825.65</v>
      </c>
      <c r="L1860" s="170"/>
      <c r="M1860" s="173"/>
      <c r="T1860" s="170"/>
      <c r="X1860" s="170"/>
      <c r="Y1860" s="171"/>
    </row>
    <row r="1861" spans="2:25">
      <c r="B1861" s="170">
        <v>43271</v>
      </c>
      <c r="C1861">
        <v>6700</v>
      </c>
      <c r="E1861" s="170">
        <v>43278</v>
      </c>
      <c r="F1861">
        <v>5787.55</v>
      </c>
      <c r="H1861" s="170">
        <v>43278</v>
      </c>
      <c r="I1861" s="172">
        <f t="shared" ref="I1861:I1924" si="70">IFERROR(_xlfn.XLOOKUP($H1861,B1861:B5428,C1861:C5428),AVERAGE(I1858:I1860))</f>
        <v>6550</v>
      </c>
      <c r="J1861" s="114">
        <f t="shared" ref="J1861:J1924" si="71">F1861</f>
        <v>5787.55</v>
      </c>
      <c r="L1861" s="170"/>
      <c r="M1861" s="173"/>
      <c r="T1861" s="170"/>
      <c r="X1861" s="170"/>
      <c r="Y1861" s="171"/>
    </row>
    <row r="1862" spans="2:25">
      <c r="B1862" s="170">
        <v>43272</v>
      </c>
      <c r="C1862">
        <v>6525</v>
      </c>
      <c r="E1862" s="170">
        <v>43279</v>
      </c>
      <c r="F1862">
        <v>5667.32</v>
      </c>
      <c r="H1862" s="170">
        <v>43279</v>
      </c>
      <c r="I1862" s="172">
        <f t="shared" si="70"/>
        <v>6350</v>
      </c>
      <c r="J1862" s="114">
        <f t="shared" si="71"/>
        <v>5667.32</v>
      </c>
      <c r="L1862" s="170"/>
      <c r="M1862" s="173"/>
      <c r="T1862" s="170"/>
      <c r="X1862" s="170"/>
      <c r="Y1862" s="171"/>
    </row>
    <row r="1863" spans="2:25">
      <c r="B1863" s="170">
        <v>43273</v>
      </c>
      <c r="C1863">
        <v>6550</v>
      </c>
      <c r="E1863" s="170">
        <v>43280</v>
      </c>
      <c r="F1863">
        <v>5799.24</v>
      </c>
      <c r="H1863" s="170">
        <v>43280</v>
      </c>
      <c r="I1863" s="172">
        <f t="shared" si="70"/>
        <v>6650</v>
      </c>
      <c r="J1863" s="114">
        <f t="shared" si="71"/>
        <v>5799.24</v>
      </c>
      <c r="L1863" s="170"/>
      <c r="M1863" s="173"/>
      <c r="T1863" s="170"/>
      <c r="X1863" s="170"/>
      <c r="Y1863" s="171"/>
    </row>
    <row r="1864" spans="2:25">
      <c r="B1864" s="170">
        <v>43276</v>
      </c>
      <c r="C1864">
        <v>6625</v>
      </c>
      <c r="E1864" s="170">
        <v>43283</v>
      </c>
      <c r="F1864">
        <v>5746.77</v>
      </c>
      <c r="H1864" s="170">
        <v>43283</v>
      </c>
      <c r="I1864" s="172">
        <f t="shared" si="70"/>
        <v>6525</v>
      </c>
      <c r="J1864" s="114">
        <f t="shared" si="71"/>
        <v>5746.77</v>
      </c>
      <c r="L1864" s="170"/>
      <c r="M1864" s="173"/>
      <c r="T1864" s="170"/>
      <c r="X1864" s="170"/>
      <c r="Y1864" s="171"/>
    </row>
    <row r="1865" spans="2:25">
      <c r="B1865" s="170">
        <v>43277</v>
      </c>
      <c r="C1865">
        <v>6625</v>
      </c>
      <c r="E1865" s="170">
        <v>43284</v>
      </c>
      <c r="F1865">
        <v>5633.94</v>
      </c>
      <c r="H1865" s="170">
        <v>43284</v>
      </c>
      <c r="I1865" s="172">
        <f t="shared" si="70"/>
        <v>6250</v>
      </c>
      <c r="J1865" s="114">
        <f t="shared" si="71"/>
        <v>5633.94</v>
      </c>
      <c r="L1865" s="170"/>
      <c r="M1865" s="173"/>
      <c r="T1865" s="170"/>
      <c r="X1865" s="170"/>
      <c r="Y1865" s="171"/>
    </row>
    <row r="1866" spans="2:25">
      <c r="B1866" s="170">
        <v>43278</v>
      </c>
      <c r="C1866">
        <v>6550</v>
      </c>
      <c r="E1866" s="170">
        <v>43285</v>
      </c>
      <c r="F1866">
        <v>5733.64</v>
      </c>
      <c r="H1866" s="170">
        <v>43285</v>
      </c>
      <c r="I1866" s="172">
        <f t="shared" si="70"/>
        <v>6425</v>
      </c>
      <c r="J1866" s="114">
        <f t="shared" si="71"/>
        <v>5733.64</v>
      </c>
      <c r="L1866" s="170"/>
      <c r="M1866" s="173"/>
      <c r="T1866" s="170"/>
      <c r="X1866" s="170"/>
      <c r="Y1866" s="171"/>
    </row>
    <row r="1867" spans="2:25">
      <c r="B1867" s="170">
        <v>43279</v>
      </c>
      <c r="C1867">
        <v>6350</v>
      </c>
      <c r="E1867" s="170">
        <v>43286</v>
      </c>
      <c r="F1867">
        <v>5739.33</v>
      </c>
      <c r="H1867" s="170">
        <v>43286</v>
      </c>
      <c r="I1867" s="172">
        <f t="shared" si="70"/>
        <v>6300</v>
      </c>
      <c r="J1867" s="114">
        <f t="shared" si="71"/>
        <v>5739.33</v>
      </c>
      <c r="L1867" s="170"/>
      <c r="M1867" s="173"/>
      <c r="T1867" s="170"/>
      <c r="X1867" s="170"/>
      <c r="Y1867" s="171"/>
    </row>
    <row r="1868" spans="2:25">
      <c r="B1868" s="170">
        <v>43280</v>
      </c>
      <c r="C1868">
        <v>6650</v>
      </c>
      <c r="E1868" s="170">
        <v>43287</v>
      </c>
      <c r="F1868">
        <v>5694.91</v>
      </c>
      <c r="H1868" s="170">
        <v>43287</v>
      </c>
      <c r="I1868" s="172">
        <f t="shared" si="70"/>
        <v>6200</v>
      </c>
      <c r="J1868" s="114">
        <f t="shared" si="71"/>
        <v>5694.91</v>
      </c>
      <c r="L1868" s="170"/>
      <c r="M1868" s="173"/>
      <c r="T1868" s="170"/>
      <c r="X1868" s="170"/>
      <c r="Y1868" s="171"/>
    </row>
    <row r="1869" spans="2:25">
      <c r="B1869" s="170">
        <v>43283</v>
      </c>
      <c r="C1869">
        <v>6525</v>
      </c>
      <c r="E1869" s="170">
        <v>43290</v>
      </c>
      <c r="F1869">
        <v>5807.38</v>
      </c>
      <c r="H1869" s="170">
        <v>43290</v>
      </c>
      <c r="I1869" s="172">
        <f t="shared" si="70"/>
        <v>6550</v>
      </c>
      <c r="J1869" s="114">
        <f t="shared" si="71"/>
        <v>5807.38</v>
      </c>
      <c r="L1869" s="170"/>
      <c r="M1869" s="173"/>
      <c r="T1869" s="170"/>
      <c r="X1869" s="170"/>
      <c r="Y1869" s="171"/>
    </row>
    <row r="1870" spans="2:25">
      <c r="B1870" s="170">
        <v>43284</v>
      </c>
      <c r="C1870">
        <v>6250</v>
      </c>
      <c r="E1870" s="170">
        <v>43291</v>
      </c>
      <c r="F1870">
        <v>5881.76</v>
      </c>
      <c r="H1870" s="170">
        <v>43291</v>
      </c>
      <c r="I1870" s="172">
        <f t="shared" si="70"/>
        <v>6650</v>
      </c>
      <c r="J1870" s="114">
        <f t="shared" si="71"/>
        <v>5881.76</v>
      </c>
      <c r="L1870" s="170"/>
      <c r="M1870" s="173"/>
      <c r="T1870" s="170"/>
      <c r="X1870" s="170"/>
      <c r="Y1870" s="171"/>
    </row>
    <row r="1871" spans="2:25">
      <c r="B1871" s="170">
        <v>43285</v>
      </c>
      <c r="C1871">
        <v>6425</v>
      </c>
      <c r="E1871" s="170">
        <v>43292</v>
      </c>
      <c r="F1871">
        <v>5893.36</v>
      </c>
      <c r="H1871" s="170">
        <v>43292</v>
      </c>
      <c r="I1871" s="172">
        <f t="shared" si="70"/>
        <v>6625</v>
      </c>
      <c r="J1871" s="114">
        <f t="shared" si="71"/>
        <v>5893.36</v>
      </c>
      <c r="L1871" s="170"/>
      <c r="M1871" s="173"/>
      <c r="T1871" s="170"/>
      <c r="X1871" s="170"/>
      <c r="Y1871" s="171"/>
    </row>
    <row r="1872" spans="2:25">
      <c r="B1872" s="170">
        <v>43286</v>
      </c>
      <c r="C1872">
        <v>6300</v>
      </c>
      <c r="E1872" s="170">
        <v>43293</v>
      </c>
      <c r="F1872">
        <v>5907.87</v>
      </c>
      <c r="H1872" s="170">
        <v>43293</v>
      </c>
      <c r="I1872" s="172">
        <f t="shared" si="70"/>
        <v>6550</v>
      </c>
      <c r="J1872" s="114">
        <f t="shared" si="71"/>
        <v>5907.87</v>
      </c>
      <c r="L1872" s="170"/>
      <c r="M1872" s="173"/>
      <c r="T1872" s="170"/>
      <c r="X1872" s="170"/>
      <c r="Y1872" s="171"/>
    </row>
    <row r="1873" spans="2:25">
      <c r="B1873" s="170">
        <v>43287</v>
      </c>
      <c r="C1873">
        <v>6200</v>
      </c>
      <c r="E1873" s="170">
        <v>43294</v>
      </c>
      <c r="F1873">
        <v>5944.07</v>
      </c>
      <c r="H1873" s="170">
        <v>43294</v>
      </c>
      <c r="I1873" s="172">
        <f t="shared" si="70"/>
        <v>6525</v>
      </c>
      <c r="J1873" s="114">
        <f t="shared" si="71"/>
        <v>5944.07</v>
      </c>
      <c r="L1873" s="170"/>
      <c r="M1873" s="173"/>
      <c r="T1873" s="170"/>
      <c r="X1873" s="170"/>
      <c r="Y1873" s="171"/>
    </row>
    <row r="1874" spans="2:25">
      <c r="B1874" s="170">
        <v>43290</v>
      </c>
      <c r="C1874">
        <v>6550</v>
      </c>
      <c r="E1874" s="170">
        <v>43297</v>
      </c>
      <c r="F1874">
        <v>5905.16</v>
      </c>
      <c r="H1874" s="170">
        <v>43297</v>
      </c>
      <c r="I1874" s="172">
        <f t="shared" si="70"/>
        <v>6525</v>
      </c>
      <c r="J1874" s="114">
        <f t="shared" si="71"/>
        <v>5905.16</v>
      </c>
      <c r="L1874" s="170"/>
      <c r="M1874" s="173"/>
      <c r="T1874" s="170"/>
      <c r="X1874" s="170"/>
      <c r="Y1874" s="171"/>
    </row>
    <row r="1875" spans="2:25">
      <c r="B1875" s="170">
        <v>43291</v>
      </c>
      <c r="C1875">
        <v>6650</v>
      </c>
      <c r="E1875" s="170">
        <v>43298</v>
      </c>
      <c r="F1875">
        <v>5861.51</v>
      </c>
      <c r="H1875" s="170">
        <v>43298</v>
      </c>
      <c r="I1875" s="172">
        <f t="shared" si="70"/>
        <v>6425</v>
      </c>
      <c r="J1875" s="114">
        <f t="shared" si="71"/>
        <v>5861.51</v>
      </c>
      <c r="L1875" s="170"/>
      <c r="M1875" s="173"/>
      <c r="T1875" s="170"/>
      <c r="X1875" s="170"/>
      <c r="Y1875" s="171"/>
    </row>
    <row r="1876" spans="2:25">
      <c r="B1876" s="170">
        <v>43292</v>
      </c>
      <c r="C1876">
        <v>6625</v>
      </c>
      <c r="E1876" s="170">
        <v>43299</v>
      </c>
      <c r="F1876">
        <v>5890.73</v>
      </c>
      <c r="H1876" s="170">
        <v>43299</v>
      </c>
      <c r="I1876" s="172">
        <f t="shared" si="70"/>
        <v>6400</v>
      </c>
      <c r="J1876" s="114">
        <f t="shared" si="71"/>
        <v>5890.73</v>
      </c>
      <c r="L1876" s="170"/>
      <c r="M1876" s="173"/>
      <c r="T1876" s="170"/>
      <c r="X1876" s="170"/>
      <c r="Y1876" s="171"/>
    </row>
    <row r="1877" spans="2:25">
      <c r="B1877" s="170">
        <v>43293</v>
      </c>
      <c r="C1877">
        <v>6550</v>
      </c>
      <c r="E1877" s="170">
        <v>43300</v>
      </c>
      <c r="F1877">
        <v>5871.08</v>
      </c>
      <c r="H1877" s="170">
        <v>43300</v>
      </c>
      <c r="I1877" s="172">
        <f t="shared" si="70"/>
        <v>6325</v>
      </c>
      <c r="J1877" s="114">
        <f t="shared" si="71"/>
        <v>5871.08</v>
      </c>
      <c r="L1877" s="170"/>
      <c r="M1877" s="173"/>
      <c r="T1877" s="170"/>
      <c r="X1877" s="170"/>
      <c r="Y1877" s="171"/>
    </row>
    <row r="1878" spans="2:25">
      <c r="B1878" s="170">
        <v>43294</v>
      </c>
      <c r="C1878">
        <v>6525</v>
      </c>
      <c r="E1878" s="170">
        <v>43301</v>
      </c>
      <c r="F1878">
        <v>5872.78</v>
      </c>
      <c r="H1878" s="170">
        <v>43301</v>
      </c>
      <c r="I1878" s="172">
        <f t="shared" si="70"/>
        <v>6275</v>
      </c>
      <c r="J1878" s="114">
        <f t="shared" si="71"/>
        <v>5872.78</v>
      </c>
      <c r="L1878" s="170"/>
      <c r="M1878" s="173"/>
      <c r="T1878" s="170"/>
      <c r="X1878" s="170"/>
      <c r="Y1878" s="171"/>
    </row>
    <row r="1879" spans="2:25">
      <c r="B1879" s="170">
        <v>43297</v>
      </c>
      <c r="C1879">
        <v>6525</v>
      </c>
      <c r="E1879" s="170">
        <v>43304</v>
      </c>
      <c r="F1879">
        <v>5915.8</v>
      </c>
      <c r="H1879" s="170">
        <v>43304</v>
      </c>
      <c r="I1879" s="172">
        <f t="shared" si="70"/>
        <v>6425</v>
      </c>
      <c r="J1879" s="114">
        <f t="shared" si="71"/>
        <v>5915.8</v>
      </c>
      <c r="L1879" s="170"/>
      <c r="M1879" s="173"/>
      <c r="T1879" s="170"/>
      <c r="X1879" s="170"/>
      <c r="Y1879" s="171"/>
    </row>
    <row r="1880" spans="2:25">
      <c r="B1880" s="170">
        <v>43298</v>
      </c>
      <c r="C1880">
        <v>6425</v>
      </c>
      <c r="E1880" s="170">
        <v>43305</v>
      </c>
      <c r="F1880">
        <v>5931.84</v>
      </c>
      <c r="H1880" s="170">
        <v>43305</v>
      </c>
      <c r="I1880" s="172">
        <f t="shared" si="70"/>
        <v>6400</v>
      </c>
      <c r="J1880" s="114">
        <f t="shared" si="71"/>
        <v>5931.84</v>
      </c>
      <c r="L1880" s="170"/>
      <c r="M1880" s="173"/>
      <c r="T1880" s="170"/>
      <c r="X1880" s="170"/>
      <c r="Y1880" s="171"/>
    </row>
    <row r="1881" spans="2:25">
      <c r="B1881" s="170">
        <v>43299</v>
      </c>
      <c r="C1881">
        <v>6400</v>
      </c>
      <c r="E1881" s="170">
        <v>43306</v>
      </c>
      <c r="F1881">
        <v>5933.89</v>
      </c>
      <c r="H1881" s="170">
        <v>43306</v>
      </c>
      <c r="I1881" s="172">
        <f t="shared" si="70"/>
        <v>6350</v>
      </c>
      <c r="J1881" s="114">
        <f t="shared" si="71"/>
        <v>5933.89</v>
      </c>
      <c r="L1881" s="170"/>
      <c r="M1881" s="173"/>
      <c r="T1881" s="170"/>
      <c r="X1881" s="170"/>
      <c r="Y1881" s="171"/>
    </row>
    <row r="1882" spans="2:25">
      <c r="B1882" s="170">
        <v>43300</v>
      </c>
      <c r="C1882">
        <v>6325</v>
      </c>
      <c r="E1882" s="170">
        <v>43307</v>
      </c>
      <c r="F1882">
        <v>5946.14</v>
      </c>
      <c r="H1882" s="170">
        <v>43307</v>
      </c>
      <c r="I1882" s="172">
        <f t="shared" si="70"/>
        <v>6375</v>
      </c>
      <c r="J1882" s="114">
        <f t="shared" si="71"/>
        <v>5946.14</v>
      </c>
      <c r="L1882" s="170"/>
      <c r="M1882" s="173"/>
      <c r="T1882" s="170"/>
      <c r="X1882" s="170"/>
      <c r="Y1882" s="171"/>
    </row>
    <row r="1883" spans="2:25">
      <c r="B1883" s="170">
        <v>43301</v>
      </c>
      <c r="C1883">
        <v>6275</v>
      </c>
      <c r="E1883" s="170">
        <v>43308</v>
      </c>
      <c r="F1883">
        <v>5989.14</v>
      </c>
      <c r="H1883" s="170">
        <v>43308</v>
      </c>
      <c r="I1883" s="172">
        <f t="shared" si="70"/>
        <v>6275</v>
      </c>
      <c r="J1883" s="114">
        <f t="shared" si="71"/>
        <v>5989.14</v>
      </c>
      <c r="L1883" s="170"/>
      <c r="M1883" s="173"/>
      <c r="T1883" s="170"/>
      <c r="X1883" s="170"/>
      <c r="Y1883" s="171"/>
    </row>
    <row r="1884" spans="2:25">
      <c r="B1884" s="170">
        <v>43304</v>
      </c>
      <c r="C1884">
        <v>6425</v>
      </c>
      <c r="E1884" s="170">
        <v>43311</v>
      </c>
      <c r="F1884">
        <v>6027.94</v>
      </c>
      <c r="H1884" s="170">
        <v>43311</v>
      </c>
      <c r="I1884" s="172">
        <f t="shared" si="70"/>
        <v>6275</v>
      </c>
      <c r="J1884" s="114">
        <f t="shared" si="71"/>
        <v>6027.94</v>
      </c>
      <c r="L1884" s="170"/>
      <c r="M1884" s="173"/>
      <c r="T1884" s="170"/>
      <c r="X1884" s="170"/>
      <c r="Y1884" s="171"/>
    </row>
    <row r="1885" spans="2:25">
      <c r="B1885" s="170">
        <v>43305</v>
      </c>
      <c r="C1885">
        <v>6400</v>
      </c>
      <c r="E1885" s="170">
        <v>43312</v>
      </c>
      <c r="F1885">
        <v>5936.44</v>
      </c>
      <c r="H1885" s="170">
        <v>43312</v>
      </c>
      <c r="I1885" s="172">
        <f t="shared" si="70"/>
        <v>6350</v>
      </c>
      <c r="J1885" s="114">
        <f t="shared" si="71"/>
        <v>5936.44</v>
      </c>
      <c r="L1885" s="170"/>
      <c r="M1885" s="173"/>
      <c r="T1885" s="170"/>
      <c r="X1885" s="170"/>
      <c r="Y1885" s="171"/>
    </row>
    <row r="1886" spans="2:25">
      <c r="B1886" s="170">
        <v>43306</v>
      </c>
      <c r="C1886">
        <v>6350</v>
      </c>
      <c r="E1886" s="170">
        <v>43313</v>
      </c>
      <c r="F1886">
        <v>6033.42</v>
      </c>
      <c r="H1886" s="170">
        <v>43313</v>
      </c>
      <c r="I1886" s="172">
        <f t="shared" si="70"/>
        <v>6425</v>
      </c>
      <c r="J1886" s="114">
        <f t="shared" si="71"/>
        <v>6033.42</v>
      </c>
      <c r="L1886" s="170"/>
      <c r="M1886" s="173"/>
      <c r="T1886" s="170"/>
      <c r="X1886" s="170"/>
      <c r="Y1886" s="171"/>
    </row>
    <row r="1887" spans="2:25">
      <c r="B1887" s="170">
        <v>43307</v>
      </c>
      <c r="C1887">
        <v>6375</v>
      </c>
      <c r="E1887" s="170">
        <v>43314</v>
      </c>
      <c r="F1887">
        <v>6011.72</v>
      </c>
      <c r="H1887" s="170">
        <v>43314</v>
      </c>
      <c r="I1887" s="172">
        <f t="shared" si="70"/>
        <v>6400</v>
      </c>
      <c r="J1887" s="114">
        <f t="shared" si="71"/>
        <v>6011.72</v>
      </c>
      <c r="L1887" s="170"/>
      <c r="M1887" s="173"/>
      <c r="T1887" s="170"/>
      <c r="X1887" s="170"/>
      <c r="Y1887" s="171"/>
    </row>
    <row r="1888" spans="2:25">
      <c r="B1888" s="170">
        <v>43308</v>
      </c>
      <c r="C1888">
        <v>6275</v>
      </c>
      <c r="E1888" s="170">
        <v>43315</v>
      </c>
      <c r="F1888">
        <v>6007.54</v>
      </c>
      <c r="H1888" s="170">
        <v>43315</v>
      </c>
      <c r="I1888" s="172">
        <f t="shared" si="70"/>
        <v>6375</v>
      </c>
      <c r="J1888" s="114">
        <f t="shared" si="71"/>
        <v>6007.54</v>
      </c>
      <c r="L1888" s="170"/>
      <c r="M1888" s="173"/>
      <c r="T1888" s="170"/>
      <c r="X1888" s="170"/>
      <c r="Y1888" s="171"/>
    </row>
    <row r="1889" spans="2:25">
      <c r="B1889" s="170">
        <v>43311</v>
      </c>
      <c r="C1889">
        <v>6275</v>
      </c>
      <c r="E1889" s="170">
        <v>43318</v>
      </c>
      <c r="F1889">
        <v>6101.13</v>
      </c>
      <c r="H1889" s="170">
        <v>43318</v>
      </c>
      <c r="I1889" s="172">
        <f t="shared" si="70"/>
        <v>6600</v>
      </c>
      <c r="J1889" s="114">
        <f t="shared" si="71"/>
        <v>6101.13</v>
      </c>
      <c r="L1889" s="170"/>
      <c r="M1889" s="173"/>
      <c r="T1889" s="170"/>
      <c r="X1889" s="170"/>
      <c r="Y1889" s="171"/>
    </row>
    <row r="1890" spans="2:25">
      <c r="B1890" s="170">
        <v>43312</v>
      </c>
      <c r="C1890">
        <v>6350</v>
      </c>
      <c r="E1890" s="170">
        <v>43319</v>
      </c>
      <c r="F1890">
        <v>6091.25</v>
      </c>
      <c r="H1890" s="170">
        <v>43319</v>
      </c>
      <c r="I1890" s="172">
        <f t="shared" si="70"/>
        <v>6575</v>
      </c>
      <c r="J1890" s="114">
        <f t="shared" si="71"/>
        <v>6091.25</v>
      </c>
      <c r="L1890" s="170"/>
      <c r="M1890" s="173"/>
      <c r="T1890" s="170"/>
      <c r="X1890" s="170"/>
      <c r="Y1890" s="171"/>
    </row>
    <row r="1891" spans="2:25">
      <c r="B1891" s="170">
        <v>43313</v>
      </c>
      <c r="C1891">
        <v>6425</v>
      </c>
      <c r="E1891" s="170">
        <v>43320</v>
      </c>
      <c r="F1891">
        <v>6094.83</v>
      </c>
      <c r="H1891" s="170">
        <v>43320</v>
      </c>
      <c r="I1891" s="172">
        <f t="shared" si="70"/>
        <v>6450</v>
      </c>
      <c r="J1891" s="114">
        <f t="shared" si="71"/>
        <v>6094.83</v>
      </c>
      <c r="L1891" s="170"/>
      <c r="M1891" s="173"/>
      <c r="T1891" s="170"/>
      <c r="X1891" s="170"/>
      <c r="Y1891" s="171"/>
    </row>
    <row r="1892" spans="2:25">
      <c r="B1892" s="170">
        <v>43314</v>
      </c>
      <c r="C1892">
        <v>6400</v>
      </c>
      <c r="E1892" s="170">
        <v>43321</v>
      </c>
      <c r="F1892">
        <v>6065.26</v>
      </c>
      <c r="H1892" s="170">
        <v>43321</v>
      </c>
      <c r="I1892" s="172">
        <f t="shared" si="70"/>
        <v>6425</v>
      </c>
      <c r="J1892" s="114">
        <f t="shared" si="71"/>
        <v>6065.26</v>
      </c>
      <c r="L1892" s="170"/>
      <c r="M1892" s="173"/>
      <c r="T1892" s="170"/>
      <c r="X1892" s="170"/>
      <c r="Y1892" s="171"/>
    </row>
    <row r="1893" spans="2:25">
      <c r="B1893" s="170">
        <v>43315</v>
      </c>
      <c r="C1893">
        <v>6375</v>
      </c>
      <c r="E1893" s="170">
        <v>43322</v>
      </c>
      <c r="F1893">
        <v>6077.17</v>
      </c>
      <c r="H1893" s="170">
        <v>43322</v>
      </c>
      <c r="I1893" s="172">
        <f t="shared" si="70"/>
        <v>6400</v>
      </c>
      <c r="J1893" s="114">
        <f t="shared" si="71"/>
        <v>6077.17</v>
      </c>
      <c r="L1893" s="170"/>
      <c r="M1893" s="173"/>
      <c r="T1893" s="170"/>
      <c r="X1893" s="170"/>
      <c r="Y1893" s="171"/>
    </row>
    <row r="1894" spans="2:25">
      <c r="B1894" s="170">
        <v>43318</v>
      </c>
      <c r="C1894">
        <v>6600</v>
      </c>
      <c r="E1894" s="170">
        <v>43325</v>
      </c>
      <c r="F1894">
        <v>5861.25</v>
      </c>
      <c r="H1894" s="170">
        <v>43325</v>
      </c>
      <c r="I1894" s="172">
        <f t="shared" si="70"/>
        <v>6200</v>
      </c>
      <c r="J1894" s="114">
        <f t="shared" si="71"/>
        <v>5861.25</v>
      </c>
      <c r="L1894" s="170"/>
      <c r="M1894" s="173"/>
      <c r="T1894" s="170"/>
      <c r="X1894" s="170"/>
      <c r="Y1894" s="171"/>
    </row>
    <row r="1895" spans="2:25">
      <c r="B1895" s="170">
        <v>43319</v>
      </c>
      <c r="C1895">
        <v>6575</v>
      </c>
      <c r="E1895" s="170">
        <v>43326</v>
      </c>
      <c r="F1895">
        <v>5769.87</v>
      </c>
      <c r="H1895" s="170">
        <v>43326</v>
      </c>
      <c r="I1895" s="172">
        <f t="shared" si="70"/>
        <v>6125</v>
      </c>
      <c r="J1895" s="114">
        <f t="shared" si="71"/>
        <v>5769.87</v>
      </c>
      <c r="L1895" s="170"/>
      <c r="M1895" s="173"/>
      <c r="T1895" s="170"/>
      <c r="X1895" s="170"/>
      <c r="Y1895" s="171"/>
    </row>
    <row r="1896" spans="2:25">
      <c r="B1896" s="170">
        <v>43320</v>
      </c>
      <c r="C1896">
        <v>6450</v>
      </c>
      <c r="E1896" s="170">
        <v>43327</v>
      </c>
      <c r="F1896">
        <v>5816.59</v>
      </c>
      <c r="H1896" s="170">
        <v>43327</v>
      </c>
      <c r="I1896" s="172">
        <f t="shared" si="70"/>
        <v>6125</v>
      </c>
      <c r="J1896" s="114">
        <f t="shared" si="71"/>
        <v>5816.59</v>
      </c>
      <c r="L1896" s="170"/>
      <c r="M1896" s="173"/>
      <c r="T1896" s="170"/>
      <c r="X1896" s="170"/>
      <c r="Y1896" s="171"/>
    </row>
    <row r="1897" spans="2:25">
      <c r="B1897" s="170">
        <v>43321</v>
      </c>
      <c r="C1897">
        <v>6425</v>
      </c>
      <c r="E1897" s="170">
        <v>43328</v>
      </c>
      <c r="F1897">
        <v>5783.8</v>
      </c>
      <c r="H1897" s="170">
        <v>43328</v>
      </c>
      <c r="I1897" s="172">
        <f t="shared" si="70"/>
        <v>6100</v>
      </c>
      <c r="J1897" s="114">
        <f t="shared" si="71"/>
        <v>5783.8</v>
      </c>
      <c r="L1897" s="170"/>
      <c r="M1897" s="173"/>
      <c r="T1897" s="170"/>
      <c r="X1897" s="170"/>
      <c r="Y1897" s="171"/>
    </row>
    <row r="1898" spans="2:25">
      <c r="B1898" s="170">
        <v>43322</v>
      </c>
      <c r="C1898">
        <v>6400</v>
      </c>
      <c r="E1898" s="170">
        <v>43332</v>
      </c>
      <c r="F1898">
        <v>5892.19</v>
      </c>
      <c r="H1898" s="170">
        <v>43332</v>
      </c>
      <c r="I1898" s="172">
        <f t="shared" si="70"/>
        <v>6200</v>
      </c>
      <c r="J1898" s="114">
        <f t="shared" si="71"/>
        <v>5892.19</v>
      </c>
      <c r="L1898" s="170"/>
      <c r="M1898" s="173"/>
      <c r="T1898" s="170"/>
      <c r="X1898" s="170"/>
      <c r="Y1898" s="171"/>
    </row>
    <row r="1899" spans="2:25">
      <c r="B1899" s="170">
        <v>43325</v>
      </c>
      <c r="C1899">
        <v>6200</v>
      </c>
      <c r="E1899" s="170">
        <v>43333</v>
      </c>
      <c r="F1899">
        <v>5944.3</v>
      </c>
      <c r="H1899" s="170">
        <v>43333</v>
      </c>
      <c r="I1899" s="172">
        <f t="shared" si="70"/>
        <v>6475</v>
      </c>
      <c r="J1899" s="114">
        <f t="shared" si="71"/>
        <v>5944.3</v>
      </c>
      <c r="L1899" s="170"/>
      <c r="M1899" s="173"/>
      <c r="T1899" s="170"/>
      <c r="X1899" s="170"/>
      <c r="Y1899" s="171"/>
    </row>
    <row r="1900" spans="2:25">
      <c r="B1900" s="170">
        <v>43326</v>
      </c>
      <c r="C1900">
        <v>6125</v>
      </c>
      <c r="E1900" s="170">
        <v>43335</v>
      </c>
      <c r="F1900">
        <v>5982.99</v>
      </c>
      <c r="H1900" s="170">
        <v>43335</v>
      </c>
      <c r="I1900" s="172">
        <f t="shared" si="70"/>
        <v>6600</v>
      </c>
      <c r="J1900" s="114">
        <f t="shared" si="71"/>
        <v>5982.99</v>
      </c>
      <c r="L1900" s="170"/>
      <c r="M1900" s="173"/>
      <c r="T1900" s="170"/>
      <c r="X1900" s="170"/>
      <c r="Y1900" s="171"/>
    </row>
    <row r="1901" spans="2:25">
      <c r="B1901" s="170">
        <v>43327</v>
      </c>
      <c r="C1901">
        <v>6125</v>
      </c>
      <c r="E1901" s="170">
        <v>43336</v>
      </c>
      <c r="F1901">
        <v>5968.75</v>
      </c>
      <c r="H1901" s="170">
        <v>43336</v>
      </c>
      <c r="I1901" s="172">
        <f t="shared" si="70"/>
        <v>6675</v>
      </c>
      <c r="J1901" s="114">
        <f t="shared" si="71"/>
        <v>5968.75</v>
      </c>
      <c r="L1901" s="170"/>
      <c r="M1901" s="173"/>
      <c r="T1901" s="170"/>
      <c r="X1901" s="170"/>
      <c r="Y1901" s="171"/>
    </row>
    <row r="1902" spans="2:25">
      <c r="B1902" s="170">
        <v>43328</v>
      </c>
      <c r="C1902">
        <v>6100</v>
      </c>
      <c r="E1902" s="170">
        <v>43339</v>
      </c>
      <c r="F1902">
        <v>6025.97</v>
      </c>
      <c r="H1902" s="170">
        <v>43339</v>
      </c>
      <c r="I1902" s="172">
        <f t="shared" si="70"/>
        <v>6675</v>
      </c>
      <c r="J1902" s="114">
        <f t="shared" si="71"/>
        <v>6025.97</v>
      </c>
      <c r="L1902" s="170"/>
      <c r="M1902" s="173"/>
      <c r="T1902" s="170"/>
      <c r="X1902" s="170"/>
      <c r="Y1902" s="171"/>
    </row>
    <row r="1903" spans="2:25">
      <c r="B1903" s="170">
        <v>43332</v>
      </c>
      <c r="C1903">
        <v>6200</v>
      </c>
      <c r="E1903" s="170">
        <v>43340</v>
      </c>
      <c r="F1903">
        <v>6042.65</v>
      </c>
      <c r="H1903" s="170">
        <v>43340</v>
      </c>
      <c r="I1903" s="172">
        <f t="shared" si="70"/>
        <v>6450</v>
      </c>
      <c r="J1903" s="114">
        <f t="shared" si="71"/>
        <v>6042.65</v>
      </c>
      <c r="L1903" s="170"/>
      <c r="M1903" s="173"/>
      <c r="T1903" s="170"/>
      <c r="X1903" s="170"/>
      <c r="Y1903" s="171"/>
    </row>
    <row r="1904" spans="2:25">
      <c r="B1904" s="170">
        <v>43333</v>
      </c>
      <c r="C1904">
        <v>6475</v>
      </c>
      <c r="E1904" s="170">
        <v>43341</v>
      </c>
      <c r="F1904">
        <v>6065.15</v>
      </c>
      <c r="H1904" s="170">
        <v>43341</v>
      </c>
      <c r="I1904" s="172">
        <f t="shared" si="70"/>
        <v>6375</v>
      </c>
      <c r="J1904" s="114">
        <f t="shared" si="71"/>
        <v>6065.15</v>
      </c>
      <c r="L1904" s="170"/>
      <c r="M1904" s="173"/>
      <c r="T1904" s="170"/>
      <c r="X1904" s="170"/>
      <c r="Y1904" s="171"/>
    </row>
    <row r="1905" spans="2:25">
      <c r="B1905" s="170">
        <v>43335</v>
      </c>
      <c r="C1905">
        <v>6600</v>
      </c>
      <c r="E1905" s="170">
        <v>43342</v>
      </c>
      <c r="F1905">
        <v>6018.96</v>
      </c>
      <c r="H1905" s="170">
        <v>43342</v>
      </c>
      <c r="I1905" s="172">
        <f t="shared" si="70"/>
        <v>6300</v>
      </c>
      <c r="J1905" s="114">
        <f t="shared" si="71"/>
        <v>6018.96</v>
      </c>
      <c r="L1905" s="170"/>
      <c r="M1905" s="173"/>
      <c r="T1905" s="170"/>
      <c r="X1905" s="170"/>
      <c r="Y1905" s="171"/>
    </row>
    <row r="1906" spans="2:25">
      <c r="B1906" s="170">
        <v>43336</v>
      </c>
      <c r="C1906">
        <v>6675</v>
      </c>
      <c r="E1906" s="170">
        <v>43343</v>
      </c>
      <c r="F1906">
        <v>6018.46</v>
      </c>
      <c r="H1906" s="170">
        <v>43343</v>
      </c>
      <c r="I1906" s="172">
        <f t="shared" si="70"/>
        <v>6375</v>
      </c>
      <c r="J1906" s="114">
        <f t="shared" si="71"/>
        <v>6018.46</v>
      </c>
      <c r="L1906" s="170"/>
      <c r="M1906" s="173"/>
      <c r="T1906" s="170"/>
      <c r="X1906" s="170"/>
      <c r="Y1906" s="171"/>
    </row>
    <row r="1907" spans="2:25">
      <c r="B1907" s="170">
        <v>43339</v>
      </c>
      <c r="C1907">
        <v>6675</v>
      </c>
      <c r="E1907" s="170">
        <v>43346</v>
      </c>
      <c r="F1907">
        <v>5967.58</v>
      </c>
      <c r="H1907" s="170">
        <v>43346</v>
      </c>
      <c r="I1907" s="172">
        <f t="shared" si="70"/>
        <v>6375</v>
      </c>
      <c r="J1907" s="114">
        <f t="shared" si="71"/>
        <v>5967.58</v>
      </c>
      <c r="L1907" s="170"/>
      <c r="M1907" s="173"/>
      <c r="T1907" s="170"/>
      <c r="X1907" s="170"/>
      <c r="Y1907" s="171"/>
    </row>
    <row r="1908" spans="2:25">
      <c r="B1908" s="170">
        <v>43340</v>
      </c>
      <c r="C1908">
        <v>6450</v>
      </c>
      <c r="E1908" s="170">
        <v>43347</v>
      </c>
      <c r="F1908">
        <v>5905.3</v>
      </c>
      <c r="H1908" s="170">
        <v>43347</v>
      </c>
      <c r="I1908" s="172">
        <f t="shared" si="70"/>
        <v>6350</v>
      </c>
      <c r="J1908" s="114">
        <f t="shared" si="71"/>
        <v>5905.3</v>
      </c>
      <c r="L1908" s="170"/>
      <c r="M1908" s="173"/>
      <c r="T1908" s="170"/>
      <c r="X1908" s="170"/>
      <c r="Y1908" s="171"/>
    </row>
    <row r="1909" spans="2:25">
      <c r="B1909" s="170">
        <v>43341</v>
      </c>
      <c r="C1909">
        <v>6375</v>
      </c>
      <c r="E1909" s="170">
        <v>43348</v>
      </c>
      <c r="F1909">
        <v>5683.5</v>
      </c>
      <c r="H1909" s="170">
        <v>43348</v>
      </c>
      <c r="I1909" s="172">
        <f t="shared" si="70"/>
        <v>5950</v>
      </c>
      <c r="J1909" s="114">
        <f t="shared" si="71"/>
        <v>5683.5</v>
      </c>
      <c r="L1909" s="170"/>
      <c r="M1909" s="173"/>
      <c r="T1909" s="170"/>
      <c r="X1909" s="170"/>
      <c r="Y1909" s="171"/>
    </row>
    <row r="1910" spans="2:25">
      <c r="B1910" s="170">
        <v>43342</v>
      </c>
      <c r="C1910">
        <v>6300</v>
      </c>
      <c r="E1910" s="170">
        <v>43349</v>
      </c>
      <c r="F1910">
        <v>5776.1</v>
      </c>
      <c r="H1910" s="170">
        <v>43349</v>
      </c>
      <c r="I1910" s="172">
        <f t="shared" si="70"/>
        <v>5950</v>
      </c>
      <c r="J1910" s="114">
        <f t="shared" si="71"/>
        <v>5776.1</v>
      </c>
      <c r="L1910" s="170"/>
      <c r="M1910" s="173"/>
      <c r="T1910" s="170"/>
      <c r="X1910" s="170"/>
      <c r="Y1910" s="171"/>
    </row>
    <row r="1911" spans="2:25">
      <c r="B1911" s="170">
        <v>43343</v>
      </c>
      <c r="C1911">
        <v>6375</v>
      </c>
      <c r="E1911" s="170">
        <v>43350</v>
      </c>
      <c r="F1911">
        <v>5851.47</v>
      </c>
      <c r="H1911" s="170">
        <v>43350</v>
      </c>
      <c r="I1911" s="172">
        <f t="shared" si="70"/>
        <v>6100</v>
      </c>
      <c r="J1911" s="114">
        <f t="shared" si="71"/>
        <v>5851.47</v>
      </c>
      <c r="L1911" s="170"/>
      <c r="M1911" s="173"/>
      <c r="T1911" s="170"/>
      <c r="X1911" s="170"/>
      <c r="Y1911" s="171"/>
    </row>
    <row r="1912" spans="2:25">
      <c r="B1912" s="170">
        <v>43346</v>
      </c>
      <c r="C1912">
        <v>6375</v>
      </c>
      <c r="E1912" s="170">
        <v>43353</v>
      </c>
      <c r="F1912">
        <v>5831.12</v>
      </c>
      <c r="H1912" s="170">
        <v>43353</v>
      </c>
      <c r="I1912" s="172">
        <f t="shared" si="70"/>
        <v>6125</v>
      </c>
      <c r="J1912" s="114">
        <f t="shared" si="71"/>
        <v>5831.12</v>
      </c>
      <c r="L1912" s="170"/>
      <c r="M1912" s="173"/>
      <c r="T1912" s="170"/>
      <c r="X1912" s="170"/>
      <c r="Y1912" s="171"/>
    </row>
    <row r="1913" spans="2:25">
      <c r="B1913" s="170">
        <v>43347</v>
      </c>
      <c r="C1913">
        <v>6350</v>
      </c>
      <c r="E1913" s="170">
        <v>43355</v>
      </c>
      <c r="F1913">
        <v>5798.15</v>
      </c>
      <c r="H1913" s="170">
        <v>43355</v>
      </c>
      <c r="I1913" s="172">
        <f t="shared" si="70"/>
        <v>6125</v>
      </c>
      <c r="J1913" s="114">
        <f t="shared" si="71"/>
        <v>5798.15</v>
      </c>
      <c r="L1913" s="170"/>
      <c r="M1913" s="173"/>
      <c r="T1913" s="170"/>
      <c r="X1913" s="170"/>
      <c r="Y1913" s="171"/>
    </row>
    <row r="1914" spans="2:25">
      <c r="B1914" s="170">
        <v>43348</v>
      </c>
      <c r="C1914">
        <v>5950</v>
      </c>
      <c r="E1914" s="170">
        <v>43356</v>
      </c>
      <c r="F1914">
        <v>5858.27</v>
      </c>
      <c r="H1914" s="170">
        <v>43356</v>
      </c>
      <c r="I1914" s="172">
        <f t="shared" si="70"/>
        <v>6000</v>
      </c>
      <c r="J1914" s="114">
        <f t="shared" si="71"/>
        <v>5858.27</v>
      </c>
      <c r="L1914" s="170"/>
      <c r="M1914" s="173"/>
      <c r="T1914" s="170"/>
      <c r="X1914" s="170"/>
      <c r="Y1914" s="171"/>
    </row>
    <row r="1915" spans="2:25">
      <c r="B1915" s="170">
        <v>43349</v>
      </c>
      <c r="C1915">
        <v>5950</v>
      </c>
      <c r="E1915" s="170">
        <v>43357</v>
      </c>
      <c r="F1915">
        <v>5931.28</v>
      </c>
      <c r="H1915" s="170">
        <v>43357</v>
      </c>
      <c r="I1915" s="172">
        <f t="shared" si="70"/>
        <v>6175</v>
      </c>
      <c r="J1915" s="114">
        <f t="shared" si="71"/>
        <v>5931.28</v>
      </c>
      <c r="L1915" s="170"/>
      <c r="M1915" s="173"/>
      <c r="T1915" s="170"/>
      <c r="X1915" s="170"/>
      <c r="Y1915" s="171"/>
    </row>
    <row r="1916" spans="2:25">
      <c r="B1916" s="170">
        <v>43350</v>
      </c>
      <c r="C1916">
        <v>6100</v>
      </c>
      <c r="E1916" s="170">
        <v>43360</v>
      </c>
      <c r="F1916">
        <v>5824.26</v>
      </c>
      <c r="H1916" s="170">
        <v>43360</v>
      </c>
      <c r="I1916" s="172">
        <f t="shared" si="70"/>
        <v>6100</v>
      </c>
      <c r="J1916" s="114">
        <f t="shared" si="71"/>
        <v>5824.26</v>
      </c>
      <c r="L1916" s="170"/>
      <c r="M1916" s="173"/>
      <c r="T1916" s="170"/>
      <c r="X1916" s="170"/>
      <c r="Y1916" s="171"/>
    </row>
    <row r="1917" spans="2:25">
      <c r="B1917" s="170">
        <v>43353</v>
      </c>
      <c r="C1917">
        <v>6125</v>
      </c>
      <c r="E1917" s="170">
        <v>43361</v>
      </c>
      <c r="F1917">
        <v>5811.79</v>
      </c>
      <c r="H1917" s="170">
        <v>43361</v>
      </c>
      <c r="I1917" s="172">
        <f t="shared" si="70"/>
        <v>5925</v>
      </c>
      <c r="J1917" s="114">
        <f t="shared" si="71"/>
        <v>5811.79</v>
      </c>
      <c r="L1917" s="170"/>
      <c r="M1917" s="173"/>
      <c r="T1917" s="170"/>
      <c r="X1917" s="170"/>
      <c r="Y1917" s="171"/>
    </row>
    <row r="1918" spans="2:25">
      <c r="B1918" s="170">
        <v>43355</v>
      </c>
      <c r="C1918">
        <v>6125</v>
      </c>
      <c r="E1918" s="170">
        <v>43362</v>
      </c>
      <c r="F1918">
        <v>5873.6</v>
      </c>
      <c r="H1918" s="170">
        <v>43362</v>
      </c>
      <c r="I1918" s="172">
        <f t="shared" si="70"/>
        <v>5850</v>
      </c>
      <c r="J1918" s="114">
        <f t="shared" si="71"/>
        <v>5873.6</v>
      </c>
      <c r="L1918" s="170"/>
      <c r="M1918" s="173"/>
      <c r="T1918" s="170"/>
      <c r="X1918" s="170"/>
      <c r="Y1918" s="171"/>
    </row>
    <row r="1919" spans="2:25">
      <c r="B1919" s="170">
        <v>43356</v>
      </c>
      <c r="C1919">
        <v>6000</v>
      </c>
      <c r="E1919" s="170">
        <v>43363</v>
      </c>
      <c r="F1919">
        <v>5931.27</v>
      </c>
      <c r="H1919" s="170">
        <v>43363</v>
      </c>
      <c r="I1919" s="172">
        <f t="shared" si="70"/>
        <v>6000</v>
      </c>
      <c r="J1919" s="114">
        <f t="shared" si="71"/>
        <v>5931.27</v>
      </c>
      <c r="L1919" s="170"/>
      <c r="M1919" s="173"/>
      <c r="T1919" s="170"/>
      <c r="X1919" s="170"/>
      <c r="Y1919" s="171"/>
    </row>
    <row r="1920" spans="2:25">
      <c r="B1920" s="170">
        <v>43357</v>
      </c>
      <c r="C1920">
        <v>6175</v>
      </c>
      <c r="E1920" s="170">
        <v>43364</v>
      </c>
      <c r="F1920">
        <v>5957.74</v>
      </c>
      <c r="H1920" s="170">
        <v>43364</v>
      </c>
      <c r="I1920" s="172">
        <f t="shared" si="70"/>
        <v>6075</v>
      </c>
      <c r="J1920" s="114">
        <f t="shared" si="71"/>
        <v>5957.74</v>
      </c>
      <c r="L1920" s="170"/>
      <c r="M1920" s="173"/>
      <c r="T1920" s="170"/>
      <c r="X1920" s="170"/>
      <c r="Y1920" s="171"/>
    </row>
    <row r="1921" spans="2:25">
      <c r="B1921" s="170">
        <v>43360</v>
      </c>
      <c r="C1921">
        <v>6100</v>
      </c>
      <c r="E1921" s="170">
        <v>43367</v>
      </c>
      <c r="F1921">
        <v>5882.22</v>
      </c>
      <c r="H1921" s="170">
        <v>43367</v>
      </c>
      <c r="I1921" s="172">
        <f t="shared" si="70"/>
        <v>5975</v>
      </c>
      <c r="J1921" s="114">
        <f t="shared" si="71"/>
        <v>5882.22</v>
      </c>
      <c r="L1921" s="170"/>
      <c r="M1921" s="173"/>
      <c r="T1921" s="170"/>
      <c r="X1921" s="170"/>
      <c r="Y1921" s="171"/>
    </row>
    <row r="1922" spans="2:25">
      <c r="B1922" s="170">
        <v>43361</v>
      </c>
      <c r="C1922">
        <v>5925</v>
      </c>
      <c r="E1922" s="170">
        <v>43368</v>
      </c>
      <c r="F1922">
        <v>5874.3</v>
      </c>
      <c r="H1922" s="170">
        <v>43368</v>
      </c>
      <c r="I1922" s="172">
        <f t="shared" si="70"/>
        <v>6000</v>
      </c>
      <c r="J1922" s="114">
        <f t="shared" si="71"/>
        <v>5874.3</v>
      </c>
      <c r="L1922" s="170"/>
      <c r="M1922" s="173"/>
      <c r="T1922" s="170"/>
      <c r="X1922" s="170"/>
      <c r="Y1922" s="171"/>
    </row>
    <row r="1923" spans="2:25">
      <c r="B1923" s="170">
        <v>43362</v>
      </c>
      <c r="C1923">
        <v>5850</v>
      </c>
      <c r="E1923" s="170">
        <v>43369</v>
      </c>
      <c r="F1923">
        <v>5873.27</v>
      </c>
      <c r="H1923" s="170">
        <v>43369</v>
      </c>
      <c r="I1923" s="172">
        <f t="shared" si="70"/>
        <v>5975</v>
      </c>
      <c r="J1923" s="114">
        <f t="shared" si="71"/>
        <v>5873.27</v>
      </c>
      <c r="L1923" s="170"/>
      <c r="M1923" s="173"/>
      <c r="T1923" s="170"/>
      <c r="X1923" s="170"/>
      <c r="Y1923" s="171"/>
    </row>
    <row r="1924" spans="2:25">
      <c r="B1924" s="170">
        <v>43363</v>
      </c>
      <c r="C1924">
        <v>6000</v>
      </c>
      <c r="E1924" s="170">
        <v>43370</v>
      </c>
      <c r="F1924">
        <v>5929.22</v>
      </c>
      <c r="H1924" s="170">
        <v>43370</v>
      </c>
      <c r="I1924" s="172">
        <f t="shared" si="70"/>
        <v>5975</v>
      </c>
      <c r="J1924" s="114">
        <f t="shared" si="71"/>
        <v>5929.22</v>
      </c>
      <c r="L1924" s="170"/>
      <c r="M1924" s="173"/>
      <c r="T1924" s="170"/>
      <c r="X1924" s="170"/>
      <c r="Y1924" s="171"/>
    </row>
    <row r="1925" spans="2:25">
      <c r="B1925" s="170">
        <v>43364</v>
      </c>
      <c r="C1925">
        <v>6075</v>
      </c>
      <c r="E1925" s="170">
        <v>43371</v>
      </c>
      <c r="F1925">
        <v>5976.55</v>
      </c>
      <c r="H1925" s="170">
        <v>43371</v>
      </c>
      <c r="I1925" s="172">
        <f t="shared" ref="I1925:I1988" si="72">IFERROR(_xlfn.XLOOKUP($H1925,B1925:B5492,C1925:C5492),AVERAGE(I1922:I1924))</f>
        <v>5900</v>
      </c>
      <c r="J1925" s="114">
        <f t="shared" ref="J1925:J1988" si="73">F1925</f>
        <v>5976.55</v>
      </c>
      <c r="L1925" s="170"/>
      <c r="M1925" s="173"/>
      <c r="T1925" s="170"/>
      <c r="X1925" s="170"/>
      <c r="Y1925" s="171"/>
    </row>
    <row r="1926" spans="2:25">
      <c r="B1926" s="170">
        <v>43367</v>
      </c>
      <c r="C1926">
        <v>5975</v>
      </c>
      <c r="E1926" s="170">
        <v>43374</v>
      </c>
      <c r="F1926">
        <v>5944.6</v>
      </c>
      <c r="H1926" s="170">
        <v>43374</v>
      </c>
      <c r="I1926" s="172">
        <f t="shared" si="72"/>
        <v>6025</v>
      </c>
      <c r="J1926" s="114">
        <f t="shared" si="73"/>
        <v>5944.6</v>
      </c>
      <c r="L1926" s="170"/>
      <c r="M1926" s="173"/>
      <c r="T1926" s="170"/>
      <c r="X1926" s="170"/>
      <c r="Y1926" s="171"/>
    </row>
    <row r="1927" spans="2:25">
      <c r="B1927" s="170">
        <v>43368</v>
      </c>
      <c r="C1927">
        <v>6000</v>
      </c>
      <c r="E1927" s="170">
        <v>43375</v>
      </c>
      <c r="F1927">
        <v>5875.62</v>
      </c>
      <c r="H1927" s="170">
        <v>43375</v>
      </c>
      <c r="I1927" s="172">
        <f t="shared" si="72"/>
        <v>5975</v>
      </c>
      <c r="J1927" s="114">
        <f t="shared" si="73"/>
        <v>5875.62</v>
      </c>
      <c r="L1927" s="170"/>
      <c r="M1927" s="173"/>
      <c r="T1927" s="170"/>
      <c r="X1927" s="170"/>
      <c r="Y1927" s="171"/>
    </row>
    <row r="1928" spans="2:25">
      <c r="B1928" s="170">
        <v>43369</v>
      </c>
      <c r="C1928">
        <v>5975</v>
      </c>
      <c r="E1928" s="170">
        <v>43376</v>
      </c>
      <c r="F1928">
        <v>5867.74</v>
      </c>
      <c r="H1928" s="170">
        <v>43376</v>
      </c>
      <c r="I1928" s="172">
        <f t="shared" si="72"/>
        <v>5950</v>
      </c>
      <c r="J1928" s="114">
        <f t="shared" si="73"/>
        <v>5867.74</v>
      </c>
      <c r="L1928" s="170"/>
      <c r="M1928" s="173"/>
      <c r="T1928" s="170"/>
      <c r="X1928" s="170"/>
      <c r="Y1928" s="171"/>
    </row>
    <row r="1929" spans="2:25">
      <c r="B1929" s="170">
        <v>43370</v>
      </c>
      <c r="C1929">
        <v>5975</v>
      </c>
      <c r="E1929" s="170">
        <v>43377</v>
      </c>
      <c r="F1929">
        <v>5756.62</v>
      </c>
      <c r="H1929" s="170">
        <v>43377</v>
      </c>
      <c r="I1929" s="172">
        <f t="shared" si="72"/>
        <v>5900</v>
      </c>
      <c r="J1929" s="114">
        <f t="shared" si="73"/>
        <v>5756.62</v>
      </c>
      <c r="L1929" s="170"/>
      <c r="M1929" s="173"/>
      <c r="T1929" s="170"/>
      <c r="X1929" s="170"/>
      <c r="Y1929" s="171"/>
    </row>
    <row r="1930" spans="2:25">
      <c r="B1930" s="170">
        <v>43371</v>
      </c>
      <c r="C1930">
        <v>5900</v>
      </c>
      <c r="E1930" s="170">
        <v>43378</v>
      </c>
      <c r="F1930">
        <v>5731.94</v>
      </c>
      <c r="H1930" s="170">
        <v>43378</v>
      </c>
      <c r="I1930" s="172">
        <f t="shared" si="72"/>
        <v>5775</v>
      </c>
      <c r="J1930" s="114">
        <f t="shared" si="73"/>
        <v>5731.94</v>
      </c>
      <c r="L1930" s="170"/>
      <c r="M1930" s="173"/>
      <c r="T1930" s="170"/>
      <c r="X1930" s="170"/>
      <c r="Y1930" s="171"/>
    </row>
    <row r="1931" spans="2:25">
      <c r="B1931" s="170">
        <v>43374</v>
      </c>
      <c r="C1931">
        <v>6025</v>
      </c>
      <c r="E1931" s="170">
        <v>43381</v>
      </c>
      <c r="F1931">
        <v>5761.07</v>
      </c>
      <c r="H1931" s="170">
        <v>43381</v>
      </c>
      <c r="I1931" s="172">
        <f t="shared" si="72"/>
        <v>5575</v>
      </c>
      <c r="J1931" s="114">
        <f t="shared" si="73"/>
        <v>5761.07</v>
      </c>
      <c r="L1931" s="170"/>
      <c r="M1931" s="173"/>
      <c r="T1931" s="170"/>
      <c r="X1931" s="170"/>
      <c r="Y1931" s="171"/>
    </row>
    <row r="1932" spans="2:25">
      <c r="B1932" s="170">
        <v>43375</v>
      </c>
      <c r="C1932">
        <v>5975</v>
      </c>
      <c r="E1932" s="170">
        <v>43382</v>
      </c>
      <c r="F1932">
        <v>5796.79</v>
      </c>
      <c r="H1932" s="170">
        <v>43382</v>
      </c>
      <c r="I1932" s="172">
        <f t="shared" si="72"/>
        <v>5600</v>
      </c>
      <c r="J1932" s="114">
        <f t="shared" si="73"/>
        <v>5796.79</v>
      </c>
      <c r="L1932" s="170"/>
      <c r="M1932" s="173"/>
      <c r="T1932" s="170"/>
      <c r="X1932" s="170"/>
      <c r="Y1932" s="171"/>
    </row>
    <row r="1933" spans="2:25">
      <c r="B1933" s="170">
        <v>43376</v>
      </c>
      <c r="C1933">
        <v>5950</v>
      </c>
      <c r="E1933" s="170">
        <v>43383</v>
      </c>
      <c r="F1933">
        <v>5820.67</v>
      </c>
      <c r="H1933" s="170">
        <v>43383</v>
      </c>
      <c r="I1933" s="172">
        <f t="shared" si="72"/>
        <v>5700</v>
      </c>
      <c r="J1933" s="114">
        <f t="shared" si="73"/>
        <v>5820.67</v>
      </c>
      <c r="L1933" s="170"/>
      <c r="M1933" s="173"/>
      <c r="T1933" s="170"/>
      <c r="X1933" s="170"/>
      <c r="Y1933" s="171"/>
    </row>
    <row r="1934" spans="2:25">
      <c r="B1934" s="170">
        <v>43377</v>
      </c>
      <c r="C1934">
        <v>5900</v>
      </c>
      <c r="E1934" s="170">
        <v>43384</v>
      </c>
      <c r="F1934">
        <v>5702.82</v>
      </c>
      <c r="H1934" s="170">
        <v>43384</v>
      </c>
      <c r="I1934" s="172">
        <f t="shared" si="72"/>
        <v>5525</v>
      </c>
      <c r="J1934" s="114">
        <f t="shared" si="73"/>
        <v>5702.82</v>
      </c>
      <c r="L1934" s="170"/>
      <c r="M1934" s="173"/>
      <c r="T1934" s="170"/>
      <c r="X1934" s="170"/>
      <c r="Y1934" s="171"/>
    </row>
    <row r="1935" spans="2:25">
      <c r="B1935" s="170">
        <v>43378</v>
      </c>
      <c r="C1935">
        <v>5775</v>
      </c>
      <c r="E1935" s="170">
        <v>43385</v>
      </c>
      <c r="F1935">
        <v>5756.49</v>
      </c>
      <c r="H1935" s="170">
        <v>43385</v>
      </c>
      <c r="I1935" s="172">
        <f t="shared" si="72"/>
        <v>5575</v>
      </c>
      <c r="J1935" s="114">
        <f t="shared" si="73"/>
        <v>5756.49</v>
      </c>
      <c r="L1935" s="170"/>
      <c r="M1935" s="173"/>
      <c r="T1935" s="170"/>
      <c r="X1935" s="170"/>
      <c r="Y1935" s="171"/>
    </row>
    <row r="1936" spans="2:25">
      <c r="B1936" s="170">
        <v>43381</v>
      </c>
      <c r="C1936">
        <v>5575</v>
      </c>
      <c r="E1936" s="170">
        <v>43388</v>
      </c>
      <c r="F1936">
        <v>5727.26</v>
      </c>
      <c r="H1936" s="170">
        <v>43388</v>
      </c>
      <c r="I1936" s="172">
        <f t="shared" si="72"/>
        <v>5525</v>
      </c>
      <c r="J1936" s="114">
        <f t="shared" si="73"/>
        <v>5727.26</v>
      </c>
      <c r="L1936" s="170"/>
      <c r="M1936" s="173"/>
      <c r="T1936" s="170"/>
      <c r="X1936" s="170"/>
      <c r="Y1936" s="171"/>
    </row>
    <row r="1937" spans="2:25">
      <c r="B1937" s="170">
        <v>43382</v>
      </c>
      <c r="C1937">
        <v>5600</v>
      </c>
      <c r="E1937" s="170">
        <v>43389</v>
      </c>
      <c r="F1937">
        <v>5800.82</v>
      </c>
      <c r="H1937" s="170">
        <v>43389</v>
      </c>
      <c r="I1937" s="172">
        <f t="shared" si="72"/>
        <v>5650</v>
      </c>
      <c r="J1937" s="114">
        <f t="shared" si="73"/>
        <v>5800.82</v>
      </c>
      <c r="L1937" s="170"/>
      <c r="M1937" s="173"/>
      <c r="T1937" s="170"/>
      <c r="X1937" s="170"/>
      <c r="Y1937" s="171"/>
    </row>
    <row r="1938" spans="2:25">
      <c r="B1938" s="170">
        <v>43383</v>
      </c>
      <c r="C1938">
        <v>5700</v>
      </c>
      <c r="E1938" s="170">
        <v>43390</v>
      </c>
      <c r="F1938">
        <v>5868.62</v>
      </c>
      <c r="H1938" s="170">
        <v>43390</v>
      </c>
      <c r="I1938" s="172">
        <f t="shared" si="72"/>
        <v>6000</v>
      </c>
      <c r="J1938" s="114">
        <f t="shared" si="73"/>
        <v>5868.62</v>
      </c>
      <c r="L1938" s="170"/>
      <c r="M1938" s="173"/>
      <c r="T1938" s="170"/>
      <c r="X1938" s="170"/>
      <c r="Y1938" s="171"/>
    </row>
    <row r="1939" spans="2:25">
      <c r="B1939" s="170">
        <v>43384</v>
      </c>
      <c r="C1939">
        <v>5525</v>
      </c>
      <c r="E1939" s="170">
        <v>43391</v>
      </c>
      <c r="F1939">
        <v>5845.24</v>
      </c>
      <c r="H1939" s="170">
        <v>43391</v>
      </c>
      <c r="I1939" s="172">
        <f t="shared" si="72"/>
        <v>6100</v>
      </c>
      <c r="J1939" s="114">
        <f t="shared" si="73"/>
        <v>5845.24</v>
      </c>
      <c r="L1939" s="170"/>
      <c r="M1939" s="173"/>
      <c r="T1939" s="170"/>
      <c r="X1939" s="170"/>
      <c r="Y1939" s="171"/>
    </row>
    <row r="1940" spans="2:25">
      <c r="B1940" s="170">
        <v>43385</v>
      </c>
      <c r="C1940">
        <v>5575</v>
      </c>
      <c r="E1940" s="170">
        <v>43392</v>
      </c>
      <c r="F1940">
        <v>5837.29</v>
      </c>
      <c r="H1940" s="170">
        <v>43392</v>
      </c>
      <c r="I1940" s="172">
        <f t="shared" si="72"/>
        <v>6000</v>
      </c>
      <c r="J1940" s="114">
        <f t="shared" si="73"/>
        <v>5837.29</v>
      </c>
      <c r="L1940" s="170"/>
      <c r="M1940" s="173"/>
      <c r="T1940" s="170"/>
      <c r="X1940" s="170"/>
      <c r="Y1940" s="171"/>
    </row>
    <row r="1941" spans="2:25">
      <c r="B1941" s="170">
        <v>43388</v>
      </c>
      <c r="C1941">
        <v>5525</v>
      </c>
      <c r="E1941" s="170">
        <v>43395</v>
      </c>
      <c r="F1941">
        <v>5840.44</v>
      </c>
      <c r="H1941" s="170">
        <v>43395</v>
      </c>
      <c r="I1941" s="172">
        <f t="shared" si="72"/>
        <v>5950</v>
      </c>
      <c r="J1941" s="114">
        <f t="shared" si="73"/>
        <v>5840.44</v>
      </c>
      <c r="L1941" s="170"/>
      <c r="M1941" s="173"/>
      <c r="T1941" s="170"/>
      <c r="X1941" s="170"/>
      <c r="Y1941" s="171"/>
    </row>
    <row r="1942" spans="2:25">
      <c r="B1942" s="170">
        <v>43389</v>
      </c>
      <c r="C1942">
        <v>5650</v>
      </c>
      <c r="E1942" s="170">
        <v>43396</v>
      </c>
      <c r="F1942">
        <v>5797.89</v>
      </c>
      <c r="H1942" s="170">
        <v>43396</v>
      </c>
      <c r="I1942" s="172">
        <f t="shared" si="72"/>
        <v>5800</v>
      </c>
      <c r="J1942" s="114">
        <f t="shared" si="73"/>
        <v>5797.89</v>
      </c>
      <c r="L1942" s="170"/>
      <c r="M1942" s="173"/>
      <c r="T1942" s="170"/>
      <c r="X1942" s="170"/>
      <c r="Y1942" s="171"/>
    </row>
    <row r="1943" spans="2:25">
      <c r="B1943" s="170">
        <v>43390</v>
      </c>
      <c r="C1943">
        <v>6000</v>
      </c>
      <c r="E1943" s="170">
        <v>43397</v>
      </c>
      <c r="F1943">
        <v>5709.42</v>
      </c>
      <c r="H1943" s="170">
        <v>43397</v>
      </c>
      <c r="I1943" s="172">
        <f t="shared" si="72"/>
        <v>5700</v>
      </c>
      <c r="J1943" s="114">
        <f t="shared" si="73"/>
        <v>5709.42</v>
      </c>
      <c r="L1943" s="170"/>
      <c r="M1943" s="173"/>
      <c r="T1943" s="170"/>
      <c r="X1943" s="170"/>
      <c r="Y1943" s="171"/>
    </row>
    <row r="1944" spans="2:25">
      <c r="B1944" s="170">
        <v>43391</v>
      </c>
      <c r="C1944">
        <v>6100</v>
      </c>
      <c r="E1944" s="170">
        <v>43398</v>
      </c>
      <c r="F1944">
        <v>5754.97</v>
      </c>
      <c r="H1944" s="170">
        <v>43398</v>
      </c>
      <c r="I1944" s="172">
        <f t="shared" si="72"/>
        <v>5800</v>
      </c>
      <c r="J1944" s="114">
        <f t="shared" si="73"/>
        <v>5754.97</v>
      </c>
      <c r="L1944" s="170"/>
      <c r="M1944" s="173"/>
      <c r="T1944" s="170"/>
      <c r="X1944" s="170"/>
      <c r="Y1944" s="171"/>
    </row>
    <row r="1945" spans="2:25">
      <c r="B1945" s="170">
        <v>43392</v>
      </c>
      <c r="C1945">
        <v>6000</v>
      </c>
      <c r="E1945" s="170">
        <v>43399</v>
      </c>
      <c r="F1945">
        <v>5784.92</v>
      </c>
      <c r="H1945" s="170">
        <v>43399</v>
      </c>
      <c r="I1945" s="172">
        <f t="shared" si="72"/>
        <v>5700</v>
      </c>
      <c r="J1945" s="114">
        <f t="shared" si="73"/>
        <v>5784.92</v>
      </c>
      <c r="L1945" s="170"/>
      <c r="M1945" s="173"/>
      <c r="T1945" s="170"/>
      <c r="X1945" s="170"/>
      <c r="Y1945" s="171"/>
    </row>
    <row r="1946" spans="2:25">
      <c r="B1946" s="170">
        <v>43395</v>
      </c>
      <c r="C1946">
        <v>5950</v>
      </c>
      <c r="E1946" s="170">
        <v>43402</v>
      </c>
      <c r="F1946">
        <v>5754.61</v>
      </c>
      <c r="H1946" s="170">
        <v>43402</v>
      </c>
      <c r="I1946" s="172">
        <f t="shared" si="72"/>
        <v>5650</v>
      </c>
      <c r="J1946" s="114">
        <f t="shared" si="73"/>
        <v>5754.61</v>
      </c>
      <c r="L1946" s="170"/>
      <c r="M1946" s="173"/>
      <c r="T1946" s="170"/>
      <c r="X1946" s="170"/>
      <c r="Y1946" s="171"/>
    </row>
    <row r="1947" spans="2:25">
      <c r="B1947" s="170">
        <v>43396</v>
      </c>
      <c r="C1947">
        <v>5800</v>
      </c>
      <c r="E1947" s="170">
        <v>43403</v>
      </c>
      <c r="F1947">
        <v>5789.1</v>
      </c>
      <c r="H1947" s="170">
        <v>43403</v>
      </c>
      <c r="I1947" s="172">
        <f t="shared" si="72"/>
        <v>5700</v>
      </c>
      <c r="J1947" s="114">
        <f t="shared" si="73"/>
        <v>5789.1</v>
      </c>
      <c r="L1947" s="170"/>
      <c r="M1947" s="173"/>
      <c r="T1947" s="170"/>
      <c r="X1947" s="170"/>
      <c r="Y1947" s="171"/>
    </row>
    <row r="1948" spans="2:25">
      <c r="B1948" s="170">
        <v>43397</v>
      </c>
      <c r="C1948">
        <v>5700</v>
      </c>
      <c r="E1948" s="170">
        <v>43404</v>
      </c>
      <c r="F1948">
        <v>5831.65</v>
      </c>
      <c r="H1948" s="170">
        <v>43404</v>
      </c>
      <c r="I1948" s="172">
        <f t="shared" si="72"/>
        <v>5975</v>
      </c>
      <c r="J1948" s="114">
        <f t="shared" si="73"/>
        <v>5831.65</v>
      </c>
      <c r="L1948" s="170"/>
      <c r="M1948" s="173"/>
      <c r="T1948" s="170"/>
      <c r="X1948" s="170"/>
      <c r="Y1948" s="171"/>
    </row>
    <row r="1949" spans="2:25">
      <c r="B1949" s="170">
        <v>43398</v>
      </c>
      <c r="C1949">
        <v>5800</v>
      </c>
      <c r="E1949" s="170">
        <v>43405</v>
      </c>
      <c r="F1949">
        <v>5835.92</v>
      </c>
      <c r="H1949" s="170">
        <v>43405</v>
      </c>
      <c r="I1949" s="172">
        <f t="shared" si="72"/>
        <v>5925</v>
      </c>
      <c r="J1949" s="114">
        <f t="shared" si="73"/>
        <v>5835.92</v>
      </c>
      <c r="L1949" s="170"/>
      <c r="M1949" s="173"/>
      <c r="T1949" s="170"/>
      <c r="X1949" s="170"/>
      <c r="Y1949" s="171"/>
    </row>
    <row r="1950" spans="2:25">
      <c r="B1950" s="170">
        <v>43399</v>
      </c>
      <c r="C1950">
        <v>5700</v>
      </c>
      <c r="E1950" s="170">
        <v>43406</v>
      </c>
      <c r="F1950">
        <v>5906.29</v>
      </c>
      <c r="H1950" s="170">
        <v>43406</v>
      </c>
      <c r="I1950" s="172">
        <f t="shared" si="72"/>
        <v>6025</v>
      </c>
      <c r="J1950" s="114">
        <f t="shared" si="73"/>
        <v>5906.29</v>
      </c>
      <c r="L1950" s="170"/>
      <c r="M1950" s="173"/>
      <c r="T1950" s="170"/>
      <c r="X1950" s="170"/>
      <c r="Y1950" s="171"/>
    </row>
    <row r="1951" spans="2:25">
      <c r="B1951" s="170">
        <v>43402</v>
      </c>
      <c r="C1951">
        <v>5650</v>
      </c>
      <c r="E1951" s="170">
        <v>43409</v>
      </c>
      <c r="F1951">
        <v>5920.59</v>
      </c>
      <c r="H1951" s="170">
        <v>43409</v>
      </c>
      <c r="I1951" s="172">
        <f t="shared" si="72"/>
        <v>5975</v>
      </c>
      <c r="J1951" s="114">
        <f t="shared" si="73"/>
        <v>5920.59</v>
      </c>
      <c r="L1951" s="170"/>
      <c r="M1951" s="173"/>
      <c r="T1951" s="170"/>
      <c r="X1951" s="170"/>
      <c r="Y1951" s="171"/>
    </row>
    <row r="1952" spans="2:25">
      <c r="B1952" s="170">
        <v>43403</v>
      </c>
      <c r="C1952">
        <v>5700</v>
      </c>
      <c r="E1952" s="170">
        <v>43410</v>
      </c>
      <c r="F1952">
        <v>5923.93</v>
      </c>
      <c r="H1952" s="170">
        <v>43410</v>
      </c>
      <c r="I1952" s="172">
        <f t="shared" si="72"/>
        <v>5825</v>
      </c>
      <c r="J1952" s="114">
        <f t="shared" si="73"/>
        <v>5923.93</v>
      </c>
      <c r="L1952" s="170"/>
      <c r="M1952" s="173"/>
      <c r="T1952" s="170"/>
      <c r="X1952" s="170"/>
      <c r="Y1952" s="171"/>
    </row>
    <row r="1953" spans="2:25">
      <c r="B1953" s="170">
        <v>43404</v>
      </c>
      <c r="C1953">
        <v>5975</v>
      </c>
      <c r="E1953" s="170">
        <v>43411</v>
      </c>
      <c r="F1953">
        <v>5939.89</v>
      </c>
      <c r="H1953" s="170">
        <v>43411</v>
      </c>
      <c r="I1953" s="172">
        <f t="shared" si="72"/>
        <v>5725</v>
      </c>
      <c r="J1953" s="114">
        <f t="shared" si="73"/>
        <v>5939.89</v>
      </c>
      <c r="L1953" s="170"/>
      <c r="M1953" s="173"/>
      <c r="T1953" s="170"/>
      <c r="X1953" s="170"/>
      <c r="Y1953" s="171"/>
    </row>
    <row r="1954" spans="2:25">
      <c r="B1954" s="170">
        <v>43405</v>
      </c>
      <c r="C1954">
        <v>5925</v>
      </c>
      <c r="E1954" s="170">
        <v>43412</v>
      </c>
      <c r="F1954">
        <v>5976.81</v>
      </c>
      <c r="H1954" s="170">
        <v>43412</v>
      </c>
      <c r="I1954" s="172">
        <f t="shared" si="72"/>
        <v>5975</v>
      </c>
      <c r="J1954" s="114">
        <f t="shared" si="73"/>
        <v>5976.81</v>
      </c>
      <c r="L1954" s="170"/>
      <c r="M1954" s="173"/>
      <c r="T1954" s="170"/>
      <c r="X1954" s="170"/>
      <c r="Y1954" s="171"/>
    </row>
    <row r="1955" spans="2:25">
      <c r="B1955" s="170">
        <v>43406</v>
      </c>
      <c r="C1955">
        <v>6025</v>
      </c>
      <c r="E1955" s="170">
        <v>43413</v>
      </c>
      <c r="F1955">
        <v>5874.15</v>
      </c>
      <c r="H1955" s="170">
        <v>43413</v>
      </c>
      <c r="I1955" s="172">
        <f t="shared" si="72"/>
        <v>5775</v>
      </c>
      <c r="J1955" s="114">
        <f t="shared" si="73"/>
        <v>5874.15</v>
      </c>
      <c r="L1955" s="170"/>
      <c r="M1955" s="173"/>
      <c r="T1955" s="170"/>
      <c r="X1955" s="170"/>
      <c r="Y1955" s="171"/>
    </row>
    <row r="1956" spans="2:25">
      <c r="B1956" s="170">
        <v>43409</v>
      </c>
      <c r="C1956">
        <v>5975</v>
      </c>
      <c r="E1956" s="170">
        <v>43416</v>
      </c>
      <c r="F1956">
        <v>5777.05</v>
      </c>
      <c r="H1956" s="170">
        <v>43416</v>
      </c>
      <c r="I1956" s="172">
        <f t="shared" si="72"/>
        <v>5575</v>
      </c>
      <c r="J1956" s="114">
        <f t="shared" si="73"/>
        <v>5777.05</v>
      </c>
      <c r="L1956" s="170"/>
      <c r="M1956" s="173"/>
      <c r="T1956" s="170"/>
      <c r="X1956" s="170"/>
      <c r="Y1956" s="171"/>
    </row>
    <row r="1957" spans="2:25">
      <c r="B1957" s="170">
        <v>43410</v>
      </c>
      <c r="C1957">
        <v>5825</v>
      </c>
      <c r="E1957" s="170">
        <v>43417</v>
      </c>
      <c r="F1957">
        <v>5835.2</v>
      </c>
      <c r="H1957" s="170">
        <v>43417</v>
      </c>
      <c r="I1957" s="172">
        <f t="shared" si="72"/>
        <v>5600</v>
      </c>
      <c r="J1957" s="114">
        <f t="shared" si="73"/>
        <v>5835.2</v>
      </c>
      <c r="L1957" s="170"/>
      <c r="M1957" s="173"/>
      <c r="T1957" s="170"/>
      <c r="X1957" s="170"/>
      <c r="Y1957" s="171"/>
    </row>
    <row r="1958" spans="2:25">
      <c r="B1958" s="170">
        <v>43411</v>
      </c>
      <c r="C1958">
        <v>5725</v>
      </c>
      <c r="E1958" s="170">
        <v>43418</v>
      </c>
      <c r="F1958">
        <v>5858.29</v>
      </c>
      <c r="H1958" s="170">
        <v>43418</v>
      </c>
      <c r="I1958" s="172">
        <f t="shared" si="72"/>
        <v>5650</v>
      </c>
      <c r="J1958" s="114">
        <f t="shared" si="73"/>
        <v>5858.29</v>
      </c>
      <c r="L1958" s="170"/>
      <c r="M1958" s="173"/>
      <c r="T1958" s="170"/>
      <c r="X1958" s="170"/>
      <c r="Y1958" s="171"/>
    </row>
    <row r="1959" spans="2:25">
      <c r="B1959" s="170">
        <v>43412</v>
      </c>
      <c r="C1959">
        <v>5975</v>
      </c>
      <c r="E1959" s="170">
        <v>43419</v>
      </c>
      <c r="F1959">
        <v>5955.74</v>
      </c>
      <c r="H1959" s="170">
        <v>43419</v>
      </c>
      <c r="I1959" s="172">
        <f t="shared" si="72"/>
        <v>5875</v>
      </c>
      <c r="J1959" s="114">
        <f t="shared" si="73"/>
        <v>5955.74</v>
      </c>
      <c r="L1959" s="170"/>
      <c r="M1959" s="173"/>
      <c r="T1959" s="170"/>
      <c r="X1959" s="170"/>
      <c r="Y1959" s="171"/>
    </row>
    <row r="1960" spans="2:25">
      <c r="B1960" s="170">
        <v>43413</v>
      </c>
      <c r="C1960">
        <v>5775</v>
      </c>
      <c r="E1960" s="170">
        <v>43420</v>
      </c>
      <c r="F1960">
        <v>6012.35</v>
      </c>
      <c r="H1960" s="170">
        <v>43420</v>
      </c>
      <c r="I1960" s="172">
        <f t="shared" si="72"/>
        <v>5950</v>
      </c>
      <c r="J1960" s="114">
        <f t="shared" si="73"/>
        <v>6012.35</v>
      </c>
      <c r="L1960" s="170"/>
      <c r="M1960" s="173"/>
      <c r="T1960" s="170"/>
      <c r="X1960" s="170"/>
      <c r="Y1960" s="171"/>
    </row>
    <row r="1961" spans="2:25">
      <c r="B1961" s="170">
        <v>43416</v>
      </c>
      <c r="C1961">
        <v>5575</v>
      </c>
      <c r="E1961" s="170">
        <v>43423</v>
      </c>
      <c r="F1961">
        <v>6005.3</v>
      </c>
      <c r="H1961" s="170">
        <v>43423</v>
      </c>
      <c r="I1961" s="172">
        <f t="shared" si="72"/>
        <v>5950</v>
      </c>
      <c r="J1961" s="114">
        <f t="shared" si="73"/>
        <v>6005.3</v>
      </c>
      <c r="L1961" s="170"/>
      <c r="M1961" s="173"/>
      <c r="T1961" s="170"/>
      <c r="X1961" s="170"/>
      <c r="Y1961" s="171"/>
    </row>
    <row r="1962" spans="2:25">
      <c r="B1962" s="170">
        <v>43417</v>
      </c>
      <c r="C1962">
        <v>5600</v>
      </c>
      <c r="E1962" s="170">
        <v>43425</v>
      </c>
      <c r="F1962">
        <v>5948.05</v>
      </c>
      <c r="H1962" s="170">
        <v>43425</v>
      </c>
      <c r="I1962" s="172">
        <f t="shared" si="72"/>
        <v>6000</v>
      </c>
      <c r="J1962" s="114">
        <f t="shared" si="73"/>
        <v>5948.05</v>
      </c>
      <c r="L1962" s="170"/>
      <c r="M1962" s="173"/>
      <c r="T1962" s="170"/>
      <c r="X1962" s="170"/>
      <c r="Y1962" s="171"/>
    </row>
    <row r="1963" spans="2:25">
      <c r="B1963" s="170">
        <v>43418</v>
      </c>
      <c r="C1963">
        <v>5650</v>
      </c>
      <c r="E1963" s="170">
        <v>43426</v>
      </c>
      <c r="F1963">
        <v>5990.81</v>
      </c>
      <c r="H1963" s="170">
        <v>43426</v>
      </c>
      <c r="I1963" s="172">
        <f t="shared" si="72"/>
        <v>6250</v>
      </c>
      <c r="J1963" s="114">
        <f t="shared" si="73"/>
        <v>5990.81</v>
      </c>
      <c r="L1963" s="170"/>
      <c r="M1963" s="173"/>
      <c r="T1963" s="170"/>
      <c r="X1963" s="170"/>
      <c r="Y1963" s="171"/>
    </row>
    <row r="1964" spans="2:25">
      <c r="B1964" s="170">
        <v>43419</v>
      </c>
      <c r="C1964">
        <v>5875</v>
      </c>
      <c r="E1964" s="170">
        <v>43427</v>
      </c>
      <c r="F1964">
        <v>6006.2</v>
      </c>
      <c r="H1964" s="170">
        <v>43427</v>
      </c>
      <c r="I1964" s="172">
        <f t="shared" si="72"/>
        <v>6250</v>
      </c>
      <c r="J1964" s="114">
        <f t="shared" si="73"/>
        <v>6006.2</v>
      </c>
      <c r="L1964" s="170"/>
      <c r="M1964" s="173"/>
      <c r="T1964" s="170"/>
      <c r="X1964" s="170"/>
      <c r="Y1964" s="171"/>
    </row>
    <row r="1965" spans="2:25">
      <c r="B1965" s="170">
        <v>43420</v>
      </c>
      <c r="C1965">
        <v>5950</v>
      </c>
      <c r="E1965" s="170">
        <v>43430</v>
      </c>
      <c r="F1965">
        <v>6022.78</v>
      </c>
      <c r="H1965" s="170">
        <v>43430</v>
      </c>
      <c r="I1965" s="172">
        <f t="shared" si="72"/>
        <v>6275</v>
      </c>
      <c r="J1965" s="114">
        <f t="shared" si="73"/>
        <v>6022.78</v>
      </c>
      <c r="L1965" s="170"/>
      <c r="M1965" s="173"/>
      <c r="T1965" s="170"/>
      <c r="X1965" s="170"/>
      <c r="Y1965" s="171"/>
    </row>
    <row r="1966" spans="2:25">
      <c r="B1966" s="170">
        <v>43423</v>
      </c>
      <c r="C1966">
        <v>5950</v>
      </c>
      <c r="E1966" s="170">
        <v>43431</v>
      </c>
      <c r="F1966">
        <v>6013.59</v>
      </c>
      <c r="H1966" s="170">
        <v>43431</v>
      </c>
      <c r="I1966" s="172">
        <f t="shared" si="72"/>
        <v>6225</v>
      </c>
      <c r="J1966" s="114">
        <f t="shared" si="73"/>
        <v>6013.59</v>
      </c>
      <c r="L1966" s="170"/>
      <c r="M1966" s="173"/>
      <c r="T1966" s="170"/>
      <c r="X1966" s="170"/>
      <c r="Y1966" s="171"/>
    </row>
    <row r="1967" spans="2:25">
      <c r="B1967" s="170">
        <v>43425</v>
      </c>
      <c r="C1967">
        <v>6000</v>
      </c>
      <c r="E1967" s="170">
        <v>43432</v>
      </c>
      <c r="F1967">
        <v>5991.25</v>
      </c>
      <c r="H1967" s="170">
        <v>43432</v>
      </c>
      <c r="I1967" s="172">
        <f t="shared" si="72"/>
        <v>6050</v>
      </c>
      <c r="J1967" s="114">
        <f t="shared" si="73"/>
        <v>5991.25</v>
      </c>
      <c r="L1967" s="170"/>
      <c r="M1967" s="173"/>
      <c r="T1967" s="170"/>
      <c r="X1967" s="170"/>
      <c r="Y1967" s="171"/>
    </row>
    <row r="1968" spans="2:25">
      <c r="B1968" s="170">
        <v>43426</v>
      </c>
      <c r="C1968">
        <v>6250</v>
      </c>
      <c r="E1968" s="170">
        <v>43433</v>
      </c>
      <c r="F1968">
        <v>6107.17</v>
      </c>
      <c r="H1968" s="170">
        <v>43433</v>
      </c>
      <c r="I1968" s="172">
        <f t="shared" si="72"/>
        <v>6400</v>
      </c>
      <c r="J1968" s="114">
        <f t="shared" si="73"/>
        <v>6107.17</v>
      </c>
      <c r="L1968" s="170"/>
      <c r="M1968" s="173"/>
      <c r="T1968" s="170"/>
      <c r="X1968" s="170"/>
      <c r="Y1968" s="171"/>
    </row>
    <row r="1969" spans="2:25">
      <c r="B1969" s="170">
        <v>43427</v>
      </c>
      <c r="C1969">
        <v>6250</v>
      </c>
      <c r="E1969" s="170">
        <v>43434</v>
      </c>
      <c r="F1969">
        <v>6056.12</v>
      </c>
      <c r="H1969" s="170">
        <v>43434</v>
      </c>
      <c r="I1969" s="172">
        <f t="shared" si="72"/>
        <v>6600</v>
      </c>
      <c r="J1969" s="114">
        <f t="shared" si="73"/>
        <v>6056.12</v>
      </c>
      <c r="L1969" s="170"/>
      <c r="M1969" s="173"/>
      <c r="T1969" s="170"/>
      <c r="X1969" s="170"/>
      <c r="Y1969" s="171"/>
    </row>
    <row r="1970" spans="2:25">
      <c r="B1970" s="170">
        <v>43430</v>
      </c>
      <c r="C1970">
        <v>6275</v>
      </c>
      <c r="E1970" s="170">
        <v>43437</v>
      </c>
      <c r="F1970">
        <v>6118.32</v>
      </c>
      <c r="H1970" s="170">
        <v>43437</v>
      </c>
      <c r="I1970" s="172">
        <f t="shared" si="72"/>
        <v>6650</v>
      </c>
      <c r="J1970" s="114">
        <f t="shared" si="73"/>
        <v>6118.32</v>
      </c>
      <c r="L1970" s="170"/>
      <c r="M1970" s="173"/>
      <c r="T1970" s="170"/>
      <c r="X1970" s="170"/>
      <c r="Y1970" s="171"/>
    </row>
    <row r="1971" spans="2:25">
      <c r="B1971" s="170">
        <v>43431</v>
      </c>
      <c r="C1971">
        <v>6225</v>
      </c>
      <c r="E1971" s="170">
        <v>43438</v>
      </c>
      <c r="F1971">
        <v>6152.86</v>
      </c>
      <c r="H1971" s="170">
        <v>43438</v>
      </c>
      <c r="I1971" s="172">
        <f t="shared" si="72"/>
        <v>6625</v>
      </c>
      <c r="J1971" s="114">
        <f t="shared" si="73"/>
        <v>6152.86</v>
      </c>
      <c r="L1971" s="170"/>
      <c r="M1971" s="173"/>
      <c r="T1971" s="170"/>
      <c r="X1971" s="170"/>
      <c r="Y1971" s="171"/>
    </row>
    <row r="1972" spans="2:25">
      <c r="B1972" s="170">
        <v>43432</v>
      </c>
      <c r="C1972">
        <v>6050</v>
      </c>
      <c r="E1972" s="170">
        <v>43439</v>
      </c>
      <c r="F1972">
        <v>6133.12</v>
      </c>
      <c r="H1972" s="170">
        <v>43439</v>
      </c>
      <c r="I1972" s="172">
        <f t="shared" si="72"/>
        <v>6575</v>
      </c>
      <c r="J1972" s="114">
        <f t="shared" si="73"/>
        <v>6133.12</v>
      </c>
      <c r="L1972" s="170"/>
      <c r="M1972" s="173"/>
      <c r="T1972" s="170"/>
      <c r="X1972" s="170"/>
      <c r="Y1972" s="171"/>
    </row>
    <row r="1973" spans="2:25">
      <c r="B1973" s="170">
        <v>43433</v>
      </c>
      <c r="C1973">
        <v>6400</v>
      </c>
      <c r="E1973" s="170">
        <v>43440</v>
      </c>
      <c r="F1973">
        <v>6115.49</v>
      </c>
      <c r="H1973" s="170">
        <v>43440</v>
      </c>
      <c r="I1973" s="172">
        <f t="shared" si="72"/>
        <v>6675</v>
      </c>
      <c r="J1973" s="114">
        <f t="shared" si="73"/>
        <v>6115.49</v>
      </c>
      <c r="L1973" s="170"/>
      <c r="M1973" s="173"/>
      <c r="T1973" s="170"/>
      <c r="X1973" s="170"/>
      <c r="Y1973" s="171"/>
    </row>
    <row r="1974" spans="2:25">
      <c r="B1974" s="170">
        <v>43434</v>
      </c>
      <c r="C1974">
        <v>6600</v>
      </c>
      <c r="E1974" s="170">
        <v>43441</v>
      </c>
      <c r="F1974">
        <v>6126.36</v>
      </c>
      <c r="H1974" s="170">
        <v>43441</v>
      </c>
      <c r="I1974" s="172">
        <f t="shared" si="72"/>
        <v>6700</v>
      </c>
      <c r="J1974" s="114">
        <f t="shared" si="73"/>
        <v>6126.36</v>
      </c>
      <c r="L1974" s="170"/>
      <c r="M1974" s="173"/>
      <c r="T1974" s="170"/>
      <c r="X1974" s="170"/>
      <c r="Y1974" s="171"/>
    </row>
    <row r="1975" spans="2:25">
      <c r="B1975" s="170">
        <v>43437</v>
      </c>
      <c r="C1975">
        <v>6650</v>
      </c>
      <c r="E1975" s="170">
        <v>43444</v>
      </c>
      <c r="F1975">
        <v>6111.36</v>
      </c>
      <c r="H1975" s="170">
        <v>43444</v>
      </c>
      <c r="I1975" s="172">
        <f t="shared" si="72"/>
        <v>6525</v>
      </c>
      <c r="J1975" s="114">
        <f t="shared" si="73"/>
        <v>6111.36</v>
      </c>
      <c r="L1975" s="170"/>
      <c r="M1975" s="173"/>
      <c r="T1975" s="170"/>
      <c r="X1975" s="170"/>
      <c r="Y1975" s="171"/>
    </row>
    <row r="1976" spans="2:25">
      <c r="B1976" s="170">
        <v>43438</v>
      </c>
      <c r="C1976">
        <v>6625</v>
      </c>
      <c r="E1976" s="170">
        <v>43445</v>
      </c>
      <c r="F1976">
        <v>6076.59</v>
      </c>
      <c r="H1976" s="170">
        <v>43445</v>
      </c>
      <c r="I1976" s="172">
        <f t="shared" si="72"/>
        <v>6575</v>
      </c>
      <c r="J1976" s="114">
        <f t="shared" si="73"/>
        <v>6076.59</v>
      </c>
      <c r="L1976" s="170"/>
      <c r="M1976" s="173"/>
      <c r="T1976" s="170"/>
      <c r="X1976" s="170"/>
      <c r="Y1976" s="171"/>
    </row>
    <row r="1977" spans="2:25">
      <c r="B1977" s="170">
        <v>43439</v>
      </c>
      <c r="C1977">
        <v>6575</v>
      </c>
      <c r="E1977" s="170">
        <v>43446</v>
      </c>
      <c r="F1977">
        <v>6115.58</v>
      </c>
      <c r="H1977" s="170">
        <v>43446</v>
      </c>
      <c r="I1977" s="172">
        <f t="shared" si="72"/>
        <v>6725</v>
      </c>
      <c r="J1977" s="114">
        <f t="shared" si="73"/>
        <v>6115.58</v>
      </c>
      <c r="L1977" s="170"/>
      <c r="M1977" s="173"/>
      <c r="T1977" s="170"/>
      <c r="X1977" s="170"/>
      <c r="Y1977" s="171"/>
    </row>
    <row r="1978" spans="2:25">
      <c r="B1978" s="170">
        <v>43440</v>
      </c>
      <c r="C1978">
        <v>6675</v>
      </c>
      <c r="E1978" s="170">
        <v>43447</v>
      </c>
      <c r="F1978">
        <v>6177.72</v>
      </c>
      <c r="H1978" s="170">
        <v>43447</v>
      </c>
      <c r="I1978" s="172">
        <f t="shared" si="72"/>
        <v>6900</v>
      </c>
      <c r="J1978" s="114">
        <f t="shared" si="73"/>
        <v>6177.72</v>
      </c>
      <c r="L1978" s="170"/>
      <c r="M1978" s="173"/>
      <c r="T1978" s="170"/>
      <c r="X1978" s="170"/>
      <c r="Y1978" s="171"/>
    </row>
    <row r="1979" spans="2:25">
      <c r="B1979" s="170">
        <v>43441</v>
      </c>
      <c r="C1979">
        <v>6700</v>
      </c>
      <c r="E1979" s="170">
        <v>43448</v>
      </c>
      <c r="F1979">
        <v>6169.84</v>
      </c>
      <c r="H1979" s="170">
        <v>43448</v>
      </c>
      <c r="I1979" s="172">
        <f t="shared" si="72"/>
        <v>7075</v>
      </c>
      <c r="J1979" s="114">
        <f t="shared" si="73"/>
        <v>6169.84</v>
      </c>
      <c r="L1979" s="170"/>
      <c r="M1979" s="173"/>
      <c r="T1979" s="170"/>
      <c r="X1979" s="170"/>
      <c r="Y1979" s="171"/>
    </row>
    <row r="1980" spans="2:25">
      <c r="B1980" s="170">
        <v>43444</v>
      </c>
      <c r="C1980">
        <v>6525</v>
      </c>
      <c r="E1980" s="170">
        <v>43451</v>
      </c>
      <c r="F1980">
        <v>6089.31</v>
      </c>
      <c r="H1980" s="170">
        <v>43451</v>
      </c>
      <c r="I1980" s="172">
        <f t="shared" si="72"/>
        <v>6975</v>
      </c>
      <c r="J1980" s="114">
        <f t="shared" si="73"/>
        <v>6089.31</v>
      </c>
      <c r="L1980" s="170"/>
      <c r="M1980" s="173"/>
      <c r="T1980" s="170"/>
      <c r="X1980" s="170"/>
      <c r="Y1980" s="171"/>
    </row>
    <row r="1981" spans="2:25">
      <c r="B1981" s="170">
        <v>43445</v>
      </c>
      <c r="C1981">
        <v>6575</v>
      </c>
      <c r="E1981" s="170">
        <v>43452</v>
      </c>
      <c r="F1981">
        <v>6081.87</v>
      </c>
      <c r="H1981" s="170">
        <v>43452</v>
      </c>
      <c r="I1981" s="172">
        <f t="shared" si="72"/>
        <v>7075</v>
      </c>
      <c r="J1981" s="114">
        <f t="shared" si="73"/>
        <v>6081.87</v>
      </c>
      <c r="L1981" s="170"/>
      <c r="M1981" s="173"/>
      <c r="T1981" s="170"/>
      <c r="X1981" s="170"/>
      <c r="Y1981" s="171"/>
    </row>
    <row r="1982" spans="2:25">
      <c r="B1982" s="170">
        <v>43446</v>
      </c>
      <c r="C1982">
        <v>6725</v>
      </c>
      <c r="E1982" s="170">
        <v>43453</v>
      </c>
      <c r="F1982">
        <v>6176.09</v>
      </c>
      <c r="H1982" s="170">
        <v>43453</v>
      </c>
      <c r="I1982" s="172">
        <f t="shared" si="72"/>
        <v>7300</v>
      </c>
      <c r="J1982" s="114">
        <f t="shared" si="73"/>
        <v>6176.09</v>
      </c>
      <c r="L1982" s="170"/>
      <c r="M1982" s="173"/>
      <c r="T1982" s="170"/>
      <c r="X1982" s="170"/>
      <c r="Y1982" s="171"/>
    </row>
    <row r="1983" spans="2:25">
      <c r="B1983" s="170">
        <v>43447</v>
      </c>
      <c r="C1983">
        <v>6900</v>
      </c>
      <c r="E1983" s="170">
        <v>43454</v>
      </c>
      <c r="F1983">
        <v>6147.88</v>
      </c>
      <c r="H1983" s="170">
        <v>43454</v>
      </c>
      <c r="I1983" s="172">
        <f t="shared" si="72"/>
        <v>7350</v>
      </c>
      <c r="J1983" s="114">
        <f t="shared" si="73"/>
        <v>6147.88</v>
      </c>
      <c r="L1983" s="170"/>
      <c r="M1983" s="173"/>
      <c r="T1983" s="170"/>
      <c r="X1983" s="170"/>
      <c r="Y1983" s="171"/>
    </row>
    <row r="1984" spans="2:25">
      <c r="B1984" s="170">
        <v>43448</v>
      </c>
      <c r="C1984">
        <v>7075</v>
      </c>
      <c r="E1984" s="170">
        <v>43455</v>
      </c>
      <c r="F1984">
        <v>6163.6</v>
      </c>
      <c r="H1984" s="170">
        <v>43455</v>
      </c>
      <c r="I1984" s="172">
        <f t="shared" si="72"/>
        <v>7500</v>
      </c>
      <c r="J1984" s="114">
        <f t="shared" si="73"/>
        <v>6163.6</v>
      </c>
      <c r="L1984" s="170"/>
      <c r="M1984" s="173"/>
      <c r="T1984" s="170"/>
      <c r="X1984" s="170"/>
      <c r="Y1984" s="171"/>
    </row>
    <row r="1985" spans="2:25">
      <c r="B1985" s="170">
        <v>43451</v>
      </c>
      <c r="C1985">
        <v>6975</v>
      </c>
      <c r="E1985" s="170">
        <v>43460</v>
      </c>
      <c r="F1985">
        <v>6127.85</v>
      </c>
      <c r="H1985" s="170">
        <v>43460</v>
      </c>
      <c r="I1985" s="172">
        <f t="shared" si="72"/>
        <v>7375</v>
      </c>
      <c r="J1985" s="114">
        <f t="shared" si="73"/>
        <v>6127.85</v>
      </c>
      <c r="L1985" s="170"/>
      <c r="M1985" s="173"/>
      <c r="T1985" s="170"/>
      <c r="X1985" s="170"/>
      <c r="Y1985" s="171"/>
    </row>
    <row r="1986" spans="2:25">
      <c r="B1986" s="170">
        <v>43452</v>
      </c>
      <c r="C1986">
        <v>7075</v>
      </c>
      <c r="E1986" s="170">
        <v>43461</v>
      </c>
      <c r="F1986">
        <v>6190.64</v>
      </c>
      <c r="H1986" s="170">
        <v>43461</v>
      </c>
      <c r="I1986" s="172">
        <f t="shared" si="72"/>
        <v>7450</v>
      </c>
      <c r="J1986" s="114">
        <f t="shared" si="73"/>
        <v>6190.64</v>
      </c>
      <c r="L1986" s="170"/>
      <c r="M1986" s="173"/>
      <c r="T1986" s="170"/>
      <c r="X1986" s="170"/>
      <c r="Y1986" s="171"/>
    </row>
    <row r="1987" spans="2:25">
      <c r="B1987" s="170">
        <v>43453</v>
      </c>
      <c r="C1987">
        <v>7300</v>
      </c>
      <c r="E1987" s="170">
        <v>43462</v>
      </c>
      <c r="F1987">
        <v>6194.5</v>
      </c>
      <c r="H1987" s="170">
        <v>43462</v>
      </c>
      <c r="I1987" s="172">
        <f t="shared" si="72"/>
        <v>7450</v>
      </c>
      <c r="J1987" s="114">
        <f t="shared" si="73"/>
        <v>6194.5</v>
      </c>
      <c r="L1987" s="170"/>
      <c r="M1987" s="173"/>
      <c r="T1987" s="170"/>
      <c r="X1987" s="170"/>
      <c r="Y1987" s="171"/>
    </row>
    <row r="1988" spans="2:25">
      <c r="B1988" s="170">
        <v>43454</v>
      </c>
      <c r="C1988">
        <v>7350</v>
      </c>
      <c r="E1988" s="170">
        <v>43467</v>
      </c>
      <c r="F1988">
        <v>6181.18</v>
      </c>
      <c r="H1988" s="170">
        <v>43467</v>
      </c>
      <c r="I1988" s="172">
        <f t="shared" si="72"/>
        <v>7425</v>
      </c>
      <c r="J1988" s="114">
        <f t="shared" si="73"/>
        <v>6181.18</v>
      </c>
      <c r="L1988" s="170"/>
      <c r="M1988" s="173"/>
      <c r="T1988" s="170"/>
      <c r="X1988" s="170"/>
      <c r="Y1988" s="171"/>
    </row>
    <row r="1989" spans="2:25">
      <c r="B1989" s="170">
        <v>43455</v>
      </c>
      <c r="C1989">
        <v>7500</v>
      </c>
      <c r="E1989" s="170">
        <v>43468</v>
      </c>
      <c r="F1989">
        <v>6221.01</v>
      </c>
      <c r="H1989" s="170">
        <v>43468</v>
      </c>
      <c r="I1989" s="172">
        <f t="shared" ref="I1989:I2052" si="74">IFERROR(_xlfn.XLOOKUP($H1989,B1989:B5556,C1989:C5556),AVERAGE(I1986:I1988))</f>
        <v>7475</v>
      </c>
      <c r="J1989" s="114">
        <f t="shared" ref="J1989:J2052" si="75">F1989</f>
        <v>6221.01</v>
      </c>
      <c r="L1989" s="170"/>
      <c r="M1989" s="173"/>
      <c r="T1989" s="170"/>
      <c r="X1989" s="170"/>
      <c r="Y1989" s="171"/>
    </row>
    <row r="1990" spans="2:25">
      <c r="B1990" s="170">
        <v>43460</v>
      </c>
      <c r="C1990">
        <v>7375</v>
      </c>
      <c r="E1990" s="170">
        <v>43469</v>
      </c>
      <c r="F1990">
        <v>6274.54</v>
      </c>
      <c r="H1990" s="170">
        <v>43469</v>
      </c>
      <c r="I1990" s="172">
        <f t="shared" si="74"/>
        <v>7425</v>
      </c>
      <c r="J1990" s="114">
        <f t="shared" si="75"/>
        <v>6274.54</v>
      </c>
      <c r="L1990" s="170"/>
      <c r="M1990" s="173"/>
      <c r="T1990" s="170"/>
      <c r="X1990" s="170"/>
      <c r="Y1990" s="171"/>
    </row>
    <row r="1991" spans="2:25">
      <c r="B1991" s="170">
        <v>43461</v>
      </c>
      <c r="C1991">
        <v>7450</v>
      </c>
      <c r="E1991" s="170">
        <v>43472</v>
      </c>
      <c r="F1991">
        <v>6287.22</v>
      </c>
      <c r="H1991" s="170">
        <v>43472</v>
      </c>
      <c r="I1991" s="172">
        <f t="shared" si="74"/>
        <v>7503</v>
      </c>
      <c r="J1991" s="114">
        <f t="shared" si="75"/>
        <v>6287.22</v>
      </c>
      <c r="L1991" s="170"/>
      <c r="M1991" s="173"/>
      <c r="T1991" s="170"/>
      <c r="X1991" s="170"/>
      <c r="Y1991" s="171"/>
    </row>
    <row r="1992" spans="2:25">
      <c r="B1992" s="170">
        <v>43462</v>
      </c>
      <c r="C1992">
        <v>7450</v>
      </c>
      <c r="E1992" s="170">
        <v>43473</v>
      </c>
      <c r="F1992">
        <v>6262.85</v>
      </c>
      <c r="H1992" s="170">
        <v>43473</v>
      </c>
      <c r="I1992" s="172">
        <f t="shared" si="74"/>
        <v>7450</v>
      </c>
      <c r="J1992" s="114">
        <f t="shared" si="75"/>
        <v>6262.85</v>
      </c>
      <c r="L1992" s="170"/>
      <c r="M1992" s="173"/>
      <c r="T1992" s="170"/>
      <c r="X1992" s="170"/>
      <c r="Y1992" s="171"/>
    </row>
    <row r="1993" spans="2:25">
      <c r="B1993" s="170">
        <v>43468</v>
      </c>
      <c r="C1993">
        <v>7475</v>
      </c>
      <c r="E1993" s="170">
        <v>43474</v>
      </c>
      <c r="F1993">
        <v>6272.24</v>
      </c>
      <c r="H1993" s="170">
        <v>43474</v>
      </c>
      <c r="I1993" s="172">
        <f t="shared" si="74"/>
        <v>7300</v>
      </c>
      <c r="J1993" s="114">
        <f t="shared" si="75"/>
        <v>6272.24</v>
      </c>
      <c r="L1993" s="170"/>
      <c r="M1993" s="173"/>
      <c r="T1993" s="170"/>
      <c r="X1993" s="170"/>
      <c r="Y1993" s="171"/>
    </row>
    <row r="1994" spans="2:25">
      <c r="B1994" s="170">
        <v>43469</v>
      </c>
      <c r="C1994">
        <v>7425</v>
      </c>
      <c r="E1994" s="170">
        <v>43475</v>
      </c>
      <c r="F1994">
        <v>6328.71</v>
      </c>
      <c r="H1994" s="170">
        <v>43475</v>
      </c>
      <c r="I1994" s="172">
        <f t="shared" si="74"/>
        <v>7450</v>
      </c>
      <c r="J1994" s="114">
        <f t="shared" si="75"/>
        <v>6328.71</v>
      </c>
      <c r="L1994" s="170"/>
      <c r="M1994" s="173"/>
      <c r="T1994" s="170"/>
      <c r="X1994" s="170"/>
      <c r="Y1994" s="171"/>
    </row>
    <row r="1995" spans="2:25">
      <c r="B1995" s="170">
        <v>43472</v>
      </c>
      <c r="C1995">
        <v>7503</v>
      </c>
      <c r="E1995" s="170">
        <v>43476</v>
      </c>
      <c r="F1995">
        <v>6361.47</v>
      </c>
      <c r="H1995" s="170">
        <v>43476</v>
      </c>
      <c r="I1995" s="172">
        <f t="shared" si="74"/>
        <v>7450</v>
      </c>
      <c r="J1995" s="114">
        <f t="shared" si="75"/>
        <v>6361.47</v>
      </c>
      <c r="L1995" s="170"/>
      <c r="M1995" s="173"/>
      <c r="T1995" s="170"/>
      <c r="X1995" s="170"/>
      <c r="Y1995" s="171"/>
    </row>
    <row r="1996" spans="2:25">
      <c r="B1996" s="170">
        <v>43473</v>
      </c>
      <c r="C1996">
        <v>7450</v>
      </c>
      <c r="E1996" s="170">
        <v>43479</v>
      </c>
      <c r="F1996">
        <v>6336.12</v>
      </c>
      <c r="H1996" s="170">
        <v>43479</v>
      </c>
      <c r="I1996" s="172">
        <f t="shared" si="74"/>
        <v>7403</v>
      </c>
      <c r="J1996" s="114">
        <f t="shared" si="75"/>
        <v>6336.12</v>
      </c>
      <c r="L1996" s="170"/>
      <c r="M1996" s="173"/>
      <c r="T1996" s="170"/>
      <c r="X1996" s="170"/>
      <c r="Y1996" s="171"/>
    </row>
    <row r="1997" spans="2:25">
      <c r="B1997" s="170">
        <v>43474</v>
      </c>
      <c r="C1997">
        <v>7300</v>
      </c>
      <c r="E1997" s="170">
        <v>43480</v>
      </c>
      <c r="F1997">
        <v>6408.78</v>
      </c>
      <c r="H1997" s="170">
        <v>43480</v>
      </c>
      <c r="I1997" s="172">
        <f t="shared" si="74"/>
        <v>7500</v>
      </c>
      <c r="J1997" s="114">
        <f t="shared" si="75"/>
        <v>6408.78</v>
      </c>
      <c r="L1997" s="170"/>
      <c r="M1997" s="173"/>
      <c r="T1997" s="170"/>
      <c r="X1997" s="170"/>
      <c r="Y1997" s="171"/>
    </row>
    <row r="1998" spans="2:25">
      <c r="B1998" s="170">
        <v>43475</v>
      </c>
      <c r="C1998">
        <v>7450</v>
      </c>
      <c r="E1998" s="170">
        <v>43481</v>
      </c>
      <c r="F1998">
        <v>6413.36</v>
      </c>
      <c r="H1998" s="170">
        <v>43481</v>
      </c>
      <c r="I1998" s="172">
        <f t="shared" si="74"/>
        <v>7425</v>
      </c>
      <c r="J1998" s="114">
        <f t="shared" si="75"/>
        <v>6413.36</v>
      </c>
      <c r="L1998" s="170"/>
      <c r="M1998" s="173"/>
      <c r="T1998" s="170"/>
      <c r="X1998" s="170"/>
      <c r="Y1998" s="171"/>
    </row>
    <row r="1999" spans="2:25">
      <c r="B1999" s="170">
        <v>43476</v>
      </c>
      <c r="C1999">
        <v>7450</v>
      </c>
      <c r="E1999" s="170">
        <v>43482</v>
      </c>
      <c r="F1999">
        <v>6423.78</v>
      </c>
      <c r="H1999" s="170">
        <v>43482</v>
      </c>
      <c r="I1999" s="172">
        <f t="shared" si="74"/>
        <v>7475</v>
      </c>
      <c r="J1999" s="114">
        <f t="shared" si="75"/>
        <v>6423.78</v>
      </c>
      <c r="L1999" s="170"/>
      <c r="M1999" s="173"/>
      <c r="T1999" s="170"/>
      <c r="X1999" s="170"/>
      <c r="Y1999" s="171"/>
    </row>
    <row r="2000" spans="2:25">
      <c r="B2000" s="170">
        <v>43479</v>
      </c>
      <c r="C2000">
        <v>7403</v>
      </c>
      <c r="E2000" s="170">
        <v>43483</v>
      </c>
      <c r="F2000">
        <v>6448.16</v>
      </c>
      <c r="H2000" s="170">
        <v>43483</v>
      </c>
      <c r="I2000" s="172">
        <f t="shared" si="74"/>
        <v>7475</v>
      </c>
      <c r="J2000" s="114">
        <f t="shared" si="75"/>
        <v>6448.16</v>
      </c>
      <c r="L2000" s="170"/>
      <c r="M2000" s="173"/>
      <c r="T2000" s="170"/>
      <c r="X2000" s="170"/>
      <c r="Y2000" s="171"/>
    </row>
    <row r="2001" spans="2:25">
      <c r="B2001" s="170">
        <v>43480</v>
      </c>
      <c r="C2001">
        <v>7500</v>
      </c>
      <c r="E2001" s="170">
        <v>43486</v>
      </c>
      <c r="F2001">
        <v>6450.83</v>
      </c>
      <c r="H2001" s="170">
        <v>43486</v>
      </c>
      <c r="I2001" s="172">
        <f t="shared" si="74"/>
        <v>7425</v>
      </c>
      <c r="J2001" s="114">
        <f t="shared" si="75"/>
        <v>6450.83</v>
      </c>
      <c r="L2001" s="170"/>
      <c r="M2001" s="173"/>
      <c r="T2001" s="170"/>
      <c r="X2001" s="170"/>
      <c r="Y2001" s="171"/>
    </row>
    <row r="2002" spans="2:25">
      <c r="B2002" s="170">
        <v>43481</v>
      </c>
      <c r="C2002">
        <v>7425</v>
      </c>
      <c r="E2002" s="170">
        <v>43487</v>
      </c>
      <c r="F2002">
        <v>6468.56</v>
      </c>
      <c r="H2002" s="170">
        <v>43487</v>
      </c>
      <c r="I2002" s="172">
        <f t="shared" si="74"/>
        <v>7500</v>
      </c>
      <c r="J2002" s="114">
        <f t="shared" si="75"/>
        <v>6468.56</v>
      </c>
      <c r="L2002" s="170"/>
      <c r="M2002" s="173"/>
      <c r="T2002" s="170"/>
      <c r="X2002" s="170"/>
      <c r="Y2002" s="171"/>
    </row>
    <row r="2003" spans="2:25">
      <c r="B2003" s="170">
        <v>43482</v>
      </c>
      <c r="C2003">
        <v>7475</v>
      </c>
      <c r="E2003" s="170">
        <v>43488</v>
      </c>
      <c r="F2003">
        <v>6451.17</v>
      </c>
      <c r="H2003" s="170">
        <v>43488</v>
      </c>
      <c r="I2003" s="172">
        <f t="shared" si="74"/>
        <v>7622</v>
      </c>
      <c r="J2003" s="114">
        <f t="shared" si="75"/>
        <v>6451.17</v>
      </c>
      <c r="L2003" s="170"/>
      <c r="M2003" s="173"/>
      <c r="T2003" s="170"/>
      <c r="X2003" s="170"/>
      <c r="Y2003" s="171"/>
    </row>
    <row r="2004" spans="2:25">
      <c r="B2004" s="170">
        <v>43483</v>
      </c>
      <c r="C2004">
        <v>7475</v>
      </c>
      <c r="E2004" s="170">
        <v>43489</v>
      </c>
      <c r="F2004">
        <v>6466.66</v>
      </c>
      <c r="H2004" s="170">
        <v>43489</v>
      </c>
      <c r="I2004" s="172">
        <f t="shared" si="74"/>
        <v>7725</v>
      </c>
      <c r="J2004" s="114">
        <f t="shared" si="75"/>
        <v>6466.66</v>
      </c>
      <c r="L2004" s="170"/>
      <c r="M2004" s="173"/>
      <c r="T2004" s="170"/>
      <c r="X2004" s="170"/>
      <c r="Y2004" s="171"/>
    </row>
    <row r="2005" spans="2:25">
      <c r="B2005" s="170">
        <v>43486</v>
      </c>
      <c r="C2005">
        <v>7425</v>
      </c>
      <c r="E2005" s="170">
        <v>43490</v>
      </c>
      <c r="F2005">
        <v>6482.84</v>
      </c>
      <c r="H2005" s="170">
        <v>43490</v>
      </c>
      <c r="I2005" s="172">
        <f t="shared" si="74"/>
        <v>7575</v>
      </c>
      <c r="J2005" s="114">
        <f t="shared" si="75"/>
        <v>6482.84</v>
      </c>
      <c r="L2005" s="170"/>
      <c r="M2005" s="173"/>
      <c r="T2005" s="170"/>
      <c r="X2005" s="170"/>
      <c r="Y2005" s="171"/>
    </row>
    <row r="2006" spans="2:25">
      <c r="B2006" s="170">
        <v>43487</v>
      </c>
      <c r="C2006">
        <v>7500</v>
      </c>
      <c r="E2006" s="170">
        <v>43493</v>
      </c>
      <c r="F2006">
        <v>6458.71</v>
      </c>
      <c r="H2006" s="170">
        <v>43493</v>
      </c>
      <c r="I2006" s="172">
        <f t="shared" si="74"/>
        <v>7675</v>
      </c>
      <c r="J2006" s="114">
        <f t="shared" si="75"/>
        <v>6458.71</v>
      </c>
      <c r="L2006" s="170"/>
      <c r="M2006" s="173"/>
      <c r="T2006" s="170"/>
      <c r="X2006" s="170"/>
      <c r="Y2006" s="171"/>
    </row>
    <row r="2007" spans="2:25">
      <c r="B2007" s="170">
        <v>43488</v>
      </c>
      <c r="C2007">
        <v>7622</v>
      </c>
      <c r="E2007" s="170">
        <v>43494</v>
      </c>
      <c r="F2007">
        <v>6436.48</v>
      </c>
      <c r="H2007" s="170">
        <v>43494</v>
      </c>
      <c r="I2007" s="172">
        <f t="shared" si="74"/>
        <v>7700</v>
      </c>
      <c r="J2007" s="114">
        <f t="shared" si="75"/>
        <v>6436.48</v>
      </c>
      <c r="L2007" s="170"/>
      <c r="M2007" s="173"/>
      <c r="T2007" s="170"/>
      <c r="X2007" s="170"/>
      <c r="Y2007" s="171"/>
    </row>
    <row r="2008" spans="2:25">
      <c r="B2008" s="170">
        <v>43489</v>
      </c>
      <c r="C2008">
        <v>7725</v>
      </c>
      <c r="E2008" s="170">
        <v>43495</v>
      </c>
      <c r="F2008">
        <v>6464.19</v>
      </c>
      <c r="H2008" s="170">
        <v>43495</v>
      </c>
      <c r="I2008" s="172">
        <f t="shared" si="74"/>
        <v>7659</v>
      </c>
      <c r="J2008" s="114">
        <f t="shared" si="75"/>
        <v>6464.19</v>
      </c>
      <c r="L2008" s="170"/>
      <c r="M2008" s="173"/>
      <c r="T2008" s="170"/>
      <c r="X2008" s="170"/>
      <c r="Y2008" s="171"/>
    </row>
    <row r="2009" spans="2:25">
      <c r="B2009" s="170">
        <v>43490</v>
      </c>
      <c r="C2009">
        <v>7575</v>
      </c>
      <c r="E2009" s="170">
        <v>43496</v>
      </c>
      <c r="F2009">
        <v>6532.97</v>
      </c>
      <c r="H2009" s="170">
        <v>43496</v>
      </c>
      <c r="I2009" s="172">
        <f t="shared" si="74"/>
        <v>7750</v>
      </c>
      <c r="J2009" s="114">
        <f t="shared" si="75"/>
        <v>6532.97</v>
      </c>
      <c r="L2009" s="170"/>
      <c r="M2009" s="173"/>
      <c r="T2009" s="170"/>
      <c r="X2009" s="170"/>
      <c r="Y2009" s="171"/>
    </row>
    <row r="2010" spans="2:25">
      <c r="B2010" s="170">
        <v>43493</v>
      </c>
      <c r="C2010">
        <v>7675</v>
      </c>
      <c r="E2010" s="170">
        <v>43497</v>
      </c>
      <c r="F2010">
        <v>6538.64</v>
      </c>
      <c r="H2010" s="170">
        <v>43497</v>
      </c>
      <c r="I2010" s="172">
        <f t="shared" si="74"/>
        <v>7750</v>
      </c>
      <c r="J2010" s="114">
        <f t="shared" si="75"/>
        <v>6538.64</v>
      </c>
      <c r="L2010" s="170"/>
      <c r="M2010" s="173"/>
      <c r="T2010" s="170"/>
      <c r="X2010" s="170"/>
      <c r="Y2010" s="171"/>
    </row>
    <row r="2011" spans="2:25">
      <c r="B2011" s="170">
        <v>43494</v>
      </c>
      <c r="C2011">
        <v>7700</v>
      </c>
      <c r="E2011" s="170">
        <v>43500</v>
      </c>
      <c r="F2011">
        <v>6481.45</v>
      </c>
      <c r="H2011" s="170">
        <v>43500</v>
      </c>
      <c r="I2011" s="172">
        <f t="shared" si="74"/>
        <v>7592</v>
      </c>
      <c r="J2011" s="114">
        <f t="shared" si="75"/>
        <v>6481.45</v>
      </c>
      <c r="L2011" s="170"/>
      <c r="M2011" s="173"/>
      <c r="T2011" s="170"/>
      <c r="X2011" s="170"/>
      <c r="Y2011" s="171"/>
    </row>
    <row r="2012" spans="2:25">
      <c r="B2012" s="170">
        <v>43495</v>
      </c>
      <c r="C2012">
        <v>7659</v>
      </c>
      <c r="E2012" s="170">
        <v>43502</v>
      </c>
      <c r="F2012">
        <v>6547.88</v>
      </c>
      <c r="H2012" s="170">
        <v>43502</v>
      </c>
      <c r="I2012" s="172">
        <f t="shared" si="74"/>
        <v>7723</v>
      </c>
      <c r="J2012" s="114">
        <f t="shared" si="75"/>
        <v>6547.88</v>
      </c>
      <c r="L2012" s="170"/>
      <c r="M2012" s="173"/>
      <c r="T2012" s="170"/>
      <c r="X2012" s="170"/>
      <c r="Y2012" s="171"/>
    </row>
    <row r="2013" spans="2:25">
      <c r="B2013" s="170">
        <v>43496</v>
      </c>
      <c r="C2013">
        <v>7750</v>
      </c>
      <c r="E2013" s="170">
        <v>43503</v>
      </c>
      <c r="F2013">
        <v>6536.46</v>
      </c>
      <c r="H2013" s="170">
        <v>43503</v>
      </c>
      <c r="I2013" s="172">
        <f t="shared" si="74"/>
        <v>7600</v>
      </c>
      <c r="J2013" s="114">
        <f t="shared" si="75"/>
        <v>6536.46</v>
      </c>
      <c r="L2013" s="170"/>
      <c r="M2013" s="173"/>
      <c r="T2013" s="170"/>
      <c r="X2013" s="170"/>
      <c r="Y2013" s="171"/>
    </row>
    <row r="2014" spans="2:25">
      <c r="B2014" s="170">
        <v>43497</v>
      </c>
      <c r="C2014">
        <v>7750</v>
      </c>
      <c r="E2014" s="170">
        <v>43504</v>
      </c>
      <c r="F2014">
        <v>6521.66</v>
      </c>
      <c r="H2014" s="170">
        <v>43504</v>
      </c>
      <c r="I2014" s="172">
        <f t="shared" si="74"/>
        <v>7600</v>
      </c>
      <c r="J2014" s="114">
        <f t="shared" si="75"/>
        <v>6521.66</v>
      </c>
      <c r="L2014" s="170"/>
      <c r="M2014" s="173"/>
      <c r="T2014" s="170"/>
      <c r="X2014" s="170"/>
      <c r="Y2014" s="171"/>
    </row>
    <row r="2015" spans="2:25">
      <c r="B2015" s="170">
        <v>43500</v>
      </c>
      <c r="C2015">
        <v>7592</v>
      </c>
      <c r="E2015" s="170">
        <v>43507</v>
      </c>
      <c r="F2015">
        <v>6495</v>
      </c>
      <c r="H2015" s="170">
        <v>43507</v>
      </c>
      <c r="I2015" s="172">
        <f t="shared" si="74"/>
        <v>7687</v>
      </c>
      <c r="J2015" s="114">
        <f t="shared" si="75"/>
        <v>6495</v>
      </c>
      <c r="L2015" s="170"/>
      <c r="M2015" s="173"/>
      <c r="T2015" s="170"/>
      <c r="X2015" s="170"/>
      <c r="Y2015" s="171"/>
    </row>
    <row r="2016" spans="2:25">
      <c r="B2016" s="170">
        <v>43502</v>
      </c>
      <c r="C2016">
        <v>7723</v>
      </c>
      <c r="E2016" s="170">
        <v>43508</v>
      </c>
      <c r="F2016">
        <v>6426.33</v>
      </c>
      <c r="H2016" s="170">
        <v>43508</v>
      </c>
      <c r="I2016" s="172">
        <f t="shared" si="74"/>
        <v>7600</v>
      </c>
      <c r="J2016" s="114">
        <f t="shared" si="75"/>
        <v>6426.33</v>
      </c>
      <c r="L2016" s="170"/>
      <c r="M2016" s="173"/>
      <c r="T2016" s="170"/>
      <c r="X2016" s="170"/>
      <c r="Y2016" s="171"/>
    </row>
    <row r="2017" spans="2:25">
      <c r="B2017" s="170">
        <v>43503</v>
      </c>
      <c r="C2017">
        <v>7600</v>
      </c>
      <c r="E2017" s="170">
        <v>43509</v>
      </c>
      <c r="F2017">
        <v>6419.12</v>
      </c>
      <c r="H2017" s="170">
        <v>43509</v>
      </c>
      <c r="I2017" s="172">
        <f t="shared" si="74"/>
        <v>7642</v>
      </c>
      <c r="J2017" s="114">
        <f t="shared" si="75"/>
        <v>6419.12</v>
      </c>
      <c r="L2017" s="170"/>
      <c r="M2017" s="173"/>
      <c r="T2017" s="170"/>
      <c r="X2017" s="170"/>
      <c r="Y2017" s="171"/>
    </row>
    <row r="2018" spans="2:25">
      <c r="B2018" s="170">
        <v>43504</v>
      </c>
      <c r="C2018">
        <v>7600</v>
      </c>
      <c r="E2018" s="170">
        <v>43510</v>
      </c>
      <c r="F2018">
        <v>6420.02</v>
      </c>
      <c r="H2018" s="170">
        <v>43510</v>
      </c>
      <c r="I2018" s="172">
        <f t="shared" si="74"/>
        <v>7573</v>
      </c>
      <c r="J2018" s="114">
        <f t="shared" si="75"/>
        <v>6420.02</v>
      </c>
      <c r="L2018" s="170"/>
      <c r="M2018" s="173"/>
      <c r="T2018" s="170"/>
      <c r="X2018" s="170"/>
      <c r="Y2018" s="171"/>
    </row>
    <row r="2019" spans="2:25">
      <c r="B2019" s="170">
        <v>43507</v>
      </c>
      <c r="C2019">
        <v>7687</v>
      </c>
      <c r="E2019" s="170">
        <v>43511</v>
      </c>
      <c r="F2019">
        <v>6389.09</v>
      </c>
      <c r="H2019" s="170">
        <v>43511</v>
      </c>
      <c r="I2019" s="172">
        <f t="shared" si="74"/>
        <v>7577</v>
      </c>
      <c r="J2019" s="114">
        <f t="shared" si="75"/>
        <v>6389.09</v>
      </c>
      <c r="L2019" s="170"/>
      <c r="M2019" s="173"/>
      <c r="T2019" s="170"/>
      <c r="X2019" s="170"/>
      <c r="Y2019" s="171"/>
    </row>
    <row r="2020" spans="2:25">
      <c r="B2020" s="170">
        <v>43508</v>
      </c>
      <c r="C2020">
        <v>7600</v>
      </c>
      <c r="E2020" s="170">
        <v>43515</v>
      </c>
      <c r="F2020">
        <v>6494.67</v>
      </c>
      <c r="H2020" s="170">
        <v>43515</v>
      </c>
      <c r="I2020" s="172">
        <f t="shared" si="74"/>
        <v>7610</v>
      </c>
      <c r="J2020" s="114">
        <f t="shared" si="75"/>
        <v>6494.67</v>
      </c>
      <c r="L2020" s="170"/>
      <c r="M2020" s="173"/>
      <c r="T2020" s="170"/>
      <c r="X2020" s="170"/>
      <c r="Y2020" s="171"/>
    </row>
    <row r="2021" spans="2:25">
      <c r="B2021" s="170">
        <v>43509</v>
      </c>
      <c r="C2021">
        <v>7642</v>
      </c>
      <c r="E2021" s="170">
        <v>43516</v>
      </c>
      <c r="F2021">
        <v>6512.78</v>
      </c>
      <c r="H2021" s="170">
        <v>43516</v>
      </c>
      <c r="I2021" s="172">
        <f t="shared" si="74"/>
        <v>7519</v>
      </c>
      <c r="J2021" s="114">
        <f t="shared" si="75"/>
        <v>6512.78</v>
      </c>
      <c r="L2021" s="170"/>
      <c r="M2021" s="173"/>
      <c r="T2021" s="170"/>
      <c r="X2021" s="170"/>
      <c r="Y2021" s="171"/>
    </row>
    <row r="2022" spans="2:25">
      <c r="B2022" s="170">
        <v>43510</v>
      </c>
      <c r="C2022">
        <v>7573</v>
      </c>
      <c r="E2022" s="170">
        <v>43517</v>
      </c>
      <c r="F2022">
        <v>6537.77</v>
      </c>
      <c r="H2022" s="170">
        <v>43517</v>
      </c>
      <c r="I2022" s="172">
        <f t="shared" si="74"/>
        <v>7585</v>
      </c>
      <c r="J2022" s="114">
        <f t="shared" si="75"/>
        <v>6537.77</v>
      </c>
      <c r="L2022" s="170"/>
      <c r="M2022" s="173"/>
      <c r="T2022" s="170"/>
      <c r="X2022" s="170"/>
      <c r="Y2022" s="171"/>
    </row>
    <row r="2023" spans="2:25">
      <c r="B2023" s="170">
        <v>43511</v>
      </c>
      <c r="C2023">
        <v>7577</v>
      </c>
      <c r="E2023" s="170">
        <v>43518</v>
      </c>
      <c r="F2023">
        <v>6501.38</v>
      </c>
      <c r="H2023" s="170">
        <v>43518</v>
      </c>
      <c r="I2023" s="172">
        <f t="shared" si="74"/>
        <v>7558</v>
      </c>
      <c r="J2023" s="114">
        <f t="shared" si="75"/>
        <v>6501.38</v>
      </c>
      <c r="L2023" s="170"/>
      <c r="M2023" s="173"/>
      <c r="T2023" s="170"/>
      <c r="X2023" s="170"/>
      <c r="Y2023" s="171"/>
    </row>
    <row r="2024" spans="2:25">
      <c r="B2024" s="170">
        <v>43514</v>
      </c>
      <c r="C2024">
        <v>7464</v>
      </c>
      <c r="E2024" s="170">
        <v>43521</v>
      </c>
      <c r="F2024">
        <v>6525.36</v>
      </c>
      <c r="H2024" s="170">
        <v>43521</v>
      </c>
      <c r="I2024" s="172">
        <f t="shared" si="74"/>
        <v>7100</v>
      </c>
      <c r="J2024" s="114">
        <f t="shared" si="75"/>
        <v>6525.36</v>
      </c>
      <c r="L2024" s="170"/>
      <c r="M2024" s="173"/>
      <c r="T2024" s="170"/>
      <c r="X2024" s="170"/>
      <c r="Y2024" s="171"/>
    </row>
    <row r="2025" spans="2:25">
      <c r="B2025" s="170">
        <v>43515</v>
      </c>
      <c r="C2025">
        <v>7610</v>
      </c>
      <c r="E2025" s="170">
        <v>43522</v>
      </c>
      <c r="F2025">
        <v>6540.95</v>
      </c>
      <c r="H2025" s="170">
        <v>43522</v>
      </c>
      <c r="I2025" s="172">
        <f t="shared" si="74"/>
        <v>7600</v>
      </c>
      <c r="J2025" s="114">
        <f t="shared" si="75"/>
        <v>6540.95</v>
      </c>
      <c r="L2025" s="170"/>
      <c r="M2025" s="173"/>
      <c r="T2025" s="170"/>
      <c r="X2025" s="170"/>
      <c r="Y2025" s="171"/>
    </row>
    <row r="2026" spans="2:25">
      <c r="B2026" s="170">
        <v>43516</v>
      </c>
      <c r="C2026">
        <v>7519</v>
      </c>
      <c r="E2026" s="170">
        <v>43523</v>
      </c>
      <c r="F2026">
        <v>6525.68</v>
      </c>
      <c r="H2026" s="170">
        <v>43523</v>
      </c>
      <c r="I2026" s="172">
        <f t="shared" si="74"/>
        <v>7575</v>
      </c>
      <c r="J2026" s="114">
        <f t="shared" si="75"/>
        <v>6525.68</v>
      </c>
      <c r="L2026" s="170"/>
      <c r="M2026" s="173"/>
      <c r="T2026" s="170"/>
      <c r="X2026" s="170"/>
      <c r="Y2026" s="171"/>
    </row>
    <row r="2027" spans="2:25">
      <c r="B2027" s="170">
        <v>43517</v>
      </c>
      <c r="C2027">
        <v>7585</v>
      </c>
      <c r="E2027" s="170">
        <v>43524</v>
      </c>
      <c r="F2027">
        <v>6443.35</v>
      </c>
      <c r="H2027" s="170">
        <v>43524</v>
      </c>
      <c r="I2027" s="172">
        <f t="shared" si="74"/>
        <v>7425</v>
      </c>
      <c r="J2027" s="114">
        <f t="shared" si="75"/>
        <v>6443.35</v>
      </c>
      <c r="L2027" s="170"/>
      <c r="M2027" s="173"/>
      <c r="T2027" s="170"/>
      <c r="X2027" s="170"/>
      <c r="Y2027" s="171"/>
    </row>
    <row r="2028" spans="2:25">
      <c r="B2028" s="170">
        <v>43518</v>
      </c>
      <c r="C2028">
        <v>7558</v>
      </c>
      <c r="E2028" s="170">
        <v>43525</v>
      </c>
      <c r="F2028">
        <v>6499.88</v>
      </c>
      <c r="H2028" s="170">
        <v>43525</v>
      </c>
      <c r="I2028" s="172">
        <f t="shared" si="74"/>
        <v>7075</v>
      </c>
      <c r="J2028" s="114">
        <f t="shared" si="75"/>
        <v>6499.88</v>
      </c>
      <c r="L2028" s="170"/>
      <c r="M2028" s="173"/>
      <c r="T2028" s="170"/>
      <c r="X2028" s="170"/>
      <c r="Y2028" s="171"/>
    </row>
    <row r="2029" spans="2:25">
      <c r="B2029" s="170">
        <v>43521</v>
      </c>
      <c r="C2029">
        <v>7100</v>
      </c>
      <c r="E2029" s="170">
        <v>43528</v>
      </c>
      <c r="F2029">
        <v>6488.42</v>
      </c>
      <c r="H2029" s="170">
        <v>43528</v>
      </c>
      <c r="I2029" s="172">
        <f t="shared" si="74"/>
        <v>7525</v>
      </c>
      <c r="J2029" s="114">
        <f t="shared" si="75"/>
        <v>6488.42</v>
      </c>
      <c r="L2029" s="170"/>
      <c r="M2029" s="173"/>
      <c r="T2029" s="170"/>
      <c r="X2029" s="170"/>
      <c r="Y2029" s="171"/>
    </row>
    <row r="2030" spans="2:25">
      <c r="B2030" s="170">
        <v>43522</v>
      </c>
      <c r="C2030">
        <v>7600</v>
      </c>
      <c r="E2030" s="170">
        <v>43529</v>
      </c>
      <c r="F2030">
        <v>6441.28</v>
      </c>
      <c r="H2030" s="170">
        <v>43529</v>
      </c>
      <c r="I2030" s="172">
        <f t="shared" si="74"/>
        <v>7100</v>
      </c>
      <c r="J2030" s="114">
        <f t="shared" si="75"/>
        <v>6441.28</v>
      </c>
      <c r="L2030" s="170"/>
      <c r="M2030" s="173"/>
      <c r="T2030" s="170"/>
      <c r="X2030" s="170"/>
      <c r="Y2030" s="171"/>
    </row>
    <row r="2031" spans="2:25">
      <c r="B2031" s="170">
        <v>43523</v>
      </c>
      <c r="C2031">
        <v>7575</v>
      </c>
      <c r="E2031" s="170">
        <v>43530</v>
      </c>
      <c r="F2031">
        <v>6457.96</v>
      </c>
      <c r="H2031" s="170">
        <v>43530</v>
      </c>
      <c r="I2031" s="172">
        <f t="shared" si="74"/>
        <v>7625</v>
      </c>
      <c r="J2031" s="114">
        <f t="shared" si="75"/>
        <v>6457.96</v>
      </c>
      <c r="L2031" s="170"/>
      <c r="M2031" s="173"/>
      <c r="T2031" s="170"/>
      <c r="X2031" s="170"/>
      <c r="Y2031" s="171"/>
    </row>
    <row r="2032" spans="2:25">
      <c r="B2032" s="170">
        <v>43525</v>
      </c>
      <c r="C2032">
        <v>7075</v>
      </c>
      <c r="E2032" s="170">
        <v>43532</v>
      </c>
      <c r="F2032">
        <v>6383.07</v>
      </c>
      <c r="H2032" s="170">
        <v>43532</v>
      </c>
      <c r="I2032" s="172">
        <f t="shared" si="74"/>
        <v>7250</v>
      </c>
      <c r="J2032" s="114">
        <f t="shared" si="75"/>
        <v>6383.07</v>
      </c>
      <c r="L2032" s="170"/>
      <c r="M2032" s="173"/>
      <c r="T2032" s="170"/>
      <c r="X2032" s="170"/>
      <c r="Y2032" s="171"/>
    </row>
    <row r="2033" spans="2:25">
      <c r="B2033" s="170">
        <v>43528</v>
      </c>
      <c r="C2033">
        <v>7525</v>
      </c>
      <c r="E2033" s="170">
        <v>43535</v>
      </c>
      <c r="F2033">
        <v>6366.43</v>
      </c>
      <c r="H2033" s="170">
        <v>43535</v>
      </c>
      <c r="I2033" s="172">
        <f t="shared" si="74"/>
        <v>7225</v>
      </c>
      <c r="J2033" s="114">
        <f t="shared" si="75"/>
        <v>6366.43</v>
      </c>
      <c r="L2033" s="170"/>
      <c r="M2033" s="173"/>
      <c r="T2033" s="170"/>
      <c r="X2033" s="170"/>
      <c r="Y2033" s="171"/>
    </row>
    <row r="2034" spans="2:25">
      <c r="B2034" s="170">
        <v>43529</v>
      </c>
      <c r="C2034">
        <v>7100</v>
      </c>
      <c r="E2034" s="170">
        <v>43536</v>
      </c>
      <c r="F2034">
        <v>6353.77</v>
      </c>
      <c r="H2034" s="170">
        <v>43536</v>
      </c>
      <c r="I2034" s="172">
        <f t="shared" si="74"/>
        <v>7075</v>
      </c>
      <c r="J2034" s="114">
        <f t="shared" si="75"/>
        <v>6353.77</v>
      </c>
      <c r="L2034" s="170"/>
      <c r="M2034" s="173"/>
      <c r="T2034" s="170"/>
      <c r="X2034" s="170"/>
      <c r="Y2034" s="171"/>
    </row>
    <row r="2035" spans="2:25">
      <c r="B2035" s="170">
        <v>43530</v>
      </c>
      <c r="C2035">
        <v>7625</v>
      </c>
      <c r="E2035" s="170">
        <v>43537</v>
      </c>
      <c r="F2035">
        <v>6377.58</v>
      </c>
      <c r="H2035" s="170">
        <v>43537</v>
      </c>
      <c r="I2035" s="172">
        <f t="shared" si="74"/>
        <v>7175</v>
      </c>
      <c r="J2035" s="114">
        <f t="shared" si="75"/>
        <v>6377.58</v>
      </c>
      <c r="L2035" s="170"/>
      <c r="M2035" s="173"/>
      <c r="T2035" s="170"/>
      <c r="X2035" s="170"/>
      <c r="Y2035" s="171"/>
    </row>
    <row r="2036" spans="2:25">
      <c r="B2036" s="170">
        <v>43532</v>
      </c>
      <c r="C2036">
        <v>7250</v>
      </c>
      <c r="E2036" s="170">
        <v>43538</v>
      </c>
      <c r="F2036">
        <v>6413.27</v>
      </c>
      <c r="H2036" s="170">
        <v>43538</v>
      </c>
      <c r="I2036" s="172">
        <f t="shared" si="74"/>
        <v>7175</v>
      </c>
      <c r="J2036" s="114">
        <f t="shared" si="75"/>
        <v>6413.27</v>
      </c>
      <c r="L2036" s="170"/>
      <c r="M2036" s="173"/>
      <c r="T2036" s="170"/>
      <c r="X2036" s="170"/>
      <c r="Y2036" s="171"/>
    </row>
    <row r="2037" spans="2:25">
      <c r="B2037" s="170">
        <v>43535</v>
      </c>
      <c r="C2037">
        <v>7225</v>
      </c>
      <c r="E2037" s="170">
        <v>43539</v>
      </c>
      <c r="F2037">
        <v>6461.18</v>
      </c>
      <c r="H2037" s="170">
        <v>43539</v>
      </c>
      <c r="I2037" s="172">
        <f t="shared" si="74"/>
        <v>7175</v>
      </c>
      <c r="J2037" s="114">
        <f t="shared" si="75"/>
        <v>6461.18</v>
      </c>
      <c r="L2037" s="170"/>
      <c r="M2037" s="173"/>
      <c r="T2037" s="170"/>
      <c r="X2037" s="170"/>
      <c r="Y2037" s="171"/>
    </row>
    <row r="2038" spans="2:25">
      <c r="B2038" s="170">
        <v>43536</v>
      </c>
      <c r="C2038">
        <v>7075</v>
      </c>
      <c r="E2038" s="170">
        <v>43542</v>
      </c>
      <c r="F2038">
        <v>6509.45</v>
      </c>
      <c r="H2038" s="170">
        <v>43542</v>
      </c>
      <c r="I2038" s="172">
        <f t="shared" si="74"/>
        <v>7150</v>
      </c>
      <c r="J2038" s="114">
        <f t="shared" si="75"/>
        <v>6509.45</v>
      </c>
      <c r="L2038" s="170"/>
      <c r="M2038" s="173"/>
      <c r="T2038" s="170"/>
      <c r="X2038" s="170"/>
      <c r="Y2038" s="171"/>
    </row>
    <row r="2039" spans="2:25">
      <c r="B2039" s="170">
        <v>43537</v>
      </c>
      <c r="C2039">
        <v>7175</v>
      </c>
      <c r="E2039" s="170">
        <v>43543</v>
      </c>
      <c r="F2039">
        <v>6480.28</v>
      </c>
      <c r="H2039" s="170">
        <v>43543</v>
      </c>
      <c r="I2039" s="172">
        <f t="shared" si="74"/>
        <v>7300</v>
      </c>
      <c r="J2039" s="114">
        <f t="shared" si="75"/>
        <v>6480.28</v>
      </c>
      <c r="L2039" s="170"/>
      <c r="M2039" s="173"/>
      <c r="T2039" s="170"/>
      <c r="X2039" s="170"/>
      <c r="Y2039" s="171"/>
    </row>
    <row r="2040" spans="2:25">
      <c r="B2040" s="170">
        <v>43538</v>
      </c>
      <c r="C2040">
        <v>7175</v>
      </c>
      <c r="E2040" s="170">
        <v>43544</v>
      </c>
      <c r="F2040">
        <v>6482.71</v>
      </c>
      <c r="H2040" s="170">
        <v>43544</v>
      </c>
      <c r="I2040" s="172">
        <f t="shared" si="74"/>
        <v>7168</v>
      </c>
      <c r="J2040" s="114">
        <f t="shared" si="75"/>
        <v>6482.71</v>
      </c>
      <c r="L2040" s="170"/>
      <c r="M2040" s="173"/>
      <c r="T2040" s="170"/>
      <c r="X2040" s="170"/>
      <c r="Y2040" s="171"/>
    </row>
    <row r="2041" spans="2:25">
      <c r="B2041" s="170">
        <v>43539</v>
      </c>
      <c r="C2041">
        <v>7175</v>
      </c>
      <c r="E2041" s="170">
        <v>43545</v>
      </c>
      <c r="F2041">
        <v>6501.78</v>
      </c>
      <c r="H2041" s="170">
        <v>43545</v>
      </c>
      <c r="I2041" s="172">
        <f t="shared" si="74"/>
        <v>7500</v>
      </c>
      <c r="J2041" s="114">
        <f t="shared" si="75"/>
        <v>6501.78</v>
      </c>
      <c r="L2041" s="170"/>
      <c r="M2041" s="173"/>
      <c r="T2041" s="170"/>
      <c r="X2041" s="170"/>
      <c r="Y2041" s="171"/>
    </row>
    <row r="2042" spans="2:25">
      <c r="B2042" s="170">
        <v>43542</v>
      </c>
      <c r="C2042">
        <v>7150</v>
      </c>
      <c r="E2042" s="170">
        <v>43546</v>
      </c>
      <c r="F2042">
        <v>6525.27</v>
      </c>
      <c r="H2042" s="170">
        <v>43546</v>
      </c>
      <c r="I2042" s="172">
        <f t="shared" si="74"/>
        <v>7306</v>
      </c>
      <c r="J2042" s="114">
        <f t="shared" si="75"/>
        <v>6525.27</v>
      </c>
      <c r="L2042" s="170"/>
      <c r="M2042" s="173"/>
      <c r="T2042" s="170"/>
      <c r="X2042" s="170"/>
      <c r="Y2042" s="171"/>
    </row>
    <row r="2043" spans="2:25">
      <c r="B2043" s="170">
        <v>43543</v>
      </c>
      <c r="C2043">
        <v>7300</v>
      </c>
      <c r="E2043" s="170">
        <v>43549</v>
      </c>
      <c r="F2043">
        <v>6411.25</v>
      </c>
      <c r="H2043" s="170">
        <v>43549</v>
      </c>
      <c r="I2043" s="172">
        <f t="shared" si="74"/>
        <v>7281</v>
      </c>
      <c r="J2043" s="114">
        <f t="shared" si="75"/>
        <v>6411.25</v>
      </c>
      <c r="L2043" s="170"/>
      <c r="M2043" s="173"/>
      <c r="T2043" s="170"/>
      <c r="X2043" s="170"/>
      <c r="Y2043" s="171"/>
    </row>
    <row r="2044" spans="2:25">
      <c r="B2044" s="170">
        <v>43544</v>
      </c>
      <c r="C2044">
        <v>7168</v>
      </c>
      <c r="E2044" s="170">
        <v>43550</v>
      </c>
      <c r="F2044">
        <v>6470</v>
      </c>
      <c r="H2044" s="170">
        <v>43550</v>
      </c>
      <c r="I2044" s="172">
        <f t="shared" si="74"/>
        <v>6877</v>
      </c>
      <c r="J2044" s="114">
        <f t="shared" si="75"/>
        <v>6470</v>
      </c>
      <c r="L2044" s="170"/>
      <c r="M2044" s="173"/>
      <c r="T2044" s="170"/>
      <c r="X2044" s="170"/>
      <c r="Y2044" s="171"/>
    </row>
    <row r="2045" spans="2:25">
      <c r="B2045" s="170">
        <v>43545</v>
      </c>
      <c r="C2045">
        <v>7500</v>
      </c>
      <c r="E2045" s="170">
        <v>43551</v>
      </c>
      <c r="F2045">
        <v>6444.74</v>
      </c>
      <c r="H2045" s="170">
        <v>43551</v>
      </c>
      <c r="I2045" s="172">
        <f t="shared" si="74"/>
        <v>6613</v>
      </c>
      <c r="J2045" s="114">
        <f t="shared" si="75"/>
        <v>6444.74</v>
      </c>
      <c r="L2045" s="170"/>
      <c r="M2045" s="173"/>
      <c r="T2045" s="170"/>
      <c r="X2045" s="170"/>
      <c r="Y2045" s="171"/>
    </row>
    <row r="2046" spans="2:25">
      <c r="B2046" s="170">
        <v>43546</v>
      </c>
      <c r="C2046">
        <v>7306</v>
      </c>
      <c r="E2046" s="170">
        <v>43552</v>
      </c>
      <c r="F2046">
        <v>6480.79</v>
      </c>
      <c r="H2046" s="170">
        <v>43552</v>
      </c>
      <c r="I2046" s="172">
        <f t="shared" si="74"/>
        <v>6599</v>
      </c>
      <c r="J2046" s="114">
        <f t="shared" si="75"/>
        <v>6480.79</v>
      </c>
      <c r="L2046" s="170"/>
      <c r="M2046" s="173"/>
      <c r="T2046" s="170"/>
      <c r="X2046" s="170"/>
      <c r="Y2046" s="171"/>
    </row>
    <row r="2047" spans="2:25">
      <c r="B2047" s="170">
        <v>43549</v>
      </c>
      <c r="C2047">
        <v>7281</v>
      </c>
      <c r="E2047" s="170">
        <v>43553</v>
      </c>
      <c r="F2047">
        <v>6468.76</v>
      </c>
      <c r="H2047" s="170">
        <v>43553</v>
      </c>
      <c r="I2047" s="172">
        <f t="shared" si="74"/>
        <v>6454</v>
      </c>
      <c r="J2047" s="114">
        <f t="shared" si="75"/>
        <v>6468.76</v>
      </c>
      <c r="L2047" s="170"/>
      <c r="M2047" s="173"/>
      <c r="T2047" s="170"/>
      <c r="X2047" s="170"/>
      <c r="Y2047" s="171"/>
    </row>
    <row r="2048" spans="2:25">
      <c r="B2048" s="170">
        <v>43550</v>
      </c>
      <c r="C2048">
        <v>6877</v>
      </c>
      <c r="E2048" s="170">
        <v>43556</v>
      </c>
      <c r="F2048">
        <v>6452.61</v>
      </c>
      <c r="H2048" s="170">
        <v>43556</v>
      </c>
      <c r="I2048" s="172">
        <f t="shared" si="74"/>
        <v>6325</v>
      </c>
      <c r="J2048" s="114">
        <f t="shared" si="75"/>
        <v>6452.61</v>
      </c>
      <c r="L2048" s="170"/>
      <c r="M2048" s="173"/>
      <c r="T2048" s="170"/>
      <c r="X2048" s="170"/>
      <c r="Y2048" s="171"/>
    </row>
    <row r="2049" spans="2:25">
      <c r="B2049" s="170">
        <v>43551</v>
      </c>
      <c r="C2049">
        <v>6613</v>
      </c>
      <c r="E2049" s="170">
        <v>43557</v>
      </c>
      <c r="F2049">
        <v>6476.07</v>
      </c>
      <c r="H2049" s="170">
        <v>43557</v>
      </c>
      <c r="I2049" s="172">
        <f t="shared" si="74"/>
        <v>6303</v>
      </c>
      <c r="J2049" s="114">
        <f t="shared" si="75"/>
        <v>6476.07</v>
      </c>
      <c r="L2049" s="170"/>
      <c r="M2049" s="173"/>
      <c r="T2049" s="170"/>
      <c r="X2049" s="170"/>
      <c r="Y2049" s="171"/>
    </row>
    <row r="2050" spans="2:25">
      <c r="B2050" s="170">
        <v>43552</v>
      </c>
      <c r="C2050">
        <v>6599</v>
      </c>
      <c r="E2050" s="170">
        <v>43559</v>
      </c>
      <c r="F2050">
        <v>6494.63</v>
      </c>
      <c r="H2050" s="170">
        <v>43559</v>
      </c>
      <c r="I2050" s="172">
        <f t="shared" si="74"/>
        <v>6457</v>
      </c>
      <c r="J2050" s="114">
        <f t="shared" si="75"/>
        <v>6494.63</v>
      </c>
      <c r="L2050" s="170"/>
      <c r="M2050" s="173"/>
      <c r="T2050" s="170"/>
      <c r="X2050" s="170"/>
      <c r="Y2050" s="171"/>
    </row>
    <row r="2051" spans="2:25">
      <c r="B2051" s="170">
        <v>43553</v>
      </c>
      <c r="C2051">
        <v>6454</v>
      </c>
      <c r="E2051" s="170">
        <v>43560</v>
      </c>
      <c r="F2051">
        <v>6474.02</v>
      </c>
      <c r="H2051" s="170">
        <v>43560</v>
      </c>
      <c r="I2051" s="172">
        <f t="shared" si="74"/>
        <v>6500</v>
      </c>
      <c r="J2051" s="114">
        <f t="shared" si="75"/>
        <v>6474.02</v>
      </c>
      <c r="L2051" s="170"/>
      <c r="M2051" s="173"/>
      <c r="T2051" s="170"/>
      <c r="X2051" s="170"/>
      <c r="Y2051" s="171"/>
    </row>
    <row r="2052" spans="2:25">
      <c r="B2052" s="170">
        <v>43556</v>
      </c>
      <c r="C2052">
        <v>6325</v>
      </c>
      <c r="E2052" s="170">
        <v>43563</v>
      </c>
      <c r="F2052">
        <v>6425.73</v>
      </c>
      <c r="H2052" s="170">
        <v>43563</v>
      </c>
      <c r="I2052" s="172">
        <f t="shared" si="74"/>
        <v>6490</v>
      </c>
      <c r="J2052" s="114">
        <f t="shared" si="75"/>
        <v>6425.73</v>
      </c>
      <c r="L2052" s="170"/>
      <c r="M2052" s="173"/>
      <c r="T2052" s="170"/>
      <c r="X2052" s="170"/>
      <c r="Y2052" s="171"/>
    </row>
    <row r="2053" spans="2:25">
      <c r="B2053" s="170">
        <v>43557</v>
      </c>
      <c r="C2053">
        <v>6303</v>
      </c>
      <c r="E2053" s="170">
        <v>43564</v>
      </c>
      <c r="F2053">
        <v>6484.35</v>
      </c>
      <c r="H2053" s="170">
        <v>43564</v>
      </c>
      <c r="I2053" s="172">
        <f t="shared" ref="I2053:I2116" si="76">IFERROR(_xlfn.XLOOKUP($H2053,B2053:B5620,C2053:C5620),AVERAGE(I2050:I2052))</f>
        <v>6441</v>
      </c>
      <c r="J2053" s="114">
        <f t="shared" ref="J2053:J2116" si="77">F2053</f>
        <v>6484.35</v>
      </c>
      <c r="L2053" s="170"/>
      <c r="M2053" s="173"/>
      <c r="T2053" s="170"/>
      <c r="X2053" s="170"/>
      <c r="Y2053" s="171"/>
    </row>
    <row r="2054" spans="2:25">
      <c r="B2054" s="170">
        <v>43559</v>
      </c>
      <c r="C2054">
        <v>6457</v>
      </c>
      <c r="E2054" s="170">
        <v>43565</v>
      </c>
      <c r="F2054">
        <v>6478.33</v>
      </c>
      <c r="H2054" s="170">
        <v>43565</v>
      </c>
      <c r="I2054" s="172">
        <f t="shared" si="76"/>
        <v>6462</v>
      </c>
      <c r="J2054" s="114">
        <f t="shared" si="77"/>
        <v>6478.33</v>
      </c>
      <c r="L2054" s="170"/>
      <c r="M2054" s="173"/>
      <c r="T2054" s="170"/>
      <c r="X2054" s="170"/>
      <c r="Y2054" s="171"/>
    </row>
    <row r="2055" spans="2:25">
      <c r="B2055" s="170">
        <v>43560</v>
      </c>
      <c r="C2055">
        <v>6500</v>
      </c>
      <c r="E2055" s="170">
        <v>43566</v>
      </c>
      <c r="F2055">
        <v>6410.17</v>
      </c>
      <c r="H2055" s="170">
        <v>43566</v>
      </c>
      <c r="I2055" s="172">
        <f t="shared" si="76"/>
        <v>6182</v>
      </c>
      <c r="J2055" s="114">
        <f t="shared" si="77"/>
        <v>6410.17</v>
      </c>
      <c r="L2055" s="170"/>
      <c r="M2055" s="173"/>
      <c r="T2055" s="170"/>
      <c r="X2055" s="170"/>
      <c r="Y2055" s="171"/>
    </row>
    <row r="2056" spans="2:25">
      <c r="B2056" s="170">
        <v>43563</v>
      </c>
      <c r="C2056">
        <v>6490</v>
      </c>
      <c r="E2056" s="170">
        <v>43567</v>
      </c>
      <c r="F2056">
        <v>6405.87</v>
      </c>
      <c r="H2056" s="170">
        <v>43567</v>
      </c>
      <c r="I2056" s="172">
        <f t="shared" si="76"/>
        <v>6363</v>
      </c>
      <c r="J2056" s="114">
        <f t="shared" si="77"/>
        <v>6405.87</v>
      </c>
      <c r="L2056" s="170"/>
      <c r="M2056" s="173"/>
      <c r="T2056" s="170"/>
      <c r="X2056" s="170"/>
      <c r="Y2056" s="171"/>
    </row>
    <row r="2057" spans="2:25">
      <c r="B2057" s="170">
        <v>43564</v>
      </c>
      <c r="C2057">
        <v>6441</v>
      </c>
      <c r="E2057" s="170">
        <v>43570</v>
      </c>
      <c r="F2057">
        <v>6435.15</v>
      </c>
      <c r="H2057" s="170">
        <v>43570</v>
      </c>
      <c r="I2057" s="172">
        <f t="shared" si="76"/>
        <v>6400</v>
      </c>
      <c r="J2057" s="114">
        <f t="shared" si="77"/>
        <v>6435.15</v>
      </c>
      <c r="L2057" s="170"/>
      <c r="M2057" s="173"/>
      <c r="T2057" s="170"/>
      <c r="X2057" s="170"/>
      <c r="Y2057" s="171"/>
    </row>
    <row r="2058" spans="2:25">
      <c r="B2058" s="170">
        <v>43565</v>
      </c>
      <c r="C2058">
        <v>6462</v>
      </c>
      <c r="E2058" s="170">
        <v>43571</v>
      </c>
      <c r="F2058">
        <v>6481.54</v>
      </c>
      <c r="H2058" s="170">
        <v>43571</v>
      </c>
      <c r="I2058" s="172">
        <f t="shared" si="76"/>
        <v>6450</v>
      </c>
      <c r="J2058" s="114">
        <f t="shared" si="77"/>
        <v>6481.54</v>
      </c>
      <c r="L2058" s="170"/>
      <c r="M2058" s="173"/>
      <c r="T2058" s="170"/>
      <c r="X2058" s="170"/>
      <c r="Y2058" s="171"/>
    </row>
    <row r="2059" spans="2:25">
      <c r="B2059" s="170">
        <v>43566</v>
      </c>
      <c r="C2059">
        <v>6182</v>
      </c>
      <c r="E2059" s="170">
        <v>43573</v>
      </c>
      <c r="F2059">
        <v>6507.22</v>
      </c>
      <c r="H2059" s="170">
        <v>43573</v>
      </c>
      <c r="I2059" s="172">
        <f t="shared" si="76"/>
        <v>6174</v>
      </c>
      <c r="J2059" s="114">
        <f t="shared" si="77"/>
        <v>6507.22</v>
      </c>
      <c r="L2059" s="170"/>
      <c r="M2059" s="173"/>
      <c r="T2059" s="170"/>
      <c r="X2059" s="170"/>
      <c r="Y2059" s="171"/>
    </row>
    <row r="2060" spans="2:25">
      <c r="B2060" s="170">
        <v>43567</v>
      </c>
      <c r="C2060">
        <v>6363</v>
      </c>
      <c r="E2060" s="170">
        <v>43577</v>
      </c>
      <c r="F2060">
        <v>6414.74</v>
      </c>
      <c r="H2060" s="170">
        <v>43577</v>
      </c>
      <c r="I2060" s="172">
        <f t="shared" si="76"/>
        <v>6250</v>
      </c>
      <c r="J2060" s="114">
        <f t="shared" si="77"/>
        <v>6414.74</v>
      </c>
      <c r="L2060" s="170"/>
      <c r="M2060" s="173"/>
      <c r="T2060" s="170"/>
      <c r="X2060" s="170"/>
      <c r="Y2060" s="171"/>
    </row>
    <row r="2061" spans="2:25">
      <c r="B2061" s="170">
        <v>43570</v>
      </c>
      <c r="C2061">
        <v>6400</v>
      </c>
      <c r="E2061" s="170">
        <v>43578</v>
      </c>
      <c r="F2061">
        <v>6462.82</v>
      </c>
      <c r="H2061" s="170">
        <v>43578</v>
      </c>
      <c r="I2061" s="172">
        <f t="shared" si="76"/>
        <v>6300</v>
      </c>
      <c r="J2061" s="114">
        <f t="shared" si="77"/>
        <v>6462.82</v>
      </c>
      <c r="L2061" s="170"/>
      <c r="M2061" s="173"/>
      <c r="T2061" s="170"/>
      <c r="X2061" s="170"/>
      <c r="Y2061" s="171"/>
    </row>
    <row r="2062" spans="2:25">
      <c r="B2062" s="170">
        <v>43571</v>
      </c>
      <c r="C2062">
        <v>6450</v>
      </c>
      <c r="E2062" s="170">
        <v>43579</v>
      </c>
      <c r="F2062">
        <v>6447.89</v>
      </c>
      <c r="H2062" s="170">
        <v>43579</v>
      </c>
      <c r="I2062" s="172">
        <f t="shared" si="76"/>
        <v>6325</v>
      </c>
      <c r="J2062" s="114">
        <f t="shared" si="77"/>
        <v>6447.89</v>
      </c>
      <c r="L2062" s="170"/>
      <c r="M2062" s="173"/>
      <c r="T2062" s="170"/>
      <c r="X2062" s="170"/>
      <c r="Y2062" s="171"/>
    </row>
    <row r="2063" spans="2:25">
      <c r="B2063" s="170">
        <v>43573</v>
      </c>
      <c r="C2063">
        <v>6174</v>
      </c>
      <c r="E2063" s="170">
        <v>43580</v>
      </c>
      <c r="F2063">
        <v>6372.79</v>
      </c>
      <c r="H2063" s="170">
        <v>43580</v>
      </c>
      <c r="I2063" s="172">
        <f t="shared" si="76"/>
        <v>6250</v>
      </c>
      <c r="J2063" s="114">
        <f t="shared" si="77"/>
        <v>6372.79</v>
      </c>
      <c r="L2063" s="170"/>
      <c r="M2063" s="173"/>
      <c r="T2063" s="170"/>
      <c r="X2063" s="170"/>
      <c r="Y2063" s="171"/>
    </row>
    <row r="2064" spans="2:25">
      <c r="B2064" s="170">
        <v>43577</v>
      </c>
      <c r="C2064">
        <v>6250</v>
      </c>
      <c r="E2064" s="170">
        <v>43581</v>
      </c>
      <c r="F2064">
        <v>6401.08</v>
      </c>
      <c r="H2064" s="170">
        <v>43581</v>
      </c>
      <c r="I2064" s="172">
        <f t="shared" si="76"/>
        <v>6291.666666666667</v>
      </c>
      <c r="J2064" s="114">
        <f t="shared" si="77"/>
        <v>6401.08</v>
      </c>
      <c r="L2064" s="170"/>
      <c r="M2064" s="173"/>
      <c r="T2064" s="170"/>
      <c r="X2064" s="170"/>
      <c r="Y2064" s="171"/>
    </row>
    <row r="2065" spans="2:25">
      <c r="B2065" s="170">
        <v>43578</v>
      </c>
      <c r="C2065">
        <v>6300</v>
      </c>
      <c r="E2065" s="170">
        <v>43584</v>
      </c>
      <c r="F2065">
        <v>6425.9</v>
      </c>
      <c r="H2065" s="170">
        <v>43584</v>
      </c>
      <c r="I2065" s="172">
        <f t="shared" si="76"/>
        <v>6375</v>
      </c>
      <c r="J2065" s="114">
        <f t="shared" si="77"/>
        <v>6425.9</v>
      </c>
      <c r="L2065" s="170"/>
      <c r="M2065" s="173"/>
      <c r="T2065" s="170"/>
      <c r="X2065" s="170"/>
      <c r="Y2065" s="171"/>
    </row>
    <row r="2066" spans="2:25">
      <c r="B2066" s="170">
        <v>43579</v>
      </c>
      <c r="C2066">
        <v>6325</v>
      </c>
      <c r="E2066" s="170">
        <v>43585</v>
      </c>
      <c r="F2066">
        <v>6455.35</v>
      </c>
      <c r="H2066" s="170">
        <v>43585</v>
      </c>
      <c r="I2066" s="172">
        <f t="shared" si="76"/>
        <v>6550</v>
      </c>
      <c r="J2066" s="114">
        <f t="shared" si="77"/>
        <v>6455.35</v>
      </c>
      <c r="L2066" s="170"/>
      <c r="M2066" s="173"/>
      <c r="T2066" s="170"/>
      <c r="X2066" s="170"/>
      <c r="Y2066" s="171"/>
    </row>
    <row r="2067" spans="2:25">
      <c r="B2067" s="170">
        <v>43580</v>
      </c>
      <c r="C2067">
        <v>6250</v>
      </c>
      <c r="E2067" s="170">
        <v>43587</v>
      </c>
      <c r="F2067">
        <v>6374.42</v>
      </c>
      <c r="H2067" s="170">
        <v>43587</v>
      </c>
      <c r="I2067" s="172">
        <f t="shared" si="76"/>
        <v>6983</v>
      </c>
      <c r="J2067" s="114">
        <f t="shared" si="77"/>
        <v>6374.42</v>
      </c>
      <c r="L2067" s="170"/>
      <c r="M2067" s="173"/>
      <c r="T2067" s="170"/>
      <c r="X2067" s="170"/>
      <c r="Y2067" s="171"/>
    </row>
    <row r="2068" spans="2:25">
      <c r="B2068" s="170">
        <v>43584</v>
      </c>
      <c r="C2068">
        <v>6375</v>
      </c>
      <c r="E2068" s="170">
        <v>43588</v>
      </c>
      <c r="F2068">
        <v>6319.46</v>
      </c>
      <c r="H2068" s="170">
        <v>43588</v>
      </c>
      <c r="I2068" s="172">
        <f t="shared" si="76"/>
        <v>6717</v>
      </c>
      <c r="J2068" s="114">
        <f t="shared" si="77"/>
        <v>6319.46</v>
      </c>
      <c r="L2068" s="170"/>
      <c r="M2068" s="173"/>
      <c r="T2068" s="170"/>
      <c r="X2068" s="170"/>
      <c r="Y2068" s="171"/>
    </row>
    <row r="2069" spans="2:25">
      <c r="B2069" s="170">
        <v>43585</v>
      </c>
      <c r="C2069">
        <v>6550</v>
      </c>
      <c r="E2069" s="170">
        <v>43591</v>
      </c>
      <c r="F2069">
        <v>6256.35</v>
      </c>
      <c r="H2069" s="170">
        <v>43591</v>
      </c>
      <c r="I2069" s="172">
        <f t="shared" si="76"/>
        <v>6750</v>
      </c>
      <c r="J2069" s="114">
        <f t="shared" si="77"/>
        <v>6256.35</v>
      </c>
      <c r="L2069" s="170"/>
      <c r="M2069" s="173"/>
      <c r="T2069" s="170"/>
      <c r="X2069" s="170"/>
      <c r="Y2069" s="171"/>
    </row>
    <row r="2070" spans="2:25">
      <c r="B2070" s="170">
        <v>43587</v>
      </c>
      <c r="C2070">
        <v>6983</v>
      </c>
      <c r="E2070" s="170">
        <v>43592</v>
      </c>
      <c r="F2070">
        <v>6297.32</v>
      </c>
      <c r="H2070" s="170">
        <v>43592</v>
      </c>
      <c r="I2070" s="172">
        <f t="shared" si="76"/>
        <v>6850</v>
      </c>
      <c r="J2070" s="114">
        <f t="shared" si="77"/>
        <v>6297.32</v>
      </c>
      <c r="L2070" s="170"/>
      <c r="M2070" s="173"/>
      <c r="T2070" s="170"/>
      <c r="X2070" s="170"/>
      <c r="Y2070" s="171"/>
    </row>
    <row r="2071" spans="2:25">
      <c r="B2071" s="170">
        <v>43588</v>
      </c>
      <c r="C2071">
        <v>6717</v>
      </c>
      <c r="E2071" s="170">
        <v>43593</v>
      </c>
      <c r="F2071">
        <v>6270.2</v>
      </c>
      <c r="H2071" s="170">
        <v>43593</v>
      </c>
      <c r="I2071" s="172">
        <f t="shared" si="76"/>
        <v>6750</v>
      </c>
      <c r="J2071" s="114">
        <f t="shared" si="77"/>
        <v>6270.2</v>
      </c>
      <c r="L2071" s="170"/>
      <c r="M2071" s="173"/>
      <c r="T2071" s="170"/>
      <c r="X2071" s="170"/>
      <c r="Y2071" s="171"/>
    </row>
    <row r="2072" spans="2:25">
      <c r="B2072" s="170">
        <v>43592</v>
      </c>
      <c r="C2072">
        <v>6850</v>
      </c>
      <c r="E2072" s="170">
        <v>43594</v>
      </c>
      <c r="F2072">
        <v>6198.8</v>
      </c>
      <c r="H2072" s="170">
        <v>43594</v>
      </c>
      <c r="I2072" s="172">
        <f t="shared" si="76"/>
        <v>6775</v>
      </c>
      <c r="J2072" s="114">
        <f t="shared" si="77"/>
        <v>6198.8</v>
      </c>
      <c r="L2072" s="170"/>
      <c r="M2072" s="173"/>
      <c r="T2072" s="170"/>
      <c r="X2072" s="170"/>
      <c r="Y2072" s="171"/>
    </row>
    <row r="2073" spans="2:25">
      <c r="B2073" s="170">
        <v>43593</v>
      </c>
      <c r="C2073">
        <v>6750</v>
      </c>
      <c r="E2073" s="170">
        <v>43595</v>
      </c>
      <c r="F2073">
        <v>6209.12</v>
      </c>
      <c r="H2073" s="170">
        <v>43595</v>
      </c>
      <c r="I2073" s="172">
        <f t="shared" si="76"/>
        <v>6650</v>
      </c>
      <c r="J2073" s="114">
        <f t="shared" si="77"/>
        <v>6209.12</v>
      </c>
      <c r="L2073" s="170"/>
      <c r="M2073" s="173"/>
      <c r="T2073" s="170"/>
      <c r="X2073" s="170"/>
      <c r="Y2073" s="171"/>
    </row>
    <row r="2074" spans="2:25">
      <c r="B2074" s="170">
        <v>43594</v>
      </c>
      <c r="C2074">
        <v>6775</v>
      </c>
      <c r="E2074" s="170">
        <v>43598</v>
      </c>
      <c r="F2074">
        <v>6135.4</v>
      </c>
      <c r="H2074" s="170">
        <v>43598</v>
      </c>
      <c r="I2074" s="172">
        <f t="shared" si="76"/>
        <v>6650</v>
      </c>
      <c r="J2074" s="114">
        <f t="shared" si="77"/>
        <v>6135.4</v>
      </c>
      <c r="L2074" s="170"/>
      <c r="M2074" s="173"/>
      <c r="T2074" s="170"/>
      <c r="X2074" s="170"/>
      <c r="Y2074" s="171"/>
    </row>
    <row r="2075" spans="2:25">
      <c r="B2075" s="170">
        <v>43595</v>
      </c>
      <c r="C2075">
        <v>6650</v>
      </c>
      <c r="E2075" s="170">
        <v>43599</v>
      </c>
      <c r="F2075">
        <v>6071.2</v>
      </c>
      <c r="H2075" s="170">
        <v>43599</v>
      </c>
      <c r="I2075" s="172">
        <f t="shared" si="76"/>
        <v>6375</v>
      </c>
      <c r="J2075" s="114">
        <f t="shared" si="77"/>
        <v>6071.2</v>
      </c>
      <c r="L2075" s="170"/>
      <c r="M2075" s="173"/>
      <c r="T2075" s="170"/>
      <c r="X2075" s="170"/>
      <c r="Y2075" s="171"/>
    </row>
    <row r="2076" spans="2:25">
      <c r="B2076" s="170">
        <v>43598</v>
      </c>
      <c r="C2076">
        <v>6650</v>
      </c>
      <c r="E2076" s="170">
        <v>43600</v>
      </c>
      <c r="F2076">
        <v>5980.89</v>
      </c>
      <c r="H2076" s="170">
        <v>43600</v>
      </c>
      <c r="I2076" s="172">
        <f t="shared" si="76"/>
        <v>6225</v>
      </c>
      <c r="J2076" s="114">
        <f t="shared" si="77"/>
        <v>5980.89</v>
      </c>
      <c r="L2076" s="170"/>
      <c r="M2076" s="173"/>
      <c r="T2076" s="170"/>
      <c r="X2076" s="170"/>
      <c r="Y2076" s="171"/>
    </row>
    <row r="2077" spans="2:25">
      <c r="B2077" s="170">
        <v>43599</v>
      </c>
      <c r="C2077">
        <v>6375</v>
      </c>
      <c r="E2077" s="170">
        <v>43601</v>
      </c>
      <c r="F2077">
        <v>5895.74</v>
      </c>
      <c r="H2077" s="170">
        <v>43601</v>
      </c>
      <c r="I2077" s="172">
        <f t="shared" si="76"/>
        <v>6168</v>
      </c>
      <c r="J2077" s="114">
        <f t="shared" si="77"/>
        <v>5895.74</v>
      </c>
      <c r="L2077" s="170"/>
      <c r="M2077" s="173"/>
      <c r="T2077" s="170"/>
      <c r="X2077" s="170"/>
      <c r="Y2077" s="171"/>
    </row>
    <row r="2078" spans="2:25">
      <c r="B2078" s="170">
        <v>43600</v>
      </c>
      <c r="C2078">
        <v>6225</v>
      </c>
      <c r="E2078" s="170">
        <v>43602</v>
      </c>
      <c r="F2078">
        <v>5826.87</v>
      </c>
      <c r="H2078" s="170">
        <v>43602</v>
      </c>
      <c r="I2078" s="172">
        <f t="shared" si="76"/>
        <v>6000</v>
      </c>
      <c r="J2078" s="114">
        <f t="shared" si="77"/>
        <v>5826.87</v>
      </c>
      <c r="L2078" s="170"/>
      <c r="M2078" s="173"/>
      <c r="T2078" s="170"/>
      <c r="X2078" s="170"/>
      <c r="Y2078" s="171"/>
    </row>
    <row r="2079" spans="2:25">
      <c r="B2079" s="170">
        <v>43601</v>
      </c>
      <c r="C2079">
        <v>6168</v>
      </c>
      <c r="E2079" s="170">
        <v>43605</v>
      </c>
      <c r="F2079">
        <v>5907.12</v>
      </c>
      <c r="H2079" s="170">
        <v>43605</v>
      </c>
      <c r="I2079" s="172">
        <f t="shared" si="76"/>
        <v>6000</v>
      </c>
      <c r="J2079" s="114">
        <f t="shared" si="77"/>
        <v>5907.12</v>
      </c>
      <c r="L2079" s="170"/>
      <c r="M2079" s="173"/>
      <c r="T2079" s="170"/>
      <c r="X2079" s="170"/>
      <c r="Y2079" s="171"/>
    </row>
    <row r="2080" spans="2:25">
      <c r="B2080" s="170">
        <v>43602</v>
      </c>
      <c r="C2080">
        <v>6000</v>
      </c>
      <c r="E2080" s="170">
        <v>43606</v>
      </c>
      <c r="F2080">
        <v>5951.37</v>
      </c>
      <c r="H2080" s="170">
        <v>43606</v>
      </c>
      <c r="I2080" s="172">
        <f t="shared" si="76"/>
        <v>6250</v>
      </c>
      <c r="J2080" s="114">
        <f t="shared" si="77"/>
        <v>5951.37</v>
      </c>
      <c r="L2080" s="170"/>
      <c r="M2080" s="173"/>
      <c r="T2080" s="170"/>
      <c r="X2080" s="170"/>
      <c r="Y2080" s="171"/>
    </row>
    <row r="2081" spans="2:25">
      <c r="B2081" s="170">
        <v>43605</v>
      </c>
      <c r="C2081">
        <v>6000</v>
      </c>
      <c r="E2081" s="170">
        <v>43607</v>
      </c>
      <c r="F2081">
        <v>5939.64</v>
      </c>
      <c r="H2081" s="170">
        <v>43607</v>
      </c>
      <c r="I2081" s="172">
        <f t="shared" si="76"/>
        <v>6073</v>
      </c>
      <c r="J2081" s="114">
        <f t="shared" si="77"/>
        <v>5939.64</v>
      </c>
      <c r="L2081" s="170"/>
      <c r="M2081" s="173"/>
      <c r="T2081" s="170"/>
      <c r="X2081" s="170"/>
      <c r="Y2081" s="171"/>
    </row>
    <row r="2082" spans="2:25">
      <c r="B2082" s="170">
        <v>43606</v>
      </c>
      <c r="C2082">
        <v>6250</v>
      </c>
      <c r="E2082" s="170">
        <v>43608</v>
      </c>
      <c r="F2082">
        <v>6032.7</v>
      </c>
      <c r="H2082" s="170">
        <v>43608</v>
      </c>
      <c r="I2082" s="172">
        <f t="shared" si="76"/>
        <v>6413</v>
      </c>
      <c r="J2082" s="114">
        <f t="shared" si="77"/>
        <v>6032.7</v>
      </c>
      <c r="L2082" s="170"/>
      <c r="M2082" s="173"/>
      <c r="T2082" s="170"/>
      <c r="X2082" s="170"/>
      <c r="Y2082" s="171"/>
    </row>
    <row r="2083" spans="2:25">
      <c r="B2083" s="170">
        <v>43607</v>
      </c>
      <c r="C2083">
        <v>6073</v>
      </c>
      <c r="E2083" s="170">
        <v>43609</v>
      </c>
      <c r="F2083">
        <v>6057.35</v>
      </c>
      <c r="H2083" s="170">
        <v>43609</v>
      </c>
      <c r="I2083" s="172">
        <f t="shared" si="76"/>
        <v>6300</v>
      </c>
      <c r="J2083" s="114">
        <f t="shared" si="77"/>
        <v>6057.35</v>
      </c>
      <c r="L2083" s="170"/>
      <c r="M2083" s="173"/>
      <c r="T2083" s="170"/>
      <c r="X2083" s="170"/>
      <c r="Y2083" s="171"/>
    </row>
    <row r="2084" spans="2:25">
      <c r="B2084" s="170">
        <v>43608</v>
      </c>
      <c r="C2084">
        <v>6413</v>
      </c>
      <c r="E2084" s="170">
        <v>43612</v>
      </c>
      <c r="F2084">
        <v>6098.97</v>
      </c>
      <c r="H2084" s="170">
        <v>43612</v>
      </c>
      <c r="I2084" s="172">
        <f t="shared" si="76"/>
        <v>6525</v>
      </c>
      <c r="J2084" s="114">
        <f t="shared" si="77"/>
        <v>6098.97</v>
      </c>
      <c r="L2084" s="170"/>
      <c r="M2084" s="173"/>
      <c r="T2084" s="170"/>
      <c r="X2084" s="170"/>
      <c r="Y2084" s="171"/>
    </row>
    <row r="2085" spans="2:25">
      <c r="B2085" s="170">
        <v>43609</v>
      </c>
      <c r="C2085">
        <v>6300</v>
      </c>
      <c r="E2085" s="170">
        <v>43613</v>
      </c>
      <c r="F2085">
        <v>6033.14</v>
      </c>
      <c r="H2085" s="170">
        <v>43613</v>
      </c>
      <c r="I2085" s="172">
        <f t="shared" si="76"/>
        <v>6400</v>
      </c>
      <c r="J2085" s="114">
        <f t="shared" si="77"/>
        <v>6033.14</v>
      </c>
      <c r="L2085" s="170"/>
      <c r="M2085" s="173"/>
      <c r="T2085" s="170"/>
      <c r="X2085" s="170"/>
      <c r="Y2085" s="171"/>
    </row>
    <row r="2086" spans="2:25">
      <c r="B2086" s="170">
        <v>43612</v>
      </c>
      <c r="C2086">
        <v>6525</v>
      </c>
      <c r="E2086" s="170">
        <v>43614</v>
      </c>
      <c r="F2086">
        <v>6104.11</v>
      </c>
      <c r="H2086" s="170">
        <v>43614</v>
      </c>
      <c r="I2086" s="172">
        <f t="shared" si="76"/>
        <v>6350</v>
      </c>
      <c r="J2086" s="114">
        <f t="shared" si="77"/>
        <v>6104.11</v>
      </c>
      <c r="L2086" s="170"/>
      <c r="M2086" s="173"/>
      <c r="T2086" s="170"/>
      <c r="X2086" s="170"/>
      <c r="Y2086" s="171"/>
    </row>
    <row r="2087" spans="2:25">
      <c r="B2087" s="170">
        <v>43613</v>
      </c>
      <c r="C2087">
        <v>6400</v>
      </c>
      <c r="E2087" s="170">
        <v>43616</v>
      </c>
      <c r="F2087">
        <v>6209.12</v>
      </c>
      <c r="H2087" s="170">
        <v>43616</v>
      </c>
      <c r="I2087" s="172">
        <f t="shared" si="76"/>
        <v>6570</v>
      </c>
      <c r="J2087" s="114">
        <f t="shared" si="77"/>
        <v>6209.12</v>
      </c>
      <c r="L2087" s="170"/>
      <c r="M2087" s="173"/>
      <c r="T2087" s="170"/>
      <c r="X2087" s="170"/>
      <c r="Y2087" s="171"/>
    </row>
    <row r="2088" spans="2:25">
      <c r="B2088" s="170">
        <v>43614</v>
      </c>
      <c r="C2088">
        <v>6350</v>
      </c>
      <c r="E2088" s="170">
        <v>43626</v>
      </c>
      <c r="F2088">
        <v>6289.61</v>
      </c>
      <c r="H2088" s="170">
        <v>43626</v>
      </c>
      <c r="I2088" s="172">
        <f t="shared" si="76"/>
        <v>6900</v>
      </c>
      <c r="J2088" s="114">
        <f t="shared" si="77"/>
        <v>6289.61</v>
      </c>
      <c r="L2088" s="170"/>
      <c r="M2088" s="173"/>
      <c r="T2088" s="170"/>
      <c r="X2088" s="170"/>
      <c r="Y2088" s="171"/>
    </row>
    <row r="2089" spans="2:25">
      <c r="B2089" s="170">
        <v>43616</v>
      </c>
      <c r="C2089">
        <v>6570</v>
      </c>
      <c r="E2089" s="170">
        <v>43627</v>
      </c>
      <c r="F2089">
        <v>6305.99</v>
      </c>
      <c r="H2089" s="170">
        <v>43627</v>
      </c>
      <c r="I2089" s="172">
        <f t="shared" si="76"/>
        <v>7050</v>
      </c>
      <c r="J2089" s="114">
        <f t="shared" si="77"/>
        <v>6305.99</v>
      </c>
      <c r="L2089" s="170"/>
      <c r="M2089" s="173"/>
      <c r="T2089" s="170"/>
      <c r="X2089" s="170"/>
      <c r="Y2089" s="171"/>
    </row>
    <row r="2090" spans="2:25">
      <c r="B2090" s="170">
        <v>43626</v>
      </c>
      <c r="C2090">
        <v>6900</v>
      </c>
      <c r="E2090" s="170">
        <v>43628</v>
      </c>
      <c r="F2090">
        <v>6276.18</v>
      </c>
      <c r="H2090" s="170">
        <v>43628</v>
      </c>
      <c r="I2090" s="172">
        <f t="shared" si="76"/>
        <v>7028</v>
      </c>
      <c r="J2090" s="114">
        <f t="shared" si="77"/>
        <v>6276.18</v>
      </c>
      <c r="L2090" s="170"/>
      <c r="M2090" s="173"/>
      <c r="T2090" s="170"/>
      <c r="X2090" s="170"/>
      <c r="Y2090" s="171"/>
    </row>
    <row r="2091" spans="2:25">
      <c r="B2091" s="170">
        <v>43627</v>
      </c>
      <c r="C2091">
        <v>7050</v>
      </c>
      <c r="E2091" s="170">
        <v>43629</v>
      </c>
      <c r="F2091">
        <v>6273.08</v>
      </c>
      <c r="H2091" s="170">
        <v>43629</v>
      </c>
      <c r="I2091" s="172">
        <f t="shared" si="76"/>
        <v>7025</v>
      </c>
      <c r="J2091" s="114">
        <f t="shared" si="77"/>
        <v>6273.08</v>
      </c>
      <c r="L2091" s="170"/>
      <c r="M2091" s="173"/>
      <c r="T2091" s="170"/>
      <c r="X2091" s="170"/>
      <c r="Y2091" s="171"/>
    </row>
    <row r="2092" spans="2:25">
      <c r="B2092" s="170">
        <v>43628</v>
      </c>
      <c r="C2092">
        <v>7028</v>
      </c>
      <c r="E2092" s="170">
        <v>43630</v>
      </c>
      <c r="F2092">
        <v>6250.27</v>
      </c>
      <c r="H2092" s="170">
        <v>43630</v>
      </c>
      <c r="I2092" s="172">
        <f t="shared" si="76"/>
        <v>7050</v>
      </c>
      <c r="J2092" s="114">
        <f t="shared" si="77"/>
        <v>6250.27</v>
      </c>
      <c r="L2092" s="170"/>
      <c r="M2092" s="173"/>
      <c r="T2092" s="170"/>
      <c r="X2092" s="170"/>
      <c r="Y2092" s="171"/>
    </row>
    <row r="2093" spans="2:25">
      <c r="B2093" s="170">
        <v>43629</v>
      </c>
      <c r="C2093">
        <v>7025</v>
      </c>
      <c r="E2093" s="170">
        <v>43633</v>
      </c>
      <c r="F2093">
        <v>6190.53</v>
      </c>
      <c r="H2093" s="170">
        <v>43633</v>
      </c>
      <c r="I2093" s="172">
        <f t="shared" si="76"/>
        <v>6900</v>
      </c>
      <c r="J2093" s="114">
        <f t="shared" si="77"/>
        <v>6190.53</v>
      </c>
      <c r="L2093" s="170"/>
      <c r="M2093" s="173"/>
      <c r="T2093" s="170"/>
      <c r="X2093" s="170"/>
      <c r="Y2093" s="171"/>
    </row>
    <row r="2094" spans="2:25">
      <c r="B2094" s="170">
        <v>43630</v>
      </c>
      <c r="C2094">
        <v>7050</v>
      </c>
      <c r="E2094" s="170">
        <v>43634</v>
      </c>
      <c r="F2094">
        <v>6257.33</v>
      </c>
      <c r="H2094" s="170">
        <v>43634</v>
      </c>
      <c r="I2094" s="172">
        <f t="shared" si="76"/>
        <v>6900</v>
      </c>
      <c r="J2094" s="114">
        <f t="shared" si="77"/>
        <v>6257.33</v>
      </c>
      <c r="L2094" s="170"/>
      <c r="M2094" s="173"/>
      <c r="T2094" s="170"/>
      <c r="X2094" s="170"/>
      <c r="Y2094" s="171"/>
    </row>
    <row r="2095" spans="2:25">
      <c r="B2095" s="170">
        <v>43633</v>
      </c>
      <c r="C2095">
        <v>6900</v>
      </c>
      <c r="E2095" s="170">
        <v>43635</v>
      </c>
      <c r="F2095">
        <v>6339.26</v>
      </c>
      <c r="H2095" s="170">
        <v>43635</v>
      </c>
      <c r="I2095" s="172">
        <f t="shared" si="76"/>
        <v>7050</v>
      </c>
      <c r="J2095" s="114">
        <f t="shared" si="77"/>
        <v>6339.26</v>
      </c>
      <c r="L2095" s="170"/>
      <c r="M2095" s="173"/>
      <c r="T2095" s="170"/>
      <c r="X2095" s="170"/>
      <c r="Y2095" s="171"/>
    </row>
    <row r="2096" spans="2:25">
      <c r="B2096" s="170">
        <v>43634</v>
      </c>
      <c r="C2096">
        <v>6900</v>
      </c>
      <c r="E2096" s="170">
        <v>43636</v>
      </c>
      <c r="F2096">
        <v>6335.7</v>
      </c>
      <c r="H2096" s="170">
        <v>43636</v>
      </c>
      <c r="I2096" s="172">
        <f t="shared" si="76"/>
        <v>7070</v>
      </c>
      <c r="J2096" s="114">
        <f t="shared" si="77"/>
        <v>6335.7</v>
      </c>
      <c r="L2096" s="170"/>
      <c r="M2096" s="173"/>
      <c r="T2096" s="170"/>
      <c r="X2096" s="170"/>
      <c r="Y2096" s="171"/>
    </row>
    <row r="2097" spans="2:25">
      <c r="B2097" s="170">
        <v>43635</v>
      </c>
      <c r="C2097">
        <v>7050</v>
      </c>
      <c r="E2097" s="170">
        <v>43637</v>
      </c>
      <c r="F2097">
        <v>6315.44</v>
      </c>
      <c r="H2097" s="170">
        <v>43637</v>
      </c>
      <c r="I2097" s="172">
        <f t="shared" si="76"/>
        <v>7075</v>
      </c>
      <c r="J2097" s="114">
        <f t="shared" si="77"/>
        <v>6315.44</v>
      </c>
      <c r="L2097" s="170"/>
      <c r="M2097" s="173"/>
      <c r="T2097" s="170"/>
      <c r="X2097" s="170"/>
      <c r="Y2097" s="171"/>
    </row>
    <row r="2098" spans="2:25">
      <c r="B2098" s="170">
        <v>43636</v>
      </c>
      <c r="C2098">
        <v>7070</v>
      </c>
      <c r="E2098" s="170">
        <v>43640</v>
      </c>
      <c r="F2098">
        <v>6288.47</v>
      </c>
      <c r="H2098" s="170">
        <v>43640</v>
      </c>
      <c r="I2098" s="172">
        <f t="shared" si="76"/>
        <v>7050</v>
      </c>
      <c r="J2098" s="114">
        <f t="shared" si="77"/>
        <v>6288.47</v>
      </c>
      <c r="L2098" s="170"/>
      <c r="M2098" s="173"/>
      <c r="T2098" s="170"/>
      <c r="X2098" s="170"/>
      <c r="Y2098" s="171"/>
    </row>
    <row r="2099" spans="2:25">
      <c r="B2099" s="170">
        <v>43637</v>
      </c>
      <c r="C2099">
        <v>7075</v>
      </c>
      <c r="E2099" s="170">
        <v>43641</v>
      </c>
      <c r="F2099">
        <v>6320.45</v>
      </c>
      <c r="H2099" s="170">
        <v>43641</v>
      </c>
      <c r="I2099" s="172">
        <f t="shared" si="76"/>
        <v>6975</v>
      </c>
      <c r="J2099" s="114">
        <f t="shared" si="77"/>
        <v>6320.45</v>
      </c>
      <c r="L2099" s="170"/>
      <c r="M2099" s="173"/>
      <c r="T2099" s="170"/>
      <c r="X2099" s="170"/>
      <c r="Y2099" s="171"/>
    </row>
    <row r="2100" spans="2:25">
      <c r="B2100" s="170">
        <v>43640</v>
      </c>
      <c r="C2100">
        <v>7050</v>
      </c>
      <c r="E2100" s="170">
        <v>43642</v>
      </c>
      <c r="F2100">
        <v>6310.49</v>
      </c>
      <c r="H2100" s="170">
        <v>43642</v>
      </c>
      <c r="I2100" s="172">
        <f t="shared" si="76"/>
        <v>6961</v>
      </c>
      <c r="J2100" s="114">
        <f t="shared" si="77"/>
        <v>6310.49</v>
      </c>
      <c r="L2100" s="170"/>
      <c r="M2100" s="173"/>
      <c r="T2100" s="170"/>
      <c r="X2100" s="170"/>
      <c r="Y2100" s="171"/>
    </row>
    <row r="2101" spans="2:25">
      <c r="B2101" s="170">
        <v>43641</v>
      </c>
      <c r="C2101">
        <v>6975</v>
      </c>
      <c r="E2101" s="170">
        <v>43643</v>
      </c>
      <c r="F2101">
        <v>6352.71</v>
      </c>
      <c r="H2101" s="170">
        <v>43643</v>
      </c>
      <c r="I2101" s="172">
        <f t="shared" si="76"/>
        <v>7000</v>
      </c>
      <c r="J2101" s="114">
        <f t="shared" si="77"/>
        <v>6352.71</v>
      </c>
      <c r="L2101" s="170"/>
      <c r="M2101" s="173"/>
      <c r="T2101" s="170"/>
      <c r="X2101" s="170"/>
      <c r="Y2101" s="171"/>
    </row>
    <row r="2102" spans="2:25">
      <c r="B2102" s="170">
        <v>43642</v>
      </c>
      <c r="C2102">
        <v>6961</v>
      </c>
      <c r="E2102" s="170">
        <v>43644</v>
      </c>
      <c r="F2102">
        <v>6358.63</v>
      </c>
      <c r="H2102" s="170">
        <v>43644</v>
      </c>
      <c r="I2102" s="172">
        <f t="shared" si="76"/>
        <v>6978.666666666667</v>
      </c>
      <c r="J2102" s="114">
        <f t="shared" si="77"/>
        <v>6358.63</v>
      </c>
      <c r="L2102" s="170"/>
      <c r="M2102" s="173"/>
      <c r="T2102" s="170"/>
      <c r="X2102" s="170"/>
      <c r="Y2102" s="171"/>
    </row>
    <row r="2103" spans="2:25">
      <c r="B2103" s="170">
        <v>43643</v>
      </c>
      <c r="C2103">
        <v>7000</v>
      </c>
      <c r="E2103" s="170">
        <v>43647</v>
      </c>
      <c r="F2103">
        <v>6379.69</v>
      </c>
      <c r="H2103" s="170">
        <v>43647</v>
      </c>
      <c r="I2103" s="172">
        <f t="shared" si="76"/>
        <v>7075</v>
      </c>
      <c r="J2103" s="114">
        <f t="shared" si="77"/>
        <v>6379.69</v>
      </c>
      <c r="L2103" s="170"/>
      <c r="M2103" s="173"/>
      <c r="T2103" s="170"/>
      <c r="X2103" s="170"/>
      <c r="Y2103" s="171"/>
    </row>
    <row r="2104" spans="2:25">
      <c r="B2104" s="170">
        <v>43647</v>
      </c>
      <c r="C2104">
        <v>7075</v>
      </c>
      <c r="E2104" s="170">
        <v>43648</v>
      </c>
      <c r="F2104">
        <v>6384.9</v>
      </c>
      <c r="H2104" s="170">
        <v>43648</v>
      </c>
      <c r="I2104" s="172">
        <f t="shared" si="76"/>
        <v>7125</v>
      </c>
      <c r="J2104" s="114">
        <f t="shared" si="77"/>
        <v>6384.9</v>
      </c>
      <c r="L2104" s="170"/>
      <c r="M2104" s="173"/>
      <c r="T2104" s="170"/>
      <c r="X2104" s="170"/>
      <c r="Y2104" s="171"/>
    </row>
    <row r="2105" spans="2:25">
      <c r="B2105" s="170">
        <v>43648</v>
      </c>
      <c r="C2105">
        <v>7125</v>
      </c>
      <c r="E2105" s="170">
        <v>43649</v>
      </c>
      <c r="F2105">
        <v>6362.62</v>
      </c>
      <c r="H2105" s="170">
        <v>43649</v>
      </c>
      <c r="I2105" s="172">
        <f t="shared" si="76"/>
        <v>7077</v>
      </c>
      <c r="J2105" s="114">
        <f t="shared" si="77"/>
        <v>6362.62</v>
      </c>
      <c r="L2105" s="170"/>
      <c r="M2105" s="173"/>
      <c r="T2105" s="170"/>
      <c r="X2105" s="170"/>
      <c r="Y2105" s="171"/>
    </row>
    <row r="2106" spans="2:25">
      <c r="B2106" s="170">
        <v>43649</v>
      </c>
      <c r="C2106">
        <v>7077</v>
      </c>
      <c r="E2106" s="170">
        <v>43650</v>
      </c>
      <c r="F2106">
        <v>6375.97</v>
      </c>
      <c r="H2106" s="170">
        <v>43650</v>
      </c>
      <c r="I2106" s="172">
        <f t="shared" si="76"/>
        <v>7099</v>
      </c>
      <c r="J2106" s="114">
        <f t="shared" si="77"/>
        <v>6375.97</v>
      </c>
      <c r="L2106" s="170"/>
      <c r="M2106" s="173"/>
      <c r="T2106" s="170"/>
      <c r="X2106" s="170"/>
      <c r="Y2106" s="171"/>
    </row>
    <row r="2107" spans="2:25">
      <c r="B2107" s="170">
        <v>43650</v>
      </c>
      <c r="C2107">
        <v>7099</v>
      </c>
      <c r="E2107" s="170">
        <v>43651</v>
      </c>
      <c r="F2107">
        <v>6373.48</v>
      </c>
      <c r="H2107" s="170">
        <v>43651</v>
      </c>
      <c r="I2107" s="172">
        <f t="shared" si="76"/>
        <v>7000</v>
      </c>
      <c r="J2107" s="114">
        <f t="shared" si="77"/>
        <v>6373.48</v>
      </c>
      <c r="L2107" s="170"/>
      <c r="M2107" s="173"/>
      <c r="T2107" s="170"/>
      <c r="X2107" s="170"/>
      <c r="Y2107" s="171"/>
    </row>
    <row r="2108" spans="2:25">
      <c r="B2108" s="170">
        <v>43651</v>
      </c>
      <c r="C2108">
        <v>7000</v>
      </c>
      <c r="E2108" s="170">
        <v>43654</v>
      </c>
      <c r="F2108">
        <v>6351.83</v>
      </c>
      <c r="H2108" s="170">
        <v>43654</v>
      </c>
      <c r="I2108" s="172">
        <f t="shared" si="76"/>
        <v>6925</v>
      </c>
      <c r="J2108" s="114">
        <f t="shared" si="77"/>
        <v>6351.83</v>
      </c>
      <c r="L2108" s="170"/>
      <c r="M2108" s="173"/>
      <c r="T2108" s="170"/>
      <c r="X2108" s="170"/>
      <c r="Y2108" s="171"/>
    </row>
    <row r="2109" spans="2:25">
      <c r="B2109" s="170">
        <v>43654</v>
      </c>
      <c r="C2109">
        <v>6925</v>
      </c>
      <c r="E2109" s="170">
        <v>43655</v>
      </c>
      <c r="F2109">
        <v>6388.32</v>
      </c>
      <c r="H2109" s="170">
        <v>43655</v>
      </c>
      <c r="I2109" s="172">
        <f t="shared" si="76"/>
        <v>6896</v>
      </c>
      <c r="J2109" s="114">
        <f t="shared" si="77"/>
        <v>6388.32</v>
      </c>
      <c r="L2109" s="170"/>
      <c r="M2109" s="173"/>
      <c r="T2109" s="170"/>
      <c r="X2109" s="170"/>
      <c r="Y2109" s="171"/>
    </row>
    <row r="2110" spans="2:25">
      <c r="B2110" s="170">
        <v>43655</v>
      </c>
      <c r="C2110">
        <v>6896</v>
      </c>
      <c r="E2110" s="170">
        <v>43656</v>
      </c>
      <c r="F2110">
        <v>6410.68</v>
      </c>
      <c r="H2110" s="170">
        <v>43656</v>
      </c>
      <c r="I2110" s="172">
        <f t="shared" si="76"/>
        <v>6925</v>
      </c>
      <c r="J2110" s="114">
        <f t="shared" si="77"/>
        <v>6410.68</v>
      </c>
      <c r="L2110" s="170"/>
      <c r="M2110" s="173"/>
      <c r="T2110" s="170"/>
      <c r="X2110" s="170"/>
      <c r="Y2110" s="171"/>
    </row>
    <row r="2111" spans="2:25">
      <c r="B2111" s="170">
        <v>43656</v>
      </c>
      <c r="C2111">
        <v>6925</v>
      </c>
      <c r="E2111" s="170">
        <v>43657</v>
      </c>
      <c r="F2111">
        <v>6417.07</v>
      </c>
      <c r="H2111" s="170">
        <v>43657</v>
      </c>
      <c r="I2111" s="172">
        <f t="shared" si="76"/>
        <v>6850</v>
      </c>
      <c r="J2111" s="114">
        <f t="shared" si="77"/>
        <v>6417.07</v>
      </c>
      <c r="L2111" s="170"/>
      <c r="M2111" s="173"/>
      <c r="T2111" s="170"/>
      <c r="X2111" s="170"/>
      <c r="Y2111" s="171"/>
    </row>
    <row r="2112" spans="2:25">
      <c r="B2112" s="170">
        <v>43657</v>
      </c>
      <c r="C2112">
        <v>6850</v>
      </c>
      <c r="E2112" s="170">
        <v>43658</v>
      </c>
      <c r="F2112">
        <v>6373.35</v>
      </c>
      <c r="H2112" s="170">
        <v>43658</v>
      </c>
      <c r="I2112" s="172">
        <f t="shared" si="76"/>
        <v>6890.333333333333</v>
      </c>
      <c r="J2112" s="114">
        <f t="shared" si="77"/>
        <v>6373.35</v>
      </c>
      <c r="L2112" s="170"/>
      <c r="M2112" s="173"/>
      <c r="T2112" s="170"/>
      <c r="X2112" s="170"/>
      <c r="Y2112" s="171"/>
    </row>
    <row r="2113" spans="2:25">
      <c r="B2113" s="170">
        <v>43661</v>
      </c>
      <c r="C2113">
        <v>6775</v>
      </c>
      <c r="E2113" s="170">
        <v>43661</v>
      </c>
      <c r="F2113">
        <v>6418.23</v>
      </c>
      <c r="H2113" s="170">
        <v>43661</v>
      </c>
      <c r="I2113" s="172">
        <f t="shared" si="76"/>
        <v>6775</v>
      </c>
      <c r="J2113" s="114">
        <f t="shared" si="77"/>
        <v>6418.23</v>
      </c>
      <c r="L2113" s="170"/>
      <c r="M2113" s="173"/>
      <c r="T2113" s="170"/>
      <c r="X2113" s="170"/>
      <c r="Y2113" s="171"/>
    </row>
    <row r="2114" spans="2:25">
      <c r="B2114" s="170">
        <v>43664</v>
      </c>
      <c r="C2114">
        <v>7075</v>
      </c>
      <c r="E2114" s="170">
        <v>43662</v>
      </c>
      <c r="F2114">
        <v>6401.88</v>
      </c>
      <c r="H2114" s="170">
        <v>43662</v>
      </c>
      <c r="I2114" s="172">
        <f t="shared" si="76"/>
        <v>6838.4444444444443</v>
      </c>
      <c r="J2114" s="114">
        <f t="shared" si="77"/>
        <v>6401.88</v>
      </c>
      <c r="L2114" s="170"/>
      <c r="M2114" s="173"/>
      <c r="T2114" s="170"/>
      <c r="X2114" s="170"/>
      <c r="Y2114" s="171"/>
    </row>
    <row r="2115" spans="2:25">
      <c r="B2115" s="170">
        <v>43665</v>
      </c>
      <c r="C2115">
        <v>7043</v>
      </c>
      <c r="E2115" s="170">
        <v>43663</v>
      </c>
      <c r="F2115">
        <v>6394.61</v>
      </c>
      <c r="H2115" s="170">
        <v>43663</v>
      </c>
      <c r="I2115" s="172">
        <f t="shared" si="76"/>
        <v>6834.5925925925922</v>
      </c>
      <c r="J2115" s="114">
        <f t="shared" si="77"/>
        <v>6394.61</v>
      </c>
      <c r="L2115" s="170"/>
      <c r="M2115" s="173"/>
      <c r="T2115" s="170"/>
      <c r="X2115" s="170"/>
      <c r="Y2115" s="171"/>
    </row>
    <row r="2116" spans="2:25">
      <c r="B2116" s="170">
        <v>43668</v>
      </c>
      <c r="C2116">
        <v>6990</v>
      </c>
      <c r="E2116" s="170">
        <v>43664</v>
      </c>
      <c r="F2116">
        <v>6403.29</v>
      </c>
      <c r="H2116" s="170">
        <v>43664</v>
      </c>
      <c r="I2116" s="172">
        <f t="shared" si="76"/>
        <v>6816.0123456790125</v>
      </c>
      <c r="J2116" s="114">
        <f t="shared" si="77"/>
        <v>6403.29</v>
      </c>
      <c r="L2116" s="170"/>
      <c r="M2116" s="173"/>
      <c r="T2116" s="170"/>
      <c r="X2116" s="170"/>
      <c r="Y2116" s="171"/>
    </row>
    <row r="2117" spans="2:25">
      <c r="B2117" s="170">
        <v>43669</v>
      </c>
      <c r="C2117">
        <v>7047</v>
      </c>
      <c r="E2117" s="170">
        <v>43665</v>
      </c>
      <c r="F2117">
        <v>6456.54</v>
      </c>
      <c r="H2117" s="170">
        <v>43665</v>
      </c>
      <c r="I2117" s="172">
        <f t="shared" ref="I2117:I2180" si="78">IFERROR(_xlfn.XLOOKUP($H2117,B2117:B5684,C2117:C5684),AVERAGE(I2114:I2116))</f>
        <v>6829.6831275720169</v>
      </c>
      <c r="J2117" s="114">
        <f t="shared" ref="J2117:J2180" si="79">F2117</f>
        <v>6456.54</v>
      </c>
      <c r="L2117" s="170"/>
      <c r="M2117" s="173"/>
      <c r="T2117" s="170"/>
      <c r="X2117" s="170"/>
      <c r="Y2117" s="171"/>
    </row>
    <row r="2118" spans="2:25">
      <c r="B2118" s="170">
        <v>43670</v>
      </c>
      <c r="C2118">
        <v>6975</v>
      </c>
      <c r="E2118" s="170">
        <v>43668</v>
      </c>
      <c r="F2118">
        <v>6433.55</v>
      </c>
      <c r="H2118" s="170">
        <v>43668</v>
      </c>
      <c r="I2118" s="172">
        <f t="shared" si="78"/>
        <v>6826.7626886145408</v>
      </c>
      <c r="J2118" s="114">
        <f t="shared" si="79"/>
        <v>6433.55</v>
      </c>
      <c r="L2118" s="170"/>
      <c r="M2118" s="173"/>
      <c r="T2118" s="170"/>
      <c r="X2118" s="170"/>
      <c r="Y2118" s="171"/>
    </row>
    <row r="2119" spans="2:25">
      <c r="B2119" s="170">
        <v>43671</v>
      </c>
      <c r="C2119">
        <v>7000</v>
      </c>
      <c r="E2119" s="170">
        <v>43669</v>
      </c>
      <c r="F2119">
        <v>6403.81</v>
      </c>
      <c r="H2119" s="170">
        <v>43669</v>
      </c>
      <c r="I2119" s="172">
        <f t="shared" si="78"/>
        <v>6824.152720621857</v>
      </c>
      <c r="J2119" s="114">
        <f t="shared" si="79"/>
        <v>6403.81</v>
      </c>
      <c r="L2119" s="170"/>
      <c r="M2119" s="173"/>
      <c r="T2119" s="170"/>
      <c r="X2119" s="170"/>
      <c r="Y2119" s="171"/>
    </row>
    <row r="2120" spans="2:25">
      <c r="B2120" s="170">
        <v>43672</v>
      </c>
      <c r="C2120">
        <v>6675</v>
      </c>
      <c r="E2120" s="170">
        <v>43670</v>
      </c>
      <c r="F2120">
        <v>6384.99</v>
      </c>
      <c r="H2120" s="170">
        <v>43670</v>
      </c>
      <c r="I2120" s="172">
        <f t="shared" si="78"/>
        <v>6826.8661789361386</v>
      </c>
      <c r="J2120" s="114">
        <f t="shared" si="79"/>
        <v>6384.99</v>
      </c>
      <c r="L2120" s="170"/>
      <c r="M2120" s="173"/>
      <c r="T2120" s="170"/>
      <c r="X2120" s="170"/>
      <c r="Y2120" s="171"/>
    </row>
    <row r="2121" spans="2:25">
      <c r="B2121" s="170">
        <v>43676</v>
      </c>
      <c r="C2121">
        <v>6605</v>
      </c>
      <c r="E2121" s="170">
        <v>43671</v>
      </c>
      <c r="F2121">
        <v>6401.37</v>
      </c>
      <c r="H2121" s="170">
        <v>43671</v>
      </c>
      <c r="I2121" s="172">
        <f t="shared" si="78"/>
        <v>6825.9271960575124</v>
      </c>
      <c r="J2121" s="114">
        <f t="shared" si="79"/>
        <v>6401.37</v>
      </c>
      <c r="L2121" s="170"/>
      <c r="M2121" s="173"/>
      <c r="T2121" s="170"/>
      <c r="X2121" s="170"/>
      <c r="Y2121" s="171"/>
    </row>
    <row r="2122" spans="2:25">
      <c r="B2122" s="170">
        <v>43677</v>
      </c>
      <c r="C2122">
        <v>7075</v>
      </c>
      <c r="E2122" s="170">
        <v>43672</v>
      </c>
      <c r="F2122">
        <v>6325.24</v>
      </c>
      <c r="H2122" s="170">
        <v>43672</v>
      </c>
      <c r="I2122" s="172">
        <f t="shared" si="78"/>
        <v>6825.6486985385027</v>
      </c>
      <c r="J2122" s="114">
        <f t="shared" si="79"/>
        <v>6325.24</v>
      </c>
      <c r="L2122" s="170"/>
      <c r="M2122" s="173"/>
      <c r="T2122" s="170"/>
      <c r="X2122" s="170"/>
      <c r="Y2122" s="171"/>
    </row>
    <row r="2123" spans="2:25">
      <c r="B2123" s="170">
        <v>43678</v>
      </c>
      <c r="C2123">
        <v>7164</v>
      </c>
      <c r="E2123" s="170">
        <v>43675</v>
      </c>
      <c r="F2123">
        <v>6299.04</v>
      </c>
      <c r="H2123" s="170">
        <v>43675</v>
      </c>
      <c r="I2123" s="172">
        <f t="shared" si="78"/>
        <v>6826.1473578440518</v>
      </c>
      <c r="J2123" s="114">
        <f t="shared" si="79"/>
        <v>6299.04</v>
      </c>
      <c r="L2123" s="170"/>
      <c r="M2123" s="173"/>
      <c r="T2123" s="170"/>
      <c r="X2123" s="170"/>
      <c r="Y2123" s="171"/>
    </row>
    <row r="2124" spans="2:25">
      <c r="B2124" s="170">
        <v>43679</v>
      </c>
      <c r="C2124">
        <v>7075</v>
      </c>
      <c r="E2124" s="170">
        <v>43676</v>
      </c>
      <c r="F2124">
        <v>6377</v>
      </c>
      <c r="H2124" s="170">
        <v>43676</v>
      </c>
      <c r="I2124" s="172">
        <f t="shared" si="78"/>
        <v>6825.907750813356</v>
      </c>
      <c r="J2124" s="114">
        <f t="shared" si="79"/>
        <v>6377</v>
      </c>
      <c r="L2124" s="170"/>
      <c r="M2124" s="173"/>
      <c r="T2124" s="170"/>
      <c r="X2124" s="170"/>
      <c r="Y2124" s="171"/>
    </row>
    <row r="2125" spans="2:25">
      <c r="B2125" s="170">
        <v>43682</v>
      </c>
      <c r="C2125">
        <v>7050</v>
      </c>
      <c r="E2125" s="170">
        <v>43677</v>
      </c>
      <c r="F2125">
        <v>6390.51</v>
      </c>
      <c r="H2125" s="170">
        <v>43677</v>
      </c>
      <c r="I2125" s="172">
        <f t="shared" si="78"/>
        <v>6825.9012690653035</v>
      </c>
      <c r="J2125" s="114">
        <f t="shared" si="79"/>
        <v>6390.51</v>
      </c>
      <c r="L2125" s="170"/>
      <c r="M2125" s="173"/>
      <c r="T2125" s="170"/>
      <c r="X2125" s="170"/>
      <c r="Y2125" s="171"/>
    </row>
    <row r="2126" spans="2:25">
      <c r="B2126" s="170">
        <v>43684</v>
      </c>
      <c r="C2126">
        <v>7200</v>
      </c>
      <c r="E2126" s="170">
        <v>43678</v>
      </c>
      <c r="F2126">
        <v>6381.54</v>
      </c>
      <c r="H2126" s="170">
        <v>43678</v>
      </c>
      <c r="I2126" s="172">
        <f t="shared" si="78"/>
        <v>6825.9854592409038</v>
      </c>
      <c r="J2126" s="114">
        <f t="shared" si="79"/>
        <v>6381.54</v>
      </c>
      <c r="L2126" s="170"/>
      <c r="M2126" s="173"/>
      <c r="T2126" s="170"/>
      <c r="X2126" s="170"/>
      <c r="Y2126" s="171"/>
    </row>
    <row r="2127" spans="2:25">
      <c r="B2127" s="170">
        <v>43685</v>
      </c>
      <c r="C2127">
        <v>7427</v>
      </c>
      <c r="E2127" s="170">
        <v>43679</v>
      </c>
      <c r="F2127">
        <v>6340.18</v>
      </c>
      <c r="H2127" s="170">
        <v>43679</v>
      </c>
      <c r="I2127" s="172">
        <f t="shared" si="78"/>
        <v>6825.9314930398541</v>
      </c>
      <c r="J2127" s="114">
        <f t="shared" si="79"/>
        <v>6340.18</v>
      </c>
      <c r="L2127" s="170"/>
      <c r="M2127" s="173"/>
      <c r="T2127" s="170"/>
      <c r="X2127" s="170"/>
      <c r="Y2127" s="171"/>
    </row>
    <row r="2128" spans="2:25">
      <c r="B2128" s="170">
        <v>43686</v>
      </c>
      <c r="C2128">
        <v>7475</v>
      </c>
      <c r="E2128" s="170">
        <v>43682</v>
      </c>
      <c r="F2128">
        <v>6175.7</v>
      </c>
      <c r="H2128" s="170">
        <v>43682</v>
      </c>
      <c r="I2128" s="172">
        <f t="shared" si="78"/>
        <v>6825.9394071153538</v>
      </c>
      <c r="J2128" s="114">
        <f t="shared" si="79"/>
        <v>6175.7</v>
      </c>
      <c r="L2128" s="170"/>
      <c r="M2128" s="173"/>
      <c r="T2128" s="170"/>
      <c r="X2128" s="170"/>
      <c r="Y2128" s="171"/>
    </row>
    <row r="2129" spans="2:25">
      <c r="B2129" s="170">
        <v>43690</v>
      </c>
      <c r="C2129">
        <v>7400</v>
      </c>
      <c r="E2129" s="170">
        <v>43683</v>
      </c>
      <c r="F2129">
        <v>6119.47</v>
      </c>
      <c r="H2129" s="170">
        <v>43683</v>
      </c>
      <c r="I2129" s="172">
        <f t="shared" si="78"/>
        <v>6825.9521197987042</v>
      </c>
      <c r="J2129" s="114">
        <f t="shared" si="79"/>
        <v>6119.47</v>
      </c>
      <c r="L2129" s="170"/>
      <c r="M2129" s="173"/>
      <c r="T2129" s="170"/>
      <c r="X2129" s="170"/>
      <c r="Y2129" s="171"/>
    </row>
    <row r="2130" spans="2:25">
      <c r="B2130" s="170">
        <v>43691</v>
      </c>
      <c r="C2130">
        <v>7450</v>
      </c>
      <c r="E2130" s="170">
        <v>43684</v>
      </c>
      <c r="F2130">
        <v>6204.2</v>
      </c>
      <c r="H2130" s="170">
        <v>43684</v>
      </c>
      <c r="I2130" s="172">
        <f t="shared" si="78"/>
        <v>6825.9410066513046</v>
      </c>
      <c r="J2130" s="114">
        <f t="shared" si="79"/>
        <v>6204.2</v>
      </c>
      <c r="L2130" s="170"/>
      <c r="M2130" s="173"/>
      <c r="T2130" s="170"/>
      <c r="X2130" s="170"/>
      <c r="Y2130" s="171"/>
    </row>
    <row r="2131" spans="2:25">
      <c r="B2131" s="170">
        <v>43692</v>
      </c>
      <c r="C2131">
        <v>7450</v>
      </c>
      <c r="E2131" s="170">
        <v>43685</v>
      </c>
      <c r="F2131">
        <v>6274.67</v>
      </c>
      <c r="H2131" s="170">
        <v>43685</v>
      </c>
      <c r="I2131" s="172">
        <f t="shared" si="78"/>
        <v>6825.9441778551218</v>
      </c>
      <c r="J2131" s="114">
        <f t="shared" si="79"/>
        <v>6274.67</v>
      </c>
      <c r="L2131" s="170"/>
      <c r="M2131" s="173"/>
      <c r="T2131" s="170"/>
      <c r="X2131" s="170"/>
      <c r="Y2131" s="171"/>
    </row>
    <row r="2132" spans="2:25">
      <c r="B2132" s="170">
        <v>43693</v>
      </c>
      <c r="C2132">
        <v>7575</v>
      </c>
      <c r="E2132" s="170">
        <v>43686</v>
      </c>
      <c r="F2132">
        <v>6282.13</v>
      </c>
      <c r="H2132" s="170">
        <v>43686</v>
      </c>
      <c r="I2132" s="172">
        <f t="shared" si="78"/>
        <v>6825.9457681017111</v>
      </c>
      <c r="J2132" s="114">
        <f t="shared" si="79"/>
        <v>6282.13</v>
      </c>
      <c r="L2132" s="170"/>
      <c r="M2132" s="173"/>
      <c r="T2132" s="170"/>
      <c r="X2132" s="170"/>
      <c r="Y2132" s="171"/>
    </row>
    <row r="2133" spans="2:25">
      <c r="B2133" s="170">
        <v>43696</v>
      </c>
      <c r="C2133">
        <v>7638</v>
      </c>
      <c r="E2133" s="170">
        <v>43689</v>
      </c>
      <c r="F2133">
        <v>6250.6</v>
      </c>
      <c r="H2133" s="170">
        <v>43689</v>
      </c>
      <c r="I2133" s="172">
        <f t="shared" si="78"/>
        <v>6825.9436508693798</v>
      </c>
      <c r="J2133" s="114">
        <f t="shared" si="79"/>
        <v>6250.6</v>
      </c>
      <c r="L2133" s="170"/>
      <c r="M2133" s="173"/>
      <c r="T2133" s="170"/>
      <c r="X2133" s="170"/>
      <c r="Y2133" s="171"/>
    </row>
    <row r="2134" spans="2:25">
      <c r="B2134" s="170">
        <v>43697</v>
      </c>
      <c r="C2134">
        <v>7375</v>
      </c>
      <c r="E2134" s="170">
        <v>43690</v>
      </c>
      <c r="F2134">
        <v>6210.96</v>
      </c>
      <c r="H2134" s="170">
        <v>43690</v>
      </c>
      <c r="I2134" s="172">
        <f t="shared" si="78"/>
        <v>6825.9445322754036</v>
      </c>
      <c r="J2134" s="114">
        <f t="shared" si="79"/>
        <v>6210.96</v>
      </c>
      <c r="L2134" s="170"/>
      <c r="M2134" s="173"/>
      <c r="T2134" s="170"/>
      <c r="X2134" s="170"/>
      <c r="Y2134" s="171"/>
    </row>
    <row r="2135" spans="2:25">
      <c r="B2135" s="170">
        <v>43698</v>
      </c>
      <c r="C2135">
        <v>7750</v>
      </c>
      <c r="E2135" s="170">
        <v>43691</v>
      </c>
      <c r="F2135">
        <v>6267.34</v>
      </c>
      <c r="H2135" s="170">
        <v>43691</v>
      </c>
      <c r="I2135" s="172">
        <f t="shared" si="78"/>
        <v>6825.9446504154985</v>
      </c>
      <c r="J2135" s="114">
        <f t="shared" si="79"/>
        <v>6267.34</v>
      </c>
      <c r="L2135" s="170"/>
      <c r="M2135" s="173"/>
      <c r="T2135" s="170"/>
      <c r="X2135" s="170"/>
      <c r="Y2135" s="171"/>
    </row>
    <row r="2136" spans="2:25">
      <c r="B2136" s="170">
        <v>43699</v>
      </c>
      <c r="C2136">
        <v>7034</v>
      </c>
      <c r="E2136" s="170">
        <v>43692</v>
      </c>
      <c r="F2136">
        <v>6257.59</v>
      </c>
      <c r="H2136" s="170">
        <v>43692</v>
      </c>
      <c r="I2136" s="172">
        <f t="shared" si="78"/>
        <v>6825.9442778534276</v>
      </c>
      <c r="J2136" s="114">
        <f t="shared" si="79"/>
        <v>6257.59</v>
      </c>
      <c r="L2136" s="170"/>
      <c r="M2136" s="173"/>
      <c r="T2136" s="170"/>
      <c r="X2136" s="170"/>
      <c r="Y2136" s="171"/>
    </row>
    <row r="2137" spans="2:25">
      <c r="B2137" s="170">
        <v>43704</v>
      </c>
      <c r="C2137">
        <v>7750</v>
      </c>
      <c r="E2137" s="170">
        <v>43693</v>
      </c>
      <c r="F2137">
        <v>6286.66</v>
      </c>
      <c r="H2137" s="170">
        <v>43693</v>
      </c>
      <c r="I2137" s="172">
        <f t="shared" si="78"/>
        <v>6825.9444868481105</v>
      </c>
      <c r="J2137" s="114">
        <f t="shared" si="79"/>
        <v>6286.66</v>
      </c>
      <c r="L2137" s="170"/>
      <c r="M2137" s="173"/>
      <c r="T2137" s="170"/>
      <c r="X2137" s="170"/>
      <c r="Y2137" s="171"/>
    </row>
    <row r="2138" spans="2:25">
      <c r="B2138" s="170">
        <v>43705</v>
      </c>
      <c r="C2138">
        <v>7754</v>
      </c>
      <c r="E2138" s="170">
        <v>43696</v>
      </c>
      <c r="F2138">
        <v>6296.72</v>
      </c>
      <c r="H2138" s="170">
        <v>43696</v>
      </c>
      <c r="I2138" s="172">
        <f t="shared" si="78"/>
        <v>6825.9444717056795</v>
      </c>
      <c r="J2138" s="114">
        <f t="shared" si="79"/>
        <v>6296.72</v>
      </c>
      <c r="L2138" s="170"/>
      <c r="M2138" s="173"/>
      <c r="T2138" s="170"/>
      <c r="X2138" s="170"/>
      <c r="Y2138" s="171"/>
    </row>
    <row r="2139" spans="2:25">
      <c r="B2139" s="170">
        <v>43706</v>
      </c>
      <c r="C2139">
        <v>7825</v>
      </c>
      <c r="E2139" s="170">
        <v>43697</v>
      </c>
      <c r="F2139">
        <v>6295.74</v>
      </c>
      <c r="H2139" s="170">
        <v>43697</v>
      </c>
      <c r="I2139" s="172">
        <f t="shared" si="78"/>
        <v>6825.9444121357401</v>
      </c>
      <c r="J2139" s="114">
        <f t="shared" si="79"/>
        <v>6295.74</v>
      </c>
      <c r="L2139" s="170"/>
      <c r="M2139" s="173"/>
      <c r="T2139" s="170"/>
      <c r="X2139" s="170"/>
      <c r="Y2139" s="171"/>
    </row>
    <row r="2140" spans="2:25">
      <c r="B2140" s="170">
        <v>43707</v>
      </c>
      <c r="C2140">
        <v>7925</v>
      </c>
      <c r="E2140" s="170">
        <v>43698</v>
      </c>
      <c r="F2140">
        <v>6252.97</v>
      </c>
      <c r="H2140" s="170">
        <v>43698</v>
      </c>
      <c r="I2140" s="172">
        <f t="shared" si="78"/>
        <v>6825.9444568965109</v>
      </c>
      <c r="J2140" s="114">
        <f t="shared" si="79"/>
        <v>6252.97</v>
      </c>
      <c r="L2140" s="170"/>
      <c r="M2140" s="173"/>
      <c r="T2140" s="170"/>
      <c r="X2140" s="170"/>
      <c r="Y2140" s="171"/>
    </row>
    <row r="2141" spans="2:25">
      <c r="B2141" s="170">
        <v>43710</v>
      </c>
      <c r="C2141">
        <v>7925</v>
      </c>
      <c r="E2141" s="170">
        <v>43699</v>
      </c>
      <c r="F2141">
        <v>6239.25</v>
      </c>
      <c r="H2141" s="170">
        <v>43699</v>
      </c>
      <c r="I2141" s="172">
        <f t="shared" si="78"/>
        <v>6825.9444469126438</v>
      </c>
      <c r="J2141" s="114">
        <f t="shared" si="79"/>
        <v>6239.25</v>
      </c>
      <c r="L2141" s="170"/>
      <c r="M2141" s="173"/>
      <c r="T2141" s="170"/>
      <c r="X2141" s="170"/>
      <c r="Y2141" s="171"/>
    </row>
    <row r="2142" spans="2:25">
      <c r="B2142" s="170">
        <v>43711</v>
      </c>
      <c r="C2142">
        <v>8004</v>
      </c>
      <c r="E2142" s="170">
        <v>43700</v>
      </c>
      <c r="F2142">
        <v>6255.6</v>
      </c>
      <c r="H2142" s="170">
        <v>43700</v>
      </c>
      <c r="I2142" s="172">
        <f t="shared" si="78"/>
        <v>6825.9444386482983</v>
      </c>
      <c r="J2142" s="114">
        <f t="shared" si="79"/>
        <v>6255.6</v>
      </c>
      <c r="L2142" s="170"/>
      <c r="M2142" s="173"/>
      <c r="T2142" s="170"/>
      <c r="X2142" s="170"/>
      <c r="Y2142" s="171"/>
    </row>
    <row r="2143" spans="2:25">
      <c r="B2143" s="170">
        <v>43712</v>
      </c>
      <c r="C2143">
        <v>7975</v>
      </c>
      <c r="E2143" s="170">
        <v>43703</v>
      </c>
      <c r="F2143">
        <v>6214.51</v>
      </c>
      <c r="H2143" s="170">
        <v>43703</v>
      </c>
      <c r="I2143" s="172">
        <f t="shared" si="78"/>
        <v>6825.9444474858174</v>
      </c>
      <c r="J2143" s="114">
        <f t="shared" si="79"/>
        <v>6214.51</v>
      </c>
      <c r="L2143" s="170"/>
      <c r="M2143" s="173"/>
      <c r="T2143" s="170"/>
      <c r="X2143" s="170"/>
      <c r="Y2143" s="171"/>
    </row>
    <row r="2144" spans="2:25">
      <c r="B2144" s="170">
        <v>43713</v>
      </c>
      <c r="C2144">
        <v>7925</v>
      </c>
      <c r="E2144" s="170">
        <v>43704</v>
      </c>
      <c r="F2144">
        <v>6278.17</v>
      </c>
      <c r="H2144" s="170">
        <v>43704</v>
      </c>
      <c r="I2144" s="172">
        <f t="shared" si="78"/>
        <v>6825.9444443489192</v>
      </c>
      <c r="J2144" s="114">
        <f t="shared" si="79"/>
        <v>6278.17</v>
      </c>
      <c r="L2144" s="170"/>
      <c r="M2144" s="173"/>
      <c r="T2144" s="170"/>
      <c r="X2144" s="170"/>
      <c r="Y2144" s="171"/>
    </row>
    <row r="2145" spans="2:25">
      <c r="B2145" s="170">
        <v>43714</v>
      </c>
      <c r="C2145">
        <v>8100</v>
      </c>
      <c r="E2145" s="170">
        <v>43705</v>
      </c>
      <c r="F2145">
        <v>6281.65</v>
      </c>
      <c r="H2145" s="170">
        <v>43705</v>
      </c>
      <c r="I2145" s="172">
        <f t="shared" si="78"/>
        <v>6825.9444434943443</v>
      </c>
      <c r="J2145" s="114">
        <f t="shared" si="79"/>
        <v>6281.65</v>
      </c>
      <c r="L2145" s="170"/>
      <c r="M2145" s="173"/>
      <c r="T2145" s="170"/>
      <c r="X2145" s="170"/>
      <c r="Y2145" s="171"/>
    </row>
    <row r="2146" spans="2:25">
      <c r="B2146" s="170">
        <v>43717</v>
      </c>
      <c r="C2146">
        <v>7938</v>
      </c>
      <c r="E2146" s="170">
        <v>43706</v>
      </c>
      <c r="F2146">
        <v>6289.12</v>
      </c>
      <c r="H2146" s="170">
        <v>43706</v>
      </c>
      <c r="I2146" s="172">
        <f t="shared" si="78"/>
        <v>6825.9444451096933</v>
      </c>
      <c r="J2146" s="114">
        <f t="shared" si="79"/>
        <v>6289.12</v>
      </c>
      <c r="L2146" s="170"/>
      <c r="M2146" s="173"/>
      <c r="T2146" s="170"/>
      <c r="X2146" s="170"/>
      <c r="Y2146" s="171"/>
    </row>
    <row r="2147" spans="2:25">
      <c r="B2147" s="170">
        <v>43718</v>
      </c>
      <c r="C2147">
        <v>7937</v>
      </c>
      <c r="E2147" s="170">
        <v>43707</v>
      </c>
      <c r="F2147">
        <v>6328.47</v>
      </c>
      <c r="H2147" s="170">
        <v>43707</v>
      </c>
      <c r="I2147" s="172">
        <f t="shared" si="78"/>
        <v>6825.9444443176517</v>
      </c>
      <c r="J2147" s="114">
        <f t="shared" si="79"/>
        <v>6328.47</v>
      </c>
      <c r="L2147" s="170"/>
      <c r="M2147" s="173"/>
      <c r="T2147" s="170"/>
      <c r="X2147" s="170"/>
      <c r="Y2147" s="171"/>
    </row>
    <row r="2148" spans="2:25">
      <c r="B2148" s="170">
        <v>43720</v>
      </c>
      <c r="C2148">
        <v>7750</v>
      </c>
      <c r="E2148" s="170">
        <v>43710</v>
      </c>
      <c r="F2148">
        <v>6290.55</v>
      </c>
      <c r="H2148" s="170">
        <v>43710</v>
      </c>
      <c r="I2148" s="172">
        <f t="shared" si="78"/>
        <v>6825.9444443072289</v>
      </c>
      <c r="J2148" s="114">
        <f t="shared" si="79"/>
        <v>6290.55</v>
      </c>
      <c r="L2148" s="170"/>
      <c r="M2148" s="173"/>
      <c r="T2148" s="170"/>
      <c r="X2148" s="170"/>
      <c r="Y2148" s="171"/>
    </row>
    <row r="2149" spans="2:25">
      <c r="B2149" s="170">
        <v>43721</v>
      </c>
      <c r="C2149">
        <v>7483</v>
      </c>
      <c r="E2149" s="170">
        <v>43711</v>
      </c>
      <c r="F2149">
        <v>6261.59</v>
      </c>
      <c r="H2149" s="170">
        <v>43711</v>
      </c>
      <c r="I2149" s="172">
        <f t="shared" si="78"/>
        <v>6825.944444578191</v>
      </c>
      <c r="J2149" s="114">
        <f t="shared" si="79"/>
        <v>6261.59</v>
      </c>
      <c r="L2149" s="170"/>
      <c r="M2149" s="173"/>
      <c r="T2149" s="170"/>
      <c r="X2149" s="170"/>
      <c r="Y2149" s="171"/>
    </row>
    <row r="2150" spans="2:25">
      <c r="B2150" s="170">
        <v>43724</v>
      </c>
      <c r="C2150">
        <v>7500</v>
      </c>
      <c r="E2150" s="170">
        <v>43712</v>
      </c>
      <c r="F2150">
        <v>6269.66</v>
      </c>
      <c r="H2150" s="170">
        <v>43712</v>
      </c>
      <c r="I2150" s="172">
        <f t="shared" si="78"/>
        <v>6825.9444444010232</v>
      </c>
      <c r="J2150" s="114">
        <f t="shared" si="79"/>
        <v>6269.66</v>
      </c>
      <c r="L2150" s="170"/>
      <c r="M2150" s="173"/>
      <c r="T2150" s="170"/>
      <c r="X2150" s="170"/>
      <c r="Y2150" s="171"/>
    </row>
    <row r="2151" spans="2:25">
      <c r="B2151" s="170">
        <v>43725</v>
      </c>
      <c r="C2151">
        <v>7775</v>
      </c>
      <c r="E2151" s="170">
        <v>43713</v>
      </c>
      <c r="F2151">
        <v>6306.8</v>
      </c>
      <c r="H2151" s="170">
        <v>43713</v>
      </c>
      <c r="I2151" s="172">
        <f t="shared" si="78"/>
        <v>6825.9444444288138</v>
      </c>
      <c r="J2151" s="114">
        <f t="shared" si="79"/>
        <v>6306.8</v>
      </c>
      <c r="L2151" s="170"/>
      <c r="M2151" s="173"/>
      <c r="T2151" s="170"/>
      <c r="X2151" s="170"/>
      <c r="Y2151" s="171"/>
    </row>
    <row r="2152" spans="2:25">
      <c r="B2152" s="170">
        <v>43726</v>
      </c>
      <c r="C2152">
        <v>7858</v>
      </c>
      <c r="E2152" s="170">
        <v>43714</v>
      </c>
      <c r="F2152">
        <v>6308.95</v>
      </c>
      <c r="H2152" s="170">
        <v>43714</v>
      </c>
      <c r="I2152" s="172">
        <f t="shared" si="78"/>
        <v>6825.9444444693427</v>
      </c>
      <c r="J2152" s="114">
        <f t="shared" si="79"/>
        <v>6308.95</v>
      </c>
      <c r="L2152" s="170"/>
      <c r="M2152" s="173"/>
      <c r="T2152" s="170"/>
      <c r="X2152" s="170"/>
      <c r="Y2152" s="171"/>
    </row>
    <row r="2153" spans="2:25">
      <c r="B2153" s="170">
        <v>43727</v>
      </c>
      <c r="C2153">
        <v>7870</v>
      </c>
      <c r="E2153" s="170">
        <v>43717</v>
      </c>
      <c r="F2153">
        <v>6326.21</v>
      </c>
      <c r="H2153" s="170">
        <v>43717</v>
      </c>
      <c r="I2153" s="172">
        <f t="shared" si="78"/>
        <v>6825.9444444330593</v>
      </c>
      <c r="J2153" s="114">
        <f t="shared" si="79"/>
        <v>6326.21</v>
      </c>
      <c r="L2153" s="170"/>
      <c r="M2153" s="173"/>
      <c r="T2153" s="170"/>
      <c r="X2153" s="170"/>
      <c r="Y2153" s="171"/>
    </row>
    <row r="2154" spans="2:25">
      <c r="B2154" s="170">
        <v>43732</v>
      </c>
      <c r="C2154">
        <v>7609</v>
      </c>
      <c r="E2154" s="170">
        <v>43718</v>
      </c>
      <c r="F2154">
        <v>6336.67</v>
      </c>
      <c r="H2154" s="170">
        <v>43718</v>
      </c>
      <c r="I2154" s="172">
        <f t="shared" si="78"/>
        <v>6825.9444444437386</v>
      </c>
      <c r="J2154" s="114">
        <f t="shared" si="79"/>
        <v>6336.67</v>
      </c>
      <c r="L2154" s="170"/>
      <c r="M2154" s="173"/>
      <c r="T2154" s="170"/>
      <c r="X2154" s="170"/>
      <c r="Y2154" s="171"/>
    </row>
    <row r="2155" spans="2:25">
      <c r="B2155" s="170">
        <v>43734</v>
      </c>
      <c r="C2155">
        <v>7625</v>
      </c>
      <c r="E2155" s="170">
        <v>43719</v>
      </c>
      <c r="F2155">
        <v>6381.95</v>
      </c>
      <c r="H2155" s="170">
        <v>43719</v>
      </c>
      <c r="I2155" s="172">
        <f t="shared" si="78"/>
        <v>6825.9444444487135</v>
      </c>
      <c r="J2155" s="114">
        <f t="shared" si="79"/>
        <v>6381.95</v>
      </c>
      <c r="L2155" s="170"/>
      <c r="M2155" s="173"/>
      <c r="T2155" s="170"/>
      <c r="X2155" s="170"/>
      <c r="Y2155" s="171"/>
    </row>
    <row r="2156" spans="2:25">
      <c r="B2156" s="170">
        <v>43735</v>
      </c>
      <c r="C2156">
        <v>7775</v>
      </c>
      <c r="E2156" s="170">
        <v>43720</v>
      </c>
      <c r="F2156">
        <v>6342.17</v>
      </c>
      <c r="H2156" s="170">
        <v>43720</v>
      </c>
      <c r="I2156" s="172">
        <f t="shared" si="78"/>
        <v>6825.9444444418368</v>
      </c>
      <c r="J2156" s="114">
        <f t="shared" si="79"/>
        <v>6342.17</v>
      </c>
      <c r="L2156" s="170"/>
      <c r="M2156" s="173"/>
      <c r="T2156" s="170"/>
      <c r="X2156" s="170"/>
      <c r="Y2156" s="171"/>
    </row>
    <row r="2157" spans="2:25">
      <c r="B2157" s="170">
        <v>43738</v>
      </c>
      <c r="C2157">
        <v>7700</v>
      </c>
      <c r="E2157" s="170">
        <v>43721</v>
      </c>
      <c r="F2157">
        <v>6334.84</v>
      </c>
      <c r="H2157" s="170">
        <v>43721</v>
      </c>
      <c r="I2157" s="172">
        <f t="shared" si="78"/>
        <v>6825.9444444447627</v>
      </c>
      <c r="J2157" s="114">
        <f t="shared" si="79"/>
        <v>6334.84</v>
      </c>
      <c r="L2157" s="170"/>
      <c r="M2157" s="173"/>
      <c r="T2157" s="170"/>
      <c r="X2157" s="170"/>
      <c r="Y2157" s="171"/>
    </row>
    <row r="2158" spans="2:25">
      <c r="B2158" s="170">
        <v>43739</v>
      </c>
      <c r="C2158">
        <v>7625</v>
      </c>
      <c r="E2158" s="170">
        <v>43724</v>
      </c>
      <c r="F2158">
        <v>6219.44</v>
      </c>
      <c r="H2158" s="170">
        <v>43724</v>
      </c>
      <c r="I2158" s="172">
        <f t="shared" si="78"/>
        <v>6825.9444444451037</v>
      </c>
      <c r="J2158" s="114">
        <f t="shared" si="79"/>
        <v>6219.44</v>
      </c>
      <c r="L2158" s="170"/>
      <c r="M2158" s="173"/>
      <c r="T2158" s="170"/>
      <c r="X2158" s="170"/>
      <c r="Y2158" s="171"/>
    </row>
    <row r="2159" spans="2:25">
      <c r="B2159" s="170">
        <v>43740</v>
      </c>
      <c r="C2159">
        <v>7680</v>
      </c>
      <c r="E2159" s="170">
        <v>43725</v>
      </c>
      <c r="F2159">
        <v>6236.69</v>
      </c>
      <c r="H2159" s="170">
        <v>43725</v>
      </c>
      <c r="I2159" s="172">
        <f t="shared" si="78"/>
        <v>6825.9444444439005</v>
      </c>
      <c r="J2159" s="114">
        <f t="shared" si="79"/>
        <v>6236.69</v>
      </c>
      <c r="L2159" s="170"/>
      <c r="M2159" s="173"/>
      <c r="T2159" s="170"/>
      <c r="X2159" s="170"/>
      <c r="Y2159" s="171"/>
    </row>
    <row r="2160" spans="2:25">
      <c r="B2160" s="170">
        <v>43741</v>
      </c>
      <c r="C2160">
        <v>7675</v>
      </c>
      <c r="E2160" s="170">
        <v>43726</v>
      </c>
      <c r="F2160">
        <v>6276.63</v>
      </c>
      <c r="H2160" s="170">
        <v>43726</v>
      </c>
      <c r="I2160" s="172">
        <f t="shared" si="78"/>
        <v>6825.944444444588</v>
      </c>
      <c r="J2160" s="114">
        <f t="shared" si="79"/>
        <v>6276.63</v>
      </c>
      <c r="L2160" s="170"/>
      <c r="M2160" s="173"/>
      <c r="T2160" s="170"/>
      <c r="X2160" s="170"/>
      <c r="Y2160" s="171"/>
    </row>
    <row r="2161" spans="2:25">
      <c r="B2161" s="170">
        <v>43742</v>
      </c>
      <c r="C2161">
        <v>7675</v>
      </c>
      <c r="E2161" s="170">
        <v>43727</v>
      </c>
      <c r="F2161">
        <v>6244.47</v>
      </c>
      <c r="H2161" s="170">
        <v>43727</v>
      </c>
      <c r="I2161" s="172">
        <f t="shared" si="78"/>
        <v>6825.9444444445298</v>
      </c>
      <c r="J2161" s="114">
        <f t="shared" si="79"/>
        <v>6244.47</v>
      </c>
      <c r="L2161" s="170"/>
      <c r="M2161" s="173"/>
      <c r="T2161" s="170"/>
      <c r="X2161" s="170"/>
      <c r="Y2161" s="171"/>
    </row>
    <row r="2162" spans="2:25">
      <c r="B2162" s="170">
        <v>43746</v>
      </c>
      <c r="C2162">
        <v>7672</v>
      </c>
      <c r="E2162" s="170">
        <v>43728</v>
      </c>
      <c r="F2162">
        <v>6231.47</v>
      </c>
      <c r="H2162" s="170">
        <v>43728</v>
      </c>
      <c r="I2162" s="172">
        <f t="shared" si="78"/>
        <v>6825.9444444443398</v>
      </c>
      <c r="J2162" s="114">
        <f t="shared" si="79"/>
        <v>6231.47</v>
      </c>
      <c r="L2162" s="170"/>
      <c r="M2162" s="173"/>
      <c r="T2162" s="170"/>
      <c r="X2162" s="170"/>
      <c r="Y2162" s="171"/>
    </row>
    <row r="2163" spans="2:25">
      <c r="B2163" s="170">
        <v>43747</v>
      </c>
      <c r="C2163">
        <v>7800</v>
      </c>
      <c r="E2163" s="170">
        <v>43731</v>
      </c>
      <c r="F2163">
        <v>6206.2</v>
      </c>
      <c r="H2163" s="170">
        <v>43731</v>
      </c>
      <c r="I2163" s="172">
        <f t="shared" si="78"/>
        <v>6825.9444444444862</v>
      </c>
      <c r="J2163" s="114">
        <f t="shared" si="79"/>
        <v>6206.2</v>
      </c>
      <c r="L2163" s="170"/>
      <c r="M2163" s="173"/>
      <c r="T2163" s="170"/>
      <c r="X2163" s="170"/>
      <c r="Y2163" s="171"/>
    </row>
    <row r="2164" spans="2:25">
      <c r="B2164" s="170">
        <v>43748</v>
      </c>
      <c r="C2164">
        <v>7650</v>
      </c>
      <c r="E2164" s="170">
        <v>43732</v>
      </c>
      <c r="F2164">
        <v>6137.61</v>
      </c>
      <c r="H2164" s="170">
        <v>43732</v>
      </c>
      <c r="I2164" s="172">
        <f t="shared" si="78"/>
        <v>6825.9444444444516</v>
      </c>
      <c r="J2164" s="114">
        <f t="shared" si="79"/>
        <v>6137.61</v>
      </c>
      <c r="L2164" s="170"/>
      <c r="M2164" s="173"/>
      <c r="T2164" s="170"/>
      <c r="X2164" s="170"/>
      <c r="Y2164" s="171"/>
    </row>
    <row r="2165" spans="2:25">
      <c r="B2165" s="170">
        <v>43749</v>
      </c>
      <c r="C2165">
        <v>7627</v>
      </c>
      <c r="E2165" s="170">
        <v>43733</v>
      </c>
      <c r="F2165">
        <v>6146.4</v>
      </c>
      <c r="H2165" s="170">
        <v>43733</v>
      </c>
      <c r="I2165" s="172">
        <f t="shared" si="78"/>
        <v>6825.9444444444262</v>
      </c>
      <c r="J2165" s="114">
        <f t="shared" si="79"/>
        <v>6146.4</v>
      </c>
      <c r="L2165" s="170"/>
      <c r="M2165" s="173"/>
      <c r="T2165" s="170"/>
      <c r="X2165" s="170"/>
      <c r="Y2165" s="171"/>
    </row>
    <row r="2166" spans="2:25">
      <c r="B2166" s="170">
        <v>43753</v>
      </c>
      <c r="C2166">
        <v>7725</v>
      </c>
      <c r="E2166" s="170">
        <v>43734</v>
      </c>
      <c r="F2166">
        <v>6230.33</v>
      </c>
      <c r="H2166" s="170">
        <v>43734</v>
      </c>
      <c r="I2166" s="172">
        <f t="shared" si="78"/>
        <v>6825.9444444444553</v>
      </c>
      <c r="J2166" s="114">
        <f t="shared" si="79"/>
        <v>6230.33</v>
      </c>
      <c r="L2166" s="170"/>
      <c r="M2166" s="173"/>
      <c r="T2166" s="170"/>
      <c r="X2166" s="170"/>
      <c r="Y2166" s="171"/>
    </row>
    <row r="2167" spans="2:25">
      <c r="B2167" s="170">
        <v>43754</v>
      </c>
      <c r="C2167">
        <v>7625</v>
      </c>
      <c r="E2167" s="170">
        <v>43735</v>
      </c>
      <c r="F2167">
        <v>6196.89</v>
      </c>
      <c r="H2167" s="170">
        <v>43735</v>
      </c>
      <c r="I2167" s="172">
        <f t="shared" si="78"/>
        <v>6825.9444444444443</v>
      </c>
      <c r="J2167" s="114">
        <f t="shared" si="79"/>
        <v>6196.89</v>
      </c>
      <c r="L2167" s="170"/>
      <c r="M2167" s="173"/>
      <c r="T2167" s="170"/>
      <c r="X2167" s="170"/>
      <c r="Y2167" s="171"/>
    </row>
    <row r="2168" spans="2:25">
      <c r="B2168" s="170">
        <v>43755</v>
      </c>
      <c r="C2168">
        <v>7644</v>
      </c>
      <c r="E2168" s="170">
        <v>43738</v>
      </c>
      <c r="F2168">
        <v>6169.1</v>
      </c>
      <c r="H2168" s="170">
        <v>43738</v>
      </c>
      <c r="I2168" s="172">
        <f t="shared" si="78"/>
        <v>6825.9444444444416</v>
      </c>
      <c r="J2168" s="114">
        <f t="shared" si="79"/>
        <v>6169.1</v>
      </c>
      <c r="L2168" s="170"/>
      <c r="M2168" s="173"/>
      <c r="T2168" s="170"/>
      <c r="X2168" s="170"/>
      <c r="Y2168" s="171"/>
    </row>
    <row r="2169" spans="2:25">
      <c r="B2169" s="170">
        <v>43756</v>
      </c>
      <c r="C2169">
        <v>7550</v>
      </c>
      <c r="E2169" s="170">
        <v>43739</v>
      </c>
      <c r="F2169">
        <v>6138.25</v>
      </c>
      <c r="H2169" s="170">
        <v>43739</v>
      </c>
      <c r="I2169" s="172">
        <f t="shared" si="78"/>
        <v>6825.944444444448</v>
      </c>
      <c r="J2169" s="114">
        <f t="shared" si="79"/>
        <v>6138.25</v>
      </c>
      <c r="L2169" s="170"/>
      <c r="M2169" s="173"/>
      <c r="T2169" s="170"/>
      <c r="X2169" s="170"/>
      <c r="Y2169" s="171"/>
    </row>
    <row r="2170" spans="2:25">
      <c r="B2170" s="170">
        <v>43759</v>
      </c>
      <c r="C2170">
        <v>7990</v>
      </c>
      <c r="E2170" s="170">
        <v>43740</v>
      </c>
      <c r="F2170">
        <v>6055.43</v>
      </c>
      <c r="H2170" s="170">
        <v>43740</v>
      </c>
      <c r="I2170" s="172">
        <f t="shared" si="78"/>
        <v>6825.9444444444453</v>
      </c>
      <c r="J2170" s="114">
        <f t="shared" si="79"/>
        <v>6055.43</v>
      </c>
      <c r="L2170" s="170"/>
      <c r="M2170" s="173"/>
      <c r="T2170" s="170"/>
      <c r="X2170" s="170"/>
      <c r="Y2170" s="171"/>
    </row>
    <row r="2171" spans="2:25">
      <c r="B2171" s="170">
        <v>43760</v>
      </c>
      <c r="C2171">
        <v>7618</v>
      </c>
      <c r="E2171" s="170">
        <v>43741</v>
      </c>
      <c r="F2171">
        <v>6038.53</v>
      </c>
      <c r="H2171" s="170">
        <v>43741</v>
      </c>
      <c r="I2171" s="172">
        <f t="shared" si="78"/>
        <v>6825.9444444444453</v>
      </c>
      <c r="J2171" s="114">
        <f t="shared" si="79"/>
        <v>6038.53</v>
      </c>
      <c r="L2171" s="170"/>
      <c r="M2171" s="173"/>
      <c r="T2171" s="170"/>
      <c r="X2171" s="170"/>
      <c r="Y2171" s="171"/>
    </row>
    <row r="2172" spans="2:25">
      <c r="B2172" s="170">
        <v>43761</v>
      </c>
      <c r="C2172">
        <v>7550</v>
      </c>
      <c r="E2172" s="170">
        <v>43742</v>
      </c>
      <c r="F2172">
        <v>6061.25</v>
      </c>
      <c r="H2172" s="170">
        <v>43742</v>
      </c>
      <c r="I2172" s="172">
        <f t="shared" si="78"/>
        <v>6825.9444444444462</v>
      </c>
      <c r="J2172" s="114">
        <f t="shared" si="79"/>
        <v>6061.25</v>
      </c>
      <c r="L2172" s="170"/>
      <c r="M2172" s="173"/>
      <c r="T2172" s="170"/>
      <c r="X2172" s="170"/>
      <c r="Y2172" s="171"/>
    </row>
    <row r="2173" spans="2:25">
      <c r="B2173" s="170">
        <v>43762</v>
      </c>
      <c r="C2173">
        <v>7608</v>
      </c>
      <c r="E2173" s="170">
        <v>43745</v>
      </c>
      <c r="F2173">
        <v>6000.58</v>
      </c>
      <c r="H2173" s="170">
        <v>43745</v>
      </c>
      <c r="I2173" s="172">
        <f t="shared" si="78"/>
        <v>6825.9444444444453</v>
      </c>
      <c r="J2173" s="114">
        <f t="shared" si="79"/>
        <v>6000.58</v>
      </c>
      <c r="L2173" s="170"/>
      <c r="M2173" s="173"/>
      <c r="T2173" s="170"/>
      <c r="X2173" s="170"/>
      <c r="Y2173" s="171"/>
    </row>
    <row r="2174" spans="2:25">
      <c r="B2174" s="170">
        <v>43763</v>
      </c>
      <c r="C2174">
        <v>5250</v>
      </c>
      <c r="E2174" s="170">
        <v>43746</v>
      </c>
      <c r="F2174">
        <v>6039.6</v>
      </c>
      <c r="H2174" s="170">
        <v>43746</v>
      </c>
      <c r="I2174" s="172">
        <f t="shared" si="78"/>
        <v>6825.9444444444453</v>
      </c>
      <c r="J2174" s="114">
        <f t="shared" si="79"/>
        <v>6039.6</v>
      </c>
      <c r="L2174" s="170"/>
      <c r="M2174" s="173"/>
      <c r="T2174" s="170"/>
      <c r="X2174" s="170"/>
      <c r="Y2174" s="171"/>
    </row>
    <row r="2175" spans="2:25">
      <c r="B2175" s="170">
        <v>43766</v>
      </c>
      <c r="C2175">
        <v>8350</v>
      </c>
      <c r="E2175" s="170">
        <v>43747</v>
      </c>
      <c r="F2175">
        <v>6029.16</v>
      </c>
      <c r="H2175" s="170">
        <v>43747</v>
      </c>
      <c r="I2175" s="172">
        <f t="shared" si="78"/>
        <v>6825.9444444444453</v>
      </c>
      <c r="J2175" s="114">
        <f t="shared" si="79"/>
        <v>6029.16</v>
      </c>
      <c r="L2175" s="170"/>
      <c r="M2175" s="173"/>
      <c r="T2175" s="170"/>
      <c r="X2175" s="170"/>
      <c r="Y2175" s="171"/>
    </row>
    <row r="2176" spans="2:25">
      <c r="B2176" s="170">
        <v>43767</v>
      </c>
      <c r="C2176">
        <v>7543</v>
      </c>
      <c r="E2176" s="170">
        <v>43748</v>
      </c>
      <c r="F2176">
        <v>6023.64</v>
      </c>
      <c r="H2176" s="170">
        <v>43748</v>
      </c>
      <c r="I2176" s="172">
        <f t="shared" si="78"/>
        <v>6825.9444444444453</v>
      </c>
      <c r="J2176" s="114">
        <f t="shared" si="79"/>
        <v>6023.64</v>
      </c>
      <c r="L2176" s="170"/>
      <c r="M2176" s="173"/>
      <c r="T2176" s="170"/>
      <c r="X2176" s="170"/>
      <c r="Y2176" s="171"/>
    </row>
    <row r="2177" spans="2:25">
      <c r="B2177" s="170">
        <v>43768</v>
      </c>
      <c r="C2177">
        <v>7567</v>
      </c>
      <c r="E2177" s="170">
        <v>43749</v>
      </c>
      <c r="F2177">
        <v>6105.8</v>
      </c>
      <c r="H2177" s="170">
        <v>43749</v>
      </c>
      <c r="I2177" s="172">
        <f t="shared" si="78"/>
        <v>6825.9444444444453</v>
      </c>
      <c r="J2177" s="114">
        <f t="shared" si="79"/>
        <v>6105.8</v>
      </c>
      <c r="L2177" s="170"/>
      <c r="M2177" s="173"/>
      <c r="T2177" s="170"/>
      <c r="X2177" s="170"/>
      <c r="Y2177" s="171"/>
    </row>
    <row r="2178" spans="2:25">
      <c r="B2178" s="170">
        <v>43769</v>
      </c>
      <c r="C2178">
        <v>7700</v>
      </c>
      <c r="E2178" s="170">
        <v>43752</v>
      </c>
      <c r="F2178">
        <v>6126.88</v>
      </c>
      <c r="H2178" s="170">
        <v>43752</v>
      </c>
      <c r="I2178" s="172">
        <f t="shared" si="78"/>
        <v>6825.9444444444453</v>
      </c>
      <c r="J2178" s="114">
        <f t="shared" si="79"/>
        <v>6126.88</v>
      </c>
      <c r="L2178" s="170"/>
      <c r="M2178" s="173"/>
      <c r="T2178" s="170"/>
      <c r="X2178" s="170"/>
      <c r="Y2178" s="171"/>
    </row>
    <row r="2179" spans="2:25">
      <c r="B2179" s="170">
        <v>43770</v>
      </c>
      <c r="C2179">
        <v>7750</v>
      </c>
      <c r="E2179" s="170">
        <v>43753</v>
      </c>
      <c r="F2179">
        <v>6158.17</v>
      </c>
      <c r="H2179" s="170">
        <v>43753</v>
      </c>
      <c r="I2179" s="172">
        <f t="shared" si="78"/>
        <v>6825.9444444444453</v>
      </c>
      <c r="J2179" s="114">
        <f t="shared" si="79"/>
        <v>6158.17</v>
      </c>
      <c r="L2179" s="170"/>
      <c r="M2179" s="173"/>
      <c r="T2179" s="170"/>
      <c r="X2179" s="170"/>
      <c r="Y2179" s="171"/>
    </row>
    <row r="2180" spans="2:25">
      <c r="B2180" s="170">
        <v>43773</v>
      </c>
      <c r="C2180">
        <v>7800</v>
      </c>
      <c r="E2180" s="170">
        <v>43754</v>
      </c>
      <c r="F2180">
        <v>6169.59</v>
      </c>
      <c r="H2180" s="170">
        <v>43754</v>
      </c>
      <c r="I2180" s="172">
        <f t="shared" si="78"/>
        <v>6825.9444444444453</v>
      </c>
      <c r="J2180" s="114">
        <f t="shared" si="79"/>
        <v>6169.59</v>
      </c>
      <c r="L2180" s="170"/>
      <c r="M2180" s="173"/>
      <c r="T2180" s="170"/>
      <c r="X2180" s="170"/>
      <c r="Y2180" s="171"/>
    </row>
    <row r="2181" spans="2:25">
      <c r="B2181" s="170">
        <v>43774</v>
      </c>
      <c r="C2181">
        <v>8100</v>
      </c>
      <c r="E2181" s="170">
        <v>43755</v>
      </c>
      <c r="F2181">
        <v>6181.01</v>
      </c>
      <c r="H2181" s="170">
        <v>43755</v>
      </c>
      <c r="I2181" s="172">
        <f t="shared" ref="I2181:I2244" si="80">IFERROR(_xlfn.XLOOKUP($H2181,B2181:B5748,C2181:C5748),AVERAGE(I2178:I2180))</f>
        <v>6825.9444444444453</v>
      </c>
      <c r="J2181" s="114">
        <f t="shared" ref="J2181:J2244" si="81">F2181</f>
        <v>6181.01</v>
      </c>
      <c r="L2181" s="170"/>
      <c r="M2181" s="173"/>
      <c r="T2181" s="170"/>
      <c r="X2181" s="170"/>
      <c r="Y2181" s="171"/>
    </row>
    <row r="2182" spans="2:25">
      <c r="B2182" s="170">
        <v>43775</v>
      </c>
      <c r="C2182">
        <v>7850</v>
      </c>
      <c r="E2182" s="170">
        <v>43756</v>
      </c>
      <c r="F2182">
        <v>6191.95</v>
      </c>
      <c r="H2182" s="170">
        <v>43756</v>
      </c>
      <c r="I2182" s="172">
        <f t="shared" si="80"/>
        <v>6825.9444444444453</v>
      </c>
      <c r="J2182" s="114">
        <f t="shared" si="81"/>
        <v>6191.95</v>
      </c>
      <c r="L2182" s="170"/>
      <c r="M2182" s="173"/>
      <c r="T2182" s="170"/>
      <c r="X2182" s="170"/>
      <c r="Y2182" s="171"/>
    </row>
    <row r="2183" spans="2:25">
      <c r="B2183" s="170">
        <v>43776</v>
      </c>
      <c r="C2183">
        <v>7750</v>
      </c>
      <c r="E2183" s="170">
        <v>43759</v>
      </c>
      <c r="F2183">
        <v>6198.99</v>
      </c>
      <c r="H2183" s="170">
        <v>43759</v>
      </c>
      <c r="I2183" s="172">
        <f t="shared" si="80"/>
        <v>6825.9444444444453</v>
      </c>
      <c r="J2183" s="114">
        <f t="shared" si="81"/>
        <v>6198.99</v>
      </c>
      <c r="L2183" s="170"/>
      <c r="M2183" s="173"/>
      <c r="T2183" s="170"/>
      <c r="X2183" s="170"/>
      <c r="Y2183" s="171"/>
    </row>
    <row r="2184" spans="2:25">
      <c r="B2184" s="170">
        <v>43777</v>
      </c>
      <c r="C2184">
        <v>7750</v>
      </c>
      <c r="E2184" s="170">
        <v>43760</v>
      </c>
      <c r="F2184">
        <v>6225.5</v>
      </c>
      <c r="H2184" s="170">
        <v>43760</v>
      </c>
      <c r="I2184" s="172">
        <f t="shared" si="80"/>
        <v>6825.9444444444453</v>
      </c>
      <c r="J2184" s="114">
        <f t="shared" si="81"/>
        <v>6225.5</v>
      </c>
      <c r="L2184" s="170"/>
      <c r="M2184" s="173"/>
      <c r="T2184" s="170"/>
      <c r="X2184" s="170"/>
      <c r="Y2184" s="171"/>
    </row>
    <row r="2185" spans="2:25">
      <c r="B2185" s="170">
        <v>43781</v>
      </c>
      <c r="C2185">
        <v>7799</v>
      </c>
      <c r="E2185" s="170">
        <v>43761</v>
      </c>
      <c r="F2185">
        <v>6257.81</v>
      </c>
      <c r="H2185" s="170">
        <v>43761</v>
      </c>
      <c r="I2185" s="172">
        <f t="shared" si="80"/>
        <v>6825.9444444444453</v>
      </c>
      <c r="J2185" s="114">
        <f t="shared" si="81"/>
        <v>6257.81</v>
      </c>
      <c r="L2185" s="170"/>
      <c r="M2185" s="173"/>
      <c r="T2185" s="170"/>
      <c r="X2185" s="170"/>
      <c r="Y2185" s="171"/>
    </row>
    <row r="2186" spans="2:25">
      <c r="B2186" s="170">
        <v>43783</v>
      </c>
      <c r="C2186">
        <v>7697</v>
      </c>
      <c r="E2186" s="170">
        <v>43762</v>
      </c>
      <c r="F2186">
        <v>6339.65</v>
      </c>
      <c r="H2186" s="170">
        <v>43762</v>
      </c>
      <c r="I2186" s="172">
        <f t="shared" si="80"/>
        <v>6825.9444444444453</v>
      </c>
      <c r="J2186" s="114">
        <f t="shared" si="81"/>
        <v>6339.65</v>
      </c>
      <c r="L2186" s="170"/>
      <c r="M2186" s="173"/>
      <c r="T2186" s="170"/>
      <c r="X2186" s="170"/>
      <c r="Y2186" s="171"/>
    </row>
    <row r="2187" spans="2:25">
      <c r="B2187" s="170">
        <v>43784</v>
      </c>
      <c r="C2187">
        <v>7000</v>
      </c>
      <c r="E2187" s="170">
        <v>43763</v>
      </c>
      <c r="F2187">
        <v>6252.35</v>
      </c>
      <c r="H2187" s="170">
        <v>43763</v>
      </c>
      <c r="I2187" s="172">
        <f t="shared" si="80"/>
        <v>6825.9444444444453</v>
      </c>
      <c r="J2187" s="114">
        <f t="shared" si="81"/>
        <v>6252.35</v>
      </c>
      <c r="L2187" s="170"/>
      <c r="M2187" s="173"/>
      <c r="T2187" s="170"/>
      <c r="X2187" s="170"/>
      <c r="Y2187" s="171"/>
    </row>
    <row r="2188" spans="2:25">
      <c r="B2188" s="170">
        <v>43787</v>
      </c>
      <c r="C2188">
        <v>7800</v>
      </c>
      <c r="E2188" s="170">
        <v>43766</v>
      </c>
      <c r="F2188">
        <v>6265.38</v>
      </c>
      <c r="H2188" s="170">
        <v>43766</v>
      </c>
      <c r="I2188" s="172">
        <f t="shared" si="80"/>
        <v>6825.9444444444453</v>
      </c>
      <c r="J2188" s="114">
        <f t="shared" si="81"/>
        <v>6265.38</v>
      </c>
      <c r="L2188" s="170"/>
      <c r="M2188" s="173"/>
      <c r="T2188" s="170"/>
      <c r="X2188" s="170"/>
      <c r="Y2188" s="171"/>
    </row>
    <row r="2189" spans="2:25">
      <c r="B2189" s="170">
        <v>43788</v>
      </c>
      <c r="C2189">
        <v>7875</v>
      </c>
      <c r="E2189" s="170">
        <v>43767</v>
      </c>
      <c r="F2189">
        <v>6281.14</v>
      </c>
      <c r="H2189" s="170">
        <v>43767</v>
      </c>
      <c r="I2189" s="172">
        <f t="shared" si="80"/>
        <v>6825.9444444444453</v>
      </c>
      <c r="J2189" s="114">
        <f t="shared" si="81"/>
        <v>6281.14</v>
      </c>
      <c r="L2189" s="170"/>
      <c r="M2189" s="173"/>
      <c r="T2189" s="170"/>
      <c r="X2189" s="170"/>
      <c r="Y2189" s="171"/>
    </row>
    <row r="2190" spans="2:25">
      <c r="B2190" s="170">
        <v>43790</v>
      </c>
      <c r="C2190">
        <v>7950</v>
      </c>
      <c r="E2190" s="170">
        <v>43768</v>
      </c>
      <c r="F2190">
        <v>6295.75</v>
      </c>
      <c r="H2190" s="170">
        <v>43768</v>
      </c>
      <c r="I2190" s="172">
        <f t="shared" si="80"/>
        <v>6825.9444444444453</v>
      </c>
      <c r="J2190" s="114">
        <f t="shared" si="81"/>
        <v>6295.75</v>
      </c>
      <c r="L2190" s="170"/>
      <c r="M2190" s="173"/>
      <c r="T2190" s="170"/>
      <c r="X2190" s="170"/>
      <c r="Y2190" s="171"/>
    </row>
    <row r="2191" spans="2:25">
      <c r="B2191" s="170">
        <v>43791</v>
      </c>
      <c r="C2191">
        <v>7875</v>
      </c>
      <c r="E2191" s="170">
        <v>43769</v>
      </c>
      <c r="F2191">
        <v>6228.32</v>
      </c>
      <c r="H2191" s="170">
        <v>43769</v>
      </c>
      <c r="I2191" s="172">
        <f t="shared" si="80"/>
        <v>6825.9444444444453</v>
      </c>
      <c r="J2191" s="114">
        <f t="shared" si="81"/>
        <v>6228.32</v>
      </c>
      <c r="L2191" s="170"/>
      <c r="M2191" s="173"/>
      <c r="T2191" s="170"/>
      <c r="X2191" s="170"/>
      <c r="Y2191" s="171"/>
    </row>
    <row r="2192" spans="2:25">
      <c r="B2192" s="170">
        <v>43794</v>
      </c>
      <c r="C2192">
        <v>7937</v>
      </c>
      <c r="E2192" s="170">
        <v>43770</v>
      </c>
      <c r="F2192">
        <v>6207.19</v>
      </c>
      <c r="H2192" s="170">
        <v>43770</v>
      </c>
      <c r="I2192" s="172">
        <f t="shared" si="80"/>
        <v>6825.9444444444453</v>
      </c>
      <c r="J2192" s="114">
        <f t="shared" si="81"/>
        <v>6207.19</v>
      </c>
      <c r="L2192" s="170"/>
      <c r="M2192" s="173"/>
      <c r="T2192" s="170"/>
      <c r="X2192" s="170"/>
      <c r="Y2192" s="171"/>
    </row>
    <row r="2193" spans="2:25">
      <c r="B2193" s="170">
        <v>43795</v>
      </c>
      <c r="C2193">
        <v>7950</v>
      </c>
      <c r="E2193" s="170">
        <v>43773</v>
      </c>
      <c r="F2193">
        <v>6180.34</v>
      </c>
      <c r="H2193" s="170">
        <v>43773</v>
      </c>
      <c r="I2193" s="172">
        <f t="shared" si="80"/>
        <v>6825.9444444444453</v>
      </c>
      <c r="J2193" s="114">
        <f t="shared" si="81"/>
        <v>6180.34</v>
      </c>
      <c r="L2193" s="170"/>
      <c r="M2193" s="173"/>
      <c r="T2193" s="170"/>
      <c r="X2193" s="170"/>
      <c r="Y2193" s="171"/>
    </row>
    <row r="2194" spans="2:25">
      <c r="B2194" s="170">
        <v>43796</v>
      </c>
      <c r="C2194">
        <v>7938</v>
      </c>
      <c r="E2194" s="170">
        <v>43774</v>
      </c>
      <c r="F2194">
        <v>6264.15</v>
      </c>
      <c r="H2194" s="170">
        <v>43774</v>
      </c>
      <c r="I2194" s="172">
        <f t="shared" si="80"/>
        <v>6825.9444444444453</v>
      </c>
      <c r="J2194" s="114">
        <f t="shared" si="81"/>
        <v>6264.15</v>
      </c>
      <c r="L2194" s="170"/>
      <c r="M2194" s="173"/>
      <c r="T2194" s="170"/>
      <c r="X2194" s="170"/>
      <c r="Y2194" s="171"/>
    </row>
    <row r="2195" spans="2:25">
      <c r="B2195" s="170">
        <v>43797</v>
      </c>
      <c r="C2195">
        <v>7938</v>
      </c>
      <c r="E2195" s="170">
        <v>43775</v>
      </c>
      <c r="F2195">
        <v>6217.55</v>
      </c>
      <c r="H2195" s="170">
        <v>43775</v>
      </c>
      <c r="I2195" s="172">
        <f t="shared" si="80"/>
        <v>6825.9444444444453</v>
      </c>
      <c r="J2195" s="114">
        <f t="shared" si="81"/>
        <v>6217.55</v>
      </c>
      <c r="L2195" s="170"/>
      <c r="M2195" s="173"/>
      <c r="T2195" s="170"/>
      <c r="X2195" s="170"/>
      <c r="Y2195" s="171"/>
    </row>
    <row r="2196" spans="2:25">
      <c r="B2196" s="170">
        <v>43798</v>
      </c>
      <c r="C2196">
        <v>7950</v>
      </c>
      <c r="E2196" s="170">
        <v>43776</v>
      </c>
      <c r="F2196">
        <v>6165.62</v>
      </c>
      <c r="H2196" s="170">
        <v>43776</v>
      </c>
      <c r="I2196" s="172">
        <f t="shared" si="80"/>
        <v>6825.9444444444453</v>
      </c>
      <c r="J2196" s="114">
        <f t="shared" si="81"/>
        <v>6165.62</v>
      </c>
      <c r="L2196" s="170"/>
      <c r="M2196" s="173"/>
      <c r="T2196" s="170"/>
      <c r="X2196" s="170"/>
      <c r="Y2196" s="171"/>
    </row>
    <row r="2197" spans="2:25">
      <c r="B2197" s="170">
        <v>43801</v>
      </c>
      <c r="C2197">
        <v>8000</v>
      </c>
      <c r="E2197" s="170">
        <v>43777</v>
      </c>
      <c r="F2197">
        <v>6177.99</v>
      </c>
      <c r="H2197" s="170">
        <v>43777</v>
      </c>
      <c r="I2197" s="172">
        <f t="shared" si="80"/>
        <v>6825.9444444444453</v>
      </c>
      <c r="J2197" s="114">
        <f t="shared" si="81"/>
        <v>6177.99</v>
      </c>
      <c r="L2197" s="170"/>
      <c r="M2197" s="173"/>
      <c r="T2197" s="170"/>
      <c r="X2197" s="170"/>
      <c r="Y2197" s="171"/>
    </row>
    <row r="2198" spans="2:25">
      <c r="B2198" s="170">
        <v>43802</v>
      </c>
      <c r="C2198">
        <v>7950</v>
      </c>
      <c r="E2198" s="170">
        <v>43780</v>
      </c>
      <c r="F2198">
        <v>6148.74</v>
      </c>
      <c r="H2198" s="170">
        <v>43780</v>
      </c>
      <c r="I2198" s="172">
        <f t="shared" si="80"/>
        <v>6825.9444444444453</v>
      </c>
      <c r="J2198" s="114">
        <f t="shared" si="81"/>
        <v>6148.74</v>
      </c>
      <c r="L2198" s="170"/>
      <c r="M2198" s="173"/>
      <c r="T2198" s="170"/>
      <c r="X2198" s="170"/>
      <c r="Y2198" s="171"/>
    </row>
    <row r="2199" spans="2:25">
      <c r="B2199" s="170">
        <v>43803</v>
      </c>
      <c r="C2199">
        <v>7908</v>
      </c>
      <c r="E2199" s="170">
        <v>43781</v>
      </c>
      <c r="F2199">
        <v>6180.99</v>
      </c>
      <c r="H2199" s="170">
        <v>43781</v>
      </c>
      <c r="I2199" s="172">
        <f t="shared" si="80"/>
        <v>6825.9444444444453</v>
      </c>
      <c r="J2199" s="114">
        <f t="shared" si="81"/>
        <v>6180.99</v>
      </c>
      <c r="L2199" s="170"/>
      <c r="M2199" s="173"/>
      <c r="T2199" s="170"/>
      <c r="X2199" s="170"/>
      <c r="Y2199" s="171"/>
    </row>
    <row r="2200" spans="2:25">
      <c r="B2200" s="170">
        <v>43804</v>
      </c>
      <c r="C2200">
        <v>7925</v>
      </c>
      <c r="E2200" s="170">
        <v>43782</v>
      </c>
      <c r="F2200">
        <v>6142.5</v>
      </c>
      <c r="H2200" s="170">
        <v>43782</v>
      </c>
      <c r="I2200" s="172">
        <f t="shared" si="80"/>
        <v>6825.9444444444453</v>
      </c>
      <c r="J2200" s="114">
        <f t="shared" si="81"/>
        <v>6142.5</v>
      </c>
      <c r="L2200" s="170"/>
      <c r="M2200" s="173"/>
      <c r="T2200" s="170"/>
      <c r="X2200" s="170"/>
      <c r="Y2200" s="171"/>
    </row>
    <row r="2201" spans="2:25">
      <c r="B2201" s="170">
        <v>43805</v>
      </c>
      <c r="C2201">
        <v>7937</v>
      </c>
      <c r="E2201" s="170">
        <v>43783</v>
      </c>
      <c r="F2201">
        <v>6098.95</v>
      </c>
      <c r="H2201" s="170">
        <v>43783</v>
      </c>
      <c r="I2201" s="172">
        <f t="shared" si="80"/>
        <v>6825.9444444444453</v>
      </c>
      <c r="J2201" s="114">
        <f t="shared" si="81"/>
        <v>6098.95</v>
      </c>
      <c r="L2201" s="170"/>
      <c r="M2201" s="173"/>
      <c r="T2201" s="170"/>
      <c r="X2201" s="170"/>
      <c r="Y2201" s="171"/>
    </row>
    <row r="2202" spans="2:25">
      <c r="B2202" s="170">
        <v>43808</v>
      </c>
      <c r="C2202">
        <v>7950</v>
      </c>
      <c r="E2202" s="170">
        <v>43784</v>
      </c>
      <c r="F2202">
        <v>6128.35</v>
      </c>
      <c r="H2202" s="170">
        <v>43784</v>
      </c>
      <c r="I2202" s="172">
        <f t="shared" si="80"/>
        <v>6825.9444444444453</v>
      </c>
      <c r="J2202" s="114">
        <f t="shared" si="81"/>
        <v>6128.35</v>
      </c>
      <c r="L2202" s="170"/>
      <c r="M2202" s="173"/>
      <c r="T2202" s="170"/>
      <c r="X2202" s="170"/>
      <c r="Y2202" s="171"/>
    </row>
    <row r="2203" spans="2:25">
      <c r="B2203" s="170">
        <v>43809</v>
      </c>
      <c r="C2203">
        <v>8000</v>
      </c>
      <c r="E2203" s="170">
        <v>43787</v>
      </c>
      <c r="F2203">
        <v>6122.63</v>
      </c>
      <c r="H2203" s="170">
        <v>43787</v>
      </c>
      <c r="I2203" s="172">
        <f t="shared" si="80"/>
        <v>6825.9444444444453</v>
      </c>
      <c r="J2203" s="114">
        <f t="shared" si="81"/>
        <v>6122.63</v>
      </c>
      <c r="L2203" s="170"/>
      <c r="M2203" s="173"/>
      <c r="T2203" s="170"/>
      <c r="X2203" s="170"/>
      <c r="Y2203" s="171"/>
    </row>
    <row r="2204" spans="2:25">
      <c r="B2204" s="170">
        <v>43810</v>
      </c>
      <c r="C2204">
        <v>7860</v>
      </c>
      <c r="E2204" s="170">
        <v>43788</v>
      </c>
      <c r="F2204">
        <v>6152.09</v>
      </c>
      <c r="H2204" s="170">
        <v>43788</v>
      </c>
      <c r="I2204" s="172">
        <f t="shared" si="80"/>
        <v>6825.9444444444453</v>
      </c>
      <c r="J2204" s="114">
        <f t="shared" si="81"/>
        <v>6152.09</v>
      </c>
      <c r="L2204" s="170"/>
      <c r="M2204" s="173"/>
      <c r="T2204" s="170"/>
      <c r="X2204" s="170"/>
      <c r="Y2204" s="171"/>
    </row>
    <row r="2205" spans="2:25">
      <c r="B2205" s="170">
        <v>43811</v>
      </c>
      <c r="C2205">
        <v>7685</v>
      </c>
      <c r="E2205" s="170">
        <v>43789</v>
      </c>
      <c r="F2205">
        <v>6155.11</v>
      </c>
      <c r="H2205" s="170">
        <v>43789</v>
      </c>
      <c r="I2205" s="172">
        <f t="shared" si="80"/>
        <v>6825.9444444444453</v>
      </c>
      <c r="J2205" s="114">
        <f t="shared" si="81"/>
        <v>6155.11</v>
      </c>
      <c r="L2205" s="170"/>
      <c r="M2205" s="173"/>
      <c r="T2205" s="170"/>
      <c r="X2205" s="170"/>
      <c r="Y2205" s="171"/>
    </row>
    <row r="2206" spans="2:25">
      <c r="B2206" s="170">
        <v>43812</v>
      </c>
      <c r="C2206">
        <v>7675</v>
      </c>
      <c r="E2206" s="170">
        <v>43790</v>
      </c>
      <c r="F2206">
        <v>6117.36</v>
      </c>
      <c r="H2206" s="170">
        <v>43790</v>
      </c>
      <c r="I2206" s="172">
        <f t="shared" si="80"/>
        <v>6825.9444444444453</v>
      </c>
      <c r="J2206" s="114">
        <f t="shared" si="81"/>
        <v>6117.36</v>
      </c>
      <c r="L2206" s="170"/>
      <c r="M2206" s="173"/>
      <c r="T2206" s="170"/>
      <c r="X2206" s="170"/>
      <c r="Y2206" s="171"/>
    </row>
    <row r="2207" spans="2:25">
      <c r="B2207" s="170">
        <v>43815</v>
      </c>
      <c r="C2207">
        <v>7821</v>
      </c>
      <c r="E2207" s="170">
        <v>43791</v>
      </c>
      <c r="F2207">
        <v>6100.24</v>
      </c>
      <c r="H2207" s="170">
        <v>43791</v>
      </c>
      <c r="I2207" s="172">
        <f t="shared" si="80"/>
        <v>6825.9444444444453</v>
      </c>
      <c r="J2207" s="114">
        <f t="shared" si="81"/>
        <v>6100.24</v>
      </c>
      <c r="L2207" s="170"/>
      <c r="M2207" s="173"/>
      <c r="T2207" s="170"/>
      <c r="X2207" s="170"/>
      <c r="Y2207" s="171"/>
    </row>
    <row r="2208" spans="2:25">
      <c r="B2208" s="170">
        <v>43816</v>
      </c>
      <c r="C2208">
        <v>7932</v>
      </c>
      <c r="E2208" s="170">
        <v>43794</v>
      </c>
      <c r="F2208">
        <v>6070.76</v>
      </c>
      <c r="H2208" s="170">
        <v>43794</v>
      </c>
      <c r="I2208" s="172">
        <f t="shared" si="80"/>
        <v>6825.9444444444453</v>
      </c>
      <c r="J2208" s="114">
        <f t="shared" si="81"/>
        <v>6070.76</v>
      </c>
      <c r="L2208" s="170"/>
      <c r="M2208" s="173"/>
      <c r="T2208" s="170"/>
      <c r="X2208" s="170"/>
      <c r="Y2208" s="171"/>
    </row>
    <row r="2209" spans="2:25">
      <c r="B2209" s="170">
        <v>43817</v>
      </c>
      <c r="C2209">
        <v>7941</v>
      </c>
      <c r="E2209" s="170">
        <v>43795</v>
      </c>
      <c r="F2209">
        <v>6026.19</v>
      </c>
      <c r="H2209" s="170">
        <v>43795</v>
      </c>
      <c r="I2209" s="172">
        <f t="shared" si="80"/>
        <v>6825.9444444444453</v>
      </c>
      <c r="J2209" s="114">
        <f t="shared" si="81"/>
        <v>6026.19</v>
      </c>
      <c r="L2209" s="170"/>
      <c r="M2209" s="173"/>
      <c r="T2209" s="170"/>
      <c r="X2209" s="170"/>
      <c r="Y2209" s="171"/>
    </row>
    <row r="2210" spans="2:25">
      <c r="B2210" s="170">
        <v>43818</v>
      </c>
      <c r="C2210">
        <v>7950</v>
      </c>
      <c r="E2210" s="170">
        <v>43796</v>
      </c>
      <c r="F2210">
        <v>6023.04</v>
      </c>
      <c r="H2210" s="170">
        <v>43796</v>
      </c>
      <c r="I2210" s="172">
        <f t="shared" si="80"/>
        <v>6825.9444444444453</v>
      </c>
      <c r="J2210" s="114">
        <f t="shared" si="81"/>
        <v>6023.04</v>
      </c>
      <c r="L2210" s="170"/>
      <c r="M2210" s="173"/>
      <c r="T2210" s="170"/>
      <c r="X2210" s="170"/>
      <c r="Y2210" s="171"/>
    </row>
    <row r="2211" spans="2:25">
      <c r="B2211" s="170">
        <v>43819</v>
      </c>
      <c r="C2211">
        <v>7925</v>
      </c>
      <c r="E2211" s="170">
        <v>43797</v>
      </c>
      <c r="F2211">
        <v>5953.06</v>
      </c>
      <c r="H2211" s="170">
        <v>43797</v>
      </c>
      <c r="I2211" s="172">
        <f t="shared" si="80"/>
        <v>6825.9444444444453</v>
      </c>
      <c r="J2211" s="114">
        <f t="shared" si="81"/>
        <v>5953.06</v>
      </c>
      <c r="L2211" s="170"/>
      <c r="M2211" s="173"/>
      <c r="T2211" s="170"/>
      <c r="X2211" s="170"/>
      <c r="Y2211" s="171"/>
    </row>
    <row r="2212" spans="2:25">
      <c r="B2212" s="170">
        <v>43822</v>
      </c>
      <c r="C2212">
        <v>7948</v>
      </c>
      <c r="E2212" s="170">
        <v>43798</v>
      </c>
      <c r="F2212">
        <v>6011.83</v>
      </c>
      <c r="H2212" s="170">
        <v>43798</v>
      </c>
      <c r="I2212" s="172">
        <f t="shared" si="80"/>
        <v>6825.9444444444453</v>
      </c>
      <c r="J2212" s="114">
        <f t="shared" si="81"/>
        <v>6011.83</v>
      </c>
      <c r="L2212" s="170"/>
      <c r="M2212" s="173"/>
      <c r="T2212" s="170"/>
      <c r="X2212" s="170"/>
      <c r="Y2212" s="171"/>
    </row>
    <row r="2213" spans="2:25">
      <c r="B2213" s="170">
        <v>43825</v>
      </c>
      <c r="C2213">
        <v>7800</v>
      </c>
      <c r="E2213" s="170">
        <v>43801</v>
      </c>
      <c r="F2213">
        <v>6130.06</v>
      </c>
      <c r="H2213" s="170">
        <v>43801</v>
      </c>
      <c r="I2213" s="172">
        <f t="shared" si="80"/>
        <v>6825.9444444444453</v>
      </c>
      <c r="J2213" s="114">
        <f t="shared" si="81"/>
        <v>6130.06</v>
      </c>
      <c r="L2213" s="170"/>
      <c r="M2213" s="173"/>
      <c r="T2213" s="170"/>
      <c r="X2213" s="170"/>
      <c r="Y2213" s="171"/>
    </row>
    <row r="2214" spans="2:25">
      <c r="B2214" s="170">
        <v>43826</v>
      </c>
      <c r="C2214">
        <v>7849</v>
      </c>
      <c r="E2214" s="170">
        <v>43802</v>
      </c>
      <c r="F2214">
        <v>6133.9</v>
      </c>
      <c r="H2214" s="170">
        <v>43802</v>
      </c>
      <c r="I2214" s="172">
        <f t="shared" si="80"/>
        <v>6825.9444444444453</v>
      </c>
      <c r="J2214" s="114">
        <f t="shared" si="81"/>
        <v>6133.9</v>
      </c>
      <c r="L2214" s="170"/>
      <c r="M2214" s="173"/>
      <c r="T2214" s="170"/>
      <c r="X2214" s="170"/>
      <c r="Y2214" s="171"/>
    </row>
    <row r="2215" spans="2:25">
      <c r="B2215" s="170">
        <v>43829</v>
      </c>
      <c r="C2215">
        <v>6925</v>
      </c>
      <c r="E2215" s="170">
        <v>43803</v>
      </c>
      <c r="F2215">
        <v>6112.88</v>
      </c>
      <c r="H2215" s="170">
        <v>43803</v>
      </c>
      <c r="I2215" s="172">
        <f t="shared" si="80"/>
        <v>6825.9444444444453</v>
      </c>
      <c r="J2215" s="114">
        <f t="shared" si="81"/>
        <v>6112.88</v>
      </c>
      <c r="L2215" s="170"/>
      <c r="M2215" s="173"/>
      <c r="T2215" s="170"/>
      <c r="X2215" s="170"/>
      <c r="Y2215" s="171"/>
    </row>
    <row r="2216" spans="2:25">
      <c r="B2216" s="170">
        <v>43832</v>
      </c>
      <c r="C2216">
        <v>7975</v>
      </c>
      <c r="E2216" s="170">
        <v>43804</v>
      </c>
      <c r="F2216">
        <v>6152.12</v>
      </c>
      <c r="H2216" s="170">
        <v>43804</v>
      </c>
      <c r="I2216" s="172">
        <f t="shared" si="80"/>
        <v>6825.9444444444453</v>
      </c>
      <c r="J2216" s="114">
        <f t="shared" si="81"/>
        <v>6152.12</v>
      </c>
      <c r="L2216" s="170"/>
      <c r="M2216" s="173"/>
      <c r="T2216" s="170"/>
      <c r="X2216" s="170"/>
      <c r="Y2216" s="171"/>
    </row>
    <row r="2217" spans="2:25">
      <c r="B2217" s="170">
        <v>43833</v>
      </c>
      <c r="C2217">
        <v>8025</v>
      </c>
      <c r="E2217" s="170">
        <v>43805</v>
      </c>
      <c r="F2217">
        <v>6186.87</v>
      </c>
      <c r="H2217" s="170">
        <v>43805</v>
      </c>
      <c r="I2217" s="172">
        <f t="shared" si="80"/>
        <v>6825.9444444444453</v>
      </c>
      <c r="J2217" s="114">
        <f t="shared" si="81"/>
        <v>6186.87</v>
      </c>
      <c r="L2217" s="170"/>
      <c r="M2217" s="173"/>
      <c r="T2217" s="170"/>
      <c r="X2217" s="170"/>
      <c r="Y2217" s="171"/>
    </row>
    <row r="2218" spans="2:25">
      <c r="B2218" s="170">
        <v>43836</v>
      </c>
      <c r="C2218">
        <v>8000</v>
      </c>
      <c r="E2218" s="170">
        <v>43808</v>
      </c>
      <c r="F2218">
        <v>6193.79</v>
      </c>
      <c r="H2218" s="170">
        <v>43808</v>
      </c>
      <c r="I2218" s="172">
        <f t="shared" si="80"/>
        <v>6825.9444444444453</v>
      </c>
      <c r="J2218" s="114">
        <f t="shared" si="81"/>
        <v>6193.79</v>
      </c>
      <c r="L2218" s="170"/>
      <c r="M2218" s="173"/>
      <c r="T2218" s="170"/>
      <c r="X2218" s="170"/>
      <c r="Y2218" s="171"/>
    </row>
    <row r="2219" spans="2:25">
      <c r="B2219" s="170">
        <v>43837</v>
      </c>
      <c r="C2219">
        <v>8200</v>
      </c>
      <c r="E2219" s="170">
        <v>43809</v>
      </c>
      <c r="F2219">
        <v>6183.51</v>
      </c>
      <c r="H2219" s="170">
        <v>43809</v>
      </c>
      <c r="I2219" s="172">
        <f t="shared" si="80"/>
        <v>6825.9444444444453</v>
      </c>
      <c r="J2219" s="114">
        <f t="shared" si="81"/>
        <v>6183.51</v>
      </c>
      <c r="L2219" s="170"/>
      <c r="M2219" s="173"/>
      <c r="T2219" s="170"/>
      <c r="X2219" s="170"/>
      <c r="Y2219" s="171"/>
    </row>
    <row r="2220" spans="2:25">
      <c r="B2220" s="170">
        <v>43838</v>
      </c>
      <c r="C2220">
        <v>8225</v>
      </c>
      <c r="E2220" s="170">
        <v>43810</v>
      </c>
      <c r="F2220">
        <v>6180.1</v>
      </c>
      <c r="H2220" s="170">
        <v>43810</v>
      </c>
      <c r="I2220" s="172">
        <f t="shared" si="80"/>
        <v>6825.9444444444453</v>
      </c>
      <c r="J2220" s="114">
        <f t="shared" si="81"/>
        <v>6180.1</v>
      </c>
      <c r="L2220" s="170"/>
      <c r="M2220" s="173"/>
      <c r="T2220" s="170"/>
      <c r="X2220" s="170"/>
      <c r="Y2220" s="171"/>
    </row>
    <row r="2221" spans="2:25">
      <c r="B2221" s="170">
        <v>43839</v>
      </c>
      <c r="C2221">
        <v>8250</v>
      </c>
      <c r="E2221" s="170">
        <v>43811</v>
      </c>
      <c r="F2221">
        <v>6139.4</v>
      </c>
      <c r="H2221" s="170">
        <v>43811</v>
      </c>
      <c r="I2221" s="172">
        <f t="shared" si="80"/>
        <v>6825.9444444444453</v>
      </c>
      <c r="J2221" s="114">
        <f t="shared" si="81"/>
        <v>6139.4</v>
      </c>
      <c r="L2221" s="170"/>
      <c r="M2221" s="173"/>
      <c r="T2221" s="170"/>
      <c r="X2221" s="170"/>
      <c r="Y2221" s="171"/>
    </row>
    <row r="2222" spans="2:25">
      <c r="B2222" s="170">
        <v>43840</v>
      </c>
      <c r="C2222">
        <v>8250</v>
      </c>
      <c r="E2222" s="170">
        <v>43812</v>
      </c>
      <c r="F2222">
        <v>6197.32</v>
      </c>
      <c r="H2222" s="170">
        <v>43812</v>
      </c>
      <c r="I2222" s="172">
        <f t="shared" si="80"/>
        <v>6825.9444444444453</v>
      </c>
      <c r="J2222" s="114">
        <f t="shared" si="81"/>
        <v>6197.32</v>
      </c>
      <c r="L2222" s="170"/>
      <c r="M2222" s="173"/>
      <c r="T2222" s="170"/>
      <c r="X2222" s="170"/>
      <c r="Y2222" s="171"/>
    </row>
    <row r="2223" spans="2:25">
      <c r="B2223" s="170">
        <v>43843</v>
      </c>
      <c r="C2223">
        <v>8150</v>
      </c>
      <c r="E2223" s="170">
        <v>43815</v>
      </c>
      <c r="F2223">
        <v>6211.59</v>
      </c>
      <c r="H2223" s="170">
        <v>43815</v>
      </c>
      <c r="I2223" s="172">
        <f t="shared" si="80"/>
        <v>6825.9444444444453</v>
      </c>
      <c r="J2223" s="114">
        <f t="shared" si="81"/>
        <v>6211.59</v>
      </c>
      <c r="L2223" s="170"/>
      <c r="M2223" s="173"/>
      <c r="T2223" s="170"/>
      <c r="X2223" s="170"/>
      <c r="Y2223" s="171"/>
    </row>
    <row r="2224" spans="2:25">
      <c r="B2224" s="170">
        <v>43844</v>
      </c>
      <c r="C2224">
        <v>8125</v>
      </c>
      <c r="E2224" s="170">
        <v>43816</v>
      </c>
      <c r="F2224">
        <v>6244.35</v>
      </c>
      <c r="H2224" s="170">
        <v>43816</v>
      </c>
      <c r="I2224" s="172">
        <f t="shared" si="80"/>
        <v>6825.9444444444453</v>
      </c>
      <c r="J2224" s="114">
        <f t="shared" si="81"/>
        <v>6244.35</v>
      </c>
      <c r="L2224" s="170"/>
      <c r="M2224" s="173"/>
      <c r="T2224" s="170"/>
      <c r="X2224" s="170"/>
      <c r="Y2224" s="171"/>
    </row>
    <row r="2225" spans="2:25">
      <c r="B2225" s="170">
        <v>43845</v>
      </c>
      <c r="C2225">
        <v>8050</v>
      </c>
      <c r="E2225" s="170">
        <v>43817</v>
      </c>
      <c r="F2225">
        <v>6287.25</v>
      </c>
      <c r="H2225" s="170">
        <v>43817</v>
      </c>
      <c r="I2225" s="172">
        <f t="shared" si="80"/>
        <v>6825.9444444444453</v>
      </c>
      <c r="J2225" s="114">
        <f t="shared" si="81"/>
        <v>6287.25</v>
      </c>
      <c r="L2225" s="170"/>
      <c r="M2225" s="173"/>
      <c r="T2225" s="170"/>
      <c r="X2225" s="170"/>
      <c r="Y2225" s="171"/>
    </row>
    <row r="2226" spans="2:25">
      <c r="B2226" s="170">
        <v>43846</v>
      </c>
      <c r="C2226">
        <v>8175</v>
      </c>
      <c r="E2226" s="170">
        <v>43818</v>
      </c>
      <c r="F2226">
        <v>6249.93</v>
      </c>
      <c r="H2226" s="170">
        <v>43818</v>
      </c>
      <c r="I2226" s="172">
        <f t="shared" si="80"/>
        <v>6825.9444444444453</v>
      </c>
      <c r="J2226" s="114">
        <f t="shared" si="81"/>
        <v>6249.93</v>
      </c>
      <c r="L2226" s="170"/>
      <c r="M2226" s="173"/>
      <c r="T2226" s="170"/>
      <c r="X2226" s="170"/>
      <c r="Y2226" s="171"/>
    </row>
    <row r="2227" spans="2:25">
      <c r="B2227" s="170">
        <v>43847</v>
      </c>
      <c r="C2227">
        <v>8250</v>
      </c>
      <c r="E2227" s="170">
        <v>43819</v>
      </c>
      <c r="F2227">
        <v>6284.37</v>
      </c>
      <c r="H2227" s="170">
        <v>43819</v>
      </c>
      <c r="I2227" s="172">
        <f t="shared" si="80"/>
        <v>6825.9444444444453</v>
      </c>
      <c r="J2227" s="114">
        <f t="shared" si="81"/>
        <v>6284.37</v>
      </c>
      <c r="L2227" s="170"/>
      <c r="M2227" s="173"/>
      <c r="T2227" s="170"/>
      <c r="X2227" s="170"/>
      <c r="Y2227" s="171"/>
    </row>
    <row r="2228" spans="2:25">
      <c r="B2228" s="170">
        <v>43850</v>
      </c>
      <c r="C2228">
        <v>8250</v>
      </c>
      <c r="E2228" s="170">
        <v>43822</v>
      </c>
      <c r="F2228">
        <v>6305.91</v>
      </c>
      <c r="H2228" s="170">
        <v>43822</v>
      </c>
      <c r="I2228" s="172">
        <f t="shared" si="80"/>
        <v>6825.9444444444453</v>
      </c>
      <c r="J2228" s="114">
        <f t="shared" si="81"/>
        <v>6305.91</v>
      </c>
      <c r="L2228" s="170"/>
      <c r="M2228" s="173"/>
      <c r="T2228" s="170"/>
      <c r="X2228" s="170"/>
      <c r="Y2228" s="171"/>
    </row>
    <row r="2229" spans="2:25">
      <c r="B2229" s="170">
        <v>43851</v>
      </c>
      <c r="C2229">
        <v>8250</v>
      </c>
      <c r="E2229" s="170">
        <v>43825</v>
      </c>
      <c r="F2229">
        <v>6319.44</v>
      </c>
      <c r="H2229" s="170">
        <v>43825</v>
      </c>
      <c r="I2229" s="172">
        <f t="shared" si="80"/>
        <v>6825.9444444444453</v>
      </c>
      <c r="J2229" s="114">
        <f t="shared" si="81"/>
        <v>6319.44</v>
      </c>
      <c r="L2229" s="170"/>
      <c r="M2229" s="173"/>
      <c r="T2229" s="170"/>
      <c r="X2229" s="170"/>
      <c r="Y2229" s="171"/>
    </row>
    <row r="2230" spans="2:25">
      <c r="B2230" s="170">
        <v>43852</v>
      </c>
      <c r="C2230">
        <v>8050</v>
      </c>
      <c r="E2230" s="170">
        <v>43826</v>
      </c>
      <c r="F2230">
        <v>6329.31</v>
      </c>
      <c r="H2230" s="170">
        <v>43826</v>
      </c>
      <c r="I2230" s="172">
        <f t="shared" si="80"/>
        <v>6825.9444444444453</v>
      </c>
      <c r="J2230" s="114">
        <f t="shared" si="81"/>
        <v>6329.31</v>
      </c>
      <c r="L2230" s="170"/>
      <c r="M2230" s="173"/>
      <c r="T2230" s="170"/>
      <c r="X2230" s="170"/>
      <c r="Y2230" s="171"/>
    </row>
    <row r="2231" spans="2:25">
      <c r="B2231" s="170">
        <v>43853</v>
      </c>
      <c r="C2231">
        <v>8150</v>
      </c>
      <c r="E2231" s="170">
        <v>43829</v>
      </c>
      <c r="F2231">
        <v>6299.54</v>
      </c>
      <c r="H2231" s="170">
        <v>43829</v>
      </c>
      <c r="I2231" s="172">
        <f t="shared" si="80"/>
        <v>6825.9444444444453</v>
      </c>
      <c r="J2231" s="114">
        <f t="shared" si="81"/>
        <v>6299.54</v>
      </c>
      <c r="L2231" s="170"/>
      <c r="M2231" s="173"/>
      <c r="T2231" s="170"/>
      <c r="X2231" s="170"/>
      <c r="Y2231" s="171"/>
    </row>
    <row r="2232" spans="2:25">
      <c r="B2232" s="170">
        <v>43854</v>
      </c>
      <c r="C2232">
        <v>8200</v>
      </c>
      <c r="E2232" s="170">
        <v>43832</v>
      </c>
      <c r="F2232">
        <v>6283.58</v>
      </c>
      <c r="H2232" s="170">
        <v>43832</v>
      </c>
      <c r="I2232" s="172">
        <f t="shared" si="80"/>
        <v>6825.9444444444453</v>
      </c>
      <c r="J2232" s="114">
        <f t="shared" si="81"/>
        <v>6283.58</v>
      </c>
      <c r="L2232" s="170"/>
      <c r="M2232" s="173"/>
      <c r="T2232" s="170"/>
      <c r="X2232" s="170"/>
      <c r="Y2232" s="171"/>
    </row>
    <row r="2233" spans="2:25">
      <c r="B2233" s="170">
        <v>43857</v>
      </c>
      <c r="C2233">
        <v>8125</v>
      </c>
      <c r="E2233" s="170">
        <v>43833</v>
      </c>
      <c r="F2233">
        <v>6323.47</v>
      </c>
      <c r="H2233" s="170">
        <v>43833</v>
      </c>
      <c r="I2233" s="172">
        <f t="shared" si="80"/>
        <v>6825.9444444444453</v>
      </c>
      <c r="J2233" s="114">
        <f t="shared" si="81"/>
        <v>6323.47</v>
      </c>
      <c r="L2233" s="170"/>
      <c r="M2233" s="173"/>
      <c r="T2233" s="170"/>
      <c r="X2233" s="170"/>
      <c r="Y2233" s="171"/>
    </row>
    <row r="2234" spans="2:25">
      <c r="B2234" s="170">
        <v>43858</v>
      </c>
      <c r="C2234">
        <v>8125</v>
      </c>
      <c r="E2234" s="170">
        <v>43836</v>
      </c>
      <c r="F2234">
        <v>6257.4</v>
      </c>
      <c r="H2234" s="170">
        <v>43836</v>
      </c>
      <c r="I2234" s="172">
        <f t="shared" si="80"/>
        <v>6825.9444444444453</v>
      </c>
      <c r="J2234" s="114">
        <f t="shared" si="81"/>
        <v>6257.4</v>
      </c>
      <c r="L2234" s="170"/>
      <c r="M2234" s="173"/>
      <c r="T2234" s="170"/>
      <c r="X2234" s="170"/>
      <c r="Y2234" s="171"/>
    </row>
    <row r="2235" spans="2:25">
      <c r="B2235" s="170">
        <v>43859</v>
      </c>
      <c r="C2235">
        <v>7925</v>
      </c>
      <c r="E2235" s="170">
        <v>43837</v>
      </c>
      <c r="F2235">
        <v>6279.35</v>
      </c>
      <c r="H2235" s="170">
        <v>43837</v>
      </c>
      <c r="I2235" s="172">
        <f t="shared" si="80"/>
        <v>6825.9444444444453</v>
      </c>
      <c r="J2235" s="114">
        <f t="shared" si="81"/>
        <v>6279.35</v>
      </c>
      <c r="L2235" s="170"/>
      <c r="M2235" s="173"/>
      <c r="T2235" s="170"/>
      <c r="X2235" s="170"/>
      <c r="Y2235" s="171"/>
    </row>
    <row r="2236" spans="2:25">
      <c r="B2236" s="170">
        <v>43860</v>
      </c>
      <c r="C2236">
        <v>7900</v>
      </c>
      <c r="E2236" s="170">
        <v>43838</v>
      </c>
      <c r="F2236">
        <v>6225.69</v>
      </c>
      <c r="H2236" s="170">
        <v>43838</v>
      </c>
      <c r="I2236" s="172">
        <f t="shared" si="80"/>
        <v>6825.9444444444453</v>
      </c>
      <c r="J2236" s="114">
        <f t="shared" si="81"/>
        <v>6225.69</v>
      </c>
      <c r="L2236" s="170"/>
      <c r="M2236" s="173"/>
      <c r="T2236" s="170"/>
      <c r="X2236" s="170"/>
      <c r="Y2236" s="171"/>
    </row>
    <row r="2237" spans="2:25">
      <c r="B2237" s="170">
        <v>43861</v>
      </c>
      <c r="C2237">
        <v>7825</v>
      </c>
      <c r="E2237" s="170">
        <v>43839</v>
      </c>
      <c r="F2237">
        <v>6274.49</v>
      </c>
      <c r="H2237" s="170">
        <v>43839</v>
      </c>
      <c r="I2237" s="172">
        <f t="shared" si="80"/>
        <v>6825.9444444444453</v>
      </c>
      <c r="J2237" s="114">
        <f t="shared" si="81"/>
        <v>6274.49</v>
      </c>
      <c r="L2237" s="170"/>
      <c r="M2237" s="173"/>
      <c r="T2237" s="170"/>
      <c r="X2237" s="170"/>
      <c r="Y2237" s="171"/>
    </row>
    <row r="2238" spans="2:25">
      <c r="B2238" s="170">
        <v>43864</v>
      </c>
      <c r="C2238">
        <v>7675</v>
      </c>
      <c r="E2238" s="170">
        <v>43840</v>
      </c>
      <c r="F2238">
        <v>6274.94</v>
      </c>
      <c r="H2238" s="170">
        <v>43840</v>
      </c>
      <c r="I2238" s="172">
        <f t="shared" si="80"/>
        <v>6825.9444444444453</v>
      </c>
      <c r="J2238" s="114">
        <f t="shared" si="81"/>
        <v>6274.94</v>
      </c>
      <c r="L2238" s="170"/>
      <c r="M2238" s="173"/>
      <c r="T2238" s="170"/>
      <c r="X2238" s="170"/>
      <c r="Y2238" s="171"/>
    </row>
    <row r="2239" spans="2:25">
      <c r="B2239" s="170">
        <v>43865</v>
      </c>
      <c r="C2239">
        <v>7750</v>
      </c>
      <c r="E2239" s="170">
        <v>43843</v>
      </c>
      <c r="F2239">
        <v>6296.57</v>
      </c>
      <c r="H2239" s="170">
        <v>43843</v>
      </c>
      <c r="I2239" s="172">
        <f t="shared" si="80"/>
        <v>6825.9444444444453</v>
      </c>
      <c r="J2239" s="114">
        <f t="shared" si="81"/>
        <v>6296.57</v>
      </c>
      <c r="L2239" s="170"/>
      <c r="M2239" s="173"/>
      <c r="T2239" s="170"/>
      <c r="X2239" s="170"/>
      <c r="Y2239" s="171"/>
    </row>
    <row r="2240" spans="2:25">
      <c r="B2240" s="170">
        <v>43866</v>
      </c>
      <c r="C2240">
        <v>7750</v>
      </c>
      <c r="E2240" s="170">
        <v>43844</v>
      </c>
      <c r="F2240">
        <v>6325.41</v>
      </c>
      <c r="H2240" s="170">
        <v>43844</v>
      </c>
      <c r="I2240" s="172">
        <f t="shared" si="80"/>
        <v>6825.9444444444453</v>
      </c>
      <c r="J2240" s="114">
        <f t="shared" si="81"/>
        <v>6325.41</v>
      </c>
      <c r="L2240" s="170"/>
      <c r="M2240" s="173"/>
      <c r="T2240" s="170"/>
      <c r="X2240" s="170"/>
      <c r="Y2240" s="171"/>
    </row>
    <row r="2241" spans="2:25">
      <c r="B2241" s="170">
        <v>43867</v>
      </c>
      <c r="C2241">
        <v>7700</v>
      </c>
      <c r="E2241" s="170">
        <v>43845</v>
      </c>
      <c r="F2241">
        <v>6283.37</v>
      </c>
      <c r="H2241" s="170">
        <v>43845</v>
      </c>
      <c r="I2241" s="172">
        <f t="shared" si="80"/>
        <v>6825.9444444444453</v>
      </c>
      <c r="J2241" s="114">
        <f t="shared" si="81"/>
        <v>6283.37</v>
      </c>
      <c r="L2241" s="170"/>
      <c r="M2241" s="173"/>
      <c r="T2241" s="170"/>
      <c r="X2241" s="170"/>
      <c r="Y2241" s="171"/>
    </row>
    <row r="2242" spans="2:25">
      <c r="B2242" s="170">
        <v>43868</v>
      </c>
      <c r="C2242">
        <v>7850</v>
      </c>
      <c r="E2242" s="170">
        <v>43846</v>
      </c>
      <c r="F2242">
        <v>6286.05</v>
      </c>
      <c r="H2242" s="170">
        <v>43846</v>
      </c>
      <c r="I2242" s="172">
        <f t="shared" si="80"/>
        <v>6825.9444444444453</v>
      </c>
      <c r="J2242" s="114">
        <f t="shared" si="81"/>
        <v>6286.05</v>
      </c>
      <c r="L2242" s="170"/>
      <c r="M2242" s="173"/>
      <c r="T2242" s="170"/>
      <c r="X2242" s="170"/>
      <c r="Y2242" s="171"/>
    </row>
    <row r="2243" spans="2:25">
      <c r="B2243" s="170">
        <v>43871</v>
      </c>
      <c r="C2243">
        <v>7750</v>
      </c>
      <c r="E2243" s="170">
        <v>43847</v>
      </c>
      <c r="F2243">
        <v>6291.66</v>
      </c>
      <c r="H2243" s="170">
        <v>43847</v>
      </c>
      <c r="I2243" s="172">
        <f t="shared" si="80"/>
        <v>6825.9444444444453</v>
      </c>
      <c r="J2243" s="114">
        <f t="shared" si="81"/>
        <v>6291.66</v>
      </c>
      <c r="L2243" s="170"/>
      <c r="M2243" s="173"/>
      <c r="T2243" s="170"/>
      <c r="X2243" s="170"/>
      <c r="Y2243" s="171"/>
    </row>
    <row r="2244" spans="2:25">
      <c r="B2244" s="170">
        <v>43872</v>
      </c>
      <c r="C2244">
        <v>7675</v>
      </c>
      <c r="E2244" s="170">
        <v>43850</v>
      </c>
      <c r="F2244">
        <v>6245.04</v>
      </c>
      <c r="H2244" s="170">
        <v>43850</v>
      </c>
      <c r="I2244" s="172">
        <f t="shared" si="80"/>
        <v>6825.9444444444453</v>
      </c>
      <c r="J2244" s="114">
        <f t="shared" si="81"/>
        <v>6245.04</v>
      </c>
      <c r="L2244" s="170"/>
      <c r="M2244" s="173"/>
      <c r="T2244" s="170"/>
      <c r="X2244" s="170"/>
      <c r="Y2244" s="171"/>
    </row>
    <row r="2245" spans="2:25">
      <c r="B2245" s="170">
        <v>43873</v>
      </c>
      <c r="C2245">
        <v>7000</v>
      </c>
      <c r="E2245" s="170">
        <v>43851</v>
      </c>
      <c r="F2245">
        <v>6238.15</v>
      </c>
      <c r="H2245" s="170">
        <v>43851</v>
      </c>
      <c r="I2245" s="172">
        <f t="shared" ref="I2245:I2308" si="82">IFERROR(_xlfn.XLOOKUP($H2245,B2245:B5812,C2245:C5812),AVERAGE(I2242:I2244))</f>
        <v>6825.9444444444453</v>
      </c>
      <c r="J2245" s="114">
        <f t="shared" ref="J2245:J2308" si="83">F2245</f>
        <v>6238.15</v>
      </c>
      <c r="L2245" s="170"/>
      <c r="M2245" s="173"/>
      <c r="T2245" s="170"/>
      <c r="X2245" s="170"/>
      <c r="Y2245" s="171"/>
    </row>
    <row r="2246" spans="2:25">
      <c r="B2246" s="170">
        <v>43874</v>
      </c>
      <c r="C2246">
        <v>7000</v>
      </c>
      <c r="E2246" s="170">
        <v>43852</v>
      </c>
      <c r="F2246">
        <v>6233.45</v>
      </c>
      <c r="H2246" s="170">
        <v>43852</v>
      </c>
      <c r="I2246" s="172">
        <f t="shared" si="82"/>
        <v>6825.9444444444453</v>
      </c>
      <c r="J2246" s="114">
        <f t="shared" si="83"/>
        <v>6233.45</v>
      </c>
      <c r="L2246" s="170"/>
      <c r="M2246" s="173"/>
      <c r="T2246" s="170"/>
      <c r="X2246" s="170"/>
      <c r="Y2246" s="171"/>
    </row>
    <row r="2247" spans="2:25">
      <c r="B2247" s="170">
        <v>43875</v>
      </c>
      <c r="C2247">
        <v>7150</v>
      </c>
      <c r="E2247" s="170">
        <v>43853</v>
      </c>
      <c r="F2247">
        <v>6249.21</v>
      </c>
      <c r="H2247" s="170">
        <v>43853</v>
      </c>
      <c r="I2247" s="172">
        <f t="shared" si="82"/>
        <v>6825.9444444444453</v>
      </c>
      <c r="J2247" s="114">
        <f t="shared" si="83"/>
        <v>6249.21</v>
      </c>
      <c r="L2247" s="170"/>
      <c r="M2247" s="173"/>
      <c r="T2247" s="170"/>
      <c r="X2247" s="170"/>
      <c r="Y2247" s="171"/>
    </row>
    <row r="2248" spans="2:25">
      <c r="B2248" s="170">
        <v>43878</v>
      </c>
      <c r="C2248">
        <v>7150</v>
      </c>
      <c r="E2248" s="170">
        <v>43854</v>
      </c>
      <c r="F2248">
        <v>6244.11</v>
      </c>
      <c r="H2248" s="170">
        <v>43854</v>
      </c>
      <c r="I2248" s="172">
        <f t="shared" si="82"/>
        <v>6825.9444444444453</v>
      </c>
      <c r="J2248" s="114">
        <f t="shared" si="83"/>
        <v>6244.11</v>
      </c>
      <c r="L2248" s="170"/>
      <c r="M2248" s="173"/>
      <c r="T2248" s="170"/>
      <c r="X2248" s="170"/>
      <c r="Y2248" s="171"/>
    </row>
    <row r="2249" spans="2:25">
      <c r="B2249" s="170">
        <v>43879</v>
      </c>
      <c r="C2249">
        <v>7100</v>
      </c>
      <c r="E2249" s="170">
        <v>43857</v>
      </c>
      <c r="F2249">
        <v>6133.21</v>
      </c>
      <c r="H2249" s="170">
        <v>43857</v>
      </c>
      <c r="I2249" s="172">
        <f t="shared" si="82"/>
        <v>6825.9444444444453</v>
      </c>
      <c r="J2249" s="114">
        <f t="shared" si="83"/>
        <v>6133.21</v>
      </c>
      <c r="L2249" s="170"/>
      <c r="M2249" s="173"/>
      <c r="T2249" s="170"/>
      <c r="X2249" s="170"/>
      <c r="Y2249" s="171"/>
    </row>
    <row r="2250" spans="2:25">
      <c r="B2250" s="170">
        <v>43880</v>
      </c>
      <c r="C2250">
        <v>7050</v>
      </c>
      <c r="E2250" s="170">
        <v>43858</v>
      </c>
      <c r="F2250">
        <v>6111.18</v>
      </c>
      <c r="H2250" s="170">
        <v>43858</v>
      </c>
      <c r="I2250" s="172">
        <f t="shared" si="82"/>
        <v>6825.9444444444453</v>
      </c>
      <c r="J2250" s="114">
        <f t="shared" si="83"/>
        <v>6111.18</v>
      </c>
      <c r="L2250" s="170"/>
      <c r="M2250" s="173"/>
      <c r="T2250" s="170"/>
      <c r="X2250" s="170"/>
      <c r="Y2250" s="171"/>
    </row>
    <row r="2251" spans="2:25">
      <c r="B2251" s="170">
        <v>43881</v>
      </c>
      <c r="C2251">
        <v>7300</v>
      </c>
      <c r="E2251" s="170">
        <v>43859</v>
      </c>
      <c r="F2251">
        <v>6113.05</v>
      </c>
      <c r="H2251" s="170">
        <v>43859</v>
      </c>
      <c r="I2251" s="172">
        <f t="shared" si="82"/>
        <v>6825.9444444444453</v>
      </c>
      <c r="J2251" s="114">
        <f t="shared" si="83"/>
        <v>6113.05</v>
      </c>
      <c r="L2251" s="170"/>
      <c r="M2251" s="173"/>
      <c r="T2251" s="170"/>
      <c r="X2251" s="170"/>
      <c r="Y2251" s="171"/>
    </row>
    <row r="2252" spans="2:25">
      <c r="B2252" s="170">
        <v>43882</v>
      </c>
      <c r="C2252">
        <v>7200</v>
      </c>
      <c r="E2252" s="170">
        <v>43860</v>
      </c>
      <c r="F2252">
        <v>6057.6</v>
      </c>
      <c r="H2252" s="170">
        <v>43860</v>
      </c>
      <c r="I2252" s="172">
        <f t="shared" si="82"/>
        <v>6825.9444444444453</v>
      </c>
      <c r="J2252" s="114">
        <f t="shared" si="83"/>
        <v>6057.6</v>
      </c>
      <c r="L2252" s="170"/>
      <c r="M2252" s="173"/>
      <c r="T2252" s="170"/>
      <c r="X2252" s="170"/>
      <c r="Y2252" s="171"/>
    </row>
    <row r="2253" spans="2:25">
      <c r="B2253" s="170">
        <v>43885</v>
      </c>
      <c r="C2253">
        <v>7200</v>
      </c>
      <c r="E2253" s="170">
        <v>43861</v>
      </c>
      <c r="F2253">
        <v>5940.05</v>
      </c>
      <c r="H2253" s="170">
        <v>43861</v>
      </c>
      <c r="I2253" s="172">
        <f t="shared" si="82"/>
        <v>6825.9444444444453</v>
      </c>
      <c r="J2253" s="114">
        <f t="shared" si="83"/>
        <v>5940.05</v>
      </c>
      <c r="L2253" s="170"/>
      <c r="M2253" s="173"/>
      <c r="T2253" s="170"/>
      <c r="X2253" s="170"/>
      <c r="Y2253" s="171"/>
    </row>
    <row r="2254" spans="2:25">
      <c r="B2254" s="170">
        <v>43886</v>
      </c>
      <c r="C2254">
        <v>7225</v>
      </c>
      <c r="E2254" s="170">
        <v>43864</v>
      </c>
      <c r="F2254">
        <v>5884.17</v>
      </c>
      <c r="H2254" s="170">
        <v>43864</v>
      </c>
      <c r="I2254" s="172">
        <f t="shared" si="82"/>
        <v>6825.9444444444453</v>
      </c>
      <c r="J2254" s="114">
        <f t="shared" si="83"/>
        <v>5884.17</v>
      </c>
      <c r="L2254" s="170"/>
      <c r="M2254" s="173"/>
      <c r="T2254" s="170"/>
      <c r="X2254" s="170"/>
      <c r="Y2254" s="171"/>
    </row>
    <row r="2255" spans="2:25">
      <c r="B2255" s="170">
        <v>43887</v>
      </c>
      <c r="C2255">
        <v>7025</v>
      </c>
      <c r="E2255" s="170">
        <v>43865</v>
      </c>
      <c r="F2255">
        <v>5922.34</v>
      </c>
      <c r="H2255" s="170">
        <v>43865</v>
      </c>
      <c r="I2255" s="172">
        <f t="shared" si="82"/>
        <v>6825.9444444444453</v>
      </c>
      <c r="J2255" s="114">
        <f t="shared" si="83"/>
        <v>5922.34</v>
      </c>
      <c r="L2255" s="170"/>
      <c r="M2255" s="173"/>
      <c r="T2255" s="170"/>
      <c r="X2255" s="170"/>
      <c r="Y2255" s="171"/>
    </row>
    <row r="2256" spans="2:25">
      <c r="B2256" s="170">
        <v>43888</v>
      </c>
      <c r="C2256">
        <v>6900</v>
      </c>
      <c r="E2256" s="170">
        <v>43866</v>
      </c>
      <c r="F2256">
        <v>5978.51</v>
      </c>
      <c r="H2256" s="170">
        <v>43866</v>
      </c>
      <c r="I2256" s="172">
        <f t="shared" si="82"/>
        <v>6825.9444444444453</v>
      </c>
      <c r="J2256" s="114">
        <f t="shared" si="83"/>
        <v>5978.51</v>
      </c>
      <c r="L2256" s="170"/>
      <c r="M2256" s="173"/>
      <c r="T2256" s="170"/>
      <c r="X2256" s="170"/>
      <c r="Y2256" s="171"/>
    </row>
    <row r="2257" spans="2:25">
      <c r="B2257" s="170">
        <v>43889</v>
      </c>
      <c r="C2257">
        <v>6500</v>
      </c>
      <c r="E2257" s="170">
        <v>43867</v>
      </c>
      <c r="F2257">
        <v>5987.15</v>
      </c>
      <c r="H2257" s="170">
        <v>43867</v>
      </c>
      <c r="I2257" s="172">
        <f t="shared" si="82"/>
        <v>6825.9444444444453</v>
      </c>
      <c r="J2257" s="114">
        <f t="shared" si="83"/>
        <v>5987.15</v>
      </c>
      <c r="L2257" s="170"/>
      <c r="M2257" s="173"/>
      <c r="T2257" s="170"/>
      <c r="X2257" s="170"/>
      <c r="Y2257" s="171"/>
    </row>
    <row r="2258" spans="2:25">
      <c r="B2258" s="170">
        <v>43892</v>
      </c>
      <c r="C2258">
        <v>6675</v>
      </c>
      <c r="E2258" s="170">
        <v>43868</v>
      </c>
      <c r="F2258">
        <v>5999.61</v>
      </c>
      <c r="H2258" s="170">
        <v>43868</v>
      </c>
      <c r="I2258" s="172">
        <f t="shared" si="82"/>
        <v>6825.9444444444453</v>
      </c>
      <c r="J2258" s="114">
        <f t="shared" si="83"/>
        <v>5999.61</v>
      </c>
      <c r="L2258" s="170"/>
      <c r="M2258" s="173"/>
      <c r="T2258" s="170"/>
      <c r="X2258" s="170"/>
      <c r="Y2258" s="171"/>
    </row>
    <row r="2259" spans="2:25">
      <c r="B2259" s="170">
        <v>43893</v>
      </c>
      <c r="C2259">
        <v>7125</v>
      </c>
      <c r="E2259" s="170">
        <v>43871</v>
      </c>
      <c r="F2259">
        <v>5952.08</v>
      </c>
      <c r="H2259" s="170">
        <v>43871</v>
      </c>
      <c r="I2259" s="172">
        <f t="shared" si="82"/>
        <v>6825.9444444444453</v>
      </c>
      <c r="J2259" s="114">
        <f t="shared" si="83"/>
        <v>5952.08</v>
      </c>
      <c r="L2259" s="170"/>
      <c r="M2259" s="173"/>
      <c r="T2259" s="170"/>
      <c r="X2259" s="170"/>
      <c r="Y2259" s="171"/>
    </row>
    <row r="2260" spans="2:25">
      <c r="B2260" s="170">
        <v>43894</v>
      </c>
      <c r="C2260">
        <v>7175</v>
      </c>
      <c r="E2260" s="170">
        <v>43872</v>
      </c>
      <c r="F2260">
        <v>5954.4</v>
      </c>
      <c r="H2260" s="170">
        <v>43872</v>
      </c>
      <c r="I2260" s="172">
        <f t="shared" si="82"/>
        <v>6825.9444444444453</v>
      </c>
      <c r="J2260" s="114">
        <f t="shared" si="83"/>
        <v>5954.4</v>
      </c>
      <c r="L2260" s="170"/>
      <c r="M2260" s="173"/>
      <c r="T2260" s="170"/>
      <c r="X2260" s="170"/>
      <c r="Y2260" s="171"/>
    </row>
    <row r="2261" spans="2:25">
      <c r="B2261" s="170">
        <v>43895</v>
      </c>
      <c r="C2261">
        <v>7200</v>
      </c>
      <c r="E2261" s="170">
        <v>43873</v>
      </c>
      <c r="F2261">
        <v>5913.08</v>
      </c>
      <c r="H2261" s="170">
        <v>43873</v>
      </c>
      <c r="I2261" s="172">
        <f t="shared" si="82"/>
        <v>6825.9444444444453</v>
      </c>
      <c r="J2261" s="114">
        <f t="shared" si="83"/>
        <v>5913.08</v>
      </c>
      <c r="L2261" s="170"/>
      <c r="M2261" s="173"/>
      <c r="T2261" s="170"/>
      <c r="X2261" s="170"/>
      <c r="Y2261" s="171"/>
    </row>
    <row r="2262" spans="2:25">
      <c r="B2262" s="170">
        <v>43896</v>
      </c>
      <c r="C2262">
        <v>6950</v>
      </c>
      <c r="E2262" s="170">
        <v>43874</v>
      </c>
      <c r="F2262">
        <v>5871.95</v>
      </c>
      <c r="H2262" s="170">
        <v>43874</v>
      </c>
      <c r="I2262" s="172">
        <f t="shared" si="82"/>
        <v>6825.9444444444453</v>
      </c>
      <c r="J2262" s="114">
        <f t="shared" si="83"/>
        <v>5871.95</v>
      </c>
      <c r="L2262" s="170"/>
      <c r="M2262" s="173"/>
      <c r="T2262" s="170"/>
      <c r="X2262" s="170"/>
      <c r="Y2262" s="171"/>
    </row>
    <row r="2263" spans="2:25">
      <c r="B2263" s="170">
        <v>43899</v>
      </c>
      <c r="C2263">
        <v>6375</v>
      </c>
      <c r="E2263" s="170">
        <v>43875</v>
      </c>
      <c r="F2263">
        <v>5866.95</v>
      </c>
      <c r="H2263" s="170">
        <v>43875</v>
      </c>
      <c r="I2263" s="172">
        <f t="shared" si="82"/>
        <v>6825.9444444444453</v>
      </c>
      <c r="J2263" s="114">
        <f t="shared" si="83"/>
        <v>5866.95</v>
      </c>
      <c r="L2263" s="170"/>
      <c r="M2263" s="173"/>
      <c r="T2263" s="170"/>
      <c r="X2263" s="170"/>
      <c r="Y2263" s="171"/>
    </row>
    <row r="2264" spans="2:25">
      <c r="B2264" s="170">
        <v>43900</v>
      </c>
      <c r="C2264">
        <v>6750</v>
      </c>
      <c r="E2264" s="170">
        <v>43878</v>
      </c>
      <c r="F2264">
        <v>5867.52</v>
      </c>
      <c r="H2264" s="170">
        <v>43878</v>
      </c>
      <c r="I2264" s="172">
        <f t="shared" si="82"/>
        <v>6825.9444444444453</v>
      </c>
      <c r="J2264" s="114">
        <f t="shared" si="83"/>
        <v>5867.52</v>
      </c>
      <c r="L2264" s="170"/>
      <c r="M2264" s="173"/>
      <c r="T2264" s="170"/>
      <c r="X2264" s="170"/>
      <c r="Y2264" s="171"/>
    </row>
    <row r="2265" spans="2:25">
      <c r="B2265" s="170">
        <v>43901</v>
      </c>
      <c r="C2265">
        <v>6800</v>
      </c>
      <c r="E2265" s="170">
        <v>43879</v>
      </c>
      <c r="F2265">
        <v>5886.96</v>
      </c>
      <c r="H2265" s="170">
        <v>43879</v>
      </c>
      <c r="I2265" s="172">
        <f t="shared" si="82"/>
        <v>6825.9444444444453</v>
      </c>
      <c r="J2265" s="114">
        <f t="shared" si="83"/>
        <v>5886.96</v>
      </c>
      <c r="L2265" s="170"/>
      <c r="M2265" s="173"/>
      <c r="T2265" s="170"/>
      <c r="X2265" s="170"/>
      <c r="Y2265" s="171"/>
    </row>
    <row r="2266" spans="2:25">
      <c r="B2266" s="170">
        <v>43902</v>
      </c>
      <c r="C2266">
        <v>6650</v>
      </c>
      <c r="E2266" s="170">
        <v>43880</v>
      </c>
      <c r="F2266">
        <v>5928.79</v>
      </c>
      <c r="H2266" s="170">
        <v>43880</v>
      </c>
      <c r="I2266" s="172">
        <f t="shared" si="82"/>
        <v>6825.9444444444453</v>
      </c>
      <c r="J2266" s="114">
        <f t="shared" si="83"/>
        <v>5928.79</v>
      </c>
      <c r="L2266" s="170"/>
      <c r="M2266" s="173"/>
      <c r="T2266" s="170"/>
      <c r="X2266" s="170"/>
      <c r="Y2266" s="171"/>
    </row>
    <row r="2267" spans="2:25">
      <c r="B2267" s="170">
        <v>43903</v>
      </c>
      <c r="C2267">
        <v>6900</v>
      </c>
      <c r="E2267" s="170">
        <v>43881</v>
      </c>
      <c r="F2267">
        <v>5942.49</v>
      </c>
      <c r="H2267" s="170">
        <v>43881</v>
      </c>
      <c r="I2267" s="172">
        <f t="shared" si="82"/>
        <v>6825.9444444444453</v>
      </c>
      <c r="J2267" s="114">
        <f t="shared" si="83"/>
        <v>5942.49</v>
      </c>
      <c r="L2267" s="170"/>
      <c r="M2267" s="173"/>
      <c r="T2267" s="170"/>
      <c r="X2267" s="170"/>
      <c r="Y2267" s="171"/>
    </row>
    <row r="2268" spans="2:25">
      <c r="B2268" s="170">
        <v>43906</v>
      </c>
      <c r="C2268">
        <v>6425</v>
      </c>
      <c r="E2268" s="170">
        <v>43882</v>
      </c>
      <c r="F2268">
        <v>5882.26</v>
      </c>
      <c r="H2268" s="170">
        <v>43882</v>
      </c>
      <c r="I2268" s="172">
        <f t="shared" si="82"/>
        <v>6825.9444444444453</v>
      </c>
      <c r="J2268" s="114">
        <f t="shared" si="83"/>
        <v>5882.26</v>
      </c>
      <c r="L2268" s="170"/>
      <c r="M2268" s="173"/>
      <c r="T2268" s="170"/>
      <c r="X2268" s="170"/>
      <c r="Y2268" s="171"/>
    </row>
    <row r="2269" spans="2:25">
      <c r="B2269" s="170">
        <v>43907</v>
      </c>
      <c r="C2269">
        <v>6125</v>
      </c>
      <c r="E2269" s="170">
        <v>43885</v>
      </c>
      <c r="F2269">
        <v>5807.05</v>
      </c>
      <c r="H2269" s="170">
        <v>43885</v>
      </c>
      <c r="I2269" s="172">
        <f t="shared" si="82"/>
        <v>6825.9444444444453</v>
      </c>
      <c r="J2269" s="114">
        <f t="shared" si="83"/>
        <v>5807.05</v>
      </c>
      <c r="L2269" s="170"/>
      <c r="M2269" s="173"/>
      <c r="T2269" s="170"/>
      <c r="X2269" s="170"/>
      <c r="Y2269" s="171"/>
    </row>
    <row r="2270" spans="2:25">
      <c r="B2270" s="170">
        <v>43908</v>
      </c>
      <c r="C2270">
        <v>6075</v>
      </c>
      <c r="E2270" s="170">
        <v>43886</v>
      </c>
      <c r="F2270">
        <v>5787.14</v>
      </c>
      <c r="H2270" s="170">
        <v>43886</v>
      </c>
      <c r="I2270" s="172">
        <f t="shared" si="82"/>
        <v>6825.9444444444453</v>
      </c>
      <c r="J2270" s="114">
        <f t="shared" si="83"/>
        <v>5787.14</v>
      </c>
      <c r="L2270" s="170"/>
      <c r="M2270" s="173"/>
      <c r="T2270" s="170"/>
      <c r="X2270" s="170"/>
      <c r="Y2270" s="171"/>
    </row>
    <row r="2271" spans="2:25">
      <c r="B2271" s="170">
        <v>43909</v>
      </c>
      <c r="C2271">
        <v>5650</v>
      </c>
      <c r="E2271" s="170">
        <v>43887</v>
      </c>
      <c r="F2271">
        <v>5688.92</v>
      </c>
      <c r="H2271" s="170">
        <v>43887</v>
      </c>
      <c r="I2271" s="172">
        <f t="shared" si="82"/>
        <v>6825.9444444444453</v>
      </c>
      <c r="J2271" s="114">
        <f t="shared" si="83"/>
        <v>5688.92</v>
      </c>
      <c r="L2271" s="170"/>
      <c r="M2271" s="173"/>
      <c r="T2271" s="170"/>
      <c r="X2271" s="170"/>
      <c r="Y2271" s="171"/>
    </row>
    <row r="2272" spans="2:25">
      <c r="B2272" s="170">
        <v>43910</v>
      </c>
      <c r="C2272">
        <v>5750</v>
      </c>
      <c r="E2272" s="170">
        <v>43888</v>
      </c>
      <c r="F2272">
        <v>5535.69</v>
      </c>
      <c r="H2272" s="170">
        <v>43888</v>
      </c>
      <c r="I2272" s="172">
        <f t="shared" si="82"/>
        <v>6825.9444444444453</v>
      </c>
      <c r="J2272" s="114">
        <f t="shared" si="83"/>
        <v>5535.69</v>
      </c>
      <c r="L2272" s="170"/>
      <c r="M2272" s="173"/>
      <c r="T2272" s="170"/>
      <c r="X2272" s="170"/>
      <c r="Y2272" s="171"/>
    </row>
    <row r="2273" spans="2:25">
      <c r="B2273" s="170">
        <v>43913</v>
      </c>
      <c r="C2273">
        <v>5350</v>
      </c>
      <c r="E2273" s="170">
        <v>43889</v>
      </c>
      <c r="F2273">
        <v>5452.7</v>
      </c>
      <c r="H2273" s="170">
        <v>43889</v>
      </c>
      <c r="I2273" s="172">
        <f t="shared" si="82"/>
        <v>6825.9444444444453</v>
      </c>
      <c r="J2273" s="114">
        <f t="shared" si="83"/>
        <v>5452.7</v>
      </c>
      <c r="L2273" s="170"/>
      <c r="M2273" s="173"/>
      <c r="T2273" s="170"/>
      <c r="X2273" s="170"/>
      <c r="Y2273" s="171"/>
    </row>
    <row r="2274" spans="2:25">
      <c r="B2274" s="170">
        <v>43914</v>
      </c>
      <c r="C2274">
        <v>5050</v>
      </c>
      <c r="E2274" s="170">
        <v>43892</v>
      </c>
      <c r="F2274">
        <v>5361.25</v>
      </c>
      <c r="H2274" s="170">
        <v>43892</v>
      </c>
      <c r="I2274" s="172">
        <f t="shared" si="82"/>
        <v>6825.9444444444453</v>
      </c>
      <c r="J2274" s="114">
        <f t="shared" si="83"/>
        <v>5361.25</v>
      </c>
      <c r="L2274" s="170"/>
      <c r="M2274" s="173"/>
      <c r="T2274" s="170"/>
      <c r="X2274" s="170"/>
      <c r="Y2274" s="171"/>
    </row>
    <row r="2275" spans="2:25">
      <c r="B2275" s="170">
        <v>43916</v>
      </c>
      <c r="C2275">
        <v>5975</v>
      </c>
      <c r="E2275" s="170">
        <v>43893</v>
      </c>
      <c r="F2275">
        <v>5518.63</v>
      </c>
      <c r="H2275" s="170">
        <v>43893</v>
      </c>
      <c r="I2275" s="172">
        <f t="shared" si="82"/>
        <v>6825.9444444444453</v>
      </c>
      <c r="J2275" s="114">
        <f t="shared" si="83"/>
        <v>5518.63</v>
      </c>
      <c r="L2275" s="170"/>
      <c r="M2275" s="173"/>
      <c r="T2275" s="170"/>
      <c r="X2275" s="170"/>
      <c r="Y2275" s="171"/>
    </row>
    <row r="2276" spans="2:25">
      <c r="B2276" s="170">
        <v>43917</v>
      </c>
      <c r="C2276">
        <v>6800</v>
      </c>
      <c r="E2276" s="170">
        <v>43894</v>
      </c>
      <c r="F2276">
        <v>5650.14</v>
      </c>
      <c r="H2276" s="170">
        <v>43894</v>
      </c>
      <c r="I2276" s="172">
        <f t="shared" si="82"/>
        <v>6825.9444444444453</v>
      </c>
      <c r="J2276" s="114">
        <f t="shared" si="83"/>
        <v>5650.14</v>
      </c>
      <c r="L2276" s="170"/>
      <c r="M2276" s="173"/>
      <c r="T2276" s="170"/>
      <c r="X2276" s="170"/>
      <c r="Y2276" s="171"/>
    </row>
    <row r="2277" spans="2:25">
      <c r="B2277" s="170">
        <v>43920</v>
      </c>
      <c r="C2277">
        <v>6350</v>
      </c>
      <c r="E2277" s="170">
        <v>43895</v>
      </c>
      <c r="F2277">
        <v>5638.13</v>
      </c>
      <c r="H2277" s="170">
        <v>43895</v>
      </c>
      <c r="I2277" s="172">
        <f t="shared" si="82"/>
        <v>6825.9444444444453</v>
      </c>
      <c r="J2277" s="114">
        <f t="shared" si="83"/>
        <v>5638.13</v>
      </c>
      <c r="L2277" s="170"/>
      <c r="M2277" s="173"/>
      <c r="T2277" s="170"/>
      <c r="X2277" s="170"/>
      <c r="Y2277" s="171"/>
    </row>
    <row r="2278" spans="2:25">
      <c r="B2278" s="170">
        <v>43921</v>
      </c>
      <c r="C2278">
        <v>6350</v>
      </c>
      <c r="E2278" s="170">
        <v>43896</v>
      </c>
      <c r="F2278">
        <v>5498.54</v>
      </c>
      <c r="H2278" s="170">
        <v>43896</v>
      </c>
      <c r="I2278" s="172">
        <f t="shared" si="82"/>
        <v>6825.9444444444453</v>
      </c>
      <c r="J2278" s="114">
        <f t="shared" si="83"/>
        <v>5498.54</v>
      </c>
      <c r="L2278" s="170"/>
      <c r="M2278" s="173"/>
      <c r="T2278" s="170"/>
      <c r="X2278" s="170"/>
      <c r="Y2278" s="171"/>
    </row>
    <row r="2279" spans="2:25">
      <c r="B2279" s="170">
        <v>43922</v>
      </c>
      <c r="C2279">
        <v>6350</v>
      </c>
      <c r="E2279" s="170">
        <v>43899</v>
      </c>
      <c r="F2279">
        <v>5136.8100000000004</v>
      </c>
      <c r="H2279" s="170">
        <v>43899</v>
      </c>
      <c r="I2279" s="172">
        <f t="shared" si="82"/>
        <v>6825.9444444444453</v>
      </c>
      <c r="J2279" s="114">
        <f t="shared" si="83"/>
        <v>5136.8100000000004</v>
      </c>
      <c r="L2279" s="170"/>
      <c r="M2279" s="173"/>
      <c r="T2279" s="170"/>
      <c r="X2279" s="170"/>
      <c r="Y2279" s="171"/>
    </row>
    <row r="2280" spans="2:25">
      <c r="B2280" s="170">
        <v>43923</v>
      </c>
      <c r="C2280">
        <v>6800</v>
      </c>
      <c r="E2280" s="170">
        <v>43900</v>
      </c>
      <c r="F2280">
        <v>5220.83</v>
      </c>
      <c r="H2280" s="170">
        <v>43900</v>
      </c>
      <c r="I2280" s="172">
        <f t="shared" si="82"/>
        <v>6825.9444444444453</v>
      </c>
      <c r="J2280" s="114">
        <f t="shared" si="83"/>
        <v>5220.83</v>
      </c>
      <c r="L2280" s="170"/>
      <c r="M2280" s="173"/>
      <c r="T2280" s="170"/>
      <c r="X2280" s="170"/>
      <c r="Y2280" s="171"/>
    </row>
    <row r="2281" spans="2:25">
      <c r="B2281" s="170">
        <v>43924</v>
      </c>
      <c r="C2281">
        <v>6600</v>
      </c>
      <c r="E2281" s="170">
        <v>43901</v>
      </c>
      <c r="F2281">
        <v>5154.1000000000004</v>
      </c>
      <c r="H2281" s="170">
        <v>43901</v>
      </c>
      <c r="I2281" s="172">
        <f t="shared" si="82"/>
        <v>6825.9444444444453</v>
      </c>
      <c r="J2281" s="114">
        <f t="shared" si="83"/>
        <v>5154.1000000000004</v>
      </c>
      <c r="L2281" s="170"/>
      <c r="M2281" s="173"/>
      <c r="T2281" s="170"/>
      <c r="X2281" s="170"/>
      <c r="Y2281" s="171"/>
    </row>
    <row r="2282" spans="2:25">
      <c r="B2282" s="170">
        <v>43927</v>
      </c>
      <c r="C2282">
        <v>6725</v>
      </c>
      <c r="E2282" s="170">
        <v>43902</v>
      </c>
      <c r="F2282">
        <v>4895.75</v>
      </c>
      <c r="H2282" s="170">
        <v>43902</v>
      </c>
      <c r="I2282" s="172">
        <f t="shared" si="82"/>
        <v>6825.9444444444453</v>
      </c>
      <c r="J2282" s="114">
        <f t="shared" si="83"/>
        <v>4895.75</v>
      </c>
      <c r="L2282" s="170"/>
      <c r="M2282" s="173"/>
      <c r="T2282" s="170"/>
      <c r="X2282" s="170"/>
      <c r="Y2282" s="171"/>
    </row>
    <row r="2283" spans="2:25">
      <c r="B2283" s="170">
        <v>43928</v>
      </c>
      <c r="C2283">
        <v>6525</v>
      </c>
      <c r="E2283" s="170">
        <v>43903</v>
      </c>
      <c r="F2283">
        <v>4907.57</v>
      </c>
      <c r="H2283" s="170">
        <v>43903</v>
      </c>
      <c r="I2283" s="172">
        <f t="shared" si="82"/>
        <v>6825.9444444444453</v>
      </c>
      <c r="J2283" s="114">
        <f t="shared" si="83"/>
        <v>4907.57</v>
      </c>
      <c r="L2283" s="170"/>
      <c r="M2283" s="173"/>
      <c r="T2283" s="170"/>
      <c r="X2283" s="170"/>
      <c r="Y2283" s="171"/>
    </row>
    <row r="2284" spans="2:25">
      <c r="B2284" s="170">
        <v>43929</v>
      </c>
      <c r="C2284">
        <v>6250</v>
      </c>
      <c r="E2284" s="170">
        <v>43906</v>
      </c>
      <c r="F2284">
        <v>4690.66</v>
      </c>
      <c r="H2284" s="170">
        <v>43906</v>
      </c>
      <c r="I2284" s="172">
        <f t="shared" si="82"/>
        <v>6825.9444444444453</v>
      </c>
      <c r="J2284" s="114">
        <f t="shared" si="83"/>
        <v>4690.66</v>
      </c>
      <c r="L2284" s="170"/>
      <c r="M2284" s="173"/>
      <c r="T2284" s="170"/>
      <c r="X2284" s="170"/>
      <c r="Y2284" s="171"/>
    </row>
    <row r="2285" spans="2:25">
      <c r="B2285" s="170">
        <v>43930</v>
      </c>
      <c r="C2285">
        <v>6375</v>
      </c>
      <c r="E2285" s="170">
        <v>43907</v>
      </c>
      <c r="F2285">
        <v>4456.75</v>
      </c>
      <c r="H2285" s="170">
        <v>43907</v>
      </c>
      <c r="I2285" s="172">
        <f t="shared" si="82"/>
        <v>6825.9444444444453</v>
      </c>
      <c r="J2285" s="114">
        <f t="shared" si="83"/>
        <v>4456.75</v>
      </c>
      <c r="L2285" s="170"/>
      <c r="M2285" s="173"/>
      <c r="T2285" s="170"/>
      <c r="X2285" s="170"/>
      <c r="Y2285" s="171"/>
    </row>
    <row r="2286" spans="2:25">
      <c r="B2286" s="170">
        <v>43934</v>
      </c>
      <c r="C2286">
        <v>6400</v>
      </c>
      <c r="E2286" s="170">
        <v>43908</v>
      </c>
      <c r="F2286">
        <v>4330.67</v>
      </c>
      <c r="H2286" s="170">
        <v>43908</v>
      </c>
      <c r="I2286" s="172">
        <f t="shared" si="82"/>
        <v>6825.9444444444453</v>
      </c>
      <c r="J2286" s="114">
        <f t="shared" si="83"/>
        <v>4330.67</v>
      </c>
      <c r="L2286" s="170"/>
      <c r="M2286" s="173"/>
      <c r="T2286" s="170"/>
      <c r="X2286" s="170"/>
      <c r="Y2286" s="171"/>
    </row>
    <row r="2287" spans="2:25">
      <c r="B2287" s="170">
        <v>43935</v>
      </c>
      <c r="C2287">
        <v>6450</v>
      </c>
      <c r="E2287" s="170">
        <v>43909</v>
      </c>
      <c r="F2287">
        <v>4105.42</v>
      </c>
      <c r="H2287" s="170">
        <v>43909</v>
      </c>
      <c r="I2287" s="172">
        <f t="shared" si="82"/>
        <v>6825.9444444444453</v>
      </c>
      <c r="J2287" s="114">
        <f t="shared" si="83"/>
        <v>4105.42</v>
      </c>
      <c r="L2287" s="170"/>
      <c r="M2287" s="173"/>
      <c r="T2287" s="170"/>
      <c r="X2287" s="170"/>
      <c r="Y2287" s="171"/>
    </row>
    <row r="2288" spans="2:25">
      <c r="B2288" s="170">
        <v>43936</v>
      </c>
      <c r="C2288">
        <v>6425</v>
      </c>
      <c r="E2288" s="170">
        <v>43910</v>
      </c>
      <c r="F2288">
        <v>4194.9399999999996</v>
      </c>
      <c r="H2288" s="170">
        <v>43910</v>
      </c>
      <c r="I2288" s="172">
        <f t="shared" si="82"/>
        <v>6825.9444444444453</v>
      </c>
      <c r="J2288" s="114">
        <f t="shared" si="83"/>
        <v>4194.9399999999996</v>
      </c>
      <c r="L2288" s="170"/>
      <c r="M2288" s="173"/>
      <c r="T2288" s="170"/>
      <c r="X2288" s="170"/>
      <c r="Y2288" s="171"/>
    </row>
    <row r="2289" spans="2:25">
      <c r="B2289" s="170">
        <v>43937</v>
      </c>
      <c r="C2289">
        <v>6050</v>
      </c>
      <c r="E2289" s="170">
        <v>43913</v>
      </c>
      <c r="F2289">
        <v>3989.52</v>
      </c>
      <c r="H2289" s="170">
        <v>43913</v>
      </c>
      <c r="I2289" s="172">
        <f t="shared" si="82"/>
        <v>6825.9444444444453</v>
      </c>
      <c r="J2289" s="114">
        <f t="shared" si="83"/>
        <v>3989.52</v>
      </c>
      <c r="L2289" s="170"/>
      <c r="M2289" s="173"/>
      <c r="T2289" s="170"/>
      <c r="X2289" s="170"/>
      <c r="Y2289" s="171"/>
    </row>
    <row r="2290" spans="2:25">
      <c r="B2290" s="170">
        <v>43938</v>
      </c>
      <c r="C2290">
        <v>6250</v>
      </c>
      <c r="E2290" s="170">
        <v>43914</v>
      </c>
      <c r="F2290">
        <v>3937.63</v>
      </c>
      <c r="H2290" s="170">
        <v>43914</v>
      </c>
      <c r="I2290" s="172">
        <f t="shared" si="82"/>
        <v>6825.9444444444453</v>
      </c>
      <c r="J2290" s="114">
        <f t="shared" si="83"/>
        <v>3937.63</v>
      </c>
      <c r="L2290" s="170"/>
      <c r="M2290" s="173"/>
      <c r="T2290" s="170"/>
      <c r="X2290" s="170"/>
      <c r="Y2290" s="171"/>
    </row>
    <row r="2291" spans="2:25">
      <c r="B2291" s="170">
        <v>43941</v>
      </c>
      <c r="C2291">
        <v>6225</v>
      </c>
      <c r="E2291" s="170">
        <v>43916</v>
      </c>
      <c r="F2291">
        <v>4338.8999999999996</v>
      </c>
      <c r="H2291" s="170">
        <v>43916</v>
      </c>
      <c r="I2291" s="172">
        <f t="shared" si="82"/>
        <v>6825.9444444444453</v>
      </c>
      <c r="J2291" s="114">
        <f t="shared" si="83"/>
        <v>4338.8999999999996</v>
      </c>
      <c r="L2291" s="170"/>
      <c r="M2291" s="173"/>
      <c r="T2291" s="170"/>
      <c r="X2291" s="170"/>
      <c r="Y2291" s="171"/>
    </row>
    <row r="2292" spans="2:25">
      <c r="B2292" s="170">
        <v>43942</v>
      </c>
      <c r="C2292">
        <v>6275</v>
      </c>
      <c r="E2292" s="170">
        <v>43917</v>
      </c>
      <c r="F2292">
        <v>4545.57</v>
      </c>
      <c r="H2292" s="170">
        <v>43917</v>
      </c>
      <c r="I2292" s="172">
        <f t="shared" si="82"/>
        <v>6825.9444444444453</v>
      </c>
      <c r="J2292" s="114">
        <f t="shared" si="83"/>
        <v>4545.57</v>
      </c>
      <c r="L2292" s="170"/>
      <c r="M2292" s="173"/>
      <c r="T2292" s="170"/>
      <c r="X2292" s="170"/>
      <c r="Y2292" s="171"/>
    </row>
    <row r="2293" spans="2:25">
      <c r="B2293" s="170">
        <v>43943</v>
      </c>
      <c r="C2293">
        <v>6300</v>
      </c>
      <c r="E2293" s="170">
        <v>43920</v>
      </c>
      <c r="F2293">
        <v>4414.5</v>
      </c>
      <c r="H2293" s="170">
        <v>43920</v>
      </c>
      <c r="I2293" s="172">
        <f t="shared" si="82"/>
        <v>6825.9444444444453</v>
      </c>
      <c r="J2293" s="114">
        <f t="shared" si="83"/>
        <v>4414.5</v>
      </c>
      <c r="L2293" s="170"/>
      <c r="M2293" s="173"/>
      <c r="T2293" s="170"/>
      <c r="X2293" s="170"/>
      <c r="Y2293" s="171"/>
    </row>
    <row r="2294" spans="2:25">
      <c r="B2294" s="170">
        <v>43944</v>
      </c>
      <c r="C2294">
        <v>6525</v>
      </c>
      <c r="E2294" s="170">
        <v>43921</v>
      </c>
      <c r="F2294">
        <v>4538.93</v>
      </c>
      <c r="H2294" s="170">
        <v>43921</v>
      </c>
      <c r="I2294" s="172">
        <f t="shared" si="82"/>
        <v>6825.9444444444453</v>
      </c>
      <c r="J2294" s="114">
        <f t="shared" si="83"/>
        <v>4538.93</v>
      </c>
      <c r="L2294" s="170"/>
      <c r="M2294" s="173"/>
      <c r="T2294" s="170"/>
      <c r="X2294" s="170"/>
      <c r="Y2294" s="171"/>
    </row>
    <row r="2295" spans="2:25">
      <c r="B2295" s="170">
        <v>43945</v>
      </c>
      <c r="C2295">
        <v>6325</v>
      </c>
      <c r="E2295" s="170">
        <v>43922</v>
      </c>
      <c r="F2295">
        <v>4466.04</v>
      </c>
      <c r="H2295" s="170">
        <v>43922</v>
      </c>
      <c r="I2295" s="172">
        <f t="shared" si="82"/>
        <v>6825.9444444444453</v>
      </c>
      <c r="J2295" s="114">
        <f t="shared" si="83"/>
        <v>4466.04</v>
      </c>
      <c r="L2295" s="170"/>
      <c r="M2295" s="173"/>
      <c r="T2295" s="170"/>
      <c r="X2295" s="170"/>
      <c r="Y2295" s="171"/>
    </row>
    <row r="2296" spans="2:25">
      <c r="B2296" s="170">
        <v>43948</v>
      </c>
      <c r="C2296">
        <v>6300</v>
      </c>
      <c r="E2296" s="170">
        <v>43923</v>
      </c>
      <c r="F2296">
        <v>4531.6899999999996</v>
      </c>
      <c r="H2296" s="170">
        <v>43923</v>
      </c>
      <c r="I2296" s="172">
        <f t="shared" si="82"/>
        <v>6825.9444444444453</v>
      </c>
      <c r="J2296" s="114">
        <f t="shared" si="83"/>
        <v>4531.6899999999996</v>
      </c>
      <c r="L2296" s="170"/>
      <c r="M2296" s="173"/>
      <c r="T2296" s="170"/>
      <c r="X2296" s="170"/>
      <c r="Y2296" s="171"/>
    </row>
    <row r="2297" spans="2:25">
      <c r="B2297" s="170">
        <v>43949</v>
      </c>
      <c r="C2297">
        <v>6475</v>
      </c>
      <c r="E2297" s="170">
        <v>43924</v>
      </c>
      <c r="F2297">
        <v>4623.43</v>
      </c>
      <c r="H2297" s="170">
        <v>43924</v>
      </c>
      <c r="I2297" s="172">
        <f t="shared" si="82"/>
        <v>6825.9444444444453</v>
      </c>
      <c r="J2297" s="114">
        <f t="shared" si="83"/>
        <v>4623.43</v>
      </c>
      <c r="L2297" s="170"/>
      <c r="M2297" s="173"/>
      <c r="T2297" s="170"/>
      <c r="X2297" s="170"/>
      <c r="Y2297" s="171"/>
    </row>
    <row r="2298" spans="2:25">
      <c r="B2298" s="170">
        <v>43950</v>
      </c>
      <c r="C2298">
        <v>6675</v>
      </c>
      <c r="E2298" s="170">
        <v>43927</v>
      </c>
      <c r="F2298">
        <v>4811.83</v>
      </c>
      <c r="H2298" s="170">
        <v>43927</v>
      </c>
      <c r="I2298" s="172">
        <f t="shared" si="82"/>
        <v>6825.9444444444453</v>
      </c>
      <c r="J2298" s="114">
        <f t="shared" si="83"/>
        <v>4811.83</v>
      </c>
      <c r="L2298" s="170"/>
      <c r="M2298" s="173"/>
      <c r="T2298" s="170"/>
      <c r="X2298" s="170"/>
      <c r="Y2298" s="171"/>
    </row>
    <row r="2299" spans="2:25">
      <c r="B2299" s="170">
        <v>43951</v>
      </c>
      <c r="C2299">
        <v>6525</v>
      </c>
      <c r="E2299" s="170">
        <v>43928</v>
      </c>
      <c r="F2299">
        <v>4778.6400000000003</v>
      </c>
      <c r="H2299" s="170">
        <v>43928</v>
      </c>
      <c r="I2299" s="172">
        <f t="shared" si="82"/>
        <v>6825.9444444444453</v>
      </c>
      <c r="J2299" s="114">
        <f t="shared" si="83"/>
        <v>4778.6400000000003</v>
      </c>
      <c r="L2299" s="170"/>
      <c r="M2299" s="173"/>
      <c r="T2299" s="170"/>
      <c r="X2299" s="170"/>
      <c r="Y2299" s="171"/>
    </row>
    <row r="2300" spans="2:25">
      <c r="B2300" s="170">
        <v>43955</v>
      </c>
      <c r="C2300">
        <v>6600</v>
      </c>
      <c r="E2300" s="170">
        <v>43929</v>
      </c>
      <c r="F2300">
        <v>4626.7</v>
      </c>
      <c r="H2300" s="170">
        <v>43929</v>
      </c>
      <c r="I2300" s="172">
        <f t="shared" si="82"/>
        <v>6825.9444444444453</v>
      </c>
      <c r="J2300" s="114">
        <f t="shared" si="83"/>
        <v>4626.7</v>
      </c>
      <c r="L2300" s="170"/>
      <c r="M2300" s="173"/>
      <c r="T2300" s="170"/>
      <c r="X2300" s="170"/>
      <c r="Y2300" s="171"/>
    </row>
    <row r="2301" spans="2:25">
      <c r="B2301" s="170">
        <v>43956</v>
      </c>
      <c r="C2301">
        <v>6525</v>
      </c>
      <c r="E2301" s="170">
        <v>43930</v>
      </c>
      <c r="F2301">
        <v>4649.08</v>
      </c>
      <c r="H2301" s="170">
        <v>43930</v>
      </c>
      <c r="I2301" s="172">
        <f t="shared" si="82"/>
        <v>6825.9444444444453</v>
      </c>
      <c r="J2301" s="114">
        <f t="shared" si="83"/>
        <v>4649.08</v>
      </c>
      <c r="L2301" s="170"/>
      <c r="M2301" s="173"/>
      <c r="T2301" s="170"/>
      <c r="X2301" s="170"/>
      <c r="Y2301" s="171"/>
    </row>
    <row r="2302" spans="2:25">
      <c r="B2302" s="170">
        <v>43957</v>
      </c>
      <c r="C2302">
        <v>6500</v>
      </c>
      <c r="E2302" s="170">
        <v>43934</v>
      </c>
      <c r="F2302">
        <v>4623.8900000000003</v>
      </c>
      <c r="H2302" s="170">
        <v>43934</v>
      </c>
      <c r="I2302" s="172">
        <f t="shared" si="82"/>
        <v>6825.9444444444453</v>
      </c>
      <c r="J2302" s="114">
        <f t="shared" si="83"/>
        <v>4623.8900000000003</v>
      </c>
      <c r="L2302" s="170"/>
      <c r="M2302" s="173"/>
      <c r="T2302" s="170"/>
      <c r="X2302" s="170"/>
      <c r="Y2302" s="171"/>
    </row>
    <row r="2303" spans="2:25">
      <c r="B2303" s="170">
        <v>43959</v>
      </c>
      <c r="C2303">
        <v>6625</v>
      </c>
      <c r="E2303" s="170">
        <v>43935</v>
      </c>
      <c r="F2303">
        <v>4706.49</v>
      </c>
      <c r="H2303" s="170">
        <v>43935</v>
      </c>
      <c r="I2303" s="172">
        <f t="shared" si="82"/>
        <v>6825.9444444444453</v>
      </c>
      <c r="J2303" s="114">
        <f t="shared" si="83"/>
        <v>4706.49</v>
      </c>
      <c r="L2303" s="170"/>
      <c r="M2303" s="173"/>
      <c r="T2303" s="170"/>
      <c r="X2303" s="170"/>
      <c r="Y2303" s="171"/>
    </row>
    <row r="2304" spans="2:25">
      <c r="B2304" s="170">
        <v>43962</v>
      </c>
      <c r="C2304">
        <v>6525</v>
      </c>
      <c r="E2304" s="170">
        <v>43936</v>
      </c>
      <c r="F2304">
        <v>4625.91</v>
      </c>
      <c r="H2304" s="170">
        <v>43936</v>
      </c>
      <c r="I2304" s="172">
        <f t="shared" si="82"/>
        <v>6825.9444444444453</v>
      </c>
      <c r="J2304" s="114">
        <f t="shared" si="83"/>
        <v>4625.91</v>
      </c>
      <c r="L2304" s="170"/>
      <c r="M2304" s="173"/>
      <c r="T2304" s="170"/>
      <c r="X2304" s="170"/>
      <c r="Y2304" s="171"/>
    </row>
    <row r="2305" spans="2:25">
      <c r="B2305" s="170">
        <v>43963</v>
      </c>
      <c r="C2305">
        <v>6325</v>
      </c>
      <c r="E2305" s="170">
        <v>43937</v>
      </c>
      <c r="F2305">
        <v>4480.6099999999997</v>
      </c>
      <c r="H2305" s="170">
        <v>43937</v>
      </c>
      <c r="I2305" s="172">
        <f t="shared" si="82"/>
        <v>6825.9444444444453</v>
      </c>
      <c r="J2305" s="114">
        <f t="shared" si="83"/>
        <v>4480.6099999999997</v>
      </c>
      <c r="L2305" s="170"/>
      <c r="M2305" s="173"/>
      <c r="T2305" s="170"/>
      <c r="X2305" s="170"/>
      <c r="Y2305" s="171"/>
    </row>
    <row r="2306" spans="2:25">
      <c r="B2306" s="170">
        <v>43964</v>
      </c>
      <c r="C2306">
        <v>6325</v>
      </c>
      <c r="E2306" s="170">
        <v>43938</v>
      </c>
      <c r="F2306">
        <v>4634.82</v>
      </c>
      <c r="H2306" s="170">
        <v>43938</v>
      </c>
      <c r="I2306" s="172">
        <f t="shared" si="82"/>
        <v>6825.9444444444453</v>
      </c>
      <c r="J2306" s="114">
        <f t="shared" si="83"/>
        <v>4634.82</v>
      </c>
      <c r="L2306" s="170"/>
      <c r="M2306" s="173"/>
      <c r="T2306" s="170"/>
      <c r="X2306" s="170"/>
      <c r="Y2306" s="171"/>
    </row>
    <row r="2307" spans="2:25">
      <c r="B2307" s="170">
        <v>43965</v>
      </c>
      <c r="C2307">
        <v>6575</v>
      </c>
      <c r="E2307" s="170">
        <v>43941</v>
      </c>
      <c r="F2307">
        <v>4575.91</v>
      </c>
      <c r="H2307" s="170">
        <v>43941</v>
      </c>
      <c r="I2307" s="172">
        <f t="shared" si="82"/>
        <v>6825.9444444444453</v>
      </c>
      <c r="J2307" s="114">
        <f t="shared" si="83"/>
        <v>4575.91</v>
      </c>
      <c r="L2307" s="170"/>
      <c r="M2307" s="173"/>
      <c r="T2307" s="170"/>
      <c r="X2307" s="170"/>
      <c r="Y2307" s="171"/>
    </row>
    <row r="2308" spans="2:25">
      <c r="B2308" s="170">
        <v>43966</v>
      </c>
      <c r="C2308">
        <v>6575</v>
      </c>
      <c r="E2308" s="170">
        <v>43943</v>
      </c>
      <c r="F2308">
        <v>4567.5600000000004</v>
      </c>
      <c r="H2308" s="170">
        <v>43943</v>
      </c>
      <c r="I2308" s="172">
        <f t="shared" si="82"/>
        <v>6825.9444444444453</v>
      </c>
      <c r="J2308" s="114">
        <f t="shared" si="83"/>
        <v>4567.5600000000004</v>
      </c>
      <c r="L2308" s="170"/>
      <c r="M2308" s="173"/>
      <c r="T2308" s="170"/>
      <c r="X2308" s="170"/>
      <c r="Y2308" s="171"/>
    </row>
    <row r="2309" spans="2:25">
      <c r="B2309" s="170">
        <v>43969</v>
      </c>
      <c r="C2309">
        <v>6500</v>
      </c>
      <c r="E2309" s="170">
        <v>43944</v>
      </c>
      <c r="F2309">
        <v>4593.55</v>
      </c>
      <c r="H2309" s="170">
        <v>43944</v>
      </c>
      <c r="I2309" s="172">
        <f t="shared" ref="I2309:I2372" si="84">IFERROR(_xlfn.XLOOKUP($H2309,B2309:B5876,C2309:C5876),AVERAGE(I2306:I2308))</f>
        <v>6825.9444444444453</v>
      </c>
      <c r="J2309" s="114">
        <f t="shared" ref="J2309:J2372" si="85">F2309</f>
        <v>4593.55</v>
      </c>
      <c r="L2309" s="170"/>
      <c r="M2309" s="173"/>
      <c r="T2309" s="170"/>
      <c r="X2309" s="170"/>
      <c r="Y2309" s="171"/>
    </row>
    <row r="2310" spans="2:25">
      <c r="B2310" s="170">
        <v>43970</v>
      </c>
      <c r="C2310">
        <v>6750</v>
      </c>
      <c r="E2310" s="170">
        <v>43945</v>
      </c>
      <c r="F2310">
        <v>4496.0600000000004</v>
      </c>
      <c r="H2310" s="170">
        <v>43945</v>
      </c>
      <c r="I2310" s="172">
        <f t="shared" si="84"/>
        <v>6825.9444444444453</v>
      </c>
      <c r="J2310" s="114">
        <f t="shared" si="85"/>
        <v>4496.0600000000004</v>
      </c>
      <c r="L2310" s="170"/>
      <c r="M2310" s="173"/>
      <c r="T2310" s="170"/>
      <c r="X2310" s="170"/>
      <c r="Y2310" s="171"/>
    </row>
    <row r="2311" spans="2:25">
      <c r="B2311" s="170">
        <v>43971</v>
      </c>
      <c r="C2311">
        <v>6425</v>
      </c>
      <c r="E2311" s="170">
        <v>43948</v>
      </c>
      <c r="F2311">
        <v>4513.1400000000003</v>
      </c>
      <c r="H2311" s="170">
        <v>43948</v>
      </c>
      <c r="I2311" s="172">
        <f t="shared" si="84"/>
        <v>6825.9444444444453</v>
      </c>
      <c r="J2311" s="114">
        <f t="shared" si="85"/>
        <v>4513.1400000000003</v>
      </c>
      <c r="L2311" s="170"/>
      <c r="M2311" s="173"/>
      <c r="T2311" s="170"/>
      <c r="X2311" s="170"/>
      <c r="Y2311" s="171"/>
    </row>
    <row r="2312" spans="2:25">
      <c r="B2312" s="170">
        <v>43977</v>
      </c>
      <c r="C2312">
        <v>6000</v>
      </c>
      <c r="E2312" s="170">
        <v>43949</v>
      </c>
      <c r="F2312">
        <v>4529.55</v>
      </c>
      <c r="H2312" s="170">
        <v>43949</v>
      </c>
      <c r="I2312" s="172">
        <f t="shared" si="84"/>
        <v>6825.9444444444453</v>
      </c>
      <c r="J2312" s="114">
        <f t="shared" si="85"/>
        <v>4529.55</v>
      </c>
      <c r="L2312" s="170"/>
      <c r="M2312" s="173"/>
      <c r="T2312" s="170"/>
      <c r="X2312" s="170"/>
      <c r="Y2312" s="171"/>
    </row>
    <row r="2313" spans="2:25">
      <c r="B2313" s="170">
        <v>43978</v>
      </c>
      <c r="C2313">
        <v>5600</v>
      </c>
      <c r="E2313" s="170">
        <v>43950</v>
      </c>
      <c r="F2313">
        <v>4567.32</v>
      </c>
      <c r="H2313" s="170">
        <v>43950</v>
      </c>
      <c r="I2313" s="172">
        <f t="shared" si="84"/>
        <v>6825.9444444444453</v>
      </c>
      <c r="J2313" s="114">
        <f t="shared" si="85"/>
        <v>4567.32</v>
      </c>
      <c r="L2313" s="170"/>
      <c r="M2313" s="173"/>
      <c r="T2313" s="170"/>
      <c r="X2313" s="170"/>
      <c r="Y2313" s="171"/>
    </row>
    <row r="2314" spans="2:25">
      <c r="B2314" s="170">
        <v>43979</v>
      </c>
      <c r="C2314">
        <v>5675</v>
      </c>
      <c r="E2314" s="170">
        <v>43951</v>
      </c>
      <c r="F2314">
        <v>4716.3999999999996</v>
      </c>
      <c r="H2314" s="170">
        <v>43951</v>
      </c>
      <c r="I2314" s="172">
        <f t="shared" si="84"/>
        <v>6825.9444444444453</v>
      </c>
      <c r="J2314" s="114">
        <f t="shared" si="85"/>
        <v>4716.3999999999996</v>
      </c>
      <c r="L2314" s="170"/>
      <c r="M2314" s="173"/>
      <c r="T2314" s="170"/>
      <c r="X2314" s="170"/>
      <c r="Y2314" s="171"/>
    </row>
    <row r="2315" spans="2:25">
      <c r="B2315" s="170">
        <v>43980</v>
      </c>
      <c r="C2315">
        <v>5750</v>
      </c>
      <c r="E2315" s="170">
        <v>43955</v>
      </c>
      <c r="F2315">
        <v>4605.49</v>
      </c>
      <c r="H2315" s="170">
        <v>43955</v>
      </c>
      <c r="I2315" s="172">
        <f t="shared" si="84"/>
        <v>6825.9444444444453</v>
      </c>
      <c r="J2315" s="114">
        <f t="shared" si="85"/>
        <v>4605.49</v>
      </c>
      <c r="L2315" s="170"/>
      <c r="M2315" s="173"/>
      <c r="T2315" s="170"/>
      <c r="X2315" s="170"/>
      <c r="Y2315" s="171"/>
    </row>
    <row r="2316" spans="2:25">
      <c r="B2316" s="170">
        <v>43984</v>
      </c>
      <c r="C2316">
        <v>6025</v>
      </c>
      <c r="E2316" s="170">
        <v>43956</v>
      </c>
      <c r="F2316">
        <v>4630.13</v>
      </c>
      <c r="H2316" s="170">
        <v>43956</v>
      </c>
      <c r="I2316" s="172">
        <f t="shared" si="84"/>
        <v>6825.9444444444453</v>
      </c>
      <c r="J2316" s="114">
        <f t="shared" si="85"/>
        <v>4630.13</v>
      </c>
      <c r="L2316" s="170"/>
      <c r="M2316" s="173"/>
      <c r="T2316" s="170"/>
      <c r="X2316" s="170"/>
      <c r="Y2316" s="171"/>
    </row>
    <row r="2317" spans="2:25">
      <c r="B2317" s="170">
        <v>43985</v>
      </c>
      <c r="C2317">
        <v>6200</v>
      </c>
      <c r="E2317" s="170">
        <v>43957</v>
      </c>
      <c r="F2317">
        <v>4608.79</v>
      </c>
      <c r="H2317" s="170">
        <v>43957</v>
      </c>
      <c r="I2317" s="172">
        <f t="shared" si="84"/>
        <v>6825.9444444444453</v>
      </c>
      <c r="J2317" s="114">
        <f t="shared" si="85"/>
        <v>4608.79</v>
      </c>
      <c r="L2317" s="170"/>
      <c r="M2317" s="173"/>
      <c r="T2317" s="170"/>
      <c r="X2317" s="170"/>
      <c r="Y2317" s="171"/>
    </row>
    <row r="2318" spans="2:25">
      <c r="B2318" s="170">
        <v>43986</v>
      </c>
      <c r="C2318">
        <v>6150</v>
      </c>
      <c r="E2318" s="170">
        <v>43959</v>
      </c>
      <c r="F2318">
        <v>4597.43</v>
      </c>
      <c r="H2318" s="170">
        <v>43959</v>
      </c>
      <c r="I2318" s="172">
        <f t="shared" si="84"/>
        <v>6825.9444444444453</v>
      </c>
      <c r="J2318" s="114">
        <f t="shared" si="85"/>
        <v>4597.43</v>
      </c>
      <c r="L2318" s="170"/>
      <c r="M2318" s="173"/>
      <c r="T2318" s="170"/>
      <c r="X2318" s="170"/>
      <c r="Y2318" s="171"/>
    </row>
    <row r="2319" spans="2:25">
      <c r="B2319" s="170">
        <v>43987</v>
      </c>
      <c r="C2319">
        <v>6150</v>
      </c>
      <c r="E2319" s="170">
        <v>43962</v>
      </c>
      <c r="F2319">
        <v>4639.1000000000004</v>
      </c>
      <c r="H2319" s="170">
        <v>43962</v>
      </c>
      <c r="I2319" s="172">
        <f t="shared" si="84"/>
        <v>6825.9444444444453</v>
      </c>
      <c r="J2319" s="114">
        <f t="shared" si="85"/>
        <v>4639.1000000000004</v>
      </c>
      <c r="L2319" s="170"/>
      <c r="M2319" s="173"/>
      <c r="T2319" s="170"/>
      <c r="X2319" s="170"/>
      <c r="Y2319" s="171"/>
    </row>
    <row r="2320" spans="2:25">
      <c r="B2320" s="170">
        <v>43990</v>
      </c>
      <c r="C2320">
        <v>6200</v>
      </c>
      <c r="E2320" s="170">
        <v>43963</v>
      </c>
      <c r="F2320">
        <v>4588.7299999999996</v>
      </c>
      <c r="H2320" s="170">
        <v>43963</v>
      </c>
      <c r="I2320" s="172">
        <f t="shared" si="84"/>
        <v>6825.9444444444453</v>
      </c>
      <c r="J2320" s="114">
        <f t="shared" si="85"/>
        <v>4588.7299999999996</v>
      </c>
      <c r="L2320" s="170"/>
      <c r="M2320" s="173"/>
      <c r="T2320" s="170"/>
      <c r="X2320" s="170"/>
      <c r="Y2320" s="171"/>
    </row>
    <row r="2321" spans="2:25">
      <c r="B2321" s="170">
        <v>43991</v>
      </c>
      <c r="C2321">
        <v>6300</v>
      </c>
      <c r="E2321" s="170">
        <v>43964</v>
      </c>
      <c r="F2321">
        <v>4554.3599999999997</v>
      </c>
      <c r="H2321" s="170">
        <v>43964</v>
      </c>
      <c r="I2321" s="172">
        <f t="shared" si="84"/>
        <v>6825.9444444444453</v>
      </c>
      <c r="J2321" s="114">
        <f t="shared" si="85"/>
        <v>4554.3599999999997</v>
      </c>
      <c r="L2321" s="170"/>
      <c r="M2321" s="173"/>
      <c r="T2321" s="170"/>
      <c r="X2321" s="170"/>
      <c r="Y2321" s="171"/>
    </row>
    <row r="2322" spans="2:25">
      <c r="B2322" s="170">
        <v>43992</v>
      </c>
      <c r="C2322">
        <v>6150</v>
      </c>
      <c r="E2322" s="170">
        <v>43965</v>
      </c>
      <c r="F2322">
        <v>4513.83</v>
      </c>
      <c r="H2322" s="170">
        <v>43965</v>
      </c>
      <c r="I2322" s="172">
        <f t="shared" si="84"/>
        <v>6825.9444444444453</v>
      </c>
      <c r="J2322" s="114">
        <f t="shared" si="85"/>
        <v>4513.83</v>
      </c>
      <c r="L2322" s="170"/>
      <c r="M2322" s="173"/>
      <c r="T2322" s="170"/>
      <c r="X2322" s="170"/>
      <c r="Y2322" s="171"/>
    </row>
    <row r="2323" spans="2:25">
      <c r="B2323" s="170">
        <v>43993</v>
      </c>
      <c r="C2323">
        <v>6100</v>
      </c>
      <c r="E2323" s="170">
        <v>43966</v>
      </c>
      <c r="F2323">
        <v>4507.6099999999997</v>
      </c>
      <c r="H2323" s="170">
        <v>43966</v>
      </c>
      <c r="I2323" s="172">
        <f t="shared" si="84"/>
        <v>6825.9444444444453</v>
      </c>
      <c r="J2323" s="114">
        <f t="shared" si="85"/>
        <v>4507.6099999999997</v>
      </c>
      <c r="L2323" s="170"/>
      <c r="M2323" s="173"/>
      <c r="T2323" s="170"/>
      <c r="X2323" s="170"/>
      <c r="Y2323" s="171"/>
    </row>
    <row r="2324" spans="2:25">
      <c r="B2324" s="170">
        <v>43994</v>
      </c>
      <c r="C2324">
        <v>6100</v>
      </c>
      <c r="E2324" s="170">
        <v>43969</v>
      </c>
      <c r="F2324">
        <v>4511.0600000000004</v>
      </c>
      <c r="H2324" s="170">
        <v>43969</v>
      </c>
      <c r="I2324" s="172">
        <f t="shared" si="84"/>
        <v>6825.9444444444453</v>
      </c>
      <c r="J2324" s="114">
        <f t="shared" si="85"/>
        <v>4511.0600000000004</v>
      </c>
      <c r="L2324" s="170"/>
      <c r="M2324" s="173"/>
      <c r="T2324" s="170"/>
      <c r="X2324" s="170"/>
      <c r="Y2324" s="171"/>
    </row>
    <row r="2325" spans="2:25">
      <c r="B2325" s="170">
        <v>43997</v>
      </c>
      <c r="C2325">
        <v>6200</v>
      </c>
      <c r="E2325" s="170">
        <v>43970</v>
      </c>
      <c r="F2325">
        <v>4548.66</v>
      </c>
      <c r="H2325" s="170">
        <v>43970</v>
      </c>
      <c r="I2325" s="172">
        <f t="shared" si="84"/>
        <v>6825.9444444444453</v>
      </c>
      <c r="J2325" s="114">
        <f t="shared" si="85"/>
        <v>4548.66</v>
      </c>
      <c r="L2325" s="170"/>
      <c r="M2325" s="173"/>
      <c r="T2325" s="170"/>
      <c r="X2325" s="170"/>
      <c r="Y2325" s="171"/>
    </row>
    <row r="2326" spans="2:25">
      <c r="B2326" s="170">
        <v>43998</v>
      </c>
      <c r="C2326">
        <v>6400</v>
      </c>
      <c r="E2326" s="170">
        <v>43971</v>
      </c>
      <c r="F2326">
        <v>4545.95</v>
      </c>
      <c r="H2326" s="170">
        <v>43971</v>
      </c>
      <c r="I2326" s="172">
        <f t="shared" si="84"/>
        <v>6825.9444444444453</v>
      </c>
      <c r="J2326" s="114">
        <f t="shared" si="85"/>
        <v>4545.95</v>
      </c>
      <c r="L2326" s="170"/>
      <c r="M2326" s="173"/>
      <c r="T2326" s="170"/>
      <c r="X2326" s="170"/>
      <c r="Y2326" s="171"/>
    </row>
    <row r="2327" spans="2:25">
      <c r="B2327" s="170">
        <v>43999</v>
      </c>
      <c r="C2327">
        <v>6550</v>
      </c>
      <c r="E2327" s="170">
        <v>43977</v>
      </c>
      <c r="F2327">
        <v>4626.8</v>
      </c>
      <c r="H2327" s="170">
        <v>43977</v>
      </c>
      <c r="I2327" s="172">
        <f t="shared" si="84"/>
        <v>6825.9444444444453</v>
      </c>
      <c r="J2327" s="114">
        <f t="shared" si="85"/>
        <v>4626.8</v>
      </c>
      <c r="L2327" s="170"/>
      <c r="M2327" s="173"/>
      <c r="T2327" s="170"/>
      <c r="X2327" s="170"/>
      <c r="Y2327" s="171"/>
    </row>
    <row r="2328" spans="2:25">
      <c r="B2328" s="170">
        <v>44000</v>
      </c>
      <c r="C2328">
        <v>6475</v>
      </c>
      <c r="E2328" s="170">
        <v>43978</v>
      </c>
      <c r="F2328">
        <v>4641.5600000000004</v>
      </c>
      <c r="H2328" s="170">
        <v>43978</v>
      </c>
      <c r="I2328" s="172">
        <f t="shared" si="84"/>
        <v>6825.9444444444453</v>
      </c>
      <c r="J2328" s="114">
        <f t="shared" si="85"/>
        <v>4641.5600000000004</v>
      </c>
      <c r="L2328" s="170"/>
      <c r="M2328" s="173"/>
      <c r="T2328" s="170"/>
      <c r="X2328" s="170"/>
      <c r="Y2328" s="171"/>
    </row>
    <row r="2329" spans="2:25">
      <c r="B2329" s="170">
        <v>44001</v>
      </c>
      <c r="C2329">
        <v>6575</v>
      </c>
      <c r="E2329" s="170">
        <v>43979</v>
      </c>
      <c r="F2329">
        <v>4716.1899999999996</v>
      </c>
      <c r="H2329" s="170">
        <v>43979</v>
      </c>
      <c r="I2329" s="172">
        <f t="shared" si="84"/>
        <v>6825.9444444444453</v>
      </c>
      <c r="J2329" s="114">
        <f t="shared" si="85"/>
        <v>4716.1899999999996</v>
      </c>
      <c r="L2329" s="170"/>
      <c r="M2329" s="173"/>
      <c r="T2329" s="170"/>
      <c r="X2329" s="170"/>
      <c r="Y2329" s="171"/>
    </row>
    <row r="2330" spans="2:25">
      <c r="B2330" s="170">
        <v>44004</v>
      </c>
      <c r="C2330">
        <v>6575</v>
      </c>
      <c r="E2330" s="170">
        <v>43980</v>
      </c>
      <c r="F2330">
        <v>4753.6099999999997</v>
      </c>
      <c r="H2330" s="170">
        <v>43980</v>
      </c>
      <c r="I2330" s="172">
        <f t="shared" si="84"/>
        <v>6825.9444444444453</v>
      </c>
      <c r="J2330" s="114">
        <f t="shared" si="85"/>
        <v>4753.6099999999997</v>
      </c>
      <c r="L2330" s="170"/>
      <c r="M2330" s="173"/>
      <c r="T2330" s="170"/>
      <c r="X2330" s="170"/>
      <c r="Y2330" s="171"/>
    </row>
    <row r="2331" spans="2:25">
      <c r="B2331" s="170">
        <v>44005</v>
      </c>
      <c r="C2331">
        <v>6425</v>
      </c>
      <c r="E2331" s="170">
        <v>43984</v>
      </c>
      <c r="F2331">
        <v>4847.51</v>
      </c>
      <c r="H2331" s="170">
        <v>43984</v>
      </c>
      <c r="I2331" s="172">
        <f t="shared" si="84"/>
        <v>6825.9444444444453</v>
      </c>
      <c r="J2331" s="114">
        <f t="shared" si="85"/>
        <v>4847.51</v>
      </c>
      <c r="L2331" s="170"/>
      <c r="M2331" s="173"/>
      <c r="T2331" s="170"/>
      <c r="X2331" s="170"/>
      <c r="Y2331" s="171"/>
    </row>
    <row r="2332" spans="2:25">
      <c r="B2332" s="170">
        <v>44006</v>
      </c>
      <c r="C2332">
        <v>6525</v>
      </c>
      <c r="E2332" s="170">
        <v>43985</v>
      </c>
      <c r="F2332">
        <v>4941.01</v>
      </c>
      <c r="H2332" s="170">
        <v>43985</v>
      </c>
      <c r="I2332" s="172">
        <f t="shared" si="84"/>
        <v>6825.9444444444453</v>
      </c>
      <c r="J2332" s="114">
        <f t="shared" si="85"/>
        <v>4941.01</v>
      </c>
      <c r="L2332" s="170"/>
      <c r="M2332" s="173"/>
      <c r="T2332" s="170"/>
      <c r="X2332" s="170"/>
      <c r="Y2332" s="171"/>
    </row>
    <row r="2333" spans="2:25">
      <c r="B2333" s="170">
        <v>44007</v>
      </c>
      <c r="C2333">
        <v>6375</v>
      </c>
      <c r="E2333" s="170">
        <v>43986</v>
      </c>
      <c r="F2333">
        <v>4916.7</v>
      </c>
      <c r="H2333" s="170">
        <v>43986</v>
      </c>
      <c r="I2333" s="172">
        <f t="shared" si="84"/>
        <v>6825.9444444444453</v>
      </c>
      <c r="J2333" s="114">
        <f t="shared" si="85"/>
        <v>4916.7</v>
      </c>
      <c r="L2333" s="170"/>
      <c r="M2333" s="173"/>
      <c r="T2333" s="170"/>
      <c r="X2333" s="170"/>
      <c r="Y2333" s="171"/>
    </row>
    <row r="2334" spans="2:25">
      <c r="B2334" s="170">
        <v>44008</v>
      </c>
      <c r="C2334">
        <v>6675</v>
      </c>
      <c r="E2334" s="170">
        <v>43987</v>
      </c>
      <c r="F2334">
        <v>4947.78</v>
      </c>
      <c r="H2334" s="170">
        <v>43987</v>
      </c>
      <c r="I2334" s="172">
        <f t="shared" si="84"/>
        <v>6825.9444444444453</v>
      </c>
      <c r="J2334" s="114">
        <f t="shared" si="85"/>
        <v>4947.78</v>
      </c>
      <c r="L2334" s="170"/>
      <c r="M2334" s="173"/>
      <c r="T2334" s="170"/>
      <c r="X2334" s="170"/>
      <c r="Y2334" s="171"/>
    </row>
    <row r="2335" spans="2:25">
      <c r="B2335" s="170">
        <v>44011</v>
      </c>
      <c r="C2335">
        <v>6750</v>
      </c>
      <c r="E2335" s="170">
        <v>43990</v>
      </c>
      <c r="F2335">
        <v>5070.5600000000004</v>
      </c>
      <c r="H2335" s="170">
        <v>43990</v>
      </c>
      <c r="I2335" s="172">
        <f t="shared" si="84"/>
        <v>6825.9444444444453</v>
      </c>
      <c r="J2335" s="114">
        <f t="shared" si="85"/>
        <v>5070.5600000000004</v>
      </c>
      <c r="L2335" s="170"/>
      <c r="M2335" s="173"/>
      <c r="T2335" s="170"/>
      <c r="X2335" s="170"/>
      <c r="Y2335" s="171"/>
    </row>
    <row r="2336" spans="2:25">
      <c r="B2336" s="170">
        <v>44012</v>
      </c>
      <c r="C2336">
        <v>6525</v>
      </c>
      <c r="E2336" s="170">
        <v>43991</v>
      </c>
      <c r="F2336">
        <v>5035.0600000000004</v>
      </c>
      <c r="H2336" s="170">
        <v>43991</v>
      </c>
      <c r="I2336" s="172">
        <f t="shared" si="84"/>
        <v>6825.9444444444453</v>
      </c>
      <c r="J2336" s="114">
        <f t="shared" si="85"/>
        <v>5035.0600000000004</v>
      </c>
      <c r="L2336" s="170"/>
      <c r="M2336" s="173"/>
      <c r="T2336" s="170"/>
      <c r="X2336" s="170"/>
      <c r="Y2336" s="171"/>
    </row>
    <row r="2337" spans="2:25">
      <c r="B2337" s="170">
        <v>44013</v>
      </c>
      <c r="C2337">
        <v>6550</v>
      </c>
      <c r="E2337" s="170">
        <v>43992</v>
      </c>
      <c r="F2337">
        <v>4920.68</v>
      </c>
      <c r="H2337" s="170">
        <v>43992</v>
      </c>
      <c r="I2337" s="172">
        <f t="shared" si="84"/>
        <v>6825.9444444444453</v>
      </c>
      <c r="J2337" s="114">
        <f t="shared" si="85"/>
        <v>4920.68</v>
      </c>
      <c r="L2337" s="170"/>
      <c r="M2337" s="173"/>
      <c r="T2337" s="170"/>
      <c r="X2337" s="170"/>
      <c r="Y2337" s="171"/>
    </row>
    <row r="2338" spans="2:25">
      <c r="B2338" s="170">
        <v>44014</v>
      </c>
      <c r="C2338">
        <v>6575</v>
      </c>
      <c r="E2338" s="170">
        <v>43993</v>
      </c>
      <c r="F2338">
        <v>4854.75</v>
      </c>
      <c r="H2338" s="170">
        <v>43993</v>
      </c>
      <c r="I2338" s="172">
        <f t="shared" si="84"/>
        <v>6825.9444444444453</v>
      </c>
      <c r="J2338" s="114">
        <f t="shared" si="85"/>
        <v>4854.75</v>
      </c>
      <c r="L2338" s="170"/>
      <c r="M2338" s="173"/>
      <c r="T2338" s="170"/>
      <c r="X2338" s="170"/>
      <c r="Y2338" s="171"/>
    </row>
    <row r="2339" spans="2:25">
      <c r="B2339" s="170">
        <v>44015</v>
      </c>
      <c r="C2339">
        <v>6675</v>
      </c>
      <c r="E2339" s="170">
        <v>43994</v>
      </c>
      <c r="F2339">
        <v>4880.3599999999997</v>
      </c>
      <c r="H2339" s="170">
        <v>43994</v>
      </c>
      <c r="I2339" s="172">
        <f t="shared" si="84"/>
        <v>6825.9444444444453</v>
      </c>
      <c r="J2339" s="114">
        <f t="shared" si="85"/>
        <v>4880.3599999999997</v>
      </c>
      <c r="L2339" s="170"/>
      <c r="M2339" s="173"/>
      <c r="T2339" s="170"/>
      <c r="X2339" s="170"/>
      <c r="Y2339" s="171"/>
    </row>
    <row r="2340" spans="2:25">
      <c r="B2340" s="170">
        <v>44018</v>
      </c>
      <c r="C2340">
        <v>6625</v>
      </c>
      <c r="E2340" s="170">
        <v>43997</v>
      </c>
      <c r="F2340">
        <v>4816.34</v>
      </c>
      <c r="H2340" s="170">
        <v>43997</v>
      </c>
      <c r="I2340" s="172">
        <f t="shared" si="84"/>
        <v>6825.9444444444453</v>
      </c>
      <c r="J2340" s="114">
        <f t="shared" si="85"/>
        <v>4816.34</v>
      </c>
      <c r="L2340" s="170"/>
      <c r="M2340" s="173"/>
      <c r="T2340" s="170"/>
      <c r="X2340" s="170"/>
      <c r="Y2340" s="171"/>
    </row>
    <row r="2341" spans="2:25">
      <c r="B2341" s="170">
        <v>44019</v>
      </c>
      <c r="C2341">
        <v>6575</v>
      </c>
      <c r="E2341" s="170">
        <v>43998</v>
      </c>
      <c r="F2341">
        <v>4986.46</v>
      </c>
      <c r="H2341" s="170">
        <v>43998</v>
      </c>
      <c r="I2341" s="172">
        <f t="shared" si="84"/>
        <v>6825.9444444444453</v>
      </c>
      <c r="J2341" s="114">
        <f t="shared" si="85"/>
        <v>4986.46</v>
      </c>
      <c r="L2341" s="170"/>
      <c r="M2341" s="173"/>
      <c r="T2341" s="170"/>
      <c r="X2341" s="170"/>
      <c r="Y2341" s="171"/>
    </row>
    <row r="2342" spans="2:25">
      <c r="B2342" s="170">
        <v>44020</v>
      </c>
      <c r="C2342">
        <v>6625</v>
      </c>
      <c r="E2342" s="170">
        <v>43999</v>
      </c>
      <c r="F2342">
        <v>4987.78</v>
      </c>
      <c r="H2342" s="170">
        <v>43999</v>
      </c>
      <c r="I2342" s="172">
        <f t="shared" si="84"/>
        <v>6825.9444444444453</v>
      </c>
      <c r="J2342" s="114">
        <f t="shared" si="85"/>
        <v>4987.78</v>
      </c>
      <c r="L2342" s="170"/>
      <c r="M2342" s="173"/>
      <c r="T2342" s="170"/>
      <c r="X2342" s="170"/>
      <c r="Y2342" s="171"/>
    </row>
    <row r="2343" spans="2:25">
      <c r="B2343" s="170">
        <v>44021</v>
      </c>
      <c r="C2343">
        <v>6550</v>
      </c>
      <c r="E2343" s="170">
        <v>44000</v>
      </c>
      <c r="F2343">
        <v>4925.25</v>
      </c>
      <c r="H2343" s="170">
        <v>44000</v>
      </c>
      <c r="I2343" s="172">
        <f t="shared" si="84"/>
        <v>6825.9444444444453</v>
      </c>
      <c r="J2343" s="114">
        <f t="shared" si="85"/>
        <v>4925.25</v>
      </c>
      <c r="L2343" s="170"/>
      <c r="M2343" s="173"/>
      <c r="T2343" s="170"/>
      <c r="X2343" s="170"/>
      <c r="Y2343" s="171"/>
    </row>
    <row r="2344" spans="2:25">
      <c r="B2344" s="170">
        <v>44022</v>
      </c>
      <c r="C2344">
        <v>6500</v>
      </c>
      <c r="E2344" s="170">
        <v>44001</v>
      </c>
      <c r="F2344">
        <v>4942.2700000000004</v>
      </c>
      <c r="H2344" s="170">
        <v>44001</v>
      </c>
      <c r="I2344" s="172">
        <f t="shared" si="84"/>
        <v>6825.9444444444453</v>
      </c>
      <c r="J2344" s="114">
        <f t="shared" si="85"/>
        <v>4942.2700000000004</v>
      </c>
      <c r="L2344" s="170"/>
      <c r="M2344" s="173"/>
      <c r="T2344" s="170"/>
      <c r="X2344" s="170"/>
      <c r="Y2344" s="171"/>
    </row>
    <row r="2345" spans="2:25">
      <c r="B2345" s="170">
        <v>44025</v>
      </c>
      <c r="C2345">
        <v>6575</v>
      </c>
      <c r="E2345" s="170">
        <v>44004</v>
      </c>
      <c r="F2345">
        <v>4918.83</v>
      </c>
      <c r="H2345" s="170">
        <v>44004</v>
      </c>
      <c r="I2345" s="172">
        <f t="shared" si="84"/>
        <v>6825.9444444444453</v>
      </c>
      <c r="J2345" s="114">
        <f t="shared" si="85"/>
        <v>4918.83</v>
      </c>
      <c r="L2345" s="170"/>
      <c r="M2345" s="173"/>
      <c r="T2345" s="170"/>
      <c r="X2345" s="170"/>
      <c r="Y2345" s="171"/>
    </row>
    <row r="2346" spans="2:25">
      <c r="B2346" s="170">
        <v>44026</v>
      </c>
      <c r="C2346">
        <v>6600</v>
      </c>
      <c r="E2346" s="170">
        <v>44005</v>
      </c>
      <c r="F2346">
        <v>4879.13</v>
      </c>
      <c r="H2346" s="170">
        <v>44005</v>
      </c>
      <c r="I2346" s="172">
        <f t="shared" si="84"/>
        <v>6825.9444444444453</v>
      </c>
      <c r="J2346" s="114">
        <f t="shared" si="85"/>
        <v>4879.13</v>
      </c>
      <c r="L2346" s="170"/>
      <c r="M2346" s="173"/>
      <c r="T2346" s="170"/>
      <c r="X2346" s="170"/>
      <c r="Y2346" s="171"/>
    </row>
    <row r="2347" spans="2:25">
      <c r="B2347" s="170">
        <v>44027</v>
      </c>
      <c r="C2347">
        <v>6525</v>
      </c>
      <c r="E2347" s="170">
        <v>44006</v>
      </c>
      <c r="F2347">
        <v>4964.7299999999996</v>
      </c>
      <c r="H2347" s="170">
        <v>44006</v>
      </c>
      <c r="I2347" s="172">
        <f t="shared" si="84"/>
        <v>6825.9444444444453</v>
      </c>
      <c r="J2347" s="114">
        <f t="shared" si="85"/>
        <v>4964.7299999999996</v>
      </c>
      <c r="L2347" s="170"/>
      <c r="M2347" s="173"/>
      <c r="T2347" s="170"/>
      <c r="X2347" s="170"/>
      <c r="Y2347" s="171"/>
    </row>
    <row r="2348" spans="2:25">
      <c r="B2348" s="170">
        <v>44028</v>
      </c>
      <c r="C2348">
        <v>6625</v>
      </c>
      <c r="E2348" s="170">
        <v>44007</v>
      </c>
      <c r="F2348">
        <v>4896.7299999999996</v>
      </c>
      <c r="H2348" s="170">
        <v>44007</v>
      </c>
      <c r="I2348" s="172">
        <f t="shared" si="84"/>
        <v>6825.9444444444453</v>
      </c>
      <c r="J2348" s="114">
        <f t="shared" si="85"/>
        <v>4896.7299999999996</v>
      </c>
      <c r="L2348" s="170"/>
      <c r="M2348" s="173"/>
      <c r="T2348" s="170"/>
      <c r="X2348" s="170"/>
      <c r="Y2348" s="171"/>
    </row>
    <row r="2349" spans="2:25">
      <c r="B2349" s="170">
        <v>44029</v>
      </c>
      <c r="C2349">
        <v>6550</v>
      </c>
      <c r="E2349" s="170">
        <v>44008</v>
      </c>
      <c r="F2349">
        <v>4904.09</v>
      </c>
      <c r="H2349" s="170">
        <v>44008</v>
      </c>
      <c r="I2349" s="172">
        <f t="shared" si="84"/>
        <v>6825.9444444444453</v>
      </c>
      <c r="J2349" s="114">
        <f t="shared" si="85"/>
        <v>4904.09</v>
      </c>
      <c r="L2349" s="170"/>
      <c r="M2349" s="173"/>
      <c r="T2349" s="170"/>
      <c r="X2349" s="170"/>
      <c r="Y2349" s="171"/>
    </row>
    <row r="2350" spans="2:25">
      <c r="B2350" s="170">
        <v>44032</v>
      </c>
      <c r="C2350">
        <v>6600</v>
      </c>
      <c r="E2350" s="170">
        <v>44011</v>
      </c>
      <c r="F2350">
        <v>4901.82</v>
      </c>
      <c r="H2350" s="170">
        <v>44011</v>
      </c>
      <c r="I2350" s="172">
        <f t="shared" si="84"/>
        <v>6825.9444444444453</v>
      </c>
      <c r="J2350" s="114">
        <f t="shared" si="85"/>
        <v>4901.82</v>
      </c>
      <c r="L2350" s="170"/>
      <c r="M2350" s="173"/>
      <c r="T2350" s="170"/>
      <c r="X2350" s="170"/>
      <c r="Y2350" s="171"/>
    </row>
    <row r="2351" spans="2:25">
      <c r="B2351" s="170">
        <v>44033</v>
      </c>
      <c r="C2351">
        <v>6675</v>
      </c>
      <c r="E2351" s="170">
        <v>44012</v>
      </c>
      <c r="F2351">
        <v>4905.3900000000003</v>
      </c>
      <c r="H2351" s="170">
        <v>44012</v>
      </c>
      <c r="I2351" s="172">
        <f t="shared" si="84"/>
        <v>6825.9444444444453</v>
      </c>
      <c r="J2351" s="114">
        <f t="shared" si="85"/>
        <v>4905.3900000000003</v>
      </c>
      <c r="L2351" s="170"/>
      <c r="M2351" s="173"/>
      <c r="T2351" s="170"/>
      <c r="X2351" s="170"/>
      <c r="Y2351" s="171"/>
    </row>
    <row r="2352" spans="2:25">
      <c r="B2352" s="170">
        <v>44034</v>
      </c>
      <c r="C2352">
        <v>6675</v>
      </c>
      <c r="E2352" s="170">
        <v>44013</v>
      </c>
      <c r="F2352">
        <v>4914.3900000000003</v>
      </c>
      <c r="H2352" s="170">
        <v>44013</v>
      </c>
      <c r="I2352" s="172">
        <f t="shared" si="84"/>
        <v>6825.9444444444453</v>
      </c>
      <c r="J2352" s="114">
        <f t="shared" si="85"/>
        <v>4914.3900000000003</v>
      </c>
      <c r="L2352" s="170"/>
      <c r="M2352" s="173"/>
      <c r="T2352" s="170"/>
      <c r="X2352" s="170"/>
      <c r="Y2352" s="171"/>
    </row>
    <row r="2353" spans="2:25">
      <c r="B2353" s="170">
        <v>44035</v>
      </c>
      <c r="C2353">
        <v>6725</v>
      </c>
      <c r="E2353" s="170">
        <v>44014</v>
      </c>
      <c r="F2353">
        <v>4966.78</v>
      </c>
      <c r="H2353" s="170">
        <v>44014</v>
      </c>
      <c r="I2353" s="172">
        <f t="shared" si="84"/>
        <v>6825.9444444444453</v>
      </c>
      <c r="J2353" s="114">
        <f t="shared" si="85"/>
        <v>4966.78</v>
      </c>
      <c r="L2353" s="170"/>
      <c r="M2353" s="173"/>
      <c r="T2353" s="170"/>
      <c r="X2353" s="170"/>
      <c r="Y2353" s="171"/>
    </row>
    <row r="2354" spans="2:25">
      <c r="B2354" s="170">
        <v>44036</v>
      </c>
      <c r="C2354">
        <v>6475</v>
      </c>
      <c r="E2354" s="170">
        <v>44015</v>
      </c>
      <c r="F2354">
        <v>4973.79</v>
      </c>
      <c r="H2354" s="170">
        <v>44015</v>
      </c>
      <c r="I2354" s="172">
        <f t="shared" si="84"/>
        <v>6825.9444444444453</v>
      </c>
      <c r="J2354" s="114">
        <f t="shared" si="85"/>
        <v>4973.79</v>
      </c>
      <c r="L2354" s="170"/>
      <c r="M2354" s="173"/>
      <c r="T2354" s="170"/>
      <c r="X2354" s="170"/>
      <c r="Y2354" s="171"/>
    </row>
    <row r="2355" spans="2:25">
      <c r="B2355" s="170">
        <v>44039</v>
      </c>
      <c r="C2355">
        <v>6475</v>
      </c>
      <c r="E2355" s="170">
        <v>44018</v>
      </c>
      <c r="F2355">
        <v>4988.87</v>
      </c>
      <c r="H2355" s="170">
        <v>44018</v>
      </c>
      <c r="I2355" s="172">
        <f t="shared" si="84"/>
        <v>6825.9444444444453</v>
      </c>
      <c r="J2355" s="114">
        <f t="shared" si="85"/>
        <v>4988.87</v>
      </c>
      <c r="L2355" s="170"/>
      <c r="M2355" s="173"/>
      <c r="T2355" s="170"/>
      <c r="X2355" s="170"/>
      <c r="Y2355" s="171"/>
    </row>
    <row r="2356" spans="2:25">
      <c r="B2356" s="170">
        <v>44040</v>
      </c>
      <c r="C2356">
        <v>6425</v>
      </c>
      <c r="E2356" s="170">
        <v>44019</v>
      </c>
      <c r="F2356">
        <v>4987.08</v>
      </c>
      <c r="H2356" s="170">
        <v>44019</v>
      </c>
      <c r="I2356" s="172">
        <f t="shared" si="84"/>
        <v>6825.9444444444453</v>
      </c>
      <c r="J2356" s="114">
        <f t="shared" si="85"/>
        <v>4987.08</v>
      </c>
      <c r="L2356" s="170"/>
      <c r="M2356" s="173"/>
      <c r="T2356" s="170"/>
      <c r="X2356" s="170"/>
      <c r="Y2356" s="171"/>
    </row>
    <row r="2357" spans="2:25">
      <c r="B2357" s="170">
        <v>44041</v>
      </c>
      <c r="C2357">
        <v>6400</v>
      </c>
      <c r="E2357" s="170">
        <v>44020</v>
      </c>
      <c r="F2357">
        <v>5076.17</v>
      </c>
      <c r="H2357" s="170">
        <v>44020</v>
      </c>
      <c r="I2357" s="172">
        <f t="shared" si="84"/>
        <v>6825.9444444444453</v>
      </c>
      <c r="J2357" s="114">
        <f t="shared" si="85"/>
        <v>5076.17</v>
      </c>
      <c r="L2357" s="170"/>
      <c r="M2357" s="173"/>
      <c r="T2357" s="170"/>
      <c r="X2357" s="170"/>
      <c r="Y2357" s="171"/>
    </row>
    <row r="2358" spans="2:25">
      <c r="B2358" s="170">
        <v>44042</v>
      </c>
      <c r="C2358">
        <v>6450</v>
      </c>
      <c r="E2358" s="170">
        <v>44021</v>
      </c>
      <c r="F2358">
        <v>5052.79</v>
      </c>
      <c r="H2358" s="170">
        <v>44021</v>
      </c>
      <c r="I2358" s="172">
        <f t="shared" si="84"/>
        <v>6825.9444444444453</v>
      </c>
      <c r="J2358" s="114">
        <f t="shared" si="85"/>
        <v>5052.79</v>
      </c>
      <c r="L2358" s="170"/>
      <c r="M2358" s="173"/>
      <c r="T2358" s="170"/>
      <c r="X2358" s="170"/>
      <c r="Y2358" s="171"/>
    </row>
    <row r="2359" spans="2:25">
      <c r="B2359" s="170">
        <v>44046</v>
      </c>
      <c r="C2359">
        <v>6475</v>
      </c>
      <c r="E2359" s="170">
        <v>44022</v>
      </c>
      <c r="F2359">
        <v>5031.26</v>
      </c>
      <c r="H2359" s="170">
        <v>44022</v>
      </c>
      <c r="I2359" s="172">
        <f t="shared" si="84"/>
        <v>6825.9444444444453</v>
      </c>
      <c r="J2359" s="114">
        <f t="shared" si="85"/>
        <v>5031.26</v>
      </c>
      <c r="L2359" s="170"/>
      <c r="M2359" s="173"/>
      <c r="T2359" s="170"/>
      <c r="X2359" s="170"/>
      <c r="Y2359" s="171"/>
    </row>
    <row r="2360" spans="2:25">
      <c r="B2360" s="170">
        <v>44047</v>
      </c>
      <c r="C2360">
        <v>6750</v>
      </c>
      <c r="E2360" s="170">
        <v>44025</v>
      </c>
      <c r="F2360">
        <v>5064.45</v>
      </c>
      <c r="H2360" s="170">
        <v>44025</v>
      </c>
      <c r="I2360" s="172">
        <f t="shared" si="84"/>
        <v>6825.9444444444453</v>
      </c>
      <c r="J2360" s="114">
        <f t="shared" si="85"/>
        <v>5064.45</v>
      </c>
      <c r="L2360" s="170"/>
      <c r="M2360" s="173"/>
      <c r="T2360" s="170"/>
      <c r="X2360" s="170"/>
      <c r="Y2360" s="171"/>
    </row>
    <row r="2361" spans="2:25">
      <c r="B2361" s="170">
        <v>44048</v>
      </c>
      <c r="C2361">
        <v>7075</v>
      </c>
      <c r="E2361" s="170">
        <v>44026</v>
      </c>
      <c r="F2361">
        <v>5079.12</v>
      </c>
      <c r="H2361" s="170">
        <v>44026</v>
      </c>
      <c r="I2361" s="172">
        <f t="shared" si="84"/>
        <v>6825.9444444444453</v>
      </c>
      <c r="J2361" s="114">
        <f t="shared" si="85"/>
        <v>5079.12</v>
      </c>
      <c r="L2361" s="170"/>
      <c r="M2361" s="173"/>
      <c r="T2361" s="170"/>
      <c r="X2361" s="170"/>
      <c r="Y2361" s="171"/>
    </row>
    <row r="2362" spans="2:25">
      <c r="B2362" s="170">
        <v>44049</v>
      </c>
      <c r="C2362">
        <v>7025</v>
      </c>
      <c r="E2362" s="170">
        <v>44027</v>
      </c>
      <c r="F2362">
        <v>5075.8</v>
      </c>
      <c r="H2362" s="170">
        <v>44027</v>
      </c>
      <c r="I2362" s="172">
        <f t="shared" si="84"/>
        <v>6825.9444444444453</v>
      </c>
      <c r="J2362" s="114">
        <f t="shared" si="85"/>
        <v>5075.8</v>
      </c>
      <c r="L2362" s="170"/>
      <c r="M2362" s="173"/>
      <c r="T2362" s="170"/>
      <c r="X2362" s="170"/>
      <c r="Y2362" s="171"/>
    </row>
    <row r="2363" spans="2:25">
      <c r="B2363" s="170">
        <v>44050</v>
      </c>
      <c r="C2363">
        <v>6875</v>
      </c>
      <c r="E2363" s="170">
        <v>44028</v>
      </c>
      <c r="F2363">
        <v>5098.37</v>
      </c>
      <c r="H2363" s="170">
        <v>44028</v>
      </c>
      <c r="I2363" s="172">
        <f t="shared" si="84"/>
        <v>6825.9444444444453</v>
      </c>
      <c r="J2363" s="114">
        <f t="shared" si="85"/>
        <v>5098.37</v>
      </c>
      <c r="L2363" s="170"/>
      <c r="M2363" s="173"/>
      <c r="T2363" s="170"/>
      <c r="X2363" s="170"/>
      <c r="Y2363" s="171"/>
    </row>
    <row r="2364" spans="2:25">
      <c r="B2364" s="170">
        <v>44053</v>
      </c>
      <c r="C2364">
        <v>6975</v>
      </c>
      <c r="E2364" s="170">
        <v>44029</v>
      </c>
      <c r="F2364">
        <v>5079.59</v>
      </c>
      <c r="H2364" s="170">
        <v>44029</v>
      </c>
      <c r="I2364" s="172">
        <f t="shared" si="84"/>
        <v>6825.9444444444453</v>
      </c>
      <c r="J2364" s="114">
        <f t="shared" si="85"/>
        <v>5079.59</v>
      </c>
      <c r="L2364" s="170"/>
      <c r="M2364" s="173"/>
      <c r="T2364" s="170"/>
      <c r="X2364" s="170"/>
      <c r="Y2364" s="171"/>
    </row>
    <row r="2365" spans="2:25">
      <c r="B2365" s="170">
        <v>44054</v>
      </c>
      <c r="C2365">
        <v>7050</v>
      </c>
      <c r="E2365" s="170">
        <v>44032</v>
      </c>
      <c r="F2365">
        <v>5051.1099999999997</v>
      </c>
      <c r="H2365" s="170">
        <v>44032</v>
      </c>
      <c r="I2365" s="172">
        <f t="shared" si="84"/>
        <v>6825.9444444444453</v>
      </c>
      <c r="J2365" s="114">
        <f t="shared" si="85"/>
        <v>5051.1099999999997</v>
      </c>
      <c r="L2365" s="170"/>
      <c r="M2365" s="173"/>
      <c r="T2365" s="170"/>
      <c r="X2365" s="170"/>
      <c r="Y2365" s="171"/>
    </row>
    <row r="2366" spans="2:25">
      <c r="B2366" s="170">
        <v>44055</v>
      </c>
      <c r="C2366">
        <v>7050</v>
      </c>
      <c r="E2366" s="170">
        <v>44033</v>
      </c>
      <c r="F2366">
        <v>5114.71</v>
      </c>
      <c r="H2366" s="170">
        <v>44033</v>
      </c>
      <c r="I2366" s="172">
        <f t="shared" si="84"/>
        <v>6825.9444444444453</v>
      </c>
      <c r="J2366" s="114">
        <f t="shared" si="85"/>
        <v>5114.71</v>
      </c>
      <c r="L2366" s="170"/>
      <c r="M2366" s="173"/>
      <c r="T2366" s="170"/>
      <c r="X2366" s="170"/>
      <c r="Y2366" s="171"/>
    </row>
    <row r="2367" spans="2:25">
      <c r="B2367" s="170">
        <v>44056</v>
      </c>
      <c r="C2367">
        <v>7225</v>
      </c>
      <c r="E2367" s="170">
        <v>44034</v>
      </c>
      <c r="F2367">
        <v>5110.1899999999996</v>
      </c>
      <c r="H2367" s="170">
        <v>44034</v>
      </c>
      <c r="I2367" s="172">
        <f t="shared" si="84"/>
        <v>6825.9444444444453</v>
      </c>
      <c r="J2367" s="114">
        <f t="shared" si="85"/>
        <v>5110.1899999999996</v>
      </c>
      <c r="L2367" s="170"/>
      <c r="M2367" s="173"/>
      <c r="T2367" s="170"/>
      <c r="X2367" s="170"/>
      <c r="Y2367" s="171"/>
    </row>
    <row r="2368" spans="2:25">
      <c r="B2368" s="170">
        <v>44057</v>
      </c>
      <c r="C2368">
        <v>7325</v>
      </c>
      <c r="E2368" s="170">
        <v>44035</v>
      </c>
      <c r="F2368">
        <v>5145.01</v>
      </c>
      <c r="H2368" s="170">
        <v>44035</v>
      </c>
      <c r="I2368" s="172">
        <f t="shared" si="84"/>
        <v>6825.9444444444453</v>
      </c>
      <c r="J2368" s="114">
        <f t="shared" si="85"/>
        <v>5145.01</v>
      </c>
      <c r="L2368" s="170"/>
      <c r="M2368" s="173"/>
      <c r="T2368" s="170"/>
      <c r="X2368" s="170"/>
      <c r="Y2368" s="171"/>
    </row>
    <row r="2369" spans="2:25">
      <c r="B2369" s="170">
        <v>44061</v>
      </c>
      <c r="C2369">
        <v>7250</v>
      </c>
      <c r="E2369" s="170">
        <v>44036</v>
      </c>
      <c r="F2369">
        <v>5082.99</v>
      </c>
      <c r="H2369" s="170">
        <v>44036</v>
      </c>
      <c r="I2369" s="172">
        <f t="shared" si="84"/>
        <v>6825.9444444444453</v>
      </c>
      <c r="J2369" s="114">
        <f t="shared" si="85"/>
        <v>5082.99</v>
      </c>
      <c r="L2369" s="170"/>
      <c r="M2369" s="173"/>
      <c r="T2369" s="170"/>
      <c r="X2369" s="170"/>
      <c r="Y2369" s="171"/>
    </row>
    <row r="2370" spans="2:25">
      <c r="B2370" s="170">
        <v>44062</v>
      </c>
      <c r="C2370">
        <v>7200</v>
      </c>
      <c r="E2370" s="170">
        <v>44039</v>
      </c>
      <c r="F2370">
        <v>5116.67</v>
      </c>
      <c r="H2370" s="170">
        <v>44039</v>
      </c>
      <c r="I2370" s="172">
        <f t="shared" si="84"/>
        <v>6825.9444444444453</v>
      </c>
      <c r="J2370" s="114">
        <f t="shared" si="85"/>
        <v>5116.67</v>
      </c>
      <c r="L2370" s="170"/>
      <c r="M2370" s="173"/>
      <c r="T2370" s="170"/>
      <c r="X2370" s="170"/>
      <c r="Y2370" s="171"/>
    </row>
    <row r="2371" spans="2:25">
      <c r="B2371" s="170">
        <v>44067</v>
      </c>
      <c r="C2371">
        <v>7500</v>
      </c>
      <c r="E2371" s="170">
        <v>44040</v>
      </c>
      <c r="F2371">
        <v>5112.99</v>
      </c>
      <c r="H2371" s="170">
        <v>44040</v>
      </c>
      <c r="I2371" s="172">
        <f t="shared" si="84"/>
        <v>6825.9444444444453</v>
      </c>
      <c r="J2371" s="114">
        <f t="shared" si="85"/>
        <v>5112.99</v>
      </c>
      <c r="L2371" s="170"/>
      <c r="M2371" s="173"/>
      <c r="T2371" s="170"/>
      <c r="X2371" s="170"/>
      <c r="Y2371" s="171"/>
    </row>
    <row r="2372" spans="2:25">
      <c r="B2372" s="170">
        <v>44068</v>
      </c>
      <c r="C2372">
        <v>7850</v>
      </c>
      <c r="E2372" s="170">
        <v>44041</v>
      </c>
      <c r="F2372">
        <v>5111.1099999999997</v>
      </c>
      <c r="H2372" s="170">
        <v>44041</v>
      </c>
      <c r="I2372" s="172">
        <f t="shared" si="84"/>
        <v>6825.9444444444453</v>
      </c>
      <c r="J2372" s="114">
        <f t="shared" si="85"/>
        <v>5111.1099999999997</v>
      </c>
      <c r="L2372" s="170"/>
      <c r="M2372" s="173"/>
      <c r="T2372" s="170"/>
      <c r="X2372" s="170"/>
      <c r="Y2372" s="171"/>
    </row>
    <row r="2373" spans="2:25">
      <c r="B2373" s="170">
        <v>44069</v>
      </c>
      <c r="C2373">
        <v>7675</v>
      </c>
      <c r="E2373" s="170">
        <v>44042</v>
      </c>
      <c r="F2373">
        <v>5149.63</v>
      </c>
      <c r="H2373" s="170">
        <v>44042</v>
      </c>
      <c r="I2373" s="172">
        <f t="shared" ref="I2373:I2436" si="86">IFERROR(_xlfn.XLOOKUP($H2373,B2373:B5940,C2373:C5940),AVERAGE(I2370:I2372))</f>
        <v>6825.9444444444453</v>
      </c>
      <c r="J2373" s="114">
        <f t="shared" ref="J2373:J2436" si="87">F2373</f>
        <v>5149.63</v>
      </c>
      <c r="L2373" s="170"/>
      <c r="M2373" s="173"/>
      <c r="T2373" s="170"/>
      <c r="X2373" s="170"/>
      <c r="Y2373" s="171"/>
    </row>
    <row r="2374" spans="2:25">
      <c r="B2374" s="170">
        <v>44070</v>
      </c>
      <c r="C2374">
        <v>7675</v>
      </c>
      <c r="E2374" s="170">
        <v>44046</v>
      </c>
      <c r="F2374">
        <v>5006.22</v>
      </c>
      <c r="H2374" s="170">
        <v>44046</v>
      </c>
      <c r="I2374" s="172">
        <f t="shared" si="86"/>
        <v>6825.9444444444453</v>
      </c>
      <c r="J2374" s="114">
        <f t="shared" si="87"/>
        <v>5006.22</v>
      </c>
      <c r="L2374" s="170"/>
      <c r="M2374" s="173"/>
      <c r="T2374" s="170"/>
      <c r="X2374" s="170"/>
      <c r="Y2374" s="171"/>
    </row>
    <row r="2375" spans="2:25">
      <c r="B2375" s="170">
        <v>44071</v>
      </c>
      <c r="C2375">
        <v>7625</v>
      </c>
      <c r="E2375" s="170">
        <v>44047</v>
      </c>
      <c r="F2375">
        <v>5075</v>
      </c>
      <c r="H2375" s="170">
        <v>44047</v>
      </c>
      <c r="I2375" s="172">
        <f t="shared" si="86"/>
        <v>6825.9444444444453</v>
      </c>
      <c r="J2375" s="114">
        <f t="shared" si="87"/>
        <v>5075</v>
      </c>
      <c r="L2375" s="170"/>
      <c r="M2375" s="173"/>
      <c r="T2375" s="170"/>
      <c r="X2375" s="170"/>
      <c r="Y2375" s="171"/>
    </row>
    <row r="2376" spans="2:25">
      <c r="B2376" s="170">
        <v>44074</v>
      </c>
      <c r="C2376">
        <v>7625</v>
      </c>
      <c r="E2376" s="170">
        <v>44048</v>
      </c>
      <c r="F2376">
        <v>5127.05</v>
      </c>
      <c r="H2376" s="170">
        <v>44048</v>
      </c>
      <c r="I2376" s="172">
        <f t="shared" si="86"/>
        <v>6825.9444444444453</v>
      </c>
      <c r="J2376" s="114">
        <f t="shared" si="87"/>
        <v>5127.05</v>
      </c>
      <c r="L2376" s="170"/>
      <c r="M2376" s="173"/>
      <c r="T2376" s="170"/>
      <c r="X2376" s="170"/>
      <c r="Y2376" s="171"/>
    </row>
    <row r="2377" spans="2:25">
      <c r="B2377" s="170">
        <v>44075</v>
      </c>
      <c r="C2377">
        <v>7650</v>
      </c>
      <c r="E2377" s="170">
        <v>44049</v>
      </c>
      <c r="F2377">
        <v>5178.2700000000004</v>
      </c>
      <c r="H2377" s="170">
        <v>44049</v>
      </c>
      <c r="I2377" s="172">
        <f t="shared" si="86"/>
        <v>6825.9444444444453</v>
      </c>
      <c r="J2377" s="114">
        <f t="shared" si="87"/>
        <v>5178.2700000000004</v>
      </c>
      <c r="L2377" s="170"/>
      <c r="M2377" s="173"/>
      <c r="T2377" s="170"/>
      <c r="X2377" s="170"/>
      <c r="Y2377" s="171"/>
    </row>
    <row r="2378" spans="2:25">
      <c r="B2378" s="170">
        <v>44076</v>
      </c>
      <c r="C2378">
        <v>7750</v>
      </c>
      <c r="E2378" s="170">
        <v>44050</v>
      </c>
      <c r="F2378">
        <v>5143.8900000000003</v>
      </c>
      <c r="H2378" s="170">
        <v>44050</v>
      </c>
      <c r="I2378" s="172">
        <f t="shared" si="86"/>
        <v>6825.9444444444453</v>
      </c>
      <c r="J2378" s="114">
        <f t="shared" si="87"/>
        <v>5143.8900000000003</v>
      </c>
      <c r="L2378" s="170"/>
      <c r="M2378" s="173"/>
      <c r="T2378" s="170"/>
      <c r="X2378" s="170"/>
      <c r="Y2378" s="171"/>
    </row>
    <row r="2379" spans="2:25">
      <c r="B2379" s="170">
        <v>44077</v>
      </c>
      <c r="C2379">
        <v>7725</v>
      </c>
      <c r="E2379" s="170">
        <v>44053</v>
      </c>
      <c r="F2379">
        <v>5157.83</v>
      </c>
      <c r="H2379" s="170">
        <v>44053</v>
      </c>
      <c r="I2379" s="172">
        <f t="shared" si="86"/>
        <v>6825.9444444444453</v>
      </c>
      <c r="J2379" s="114">
        <f t="shared" si="87"/>
        <v>5157.83</v>
      </c>
      <c r="L2379" s="170"/>
      <c r="M2379" s="173"/>
      <c r="T2379" s="170"/>
      <c r="X2379" s="170"/>
      <c r="Y2379" s="171"/>
    </row>
    <row r="2380" spans="2:25">
      <c r="B2380" s="170">
        <v>44078</v>
      </c>
      <c r="C2380">
        <v>7600</v>
      </c>
      <c r="E2380" s="170">
        <v>44054</v>
      </c>
      <c r="F2380">
        <v>5190.17</v>
      </c>
      <c r="H2380" s="170">
        <v>44054</v>
      </c>
      <c r="I2380" s="172">
        <f t="shared" si="86"/>
        <v>6825.9444444444453</v>
      </c>
      <c r="J2380" s="114">
        <f t="shared" si="87"/>
        <v>5190.17</v>
      </c>
      <c r="L2380" s="170"/>
      <c r="M2380" s="173"/>
      <c r="T2380" s="170"/>
      <c r="X2380" s="170"/>
      <c r="Y2380" s="171"/>
    </row>
    <row r="2381" spans="2:25">
      <c r="B2381" s="170">
        <v>44081</v>
      </c>
      <c r="C2381">
        <v>7800</v>
      </c>
      <c r="E2381" s="170">
        <v>44055</v>
      </c>
      <c r="F2381">
        <v>5233.45</v>
      </c>
      <c r="H2381" s="170">
        <v>44055</v>
      </c>
      <c r="I2381" s="172">
        <f t="shared" si="86"/>
        <v>6825.9444444444453</v>
      </c>
      <c r="J2381" s="114">
        <f t="shared" si="87"/>
        <v>5233.45</v>
      </c>
      <c r="L2381" s="170"/>
      <c r="M2381" s="173"/>
      <c r="T2381" s="170"/>
      <c r="X2381" s="170"/>
      <c r="Y2381" s="171"/>
    </row>
    <row r="2382" spans="2:25">
      <c r="B2382" s="170">
        <v>44082</v>
      </c>
      <c r="C2382">
        <v>7900</v>
      </c>
      <c r="E2382" s="170">
        <v>44056</v>
      </c>
      <c r="F2382">
        <v>5239.25</v>
      </c>
      <c r="H2382" s="170">
        <v>44056</v>
      </c>
      <c r="I2382" s="172">
        <f t="shared" si="86"/>
        <v>6825.9444444444453</v>
      </c>
      <c r="J2382" s="114">
        <f t="shared" si="87"/>
        <v>5239.25</v>
      </c>
      <c r="L2382" s="170"/>
      <c r="M2382" s="173"/>
      <c r="T2382" s="170"/>
      <c r="X2382" s="170"/>
      <c r="Y2382" s="171"/>
    </row>
    <row r="2383" spans="2:25">
      <c r="B2383" s="170">
        <v>44083</v>
      </c>
      <c r="C2383">
        <v>7575</v>
      </c>
      <c r="E2383" s="170">
        <v>44057</v>
      </c>
      <c r="F2383">
        <v>5247.69</v>
      </c>
      <c r="H2383" s="170">
        <v>44057</v>
      </c>
      <c r="I2383" s="172">
        <f t="shared" si="86"/>
        <v>6825.9444444444453</v>
      </c>
      <c r="J2383" s="114">
        <f t="shared" si="87"/>
        <v>5247.69</v>
      </c>
      <c r="L2383" s="170"/>
      <c r="M2383" s="173"/>
      <c r="T2383" s="170"/>
      <c r="X2383" s="170"/>
      <c r="Y2383" s="171"/>
    </row>
    <row r="2384" spans="2:25">
      <c r="B2384" s="170">
        <v>44084</v>
      </c>
      <c r="C2384">
        <v>7250</v>
      </c>
      <c r="E2384" s="170">
        <v>44061</v>
      </c>
      <c r="F2384">
        <v>5295.17</v>
      </c>
      <c r="H2384" s="170">
        <v>44061</v>
      </c>
      <c r="I2384" s="172">
        <f t="shared" si="86"/>
        <v>6825.9444444444453</v>
      </c>
      <c r="J2384" s="114">
        <f t="shared" si="87"/>
        <v>5295.17</v>
      </c>
      <c r="L2384" s="170"/>
      <c r="M2384" s="173"/>
      <c r="T2384" s="170"/>
      <c r="X2384" s="170"/>
      <c r="Y2384" s="171"/>
    </row>
    <row r="2385" spans="2:25">
      <c r="B2385" s="170">
        <v>44085</v>
      </c>
      <c r="C2385">
        <v>7575</v>
      </c>
      <c r="E2385" s="170">
        <v>44062</v>
      </c>
      <c r="F2385">
        <v>5272.81</v>
      </c>
      <c r="H2385" s="170">
        <v>44062</v>
      </c>
      <c r="I2385" s="172">
        <f t="shared" si="86"/>
        <v>6825.9444444444453</v>
      </c>
      <c r="J2385" s="114">
        <f t="shared" si="87"/>
        <v>5272.81</v>
      </c>
      <c r="L2385" s="170"/>
      <c r="M2385" s="173"/>
      <c r="T2385" s="170"/>
      <c r="X2385" s="170"/>
      <c r="Y2385" s="171"/>
    </row>
    <row r="2386" spans="2:25">
      <c r="B2386" s="170">
        <v>44088</v>
      </c>
      <c r="C2386">
        <v>7800</v>
      </c>
      <c r="E2386" s="170">
        <v>44067</v>
      </c>
      <c r="F2386">
        <v>5277.04</v>
      </c>
      <c r="H2386" s="170">
        <v>44067</v>
      </c>
      <c r="I2386" s="172">
        <f t="shared" si="86"/>
        <v>6825.9444444444453</v>
      </c>
      <c r="J2386" s="114">
        <f t="shared" si="87"/>
        <v>5277.04</v>
      </c>
      <c r="L2386" s="170"/>
      <c r="M2386" s="173"/>
      <c r="T2386" s="170"/>
      <c r="X2386" s="170"/>
      <c r="Y2386" s="171"/>
    </row>
    <row r="2387" spans="2:25">
      <c r="B2387" s="170">
        <v>44089</v>
      </c>
      <c r="C2387">
        <v>7675</v>
      </c>
      <c r="E2387" s="170">
        <v>44068</v>
      </c>
      <c r="F2387">
        <v>5338.89</v>
      </c>
      <c r="H2387" s="170">
        <v>44068</v>
      </c>
      <c r="I2387" s="172">
        <f t="shared" si="86"/>
        <v>6825.9444444444453</v>
      </c>
      <c r="J2387" s="114">
        <f t="shared" si="87"/>
        <v>5338.89</v>
      </c>
      <c r="L2387" s="170"/>
      <c r="M2387" s="173"/>
      <c r="T2387" s="170"/>
      <c r="X2387" s="170"/>
      <c r="Y2387" s="171"/>
    </row>
    <row r="2388" spans="2:25">
      <c r="B2388" s="170">
        <v>44090</v>
      </c>
      <c r="C2388">
        <v>7600</v>
      </c>
      <c r="E2388" s="170">
        <v>44069</v>
      </c>
      <c r="F2388">
        <v>5340.33</v>
      </c>
      <c r="H2388" s="170">
        <v>44069</v>
      </c>
      <c r="I2388" s="172">
        <f t="shared" si="86"/>
        <v>6825.9444444444453</v>
      </c>
      <c r="J2388" s="114">
        <f t="shared" si="87"/>
        <v>5340.33</v>
      </c>
      <c r="L2388" s="170"/>
      <c r="M2388" s="173"/>
      <c r="T2388" s="170"/>
      <c r="X2388" s="170"/>
      <c r="Y2388" s="171"/>
    </row>
    <row r="2389" spans="2:25">
      <c r="B2389" s="170">
        <v>44091</v>
      </c>
      <c r="C2389">
        <v>7400</v>
      </c>
      <c r="E2389" s="170">
        <v>44070</v>
      </c>
      <c r="F2389">
        <v>5371.47</v>
      </c>
      <c r="H2389" s="170">
        <v>44070</v>
      </c>
      <c r="I2389" s="172">
        <f t="shared" si="86"/>
        <v>6825.9444444444453</v>
      </c>
      <c r="J2389" s="114">
        <f t="shared" si="87"/>
        <v>5371.47</v>
      </c>
      <c r="L2389" s="170"/>
      <c r="M2389" s="173"/>
      <c r="T2389" s="170"/>
      <c r="X2389" s="170"/>
      <c r="Y2389" s="171"/>
    </row>
    <row r="2390" spans="2:25">
      <c r="B2390" s="170">
        <v>44092</v>
      </c>
      <c r="C2390">
        <v>7525</v>
      </c>
      <c r="E2390" s="170">
        <v>44071</v>
      </c>
      <c r="F2390">
        <v>5346.66</v>
      </c>
      <c r="H2390" s="170">
        <v>44071</v>
      </c>
      <c r="I2390" s="172">
        <f t="shared" si="86"/>
        <v>6825.9444444444453</v>
      </c>
      <c r="J2390" s="114">
        <f t="shared" si="87"/>
        <v>5346.66</v>
      </c>
      <c r="L2390" s="170"/>
      <c r="M2390" s="173"/>
      <c r="T2390" s="170"/>
      <c r="X2390" s="170"/>
      <c r="Y2390" s="171"/>
    </row>
    <row r="2391" spans="2:25">
      <c r="B2391" s="170">
        <v>44095</v>
      </c>
      <c r="C2391">
        <v>7525</v>
      </c>
      <c r="E2391" s="170">
        <v>44074</v>
      </c>
      <c r="F2391">
        <v>5238.49</v>
      </c>
      <c r="H2391" s="170">
        <v>44074</v>
      </c>
      <c r="I2391" s="172">
        <f t="shared" si="86"/>
        <v>6825.9444444444453</v>
      </c>
      <c r="J2391" s="114">
        <f t="shared" si="87"/>
        <v>5238.49</v>
      </c>
      <c r="L2391" s="170"/>
      <c r="M2391" s="173"/>
      <c r="T2391" s="170"/>
      <c r="X2391" s="170"/>
      <c r="Y2391" s="171"/>
    </row>
    <row r="2392" spans="2:25">
      <c r="B2392" s="170">
        <v>44096</v>
      </c>
      <c r="C2392">
        <v>7525</v>
      </c>
      <c r="E2392" s="170">
        <v>44075</v>
      </c>
      <c r="F2392">
        <v>5310.68</v>
      </c>
      <c r="H2392" s="170">
        <v>44075</v>
      </c>
      <c r="I2392" s="172">
        <f t="shared" si="86"/>
        <v>6825.9444444444453</v>
      </c>
      <c r="J2392" s="114">
        <f t="shared" si="87"/>
        <v>5310.68</v>
      </c>
      <c r="L2392" s="170"/>
      <c r="M2392" s="173"/>
      <c r="T2392" s="170"/>
      <c r="X2392" s="170"/>
      <c r="Y2392" s="171"/>
    </row>
    <row r="2393" spans="2:25">
      <c r="B2393" s="170">
        <v>44097</v>
      </c>
      <c r="C2393">
        <v>7425</v>
      </c>
      <c r="E2393" s="170">
        <v>44076</v>
      </c>
      <c r="F2393">
        <v>5311.97</v>
      </c>
      <c r="H2393" s="170">
        <v>44076</v>
      </c>
      <c r="I2393" s="172">
        <f t="shared" si="86"/>
        <v>6825.9444444444453</v>
      </c>
      <c r="J2393" s="114">
        <f t="shared" si="87"/>
        <v>5311.97</v>
      </c>
      <c r="L2393" s="170"/>
      <c r="M2393" s="173"/>
      <c r="T2393" s="170"/>
      <c r="X2393" s="170"/>
      <c r="Y2393" s="171"/>
    </row>
    <row r="2394" spans="2:25">
      <c r="B2394" s="170">
        <v>44098</v>
      </c>
      <c r="C2394">
        <v>7125</v>
      </c>
      <c r="E2394" s="170">
        <v>44077</v>
      </c>
      <c r="F2394">
        <v>5280.81</v>
      </c>
      <c r="H2394" s="170">
        <v>44077</v>
      </c>
      <c r="I2394" s="172">
        <f t="shared" si="86"/>
        <v>6825.9444444444453</v>
      </c>
      <c r="J2394" s="114">
        <f t="shared" si="87"/>
        <v>5280.81</v>
      </c>
      <c r="L2394" s="170"/>
      <c r="M2394" s="173"/>
      <c r="T2394" s="170"/>
      <c r="X2394" s="170"/>
      <c r="Y2394" s="171"/>
    </row>
    <row r="2395" spans="2:25">
      <c r="B2395" s="170">
        <v>44099</v>
      </c>
      <c r="C2395">
        <v>7125</v>
      </c>
      <c r="E2395" s="170">
        <v>44078</v>
      </c>
      <c r="F2395">
        <v>5239.8500000000004</v>
      </c>
      <c r="H2395" s="170">
        <v>44078</v>
      </c>
      <c r="I2395" s="172">
        <f t="shared" si="86"/>
        <v>6825.9444444444453</v>
      </c>
      <c r="J2395" s="114">
        <f t="shared" si="87"/>
        <v>5239.8500000000004</v>
      </c>
      <c r="L2395" s="170"/>
      <c r="M2395" s="173"/>
      <c r="T2395" s="170"/>
      <c r="X2395" s="170"/>
      <c r="Y2395" s="171"/>
    </row>
    <row r="2396" spans="2:25">
      <c r="B2396" s="170">
        <v>44102</v>
      </c>
      <c r="C2396">
        <v>7000</v>
      </c>
      <c r="E2396" s="170">
        <v>44081</v>
      </c>
      <c r="F2396">
        <v>5230.2</v>
      </c>
      <c r="H2396" s="170">
        <v>44081</v>
      </c>
      <c r="I2396" s="172">
        <f t="shared" si="86"/>
        <v>6825.9444444444453</v>
      </c>
      <c r="J2396" s="114">
        <f t="shared" si="87"/>
        <v>5230.2</v>
      </c>
      <c r="L2396" s="170"/>
      <c r="M2396" s="173"/>
      <c r="T2396" s="170"/>
      <c r="X2396" s="170"/>
      <c r="Y2396" s="171"/>
    </row>
    <row r="2397" spans="2:25">
      <c r="B2397" s="170">
        <v>44103</v>
      </c>
      <c r="C2397">
        <v>7000</v>
      </c>
      <c r="E2397" s="170">
        <v>44082</v>
      </c>
      <c r="F2397">
        <v>5244.07</v>
      </c>
      <c r="H2397" s="170">
        <v>44082</v>
      </c>
      <c r="I2397" s="172">
        <f t="shared" si="86"/>
        <v>6825.9444444444453</v>
      </c>
      <c r="J2397" s="114">
        <f t="shared" si="87"/>
        <v>5244.07</v>
      </c>
      <c r="L2397" s="170"/>
      <c r="M2397" s="173"/>
      <c r="T2397" s="170"/>
      <c r="X2397" s="170"/>
      <c r="Y2397" s="171"/>
    </row>
    <row r="2398" spans="2:25">
      <c r="B2398" s="170">
        <v>44104</v>
      </c>
      <c r="C2398">
        <v>7150</v>
      </c>
      <c r="E2398" s="170">
        <v>44083</v>
      </c>
      <c r="F2398">
        <v>5149.38</v>
      </c>
      <c r="H2398" s="170">
        <v>44083</v>
      </c>
      <c r="I2398" s="172">
        <f t="shared" si="86"/>
        <v>6825.9444444444453</v>
      </c>
      <c r="J2398" s="114">
        <f t="shared" si="87"/>
        <v>5149.38</v>
      </c>
      <c r="L2398" s="170"/>
      <c r="M2398" s="173"/>
      <c r="T2398" s="170"/>
      <c r="X2398" s="170"/>
      <c r="Y2398" s="171"/>
    </row>
    <row r="2399" spans="2:25">
      <c r="B2399" s="170">
        <v>44105</v>
      </c>
      <c r="C2399">
        <v>7175</v>
      </c>
      <c r="E2399" s="170">
        <v>44084</v>
      </c>
      <c r="F2399">
        <v>4891.46</v>
      </c>
      <c r="H2399" s="170">
        <v>44084</v>
      </c>
      <c r="I2399" s="172">
        <f t="shared" si="86"/>
        <v>6825.9444444444453</v>
      </c>
      <c r="J2399" s="114">
        <f t="shared" si="87"/>
        <v>4891.46</v>
      </c>
      <c r="L2399" s="170"/>
      <c r="M2399" s="173"/>
      <c r="T2399" s="170"/>
      <c r="X2399" s="170"/>
      <c r="Y2399" s="171"/>
    </row>
    <row r="2400" spans="2:25">
      <c r="B2400" s="170">
        <v>44106</v>
      </c>
      <c r="C2400">
        <v>7075</v>
      </c>
      <c r="E2400" s="170">
        <v>44085</v>
      </c>
      <c r="F2400">
        <v>5016.71</v>
      </c>
      <c r="H2400" s="170">
        <v>44085</v>
      </c>
      <c r="I2400" s="172">
        <f t="shared" si="86"/>
        <v>6825.9444444444453</v>
      </c>
      <c r="J2400" s="114">
        <f t="shared" si="87"/>
        <v>5016.71</v>
      </c>
      <c r="L2400" s="170"/>
      <c r="M2400" s="173"/>
      <c r="T2400" s="170"/>
      <c r="X2400" s="170"/>
      <c r="Y2400" s="171"/>
    </row>
    <row r="2401" spans="2:25">
      <c r="B2401" s="170">
        <v>44109</v>
      </c>
      <c r="C2401">
        <v>7100</v>
      </c>
      <c r="E2401" s="170">
        <v>44088</v>
      </c>
      <c r="F2401">
        <v>5161.83</v>
      </c>
      <c r="H2401" s="170">
        <v>44088</v>
      </c>
      <c r="I2401" s="172">
        <f t="shared" si="86"/>
        <v>6825.9444444444453</v>
      </c>
      <c r="J2401" s="114">
        <f t="shared" si="87"/>
        <v>5161.83</v>
      </c>
      <c r="L2401" s="170"/>
      <c r="M2401" s="173"/>
      <c r="T2401" s="170"/>
      <c r="X2401" s="170"/>
      <c r="Y2401" s="171"/>
    </row>
    <row r="2402" spans="2:25">
      <c r="B2402" s="170">
        <v>44110</v>
      </c>
      <c r="C2402">
        <v>7225</v>
      </c>
      <c r="E2402" s="170">
        <v>44089</v>
      </c>
      <c r="F2402">
        <v>5100.87</v>
      </c>
      <c r="H2402" s="170">
        <v>44089</v>
      </c>
      <c r="I2402" s="172">
        <f t="shared" si="86"/>
        <v>6825.9444444444453</v>
      </c>
      <c r="J2402" s="114">
        <f t="shared" si="87"/>
        <v>5100.87</v>
      </c>
      <c r="L2402" s="170"/>
      <c r="M2402" s="173"/>
      <c r="T2402" s="170"/>
      <c r="X2402" s="170"/>
      <c r="Y2402" s="171"/>
    </row>
    <row r="2403" spans="2:25">
      <c r="B2403" s="170">
        <v>44111</v>
      </c>
      <c r="C2403">
        <v>7125</v>
      </c>
      <c r="E2403" s="170">
        <v>44090</v>
      </c>
      <c r="F2403">
        <v>5058.4799999999996</v>
      </c>
      <c r="H2403" s="170">
        <v>44090</v>
      </c>
      <c r="I2403" s="172">
        <f t="shared" si="86"/>
        <v>6825.9444444444453</v>
      </c>
      <c r="J2403" s="114">
        <f t="shared" si="87"/>
        <v>5058.4799999999996</v>
      </c>
      <c r="L2403" s="170"/>
      <c r="M2403" s="173"/>
      <c r="T2403" s="170"/>
      <c r="X2403" s="170"/>
      <c r="Y2403" s="171"/>
    </row>
    <row r="2404" spans="2:25">
      <c r="B2404" s="170">
        <v>44112</v>
      </c>
      <c r="C2404">
        <v>7225</v>
      </c>
      <c r="E2404" s="170">
        <v>44091</v>
      </c>
      <c r="F2404">
        <v>5038.3999999999996</v>
      </c>
      <c r="H2404" s="170">
        <v>44091</v>
      </c>
      <c r="I2404" s="172">
        <f t="shared" si="86"/>
        <v>6825.9444444444453</v>
      </c>
      <c r="J2404" s="114">
        <f t="shared" si="87"/>
        <v>5038.3999999999996</v>
      </c>
      <c r="L2404" s="170"/>
      <c r="M2404" s="173"/>
      <c r="T2404" s="170"/>
      <c r="X2404" s="170"/>
      <c r="Y2404" s="171"/>
    </row>
    <row r="2405" spans="2:25">
      <c r="B2405" s="170">
        <v>44113</v>
      </c>
      <c r="C2405">
        <v>7225</v>
      </c>
      <c r="E2405" s="170">
        <v>44092</v>
      </c>
      <c r="F2405">
        <v>5059.22</v>
      </c>
      <c r="H2405" s="170">
        <v>44092</v>
      </c>
      <c r="I2405" s="172">
        <f t="shared" si="86"/>
        <v>6825.9444444444453</v>
      </c>
      <c r="J2405" s="114">
        <f t="shared" si="87"/>
        <v>5059.22</v>
      </c>
      <c r="L2405" s="170"/>
      <c r="M2405" s="173"/>
      <c r="T2405" s="170"/>
      <c r="X2405" s="170"/>
      <c r="Y2405" s="171"/>
    </row>
    <row r="2406" spans="2:25">
      <c r="B2406" s="170">
        <v>44116</v>
      </c>
      <c r="C2406">
        <v>7200</v>
      </c>
      <c r="E2406" s="170">
        <v>44095</v>
      </c>
      <c r="F2406">
        <v>4999.3599999999997</v>
      </c>
      <c r="H2406" s="170">
        <v>44095</v>
      </c>
      <c r="I2406" s="172">
        <f t="shared" si="86"/>
        <v>6825.9444444444453</v>
      </c>
      <c r="J2406" s="114">
        <f t="shared" si="87"/>
        <v>4999.3599999999997</v>
      </c>
      <c r="L2406" s="170"/>
      <c r="M2406" s="173"/>
      <c r="T2406" s="170"/>
      <c r="X2406" s="170"/>
      <c r="Y2406" s="171"/>
    </row>
    <row r="2407" spans="2:25">
      <c r="B2407" s="170">
        <v>44117</v>
      </c>
      <c r="C2407">
        <v>7250</v>
      </c>
      <c r="E2407" s="170">
        <v>44096</v>
      </c>
      <c r="F2407">
        <v>4934.09</v>
      </c>
      <c r="H2407" s="170">
        <v>44096</v>
      </c>
      <c r="I2407" s="172">
        <f t="shared" si="86"/>
        <v>6825.9444444444453</v>
      </c>
      <c r="J2407" s="114">
        <f t="shared" si="87"/>
        <v>4934.09</v>
      </c>
      <c r="L2407" s="170"/>
      <c r="M2407" s="173"/>
      <c r="T2407" s="170"/>
      <c r="X2407" s="170"/>
      <c r="Y2407" s="171"/>
    </row>
    <row r="2408" spans="2:25">
      <c r="B2408" s="170">
        <v>44118</v>
      </c>
      <c r="C2408">
        <v>7125</v>
      </c>
      <c r="E2408" s="170">
        <v>44097</v>
      </c>
      <c r="F2408">
        <v>4917.96</v>
      </c>
      <c r="H2408" s="170">
        <v>44097</v>
      </c>
      <c r="I2408" s="172">
        <f t="shared" si="86"/>
        <v>6825.9444444444453</v>
      </c>
      <c r="J2408" s="114">
        <f t="shared" si="87"/>
        <v>4917.96</v>
      </c>
      <c r="L2408" s="170"/>
      <c r="M2408" s="173"/>
      <c r="T2408" s="170"/>
      <c r="X2408" s="170"/>
      <c r="Y2408" s="171"/>
    </row>
    <row r="2409" spans="2:25">
      <c r="B2409" s="170">
        <v>44119</v>
      </c>
      <c r="C2409">
        <v>7050</v>
      </c>
      <c r="E2409" s="170">
        <v>44098</v>
      </c>
      <c r="F2409">
        <v>4842.76</v>
      </c>
      <c r="H2409" s="170">
        <v>44098</v>
      </c>
      <c r="I2409" s="172">
        <f t="shared" si="86"/>
        <v>6825.9444444444453</v>
      </c>
      <c r="J2409" s="114">
        <f t="shared" si="87"/>
        <v>4842.76</v>
      </c>
      <c r="L2409" s="170"/>
      <c r="M2409" s="173"/>
      <c r="T2409" s="170"/>
      <c r="X2409" s="170"/>
      <c r="Y2409" s="171"/>
    </row>
    <row r="2410" spans="2:25">
      <c r="B2410" s="170">
        <v>44120</v>
      </c>
      <c r="C2410">
        <v>7075</v>
      </c>
      <c r="E2410" s="170">
        <v>44099</v>
      </c>
      <c r="F2410">
        <v>4945.79</v>
      </c>
      <c r="H2410" s="170">
        <v>44099</v>
      </c>
      <c r="I2410" s="172">
        <f t="shared" si="86"/>
        <v>6825.9444444444453</v>
      </c>
      <c r="J2410" s="114">
        <f t="shared" si="87"/>
        <v>4945.79</v>
      </c>
      <c r="L2410" s="170"/>
      <c r="M2410" s="173"/>
      <c r="T2410" s="170"/>
      <c r="X2410" s="170"/>
      <c r="Y2410" s="171"/>
    </row>
    <row r="2411" spans="2:25">
      <c r="B2411" s="170">
        <v>44123</v>
      </c>
      <c r="C2411">
        <v>7150</v>
      </c>
      <c r="E2411" s="170">
        <v>44102</v>
      </c>
      <c r="F2411">
        <v>4906.55</v>
      </c>
      <c r="H2411" s="170">
        <v>44102</v>
      </c>
      <c r="I2411" s="172">
        <f t="shared" si="86"/>
        <v>6825.9444444444453</v>
      </c>
      <c r="J2411" s="114">
        <f t="shared" si="87"/>
        <v>4906.55</v>
      </c>
      <c r="L2411" s="170"/>
      <c r="M2411" s="173"/>
      <c r="T2411" s="170"/>
      <c r="X2411" s="170"/>
      <c r="Y2411" s="171"/>
    </row>
    <row r="2412" spans="2:25">
      <c r="B2412" s="170">
        <v>44124</v>
      </c>
      <c r="C2412">
        <v>7025</v>
      </c>
      <c r="E2412" s="170">
        <v>44103</v>
      </c>
      <c r="F2412">
        <v>4879.1000000000004</v>
      </c>
      <c r="H2412" s="170">
        <v>44103</v>
      </c>
      <c r="I2412" s="172">
        <f t="shared" si="86"/>
        <v>6825.9444444444453</v>
      </c>
      <c r="J2412" s="114">
        <f t="shared" si="87"/>
        <v>4879.1000000000004</v>
      </c>
      <c r="L2412" s="170"/>
      <c r="M2412" s="173"/>
      <c r="T2412" s="170"/>
      <c r="X2412" s="170"/>
      <c r="Y2412" s="171"/>
    </row>
    <row r="2413" spans="2:25">
      <c r="B2413" s="170">
        <v>44125</v>
      </c>
      <c r="C2413">
        <v>7075</v>
      </c>
      <c r="E2413" s="170">
        <v>44104</v>
      </c>
      <c r="F2413">
        <v>4870.04</v>
      </c>
      <c r="H2413" s="170">
        <v>44104</v>
      </c>
      <c r="I2413" s="172">
        <f t="shared" si="86"/>
        <v>6825.9444444444453</v>
      </c>
      <c r="J2413" s="114">
        <f t="shared" si="87"/>
        <v>4870.04</v>
      </c>
      <c r="L2413" s="170"/>
      <c r="M2413" s="173"/>
      <c r="T2413" s="170"/>
      <c r="X2413" s="170"/>
      <c r="Y2413" s="171"/>
    </row>
    <row r="2414" spans="2:25">
      <c r="B2414" s="170">
        <v>44126</v>
      </c>
      <c r="C2414">
        <v>7225</v>
      </c>
      <c r="E2414" s="170">
        <v>44105</v>
      </c>
      <c r="F2414">
        <v>4970.09</v>
      </c>
      <c r="H2414" s="170">
        <v>44105</v>
      </c>
      <c r="I2414" s="172">
        <f t="shared" si="86"/>
        <v>6825.9444444444453</v>
      </c>
      <c r="J2414" s="114">
        <f t="shared" si="87"/>
        <v>4970.09</v>
      </c>
      <c r="L2414" s="170"/>
      <c r="M2414" s="173"/>
      <c r="T2414" s="170"/>
      <c r="X2414" s="170"/>
      <c r="Y2414" s="171"/>
    </row>
    <row r="2415" spans="2:25">
      <c r="B2415" s="170">
        <v>44127</v>
      </c>
      <c r="C2415">
        <v>7075</v>
      </c>
      <c r="E2415" s="170">
        <v>44106</v>
      </c>
      <c r="F2415">
        <v>4926.7299999999996</v>
      </c>
      <c r="H2415" s="170">
        <v>44106</v>
      </c>
      <c r="I2415" s="172">
        <f t="shared" si="86"/>
        <v>6825.9444444444453</v>
      </c>
      <c r="J2415" s="114">
        <f t="shared" si="87"/>
        <v>4926.7299999999996</v>
      </c>
      <c r="L2415" s="170"/>
      <c r="M2415" s="173"/>
      <c r="T2415" s="170"/>
      <c r="X2415" s="170"/>
      <c r="Y2415" s="171"/>
    </row>
    <row r="2416" spans="2:25">
      <c r="B2416" s="170">
        <v>44130</v>
      </c>
      <c r="C2416">
        <v>7075</v>
      </c>
      <c r="E2416" s="170">
        <v>44109</v>
      </c>
      <c r="F2416">
        <v>4958.7700000000004</v>
      </c>
      <c r="H2416" s="170">
        <v>44109</v>
      </c>
      <c r="I2416" s="172">
        <f t="shared" si="86"/>
        <v>6825.9444444444453</v>
      </c>
      <c r="J2416" s="114">
        <f t="shared" si="87"/>
        <v>4958.7700000000004</v>
      </c>
      <c r="L2416" s="170"/>
      <c r="M2416" s="173"/>
      <c r="T2416" s="170"/>
      <c r="X2416" s="170"/>
      <c r="Y2416" s="171"/>
    </row>
    <row r="2417" spans="2:25">
      <c r="B2417" s="170">
        <v>44131</v>
      </c>
      <c r="C2417">
        <v>7000</v>
      </c>
      <c r="E2417" s="170">
        <v>44110</v>
      </c>
      <c r="F2417">
        <v>4999.22</v>
      </c>
      <c r="H2417" s="170">
        <v>44110</v>
      </c>
      <c r="I2417" s="172">
        <f t="shared" si="86"/>
        <v>6825.9444444444453</v>
      </c>
      <c r="J2417" s="114">
        <f t="shared" si="87"/>
        <v>4999.22</v>
      </c>
      <c r="L2417" s="170"/>
      <c r="M2417" s="173"/>
      <c r="T2417" s="170"/>
      <c r="X2417" s="170"/>
      <c r="Y2417" s="171"/>
    </row>
    <row r="2418" spans="2:25">
      <c r="B2418" s="170">
        <v>44137</v>
      </c>
      <c r="C2418">
        <v>7025</v>
      </c>
      <c r="E2418" s="170">
        <v>44111</v>
      </c>
      <c r="F2418">
        <v>5004.33</v>
      </c>
      <c r="H2418" s="170">
        <v>44111</v>
      </c>
      <c r="I2418" s="172">
        <f t="shared" si="86"/>
        <v>6825.9444444444453</v>
      </c>
      <c r="J2418" s="114">
        <f t="shared" si="87"/>
        <v>5004.33</v>
      </c>
      <c r="L2418" s="170"/>
      <c r="M2418" s="173"/>
      <c r="T2418" s="170"/>
      <c r="X2418" s="170"/>
      <c r="Y2418" s="171"/>
    </row>
    <row r="2419" spans="2:25">
      <c r="B2419" s="170">
        <v>44138</v>
      </c>
      <c r="C2419">
        <v>7000</v>
      </c>
      <c r="E2419" s="170">
        <v>44112</v>
      </c>
      <c r="F2419">
        <v>5039.1400000000003</v>
      </c>
      <c r="H2419" s="170">
        <v>44112</v>
      </c>
      <c r="I2419" s="172">
        <f t="shared" si="86"/>
        <v>6825.9444444444453</v>
      </c>
      <c r="J2419" s="114">
        <f t="shared" si="87"/>
        <v>5039.1400000000003</v>
      </c>
      <c r="L2419" s="170"/>
      <c r="M2419" s="173"/>
      <c r="T2419" s="170"/>
      <c r="X2419" s="170"/>
      <c r="Y2419" s="171"/>
    </row>
    <row r="2420" spans="2:25">
      <c r="B2420" s="170">
        <v>44139</v>
      </c>
      <c r="C2420">
        <v>6950</v>
      </c>
      <c r="E2420" s="170">
        <v>44113</v>
      </c>
      <c r="F2420">
        <v>5053.66</v>
      </c>
      <c r="H2420" s="170">
        <v>44113</v>
      </c>
      <c r="I2420" s="172">
        <f t="shared" si="86"/>
        <v>6825.9444444444453</v>
      </c>
      <c r="J2420" s="114">
        <f t="shared" si="87"/>
        <v>5053.66</v>
      </c>
      <c r="L2420" s="170"/>
      <c r="M2420" s="173"/>
      <c r="T2420" s="170"/>
      <c r="X2420" s="170"/>
      <c r="Y2420" s="171"/>
    </row>
    <row r="2421" spans="2:25">
      <c r="B2421" s="170">
        <v>44140</v>
      </c>
      <c r="C2421">
        <v>7125</v>
      </c>
      <c r="E2421" s="170">
        <v>44116</v>
      </c>
      <c r="F2421">
        <v>5093.1000000000004</v>
      </c>
      <c r="H2421" s="170">
        <v>44116</v>
      </c>
      <c r="I2421" s="172">
        <f t="shared" si="86"/>
        <v>6825.9444444444453</v>
      </c>
      <c r="J2421" s="114">
        <f t="shared" si="87"/>
        <v>5093.1000000000004</v>
      </c>
      <c r="L2421" s="170"/>
      <c r="M2421" s="173"/>
      <c r="T2421" s="170"/>
      <c r="X2421" s="170"/>
      <c r="Y2421" s="171"/>
    </row>
    <row r="2422" spans="2:25">
      <c r="B2422" s="170">
        <v>44141</v>
      </c>
      <c r="C2422">
        <v>7175</v>
      </c>
      <c r="E2422" s="170">
        <v>44117</v>
      </c>
      <c r="F2422">
        <v>5132.57</v>
      </c>
      <c r="H2422" s="170">
        <v>44117</v>
      </c>
      <c r="I2422" s="172">
        <f t="shared" si="86"/>
        <v>6825.9444444444453</v>
      </c>
      <c r="J2422" s="114">
        <f t="shared" si="87"/>
        <v>5132.57</v>
      </c>
      <c r="L2422" s="170"/>
      <c r="M2422" s="173"/>
      <c r="T2422" s="170"/>
      <c r="X2422" s="170"/>
      <c r="Y2422" s="171"/>
    </row>
    <row r="2423" spans="2:25">
      <c r="B2423" s="170">
        <v>44144</v>
      </c>
      <c r="C2423">
        <v>7200</v>
      </c>
      <c r="E2423" s="170">
        <v>44118</v>
      </c>
      <c r="F2423">
        <v>5176.1000000000004</v>
      </c>
      <c r="H2423" s="170">
        <v>44118</v>
      </c>
      <c r="I2423" s="172">
        <f t="shared" si="86"/>
        <v>6825.9444444444453</v>
      </c>
      <c r="J2423" s="114">
        <f t="shared" si="87"/>
        <v>5176.1000000000004</v>
      </c>
      <c r="L2423" s="170"/>
      <c r="M2423" s="173"/>
      <c r="T2423" s="170"/>
      <c r="X2423" s="170"/>
      <c r="Y2423" s="171"/>
    </row>
    <row r="2424" spans="2:25">
      <c r="B2424" s="170">
        <v>44145</v>
      </c>
      <c r="C2424">
        <v>7150</v>
      </c>
      <c r="E2424" s="170">
        <v>44119</v>
      </c>
      <c r="F2424">
        <v>5105.1499999999996</v>
      </c>
      <c r="H2424" s="170">
        <v>44119</v>
      </c>
      <c r="I2424" s="172">
        <f t="shared" si="86"/>
        <v>6825.9444444444453</v>
      </c>
      <c r="J2424" s="114">
        <f t="shared" si="87"/>
        <v>5105.1499999999996</v>
      </c>
      <c r="L2424" s="170"/>
      <c r="M2424" s="173"/>
      <c r="T2424" s="170"/>
      <c r="X2424" s="170"/>
      <c r="Y2424" s="171"/>
    </row>
    <row r="2425" spans="2:25">
      <c r="B2425" s="170">
        <v>44146</v>
      </c>
      <c r="C2425">
        <v>7050</v>
      </c>
      <c r="E2425" s="170">
        <v>44120</v>
      </c>
      <c r="F2425">
        <v>5103.41</v>
      </c>
      <c r="H2425" s="170">
        <v>44120</v>
      </c>
      <c r="I2425" s="172">
        <f t="shared" si="86"/>
        <v>6825.9444444444453</v>
      </c>
      <c r="J2425" s="114">
        <f t="shared" si="87"/>
        <v>5103.41</v>
      </c>
      <c r="L2425" s="170"/>
      <c r="M2425" s="173"/>
      <c r="T2425" s="170"/>
      <c r="X2425" s="170"/>
      <c r="Y2425" s="171"/>
    </row>
    <row r="2426" spans="2:25">
      <c r="B2426" s="170">
        <v>44147</v>
      </c>
      <c r="C2426">
        <v>7175</v>
      </c>
      <c r="E2426" s="170">
        <v>44123</v>
      </c>
      <c r="F2426">
        <v>5126.33</v>
      </c>
      <c r="H2426" s="170">
        <v>44123</v>
      </c>
      <c r="I2426" s="172">
        <f t="shared" si="86"/>
        <v>6825.9444444444453</v>
      </c>
      <c r="J2426" s="114">
        <f t="shared" si="87"/>
        <v>5126.33</v>
      </c>
      <c r="L2426" s="170"/>
      <c r="M2426" s="173"/>
      <c r="T2426" s="170"/>
      <c r="X2426" s="170"/>
      <c r="Y2426" s="171"/>
    </row>
    <row r="2427" spans="2:25">
      <c r="B2427" s="170">
        <v>44148</v>
      </c>
      <c r="C2427">
        <v>7100</v>
      </c>
      <c r="E2427" s="170">
        <v>44124</v>
      </c>
      <c r="F2427">
        <v>5099.84</v>
      </c>
      <c r="H2427" s="170">
        <v>44124</v>
      </c>
      <c r="I2427" s="172">
        <f t="shared" si="86"/>
        <v>6825.9444444444453</v>
      </c>
      <c r="J2427" s="114">
        <f t="shared" si="87"/>
        <v>5099.84</v>
      </c>
      <c r="L2427" s="170"/>
      <c r="M2427" s="173"/>
      <c r="T2427" s="170"/>
      <c r="X2427" s="170"/>
      <c r="Y2427" s="171"/>
    </row>
    <row r="2428" spans="2:25">
      <c r="B2428" s="170">
        <v>44151</v>
      </c>
      <c r="C2428">
        <v>7150</v>
      </c>
      <c r="E2428" s="170">
        <v>44125</v>
      </c>
      <c r="F2428">
        <v>5096.45</v>
      </c>
      <c r="H2428" s="170">
        <v>44125</v>
      </c>
      <c r="I2428" s="172">
        <f t="shared" si="86"/>
        <v>6825.9444444444453</v>
      </c>
      <c r="J2428" s="114">
        <f t="shared" si="87"/>
        <v>5096.45</v>
      </c>
      <c r="L2428" s="170"/>
      <c r="M2428" s="173"/>
      <c r="T2428" s="170"/>
      <c r="X2428" s="170"/>
      <c r="Y2428" s="171"/>
    </row>
    <row r="2429" spans="2:25">
      <c r="B2429" s="170">
        <v>44152</v>
      </c>
      <c r="C2429">
        <v>7275</v>
      </c>
      <c r="E2429" s="170">
        <v>44126</v>
      </c>
      <c r="F2429">
        <v>5091.82</v>
      </c>
      <c r="H2429" s="170">
        <v>44126</v>
      </c>
      <c r="I2429" s="172">
        <f t="shared" si="86"/>
        <v>6825.9444444444453</v>
      </c>
      <c r="J2429" s="114">
        <f t="shared" si="87"/>
        <v>5091.82</v>
      </c>
      <c r="L2429" s="170"/>
      <c r="M2429" s="173"/>
      <c r="T2429" s="170"/>
      <c r="X2429" s="170"/>
      <c r="Y2429" s="171"/>
    </row>
    <row r="2430" spans="2:25">
      <c r="B2430" s="170">
        <v>44153</v>
      </c>
      <c r="C2430">
        <v>7350</v>
      </c>
      <c r="E2430" s="170">
        <v>44127</v>
      </c>
      <c r="F2430">
        <v>5112.1899999999996</v>
      </c>
      <c r="H2430" s="170">
        <v>44127</v>
      </c>
      <c r="I2430" s="172">
        <f t="shared" si="86"/>
        <v>6825.9444444444453</v>
      </c>
      <c r="J2430" s="114">
        <f t="shared" si="87"/>
        <v>5112.1899999999996</v>
      </c>
      <c r="L2430" s="170"/>
      <c r="M2430" s="173"/>
      <c r="T2430" s="170"/>
      <c r="X2430" s="170"/>
      <c r="Y2430" s="171"/>
    </row>
    <row r="2431" spans="2:25">
      <c r="B2431" s="170">
        <v>44154</v>
      </c>
      <c r="C2431">
        <v>7275</v>
      </c>
      <c r="E2431" s="170">
        <v>44130</v>
      </c>
      <c r="F2431">
        <v>5144.05</v>
      </c>
      <c r="H2431" s="170">
        <v>44130</v>
      </c>
      <c r="I2431" s="172">
        <f t="shared" si="86"/>
        <v>6825.9444444444453</v>
      </c>
      <c r="J2431" s="114">
        <f t="shared" si="87"/>
        <v>5144.05</v>
      </c>
      <c r="L2431" s="170"/>
      <c r="M2431" s="173"/>
      <c r="T2431" s="170"/>
      <c r="X2431" s="170"/>
      <c r="Y2431" s="171"/>
    </row>
    <row r="2432" spans="2:25">
      <c r="B2432" s="170">
        <v>44155</v>
      </c>
      <c r="C2432">
        <v>7225</v>
      </c>
      <c r="E2432" s="170">
        <v>44131</v>
      </c>
      <c r="F2432">
        <v>5128.2299999999996</v>
      </c>
      <c r="H2432" s="170">
        <v>44131</v>
      </c>
      <c r="I2432" s="172">
        <f t="shared" si="86"/>
        <v>6825.9444444444453</v>
      </c>
      <c r="J2432" s="114">
        <f t="shared" si="87"/>
        <v>5128.2299999999996</v>
      </c>
      <c r="L2432" s="170"/>
      <c r="M2432" s="173"/>
      <c r="T2432" s="170"/>
      <c r="X2432" s="170"/>
      <c r="Y2432" s="171"/>
    </row>
    <row r="2433" spans="2:25">
      <c r="B2433" s="170">
        <v>44158</v>
      </c>
      <c r="C2433">
        <v>7275</v>
      </c>
      <c r="E2433" s="170">
        <v>44137</v>
      </c>
      <c r="F2433">
        <v>5115.13</v>
      </c>
      <c r="H2433" s="170">
        <v>44137</v>
      </c>
      <c r="I2433" s="172">
        <f t="shared" si="86"/>
        <v>6825.9444444444453</v>
      </c>
      <c r="J2433" s="114">
        <f t="shared" si="87"/>
        <v>5115.13</v>
      </c>
      <c r="L2433" s="170"/>
      <c r="M2433" s="173"/>
      <c r="T2433" s="170"/>
      <c r="X2433" s="170"/>
      <c r="Y2433" s="171"/>
    </row>
    <row r="2434" spans="2:25">
      <c r="B2434" s="170">
        <v>44159</v>
      </c>
      <c r="C2434">
        <v>7250</v>
      </c>
      <c r="E2434" s="170">
        <v>44138</v>
      </c>
      <c r="F2434">
        <v>5159.45</v>
      </c>
      <c r="H2434" s="170">
        <v>44138</v>
      </c>
      <c r="I2434" s="172">
        <f t="shared" si="86"/>
        <v>6825.9444444444453</v>
      </c>
      <c r="J2434" s="114">
        <f t="shared" si="87"/>
        <v>5159.45</v>
      </c>
      <c r="L2434" s="170"/>
      <c r="M2434" s="173"/>
      <c r="T2434" s="170"/>
      <c r="X2434" s="170"/>
      <c r="Y2434" s="171"/>
    </row>
    <row r="2435" spans="2:25">
      <c r="B2435" s="170">
        <v>44160</v>
      </c>
      <c r="C2435">
        <v>7150</v>
      </c>
      <c r="E2435" s="170">
        <v>44139</v>
      </c>
      <c r="F2435">
        <v>5105.2</v>
      </c>
      <c r="H2435" s="170">
        <v>44139</v>
      </c>
      <c r="I2435" s="172">
        <f t="shared" si="86"/>
        <v>6825.9444444444453</v>
      </c>
      <c r="J2435" s="114">
        <f t="shared" si="87"/>
        <v>5105.2</v>
      </c>
      <c r="L2435" s="170"/>
      <c r="M2435" s="173"/>
      <c r="T2435" s="170"/>
      <c r="X2435" s="170"/>
      <c r="Y2435" s="171"/>
    </row>
    <row r="2436" spans="2:25">
      <c r="B2436" s="170">
        <v>44161</v>
      </c>
      <c r="C2436">
        <v>7225</v>
      </c>
      <c r="E2436" s="170">
        <v>44140</v>
      </c>
      <c r="F2436">
        <v>5260.33</v>
      </c>
      <c r="H2436" s="170">
        <v>44140</v>
      </c>
      <c r="I2436" s="172">
        <f t="shared" si="86"/>
        <v>6825.9444444444453</v>
      </c>
      <c r="J2436" s="114">
        <f t="shared" si="87"/>
        <v>5260.33</v>
      </c>
      <c r="L2436" s="170"/>
      <c r="M2436" s="173"/>
      <c r="T2436" s="170"/>
      <c r="X2436" s="170"/>
      <c r="Y2436" s="171"/>
    </row>
    <row r="2437" spans="2:25">
      <c r="B2437" s="170">
        <v>44162</v>
      </c>
      <c r="C2437">
        <v>7300</v>
      </c>
      <c r="E2437" s="170">
        <v>44141</v>
      </c>
      <c r="F2437">
        <v>5335.53</v>
      </c>
      <c r="H2437" s="170">
        <v>44141</v>
      </c>
      <c r="I2437" s="172">
        <f t="shared" ref="I2437:I2500" si="88">IFERROR(_xlfn.XLOOKUP($H2437,B2437:B6004,C2437:C6004),AVERAGE(I2434:I2436))</f>
        <v>6825.9444444444453</v>
      </c>
      <c r="J2437" s="114">
        <f t="shared" ref="J2437:J2500" si="89">F2437</f>
        <v>5335.53</v>
      </c>
      <c r="L2437" s="170"/>
      <c r="M2437" s="173"/>
      <c r="T2437" s="170"/>
      <c r="X2437" s="170"/>
      <c r="Y2437" s="171"/>
    </row>
    <row r="2438" spans="2:25">
      <c r="B2438" s="170">
        <v>44165</v>
      </c>
      <c r="C2438">
        <v>7100</v>
      </c>
      <c r="E2438" s="170">
        <v>44144</v>
      </c>
      <c r="F2438">
        <v>5356.01</v>
      </c>
      <c r="H2438" s="170">
        <v>44144</v>
      </c>
      <c r="I2438" s="172">
        <f t="shared" si="88"/>
        <v>6825.9444444444453</v>
      </c>
      <c r="J2438" s="114">
        <f t="shared" si="89"/>
        <v>5356.01</v>
      </c>
      <c r="L2438" s="170"/>
      <c r="M2438" s="173"/>
      <c r="T2438" s="170"/>
      <c r="X2438" s="170"/>
      <c r="Y2438" s="171"/>
    </row>
    <row r="2439" spans="2:25">
      <c r="B2439" s="170">
        <v>44166</v>
      </c>
      <c r="C2439">
        <v>7100</v>
      </c>
      <c r="E2439" s="170">
        <v>44145</v>
      </c>
      <c r="F2439">
        <v>5462.74</v>
      </c>
      <c r="H2439" s="170">
        <v>44145</v>
      </c>
      <c r="I2439" s="172">
        <f t="shared" si="88"/>
        <v>6825.9444444444453</v>
      </c>
      <c r="J2439" s="114">
        <f t="shared" si="89"/>
        <v>5462.74</v>
      </c>
      <c r="L2439" s="170"/>
      <c r="M2439" s="173"/>
      <c r="T2439" s="170"/>
      <c r="X2439" s="170"/>
      <c r="Y2439" s="171"/>
    </row>
    <row r="2440" spans="2:25">
      <c r="B2440" s="170">
        <v>44167</v>
      </c>
      <c r="C2440">
        <v>7150</v>
      </c>
      <c r="E2440" s="170">
        <v>44146</v>
      </c>
      <c r="F2440">
        <v>5509.51</v>
      </c>
      <c r="H2440" s="170">
        <v>44146</v>
      </c>
      <c r="I2440" s="172">
        <f t="shared" si="88"/>
        <v>6825.9444444444453</v>
      </c>
      <c r="J2440" s="114">
        <f t="shared" si="89"/>
        <v>5509.51</v>
      </c>
      <c r="L2440" s="170"/>
      <c r="M2440" s="173"/>
      <c r="T2440" s="170"/>
      <c r="X2440" s="170"/>
      <c r="Y2440" s="171"/>
    </row>
    <row r="2441" spans="2:25">
      <c r="B2441" s="170">
        <v>44168</v>
      </c>
      <c r="C2441">
        <v>7050</v>
      </c>
      <c r="E2441" s="170">
        <v>44147</v>
      </c>
      <c r="F2441">
        <v>5458.6</v>
      </c>
      <c r="H2441" s="170">
        <v>44147</v>
      </c>
      <c r="I2441" s="172">
        <f t="shared" si="88"/>
        <v>6825.9444444444453</v>
      </c>
      <c r="J2441" s="114">
        <f t="shared" si="89"/>
        <v>5458.6</v>
      </c>
      <c r="L2441" s="170"/>
      <c r="M2441" s="173"/>
      <c r="T2441" s="170"/>
      <c r="X2441" s="170"/>
      <c r="Y2441" s="171"/>
    </row>
    <row r="2442" spans="2:25">
      <c r="B2442" s="170">
        <v>44169</v>
      </c>
      <c r="C2442">
        <v>7025</v>
      </c>
      <c r="E2442" s="170">
        <v>44148</v>
      </c>
      <c r="F2442">
        <v>5461.06</v>
      </c>
      <c r="H2442" s="170">
        <v>44148</v>
      </c>
      <c r="I2442" s="172">
        <f t="shared" si="88"/>
        <v>6825.9444444444453</v>
      </c>
      <c r="J2442" s="114">
        <f t="shared" si="89"/>
        <v>5461.06</v>
      </c>
      <c r="L2442" s="170"/>
      <c r="M2442" s="173"/>
      <c r="T2442" s="170"/>
      <c r="X2442" s="170"/>
      <c r="Y2442" s="171"/>
    </row>
    <row r="2443" spans="2:25">
      <c r="B2443" s="170">
        <v>44172</v>
      </c>
      <c r="C2443">
        <v>7100</v>
      </c>
      <c r="E2443" s="170">
        <v>44151</v>
      </c>
      <c r="F2443">
        <v>5494.87</v>
      </c>
      <c r="H2443" s="170">
        <v>44151</v>
      </c>
      <c r="I2443" s="172">
        <f t="shared" si="88"/>
        <v>6825.9444444444453</v>
      </c>
      <c r="J2443" s="114">
        <f t="shared" si="89"/>
        <v>5494.87</v>
      </c>
      <c r="L2443" s="170"/>
      <c r="M2443" s="173"/>
      <c r="T2443" s="170"/>
      <c r="X2443" s="170"/>
      <c r="Y2443" s="171"/>
    </row>
    <row r="2444" spans="2:25">
      <c r="B2444" s="170">
        <v>44173</v>
      </c>
      <c r="C2444">
        <v>7000</v>
      </c>
      <c r="E2444" s="170">
        <v>44152</v>
      </c>
      <c r="F2444">
        <v>5529.94</v>
      </c>
      <c r="H2444" s="170">
        <v>44152</v>
      </c>
      <c r="I2444" s="172">
        <f t="shared" si="88"/>
        <v>6825.9444444444453</v>
      </c>
      <c r="J2444" s="114">
        <f t="shared" si="89"/>
        <v>5529.94</v>
      </c>
      <c r="L2444" s="170"/>
      <c r="M2444" s="173"/>
      <c r="T2444" s="170"/>
      <c r="X2444" s="170"/>
      <c r="Y2444" s="171"/>
    </row>
    <row r="2445" spans="2:25">
      <c r="B2445" s="170">
        <v>44175</v>
      </c>
      <c r="C2445">
        <v>6975</v>
      </c>
      <c r="E2445" s="170">
        <v>44153</v>
      </c>
      <c r="F2445">
        <v>5557.52</v>
      </c>
      <c r="H2445" s="170">
        <v>44153</v>
      </c>
      <c r="I2445" s="172">
        <f t="shared" si="88"/>
        <v>6825.9444444444453</v>
      </c>
      <c r="J2445" s="114">
        <f t="shared" si="89"/>
        <v>5557.52</v>
      </c>
      <c r="L2445" s="170"/>
      <c r="M2445" s="173"/>
      <c r="T2445" s="170"/>
      <c r="X2445" s="170"/>
      <c r="Y2445" s="171"/>
    </row>
    <row r="2446" spans="2:25">
      <c r="B2446" s="170">
        <v>44176</v>
      </c>
      <c r="C2446">
        <v>6925</v>
      </c>
      <c r="E2446" s="170">
        <v>44154</v>
      </c>
      <c r="F2446">
        <v>5594.06</v>
      </c>
      <c r="H2446" s="170">
        <v>44154</v>
      </c>
      <c r="I2446" s="172">
        <f t="shared" si="88"/>
        <v>6825.9444444444453</v>
      </c>
      <c r="J2446" s="114">
        <f t="shared" si="89"/>
        <v>5594.06</v>
      </c>
      <c r="L2446" s="170"/>
      <c r="M2446" s="173"/>
      <c r="T2446" s="170"/>
      <c r="X2446" s="170"/>
      <c r="Y2446" s="171"/>
    </row>
    <row r="2447" spans="2:25">
      <c r="B2447" s="170">
        <v>44179</v>
      </c>
      <c r="C2447">
        <v>7025</v>
      </c>
      <c r="E2447" s="170">
        <v>44155</v>
      </c>
      <c r="F2447">
        <v>5571.66</v>
      </c>
      <c r="H2447" s="170">
        <v>44155</v>
      </c>
      <c r="I2447" s="172">
        <f t="shared" si="88"/>
        <v>6825.9444444444453</v>
      </c>
      <c r="J2447" s="114">
        <f t="shared" si="89"/>
        <v>5571.66</v>
      </c>
      <c r="L2447" s="170"/>
      <c r="M2447" s="173"/>
      <c r="T2447" s="170"/>
      <c r="X2447" s="170"/>
      <c r="Y2447" s="171"/>
    </row>
    <row r="2448" spans="2:25">
      <c r="B2448" s="170">
        <v>44180</v>
      </c>
      <c r="C2448">
        <v>6900</v>
      </c>
      <c r="E2448" s="170">
        <v>44158</v>
      </c>
      <c r="F2448">
        <v>5652.76</v>
      </c>
      <c r="H2448" s="170">
        <v>44158</v>
      </c>
      <c r="I2448" s="172">
        <f t="shared" si="88"/>
        <v>6825.9444444444453</v>
      </c>
      <c r="J2448" s="114">
        <f t="shared" si="89"/>
        <v>5652.76</v>
      </c>
      <c r="L2448" s="170"/>
      <c r="M2448" s="173"/>
      <c r="T2448" s="170"/>
      <c r="X2448" s="170"/>
      <c r="Y2448" s="171"/>
    </row>
    <row r="2449" spans="2:25">
      <c r="B2449" s="170">
        <v>44181</v>
      </c>
      <c r="C2449">
        <v>6900</v>
      </c>
      <c r="E2449" s="170">
        <v>44159</v>
      </c>
      <c r="F2449">
        <v>5701.03</v>
      </c>
      <c r="H2449" s="170">
        <v>44159</v>
      </c>
      <c r="I2449" s="172">
        <f t="shared" si="88"/>
        <v>6825.9444444444453</v>
      </c>
      <c r="J2449" s="114">
        <f t="shared" si="89"/>
        <v>5701.03</v>
      </c>
      <c r="L2449" s="170"/>
      <c r="M2449" s="173"/>
      <c r="T2449" s="170"/>
      <c r="X2449" s="170"/>
      <c r="Y2449" s="171"/>
    </row>
    <row r="2450" spans="2:25">
      <c r="B2450" s="170">
        <v>44182</v>
      </c>
      <c r="C2450">
        <v>6850</v>
      </c>
      <c r="E2450" s="170">
        <v>44160</v>
      </c>
      <c r="F2450">
        <v>5679.25</v>
      </c>
      <c r="H2450" s="170">
        <v>44160</v>
      </c>
      <c r="I2450" s="172">
        <f t="shared" si="88"/>
        <v>6825.9444444444453</v>
      </c>
      <c r="J2450" s="114">
        <f t="shared" si="89"/>
        <v>5679.25</v>
      </c>
      <c r="L2450" s="170"/>
      <c r="M2450" s="173"/>
      <c r="T2450" s="170"/>
      <c r="X2450" s="170"/>
      <c r="Y2450" s="171"/>
    </row>
    <row r="2451" spans="2:25">
      <c r="B2451" s="170">
        <v>44183</v>
      </c>
      <c r="C2451">
        <v>6825</v>
      </c>
      <c r="E2451" s="170">
        <v>44161</v>
      </c>
      <c r="F2451">
        <v>5759.92</v>
      </c>
      <c r="H2451" s="170">
        <v>44161</v>
      </c>
      <c r="I2451" s="172">
        <f t="shared" si="88"/>
        <v>6825.9444444444453</v>
      </c>
      <c r="J2451" s="114">
        <f t="shared" si="89"/>
        <v>5759.92</v>
      </c>
      <c r="L2451" s="170"/>
      <c r="M2451" s="173"/>
      <c r="T2451" s="170"/>
      <c r="X2451" s="170"/>
      <c r="Y2451" s="171"/>
    </row>
    <row r="2452" spans="2:25">
      <c r="B2452" s="170">
        <v>44186</v>
      </c>
      <c r="C2452">
        <v>7050</v>
      </c>
      <c r="E2452" s="170">
        <v>44162</v>
      </c>
      <c r="F2452">
        <v>5783.34</v>
      </c>
      <c r="H2452" s="170">
        <v>44162</v>
      </c>
      <c r="I2452" s="172">
        <f t="shared" si="88"/>
        <v>6825.9444444444453</v>
      </c>
      <c r="J2452" s="114">
        <f t="shared" si="89"/>
        <v>5783.34</v>
      </c>
      <c r="L2452" s="170"/>
      <c r="M2452" s="173"/>
      <c r="T2452" s="170"/>
      <c r="X2452" s="170"/>
      <c r="Y2452" s="171"/>
    </row>
    <row r="2453" spans="2:25">
      <c r="B2453" s="170">
        <v>44187</v>
      </c>
      <c r="C2453">
        <v>6825</v>
      </c>
      <c r="E2453" s="170">
        <v>44165</v>
      </c>
      <c r="F2453">
        <v>5612.42</v>
      </c>
      <c r="H2453" s="170">
        <v>44165</v>
      </c>
      <c r="I2453" s="172">
        <f t="shared" si="88"/>
        <v>6825.9444444444453</v>
      </c>
      <c r="J2453" s="114">
        <f t="shared" si="89"/>
        <v>5612.42</v>
      </c>
      <c r="L2453" s="170"/>
      <c r="M2453" s="173"/>
      <c r="T2453" s="170"/>
      <c r="X2453" s="170"/>
      <c r="Y2453" s="171"/>
    </row>
    <row r="2454" spans="2:25">
      <c r="B2454" s="170">
        <v>44188</v>
      </c>
      <c r="C2454">
        <v>6800</v>
      </c>
      <c r="E2454" s="170">
        <v>44166</v>
      </c>
      <c r="F2454">
        <v>5724.74</v>
      </c>
      <c r="H2454" s="170">
        <v>44166</v>
      </c>
      <c r="I2454" s="172">
        <f t="shared" si="88"/>
        <v>6825.9444444444453</v>
      </c>
      <c r="J2454" s="114">
        <f t="shared" si="89"/>
        <v>5724.74</v>
      </c>
      <c r="L2454" s="170"/>
      <c r="M2454" s="173"/>
      <c r="T2454" s="170"/>
      <c r="X2454" s="170"/>
      <c r="Y2454" s="171"/>
    </row>
    <row r="2455" spans="2:25">
      <c r="B2455" s="170">
        <v>44193</v>
      </c>
      <c r="C2455">
        <v>6925</v>
      </c>
      <c r="E2455" s="170">
        <v>44167</v>
      </c>
      <c r="F2455">
        <v>5813.99</v>
      </c>
      <c r="H2455" s="170">
        <v>44167</v>
      </c>
      <c r="I2455" s="172">
        <f t="shared" si="88"/>
        <v>6825.9444444444453</v>
      </c>
      <c r="J2455" s="114">
        <f t="shared" si="89"/>
        <v>5813.99</v>
      </c>
      <c r="L2455" s="170"/>
      <c r="M2455" s="173"/>
      <c r="T2455" s="170"/>
      <c r="X2455" s="170"/>
      <c r="Y2455" s="171"/>
    </row>
    <row r="2456" spans="2:25">
      <c r="B2456" s="170">
        <v>44194</v>
      </c>
      <c r="C2456">
        <v>6825</v>
      </c>
      <c r="E2456" s="170">
        <v>44168</v>
      </c>
      <c r="F2456">
        <v>5822.94</v>
      </c>
      <c r="H2456" s="170">
        <v>44168</v>
      </c>
      <c r="I2456" s="172">
        <f t="shared" si="88"/>
        <v>6825.9444444444453</v>
      </c>
      <c r="J2456" s="114">
        <f t="shared" si="89"/>
        <v>5822.94</v>
      </c>
      <c r="L2456" s="170"/>
      <c r="M2456" s="173"/>
      <c r="T2456" s="170"/>
      <c r="X2456" s="170"/>
      <c r="Y2456" s="171"/>
    </row>
    <row r="2457" spans="2:25">
      <c r="B2457" s="170">
        <v>44195</v>
      </c>
      <c r="C2457">
        <v>6850</v>
      </c>
      <c r="E2457" s="170">
        <v>44169</v>
      </c>
      <c r="F2457">
        <v>5810.48</v>
      </c>
      <c r="H2457" s="170">
        <v>44169</v>
      </c>
      <c r="I2457" s="172">
        <f t="shared" si="88"/>
        <v>6825.9444444444453</v>
      </c>
      <c r="J2457" s="114">
        <f t="shared" si="89"/>
        <v>5810.48</v>
      </c>
      <c r="L2457" s="170"/>
      <c r="M2457" s="173"/>
      <c r="T2457" s="170"/>
      <c r="X2457" s="170"/>
      <c r="Y2457" s="171"/>
    </row>
    <row r="2458" spans="2:25">
      <c r="B2458" s="170">
        <v>44200</v>
      </c>
      <c r="C2458">
        <v>6825</v>
      </c>
      <c r="E2458" s="170">
        <v>44172</v>
      </c>
      <c r="F2458">
        <v>5930.76</v>
      </c>
      <c r="H2458" s="170">
        <v>44172</v>
      </c>
      <c r="I2458" s="172">
        <f t="shared" si="88"/>
        <v>6825.9444444444453</v>
      </c>
      <c r="J2458" s="114">
        <f t="shared" si="89"/>
        <v>5930.76</v>
      </c>
      <c r="L2458" s="170"/>
      <c r="M2458" s="173"/>
      <c r="T2458" s="170"/>
      <c r="X2458" s="170"/>
      <c r="Y2458" s="171"/>
    </row>
    <row r="2459" spans="2:25">
      <c r="B2459" s="170">
        <v>44201</v>
      </c>
      <c r="C2459">
        <v>6850</v>
      </c>
      <c r="E2459" s="170">
        <v>44173</v>
      </c>
      <c r="F2459">
        <v>5944.41</v>
      </c>
      <c r="H2459" s="170">
        <v>44173</v>
      </c>
      <c r="I2459" s="172">
        <f t="shared" si="88"/>
        <v>6825.9444444444453</v>
      </c>
      <c r="J2459" s="114">
        <f t="shared" si="89"/>
        <v>5944.41</v>
      </c>
      <c r="L2459" s="170"/>
      <c r="M2459" s="173"/>
      <c r="T2459" s="170"/>
      <c r="X2459" s="170"/>
      <c r="Y2459" s="171"/>
    </row>
    <row r="2460" spans="2:25">
      <c r="B2460" s="170">
        <v>44202</v>
      </c>
      <c r="C2460">
        <v>6750</v>
      </c>
      <c r="E2460" s="170">
        <v>44175</v>
      </c>
      <c r="F2460">
        <v>5933.7</v>
      </c>
      <c r="H2460" s="170">
        <v>44175</v>
      </c>
      <c r="I2460" s="172">
        <f t="shared" si="88"/>
        <v>6825.9444444444453</v>
      </c>
      <c r="J2460" s="114">
        <f t="shared" si="89"/>
        <v>5933.7</v>
      </c>
      <c r="L2460" s="170"/>
      <c r="M2460" s="173"/>
      <c r="T2460" s="170"/>
      <c r="X2460" s="170"/>
      <c r="Y2460" s="171"/>
    </row>
    <row r="2461" spans="2:25">
      <c r="B2461" s="170">
        <v>44203</v>
      </c>
      <c r="C2461">
        <v>6775</v>
      </c>
      <c r="E2461" s="170">
        <v>44176</v>
      </c>
      <c r="F2461">
        <v>5938.33</v>
      </c>
      <c r="H2461" s="170">
        <v>44176</v>
      </c>
      <c r="I2461" s="172">
        <f t="shared" si="88"/>
        <v>6825.9444444444453</v>
      </c>
      <c r="J2461" s="114">
        <f t="shared" si="89"/>
        <v>5938.33</v>
      </c>
      <c r="L2461" s="170"/>
      <c r="M2461" s="173"/>
      <c r="T2461" s="170"/>
      <c r="X2461" s="170"/>
      <c r="Y2461" s="171"/>
    </row>
    <row r="2462" spans="2:25">
      <c r="B2462" s="170">
        <v>44204</v>
      </c>
      <c r="C2462">
        <v>6800</v>
      </c>
      <c r="E2462" s="170">
        <v>44179</v>
      </c>
      <c r="F2462">
        <v>6012.52</v>
      </c>
      <c r="H2462" s="170">
        <v>44179</v>
      </c>
      <c r="I2462" s="172">
        <f t="shared" si="88"/>
        <v>6825.9444444444453</v>
      </c>
      <c r="J2462" s="114">
        <f t="shared" si="89"/>
        <v>6012.52</v>
      </c>
      <c r="L2462" s="170"/>
      <c r="M2462" s="173"/>
      <c r="T2462" s="170"/>
      <c r="X2462" s="170"/>
      <c r="Y2462" s="171"/>
    </row>
    <row r="2463" spans="2:25">
      <c r="B2463" s="170">
        <v>44207</v>
      </c>
      <c r="C2463">
        <v>6750</v>
      </c>
      <c r="E2463" s="170">
        <v>44180</v>
      </c>
      <c r="F2463">
        <v>6010.13</v>
      </c>
      <c r="H2463" s="170">
        <v>44180</v>
      </c>
      <c r="I2463" s="172">
        <f t="shared" si="88"/>
        <v>6825.9444444444453</v>
      </c>
      <c r="J2463" s="114">
        <f t="shared" si="89"/>
        <v>6010.13</v>
      </c>
      <c r="L2463" s="170"/>
      <c r="M2463" s="173"/>
      <c r="T2463" s="170"/>
      <c r="X2463" s="170"/>
      <c r="Y2463" s="171"/>
    </row>
    <row r="2464" spans="2:25">
      <c r="B2464" s="170">
        <v>44208</v>
      </c>
      <c r="C2464">
        <v>6725</v>
      </c>
      <c r="E2464" s="170">
        <v>44181</v>
      </c>
      <c r="F2464">
        <v>6118.4</v>
      </c>
      <c r="H2464" s="170">
        <v>44181</v>
      </c>
      <c r="I2464" s="172">
        <f t="shared" si="88"/>
        <v>6825.9444444444453</v>
      </c>
      <c r="J2464" s="114">
        <f t="shared" si="89"/>
        <v>6118.4</v>
      </c>
      <c r="L2464" s="170"/>
      <c r="M2464" s="173"/>
      <c r="T2464" s="170"/>
      <c r="X2464" s="170"/>
      <c r="Y2464" s="171"/>
    </row>
    <row r="2465" spans="2:25">
      <c r="B2465" s="170">
        <v>44209</v>
      </c>
      <c r="C2465">
        <v>6700</v>
      </c>
      <c r="E2465" s="170">
        <v>44182</v>
      </c>
      <c r="F2465">
        <v>6113.38</v>
      </c>
      <c r="H2465" s="170">
        <v>44182</v>
      </c>
      <c r="I2465" s="172">
        <f t="shared" si="88"/>
        <v>6825.9444444444453</v>
      </c>
      <c r="J2465" s="114">
        <f t="shared" si="89"/>
        <v>6113.38</v>
      </c>
      <c r="L2465" s="170"/>
      <c r="M2465" s="173"/>
      <c r="T2465" s="170"/>
      <c r="X2465" s="170"/>
      <c r="Y2465" s="171"/>
    </row>
    <row r="2466" spans="2:25">
      <c r="B2466" s="170">
        <v>44210</v>
      </c>
      <c r="C2466">
        <v>6725</v>
      </c>
      <c r="E2466" s="170">
        <v>44183</v>
      </c>
      <c r="F2466">
        <v>6104.32</v>
      </c>
      <c r="H2466" s="170">
        <v>44183</v>
      </c>
      <c r="I2466" s="172">
        <f t="shared" si="88"/>
        <v>6825.9444444444453</v>
      </c>
      <c r="J2466" s="114">
        <f t="shared" si="89"/>
        <v>6104.32</v>
      </c>
      <c r="L2466" s="170"/>
      <c r="M2466" s="173"/>
      <c r="T2466" s="170"/>
      <c r="X2466" s="170"/>
      <c r="Y2466" s="171"/>
    </row>
    <row r="2467" spans="2:25">
      <c r="B2467" s="170">
        <v>44211</v>
      </c>
      <c r="C2467">
        <v>6675</v>
      </c>
      <c r="E2467" s="170">
        <v>44186</v>
      </c>
      <c r="F2467">
        <v>6165.62</v>
      </c>
      <c r="H2467" s="170">
        <v>44186</v>
      </c>
      <c r="I2467" s="172">
        <f t="shared" si="88"/>
        <v>6825.9444444444453</v>
      </c>
      <c r="J2467" s="114">
        <f t="shared" si="89"/>
        <v>6165.62</v>
      </c>
      <c r="L2467" s="170"/>
      <c r="M2467" s="173"/>
      <c r="T2467" s="170"/>
      <c r="X2467" s="170"/>
      <c r="Y2467" s="171"/>
    </row>
    <row r="2468" spans="2:25">
      <c r="B2468" s="170">
        <v>44214</v>
      </c>
      <c r="C2468">
        <v>6850</v>
      </c>
      <c r="E2468" s="170">
        <v>44187</v>
      </c>
      <c r="F2468">
        <v>6023.29</v>
      </c>
      <c r="H2468" s="170">
        <v>44187</v>
      </c>
      <c r="I2468" s="172">
        <f t="shared" si="88"/>
        <v>6825.9444444444453</v>
      </c>
      <c r="J2468" s="114">
        <f t="shared" si="89"/>
        <v>6023.29</v>
      </c>
      <c r="L2468" s="170"/>
      <c r="M2468" s="173"/>
      <c r="T2468" s="170"/>
      <c r="X2468" s="170"/>
      <c r="Y2468" s="171"/>
    </row>
    <row r="2469" spans="2:25">
      <c r="B2469" s="170">
        <v>44215</v>
      </c>
      <c r="C2469">
        <v>6800</v>
      </c>
      <c r="E2469" s="170">
        <v>44188</v>
      </c>
      <c r="F2469">
        <v>6008.71</v>
      </c>
      <c r="H2469" s="170">
        <v>44188</v>
      </c>
      <c r="I2469" s="172">
        <f t="shared" si="88"/>
        <v>6825.9444444444453</v>
      </c>
      <c r="J2469" s="114">
        <f t="shared" si="89"/>
        <v>6008.71</v>
      </c>
      <c r="L2469" s="170"/>
      <c r="M2469" s="173"/>
      <c r="T2469" s="170"/>
      <c r="X2469" s="170"/>
      <c r="Y2469" s="171"/>
    </row>
    <row r="2470" spans="2:25">
      <c r="B2470" s="170">
        <v>44216</v>
      </c>
      <c r="C2470">
        <v>6750</v>
      </c>
      <c r="E2470" s="170">
        <v>44193</v>
      </c>
      <c r="F2470">
        <v>6093.55</v>
      </c>
      <c r="H2470" s="170">
        <v>44193</v>
      </c>
      <c r="I2470" s="172">
        <f t="shared" si="88"/>
        <v>6825.9444444444453</v>
      </c>
      <c r="J2470" s="114">
        <f t="shared" si="89"/>
        <v>6093.55</v>
      </c>
      <c r="L2470" s="170"/>
      <c r="M2470" s="173"/>
      <c r="T2470" s="170"/>
      <c r="X2470" s="170"/>
      <c r="Y2470" s="171"/>
    </row>
    <row r="2471" spans="2:25">
      <c r="B2471" s="170">
        <v>44217</v>
      </c>
      <c r="C2471">
        <v>6775</v>
      </c>
      <c r="E2471" s="170">
        <v>44194</v>
      </c>
      <c r="F2471">
        <v>6036.17</v>
      </c>
      <c r="H2471" s="170">
        <v>44194</v>
      </c>
      <c r="I2471" s="172">
        <f t="shared" si="88"/>
        <v>6825.9444444444453</v>
      </c>
      <c r="J2471" s="114">
        <f t="shared" si="89"/>
        <v>6036.17</v>
      </c>
      <c r="L2471" s="170"/>
      <c r="M2471" s="173"/>
      <c r="T2471" s="170"/>
      <c r="X2471" s="170"/>
      <c r="Y2471" s="171"/>
    </row>
    <row r="2472" spans="2:25">
      <c r="B2472" s="170">
        <v>44218</v>
      </c>
      <c r="C2472">
        <v>6675</v>
      </c>
      <c r="E2472" s="170">
        <v>44195</v>
      </c>
      <c r="F2472">
        <v>5979.07</v>
      </c>
      <c r="H2472" s="170">
        <v>44195</v>
      </c>
      <c r="I2472" s="172">
        <f t="shared" si="88"/>
        <v>6825.9444444444453</v>
      </c>
      <c r="J2472" s="114">
        <f t="shared" si="89"/>
        <v>5979.07</v>
      </c>
      <c r="L2472" s="170"/>
      <c r="M2472" s="173"/>
      <c r="T2472" s="170"/>
      <c r="X2472" s="170"/>
      <c r="Y2472" s="171"/>
    </row>
    <row r="2473" spans="2:25">
      <c r="B2473" s="170">
        <v>44221</v>
      </c>
      <c r="C2473">
        <v>6625</v>
      </c>
      <c r="E2473" s="170">
        <v>44200</v>
      </c>
      <c r="F2473">
        <v>6104.9</v>
      </c>
      <c r="H2473" s="170">
        <v>44200</v>
      </c>
      <c r="I2473" s="172">
        <f t="shared" si="88"/>
        <v>6825.9444444444453</v>
      </c>
      <c r="J2473" s="114">
        <f t="shared" si="89"/>
        <v>6104.9</v>
      </c>
      <c r="L2473" s="170"/>
      <c r="M2473" s="173"/>
      <c r="T2473" s="170"/>
      <c r="X2473" s="170"/>
      <c r="Y2473" s="171"/>
    </row>
    <row r="2474" spans="2:25">
      <c r="B2474" s="170">
        <v>44222</v>
      </c>
      <c r="C2474">
        <v>6575</v>
      </c>
      <c r="E2474" s="170">
        <v>44201</v>
      </c>
      <c r="F2474">
        <v>6137.34</v>
      </c>
      <c r="H2474" s="170">
        <v>44201</v>
      </c>
      <c r="I2474" s="172">
        <f t="shared" si="88"/>
        <v>6825.9444444444453</v>
      </c>
      <c r="J2474" s="114">
        <f t="shared" si="89"/>
        <v>6137.34</v>
      </c>
      <c r="L2474" s="170"/>
      <c r="M2474" s="173"/>
      <c r="T2474" s="170"/>
      <c r="X2474" s="170"/>
      <c r="Y2474" s="171"/>
    </row>
    <row r="2475" spans="2:25">
      <c r="B2475" s="170">
        <v>44223</v>
      </c>
      <c r="C2475">
        <v>6550</v>
      </c>
      <c r="E2475" s="170">
        <v>44202</v>
      </c>
      <c r="F2475">
        <v>6065.68</v>
      </c>
      <c r="H2475" s="170">
        <v>44202</v>
      </c>
      <c r="I2475" s="172">
        <f t="shared" si="88"/>
        <v>6825.9444444444453</v>
      </c>
      <c r="J2475" s="114">
        <f t="shared" si="89"/>
        <v>6065.68</v>
      </c>
      <c r="L2475" s="170"/>
      <c r="M2475" s="173"/>
      <c r="T2475" s="170"/>
      <c r="X2475" s="170"/>
      <c r="Y2475" s="171"/>
    </row>
    <row r="2476" spans="2:25">
      <c r="B2476" s="170">
        <v>44224</v>
      </c>
      <c r="C2476">
        <v>6325</v>
      </c>
      <c r="E2476" s="170">
        <v>44203</v>
      </c>
      <c r="F2476">
        <v>6153.63</v>
      </c>
      <c r="H2476" s="170">
        <v>44203</v>
      </c>
      <c r="I2476" s="172">
        <f t="shared" si="88"/>
        <v>6825.9444444444453</v>
      </c>
      <c r="J2476" s="114">
        <f t="shared" si="89"/>
        <v>6153.63</v>
      </c>
      <c r="L2476" s="170"/>
      <c r="M2476" s="173"/>
      <c r="T2476" s="170"/>
      <c r="X2476" s="170"/>
      <c r="Y2476" s="171"/>
    </row>
    <row r="2477" spans="2:25">
      <c r="B2477" s="170">
        <v>44225</v>
      </c>
      <c r="C2477">
        <v>6050</v>
      </c>
      <c r="E2477" s="170">
        <v>44204</v>
      </c>
      <c r="F2477">
        <v>6257.84</v>
      </c>
      <c r="H2477" s="170">
        <v>44204</v>
      </c>
      <c r="I2477" s="172">
        <f t="shared" si="88"/>
        <v>6825.9444444444453</v>
      </c>
      <c r="J2477" s="114">
        <f t="shared" si="89"/>
        <v>6257.84</v>
      </c>
      <c r="L2477" s="170"/>
      <c r="M2477" s="173"/>
      <c r="T2477" s="170"/>
      <c r="X2477" s="170"/>
      <c r="Y2477" s="171"/>
    </row>
    <row r="2478" spans="2:25">
      <c r="B2478" s="170">
        <v>44228</v>
      </c>
      <c r="C2478">
        <v>6250</v>
      </c>
      <c r="E2478" s="170">
        <v>44207</v>
      </c>
      <c r="F2478">
        <v>6382.94</v>
      </c>
      <c r="H2478" s="170">
        <v>44207</v>
      </c>
      <c r="I2478" s="172">
        <f t="shared" si="88"/>
        <v>6825.9444444444453</v>
      </c>
      <c r="J2478" s="114">
        <f t="shared" si="89"/>
        <v>6382.94</v>
      </c>
      <c r="L2478" s="170"/>
      <c r="M2478" s="173"/>
      <c r="T2478" s="170"/>
      <c r="X2478" s="170"/>
      <c r="Y2478" s="171"/>
    </row>
    <row r="2479" spans="2:25">
      <c r="B2479" s="170">
        <v>44229</v>
      </c>
      <c r="C2479">
        <v>6325</v>
      </c>
      <c r="E2479" s="170">
        <v>44208</v>
      </c>
      <c r="F2479">
        <v>6395.67</v>
      </c>
      <c r="H2479" s="170">
        <v>44208</v>
      </c>
      <c r="I2479" s="172">
        <f t="shared" si="88"/>
        <v>6825.9444444444453</v>
      </c>
      <c r="J2479" s="114">
        <f t="shared" si="89"/>
        <v>6395.67</v>
      </c>
      <c r="L2479" s="170"/>
      <c r="M2479" s="173"/>
      <c r="T2479" s="170"/>
      <c r="X2479" s="170"/>
      <c r="Y2479" s="171"/>
    </row>
    <row r="2480" spans="2:25">
      <c r="B2480" s="170">
        <v>44230</v>
      </c>
      <c r="C2480">
        <v>6300</v>
      </c>
      <c r="E2480" s="170">
        <v>44209</v>
      </c>
      <c r="F2480">
        <v>6435.21</v>
      </c>
      <c r="H2480" s="170">
        <v>44209</v>
      </c>
      <c r="I2480" s="172">
        <f t="shared" si="88"/>
        <v>6825.9444444444453</v>
      </c>
      <c r="J2480" s="114">
        <f t="shared" si="89"/>
        <v>6435.21</v>
      </c>
      <c r="L2480" s="170"/>
      <c r="M2480" s="173"/>
      <c r="T2480" s="170"/>
      <c r="X2480" s="170"/>
      <c r="Y2480" s="171"/>
    </row>
    <row r="2481" spans="2:25">
      <c r="B2481" s="170">
        <v>44231</v>
      </c>
      <c r="C2481">
        <v>6325</v>
      </c>
      <c r="E2481" s="170">
        <v>44210</v>
      </c>
      <c r="F2481">
        <v>6428.32</v>
      </c>
      <c r="H2481" s="170">
        <v>44210</v>
      </c>
      <c r="I2481" s="172">
        <f t="shared" si="88"/>
        <v>6825.9444444444453</v>
      </c>
      <c r="J2481" s="114">
        <f t="shared" si="89"/>
        <v>6428.32</v>
      </c>
      <c r="L2481" s="170"/>
      <c r="M2481" s="173"/>
      <c r="T2481" s="170"/>
      <c r="X2481" s="170"/>
      <c r="Y2481" s="171"/>
    </row>
    <row r="2482" spans="2:25">
      <c r="B2482" s="170">
        <v>44232</v>
      </c>
      <c r="C2482">
        <v>6325</v>
      </c>
      <c r="E2482" s="170">
        <v>44211</v>
      </c>
      <c r="F2482">
        <v>6373.41</v>
      </c>
      <c r="H2482" s="170">
        <v>44211</v>
      </c>
      <c r="I2482" s="172">
        <f t="shared" si="88"/>
        <v>6825.9444444444453</v>
      </c>
      <c r="J2482" s="114">
        <f t="shared" si="89"/>
        <v>6373.41</v>
      </c>
      <c r="L2482" s="170"/>
      <c r="M2482" s="173"/>
      <c r="T2482" s="170"/>
      <c r="X2482" s="170"/>
      <c r="Y2482" s="171"/>
    </row>
    <row r="2483" spans="2:25">
      <c r="B2483" s="170">
        <v>44235</v>
      </c>
      <c r="C2483">
        <v>6250</v>
      </c>
      <c r="E2483" s="170">
        <v>44214</v>
      </c>
      <c r="F2483">
        <v>6389.83</v>
      </c>
      <c r="H2483" s="170">
        <v>44214</v>
      </c>
      <c r="I2483" s="172">
        <f t="shared" si="88"/>
        <v>6825.9444444444453</v>
      </c>
      <c r="J2483" s="114">
        <f t="shared" si="89"/>
        <v>6389.83</v>
      </c>
      <c r="L2483" s="170"/>
      <c r="M2483" s="173"/>
      <c r="T2483" s="170"/>
      <c r="X2483" s="170"/>
      <c r="Y2483" s="171"/>
    </row>
    <row r="2484" spans="2:25">
      <c r="B2484" s="170">
        <v>44236</v>
      </c>
      <c r="C2484">
        <v>6150</v>
      </c>
      <c r="E2484" s="170">
        <v>44215</v>
      </c>
      <c r="F2484">
        <v>6321.86</v>
      </c>
      <c r="H2484" s="170">
        <v>44215</v>
      </c>
      <c r="I2484" s="172">
        <f t="shared" si="88"/>
        <v>6825.9444444444453</v>
      </c>
      <c r="J2484" s="114">
        <f t="shared" si="89"/>
        <v>6321.86</v>
      </c>
      <c r="L2484" s="170"/>
      <c r="M2484" s="173"/>
      <c r="T2484" s="170"/>
      <c r="X2484" s="170"/>
      <c r="Y2484" s="171"/>
    </row>
    <row r="2485" spans="2:25">
      <c r="B2485" s="170">
        <v>44237</v>
      </c>
      <c r="C2485">
        <v>6125</v>
      </c>
      <c r="E2485" s="170">
        <v>44216</v>
      </c>
      <c r="F2485">
        <v>6429.76</v>
      </c>
      <c r="H2485" s="170">
        <v>44216</v>
      </c>
      <c r="I2485" s="172">
        <f t="shared" si="88"/>
        <v>6825.9444444444453</v>
      </c>
      <c r="J2485" s="114">
        <f t="shared" si="89"/>
        <v>6429.76</v>
      </c>
      <c r="L2485" s="170"/>
      <c r="M2485" s="173"/>
      <c r="T2485" s="170"/>
      <c r="X2485" s="170"/>
      <c r="Y2485" s="171"/>
    </row>
    <row r="2486" spans="2:25">
      <c r="B2486" s="170">
        <v>44238</v>
      </c>
      <c r="C2486">
        <v>6300</v>
      </c>
      <c r="E2486" s="170">
        <v>44217</v>
      </c>
      <c r="F2486">
        <v>6413.89</v>
      </c>
      <c r="H2486" s="170">
        <v>44217</v>
      </c>
      <c r="I2486" s="172">
        <f t="shared" si="88"/>
        <v>6825.9444444444453</v>
      </c>
      <c r="J2486" s="114">
        <f t="shared" si="89"/>
        <v>6413.89</v>
      </c>
      <c r="L2486" s="170"/>
      <c r="M2486" s="173"/>
      <c r="T2486" s="170"/>
      <c r="X2486" s="170"/>
      <c r="Y2486" s="171"/>
    </row>
    <row r="2487" spans="2:25">
      <c r="B2487" s="170">
        <v>44242</v>
      </c>
      <c r="C2487">
        <v>6150</v>
      </c>
      <c r="E2487" s="170">
        <v>44218</v>
      </c>
      <c r="F2487">
        <v>6307.13</v>
      </c>
      <c r="H2487" s="170">
        <v>44218</v>
      </c>
      <c r="I2487" s="172">
        <f t="shared" si="88"/>
        <v>6825.9444444444453</v>
      </c>
      <c r="J2487" s="114">
        <f t="shared" si="89"/>
        <v>6307.13</v>
      </c>
      <c r="L2487" s="170"/>
      <c r="M2487" s="173"/>
      <c r="T2487" s="170"/>
      <c r="X2487" s="170"/>
      <c r="Y2487" s="171"/>
    </row>
    <row r="2488" spans="2:25">
      <c r="B2488" s="170">
        <v>44243</v>
      </c>
      <c r="C2488">
        <v>6100</v>
      </c>
      <c r="E2488" s="170">
        <v>44221</v>
      </c>
      <c r="F2488">
        <v>6258.57</v>
      </c>
      <c r="H2488" s="170">
        <v>44221</v>
      </c>
      <c r="I2488" s="172">
        <f t="shared" si="88"/>
        <v>6825.9444444444453</v>
      </c>
      <c r="J2488" s="114">
        <f t="shared" si="89"/>
        <v>6258.57</v>
      </c>
      <c r="L2488" s="170"/>
      <c r="M2488" s="173"/>
      <c r="T2488" s="170"/>
      <c r="X2488" s="170"/>
      <c r="Y2488" s="171"/>
    </row>
    <row r="2489" spans="2:25">
      <c r="B2489" s="170">
        <v>44244</v>
      </c>
      <c r="C2489">
        <v>6100</v>
      </c>
      <c r="E2489" s="170">
        <v>44222</v>
      </c>
      <c r="F2489">
        <v>6140.17</v>
      </c>
      <c r="H2489" s="170">
        <v>44222</v>
      </c>
      <c r="I2489" s="172">
        <f t="shared" si="88"/>
        <v>6825.9444444444453</v>
      </c>
      <c r="J2489" s="114">
        <f t="shared" si="89"/>
        <v>6140.17</v>
      </c>
      <c r="L2489" s="170"/>
      <c r="M2489" s="173"/>
      <c r="T2489" s="170"/>
      <c r="X2489" s="170"/>
      <c r="Y2489" s="171"/>
    </row>
    <row r="2490" spans="2:25">
      <c r="B2490" s="170">
        <v>44245</v>
      </c>
      <c r="C2490">
        <v>6050</v>
      </c>
      <c r="E2490" s="170">
        <v>44223</v>
      </c>
      <c r="F2490">
        <v>6109.17</v>
      </c>
      <c r="H2490" s="170">
        <v>44223</v>
      </c>
      <c r="I2490" s="172">
        <f t="shared" si="88"/>
        <v>6825.9444444444453</v>
      </c>
      <c r="J2490" s="114">
        <f t="shared" si="89"/>
        <v>6109.17</v>
      </c>
      <c r="L2490" s="170"/>
      <c r="M2490" s="173"/>
      <c r="T2490" s="170"/>
      <c r="X2490" s="170"/>
      <c r="Y2490" s="171"/>
    </row>
    <row r="2491" spans="2:25">
      <c r="B2491" s="170">
        <v>44246</v>
      </c>
      <c r="C2491">
        <v>6075</v>
      </c>
      <c r="E2491" s="170">
        <v>44224</v>
      </c>
      <c r="F2491">
        <v>5979.39</v>
      </c>
      <c r="H2491" s="170">
        <v>44224</v>
      </c>
      <c r="I2491" s="172">
        <f t="shared" si="88"/>
        <v>6825.9444444444453</v>
      </c>
      <c r="J2491" s="114">
        <f t="shared" si="89"/>
        <v>5979.39</v>
      </c>
      <c r="L2491" s="170"/>
      <c r="M2491" s="173"/>
      <c r="T2491" s="170"/>
      <c r="X2491" s="170"/>
      <c r="Y2491" s="171"/>
    </row>
    <row r="2492" spans="2:25">
      <c r="B2492" s="170">
        <v>44249</v>
      </c>
      <c r="C2492">
        <v>6050</v>
      </c>
      <c r="E2492" s="170">
        <v>44225</v>
      </c>
      <c r="F2492">
        <v>5862.35</v>
      </c>
      <c r="H2492" s="170">
        <v>44225</v>
      </c>
      <c r="I2492" s="172">
        <f t="shared" si="88"/>
        <v>6825.9444444444453</v>
      </c>
      <c r="J2492" s="114">
        <f t="shared" si="89"/>
        <v>5862.35</v>
      </c>
      <c r="L2492" s="170"/>
      <c r="M2492" s="173"/>
      <c r="T2492" s="170"/>
      <c r="X2492" s="170"/>
      <c r="Y2492" s="171"/>
    </row>
    <row r="2493" spans="2:25">
      <c r="B2493" s="170">
        <v>44250</v>
      </c>
      <c r="C2493">
        <v>6050</v>
      </c>
      <c r="E2493" s="170">
        <v>44228</v>
      </c>
      <c r="F2493">
        <v>6067.55</v>
      </c>
      <c r="H2493" s="170">
        <v>44228</v>
      </c>
      <c r="I2493" s="172">
        <f t="shared" si="88"/>
        <v>6825.9444444444453</v>
      </c>
      <c r="J2493" s="114">
        <f t="shared" si="89"/>
        <v>6067.55</v>
      </c>
      <c r="L2493" s="170"/>
      <c r="M2493" s="173"/>
      <c r="T2493" s="170"/>
      <c r="X2493" s="170"/>
      <c r="Y2493" s="171"/>
    </row>
    <row r="2494" spans="2:25">
      <c r="B2494" s="170">
        <v>44251</v>
      </c>
      <c r="C2494">
        <v>6100</v>
      </c>
      <c r="E2494" s="170">
        <v>44229</v>
      </c>
      <c r="F2494">
        <v>6043.84</v>
      </c>
      <c r="H2494" s="170">
        <v>44229</v>
      </c>
      <c r="I2494" s="172">
        <f t="shared" si="88"/>
        <v>6825.9444444444453</v>
      </c>
      <c r="J2494" s="114">
        <f t="shared" si="89"/>
        <v>6043.84</v>
      </c>
      <c r="L2494" s="170"/>
      <c r="M2494" s="173"/>
      <c r="T2494" s="170"/>
      <c r="X2494" s="170"/>
      <c r="Y2494" s="171"/>
    </row>
    <row r="2495" spans="2:25">
      <c r="B2495" s="170">
        <v>44252</v>
      </c>
      <c r="C2495">
        <v>6125</v>
      </c>
      <c r="E2495" s="170">
        <v>44230</v>
      </c>
      <c r="F2495">
        <v>6077.75</v>
      </c>
      <c r="H2495" s="170">
        <v>44230</v>
      </c>
      <c r="I2495" s="172">
        <f t="shared" si="88"/>
        <v>6825.9444444444453</v>
      </c>
      <c r="J2495" s="114">
        <f t="shared" si="89"/>
        <v>6077.75</v>
      </c>
      <c r="L2495" s="170"/>
      <c r="M2495" s="173"/>
      <c r="T2495" s="170"/>
      <c r="X2495" s="170"/>
      <c r="Y2495" s="171"/>
    </row>
    <row r="2496" spans="2:25">
      <c r="B2496" s="170">
        <v>44253</v>
      </c>
      <c r="C2496">
        <v>6050</v>
      </c>
      <c r="E2496" s="170">
        <v>44231</v>
      </c>
      <c r="F2496">
        <v>6107.22</v>
      </c>
      <c r="H2496" s="170">
        <v>44231</v>
      </c>
      <c r="I2496" s="172">
        <f t="shared" si="88"/>
        <v>6825.9444444444453</v>
      </c>
      <c r="J2496" s="114">
        <f t="shared" si="89"/>
        <v>6107.22</v>
      </c>
      <c r="L2496" s="170"/>
      <c r="M2496" s="173"/>
      <c r="T2496" s="170"/>
      <c r="X2496" s="170"/>
      <c r="Y2496" s="171"/>
    </row>
    <row r="2497" spans="2:25">
      <c r="B2497" s="170">
        <v>44256</v>
      </c>
      <c r="C2497">
        <v>6100</v>
      </c>
      <c r="E2497" s="170">
        <v>44232</v>
      </c>
      <c r="F2497">
        <v>6151.73</v>
      </c>
      <c r="H2497" s="170">
        <v>44232</v>
      </c>
      <c r="I2497" s="172">
        <f t="shared" si="88"/>
        <v>6825.9444444444453</v>
      </c>
      <c r="J2497" s="114">
        <f t="shared" si="89"/>
        <v>6151.73</v>
      </c>
      <c r="L2497" s="170"/>
      <c r="M2497" s="173"/>
      <c r="T2497" s="170"/>
      <c r="X2497" s="170"/>
      <c r="Y2497" s="171"/>
    </row>
    <row r="2498" spans="2:25">
      <c r="B2498" s="170">
        <v>44257</v>
      </c>
      <c r="C2498">
        <v>6275</v>
      </c>
      <c r="E2498" s="170">
        <v>44235</v>
      </c>
      <c r="F2498">
        <v>6208.87</v>
      </c>
      <c r="H2498" s="170">
        <v>44235</v>
      </c>
      <c r="I2498" s="172">
        <f t="shared" si="88"/>
        <v>6825.9444444444453</v>
      </c>
      <c r="J2498" s="114">
        <f t="shared" si="89"/>
        <v>6208.87</v>
      </c>
      <c r="L2498" s="170"/>
      <c r="M2498" s="173"/>
      <c r="T2498" s="170"/>
      <c r="X2498" s="170"/>
      <c r="Y2498" s="171"/>
    </row>
    <row r="2499" spans="2:25">
      <c r="B2499" s="170">
        <v>44258</v>
      </c>
      <c r="C2499">
        <v>6300</v>
      </c>
      <c r="E2499" s="170">
        <v>44236</v>
      </c>
      <c r="F2499">
        <v>6181.67</v>
      </c>
      <c r="H2499" s="170">
        <v>44236</v>
      </c>
      <c r="I2499" s="172">
        <f t="shared" si="88"/>
        <v>6825.9444444444453</v>
      </c>
      <c r="J2499" s="114">
        <f t="shared" si="89"/>
        <v>6181.67</v>
      </c>
      <c r="L2499" s="170"/>
      <c r="M2499" s="173"/>
      <c r="T2499" s="170"/>
      <c r="X2499" s="170"/>
      <c r="Y2499" s="171"/>
    </row>
    <row r="2500" spans="2:25">
      <c r="B2500" s="170">
        <v>44259</v>
      </c>
      <c r="C2500">
        <v>6200</v>
      </c>
      <c r="E2500" s="170">
        <v>44237</v>
      </c>
      <c r="F2500">
        <v>6201.83</v>
      </c>
      <c r="H2500" s="170">
        <v>44237</v>
      </c>
      <c r="I2500" s="172">
        <f t="shared" si="88"/>
        <v>6825.9444444444453</v>
      </c>
      <c r="J2500" s="114">
        <f t="shared" si="89"/>
        <v>6201.83</v>
      </c>
      <c r="L2500" s="170"/>
      <c r="M2500" s="173"/>
      <c r="T2500" s="170"/>
      <c r="X2500" s="170"/>
      <c r="Y2500" s="171"/>
    </row>
    <row r="2501" spans="2:25">
      <c r="B2501" s="170">
        <v>44260</v>
      </c>
      <c r="C2501">
        <v>6125</v>
      </c>
      <c r="E2501" s="170">
        <v>44238</v>
      </c>
      <c r="F2501">
        <v>6222.52</v>
      </c>
      <c r="H2501" s="170">
        <v>44238</v>
      </c>
      <c r="I2501" s="172">
        <f t="shared" ref="I2501:I2564" si="90">IFERROR(_xlfn.XLOOKUP($H2501,B2501:B6068,C2501:C6068),AVERAGE(I2498:I2500))</f>
        <v>6825.9444444444453</v>
      </c>
      <c r="J2501" s="114">
        <f t="shared" ref="J2501:J2564" si="91">F2501</f>
        <v>6222.52</v>
      </c>
      <c r="L2501" s="170"/>
      <c r="M2501" s="173"/>
      <c r="T2501" s="170"/>
      <c r="X2501" s="170"/>
      <c r="Y2501" s="171"/>
    </row>
    <row r="2502" spans="2:25">
      <c r="B2502" s="170">
        <v>44263</v>
      </c>
      <c r="C2502">
        <v>6175</v>
      </c>
      <c r="E2502" s="170">
        <v>44242</v>
      </c>
      <c r="F2502">
        <v>6270.32</v>
      </c>
      <c r="H2502" s="170">
        <v>44242</v>
      </c>
      <c r="I2502" s="172">
        <f t="shared" si="90"/>
        <v>6825.9444444444453</v>
      </c>
      <c r="J2502" s="114">
        <f t="shared" si="91"/>
        <v>6270.32</v>
      </c>
      <c r="L2502" s="170"/>
      <c r="M2502" s="173"/>
      <c r="T2502" s="170"/>
      <c r="X2502" s="170"/>
      <c r="Y2502" s="171"/>
    </row>
    <row r="2503" spans="2:25">
      <c r="B2503" s="170">
        <v>44264</v>
      </c>
      <c r="C2503">
        <v>6200</v>
      </c>
      <c r="E2503" s="170">
        <v>44243</v>
      </c>
      <c r="F2503">
        <v>6292.4</v>
      </c>
      <c r="H2503" s="170">
        <v>44243</v>
      </c>
      <c r="I2503" s="172">
        <f t="shared" si="90"/>
        <v>6825.9444444444453</v>
      </c>
      <c r="J2503" s="114">
        <f t="shared" si="91"/>
        <v>6292.4</v>
      </c>
      <c r="L2503" s="170"/>
      <c r="M2503" s="173"/>
      <c r="T2503" s="170"/>
      <c r="X2503" s="170"/>
      <c r="Y2503" s="171"/>
    </row>
    <row r="2504" spans="2:25">
      <c r="B2504" s="170">
        <v>44265</v>
      </c>
      <c r="C2504">
        <v>6400</v>
      </c>
      <c r="E2504" s="170">
        <v>44244</v>
      </c>
      <c r="F2504">
        <v>6227.73</v>
      </c>
      <c r="H2504" s="170">
        <v>44244</v>
      </c>
      <c r="I2504" s="172">
        <f t="shared" si="90"/>
        <v>6825.9444444444453</v>
      </c>
      <c r="J2504" s="114">
        <f t="shared" si="91"/>
        <v>6227.73</v>
      </c>
      <c r="L2504" s="170"/>
      <c r="M2504" s="173"/>
      <c r="T2504" s="170"/>
      <c r="X2504" s="170"/>
      <c r="Y2504" s="171"/>
    </row>
    <row r="2505" spans="2:25">
      <c r="B2505" s="170">
        <v>44267</v>
      </c>
      <c r="C2505">
        <v>6375</v>
      </c>
      <c r="E2505" s="170">
        <v>44245</v>
      </c>
      <c r="F2505">
        <v>6200.31</v>
      </c>
      <c r="H2505" s="170">
        <v>44245</v>
      </c>
      <c r="I2505" s="172">
        <f t="shared" si="90"/>
        <v>6825.9444444444453</v>
      </c>
      <c r="J2505" s="114">
        <f t="shared" si="91"/>
        <v>6200.31</v>
      </c>
      <c r="L2505" s="170"/>
      <c r="M2505" s="173"/>
      <c r="T2505" s="170"/>
      <c r="X2505" s="170"/>
      <c r="Y2505" s="171"/>
    </row>
    <row r="2506" spans="2:25">
      <c r="B2506" s="170">
        <v>44270</v>
      </c>
      <c r="C2506">
        <v>6400</v>
      </c>
      <c r="E2506" s="170">
        <v>44246</v>
      </c>
      <c r="F2506">
        <v>6231.93</v>
      </c>
      <c r="H2506" s="170">
        <v>44246</v>
      </c>
      <c r="I2506" s="172">
        <f t="shared" si="90"/>
        <v>6825.9444444444453</v>
      </c>
      <c r="J2506" s="114">
        <f t="shared" si="91"/>
        <v>6231.93</v>
      </c>
      <c r="L2506" s="170"/>
      <c r="M2506" s="173"/>
      <c r="T2506" s="170"/>
      <c r="X2506" s="170"/>
      <c r="Y2506" s="171"/>
    </row>
    <row r="2507" spans="2:25">
      <c r="B2507" s="170">
        <v>44271</v>
      </c>
      <c r="C2507">
        <v>6400</v>
      </c>
      <c r="E2507" s="170">
        <v>44249</v>
      </c>
      <c r="F2507">
        <v>6255.31</v>
      </c>
      <c r="H2507" s="170">
        <v>44249</v>
      </c>
      <c r="I2507" s="172">
        <f t="shared" si="90"/>
        <v>6825.9444444444453</v>
      </c>
      <c r="J2507" s="114">
        <f t="shared" si="91"/>
        <v>6255.31</v>
      </c>
      <c r="L2507" s="170"/>
      <c r="M2507" s="173"/>
      <c r="T2507" s="170"/>
      <c r="X2507" s="170"/>
      <c r="Y2507" s="171"/>
    </row>
    <row r="2508" spans="2:25">
      <c r="B2508" s="170">
        <v>44272</v>
      </c>
      <c r="C2508">
        <v>6350</v>
      </c>
      <c r="E2508" s="170">
        <v>44250</v>
      </c>
      <c r="F2508">
        <v>6272.81</v>
      </c>
      <c r="H2508" s="170">
        <v>44250</v>
      </c>
      <c r="I2508" s="172">
        <f t="shared" si="90"/>
        <v>6825.9444444444453</v>
      </c>
      <c r="J2508" s="114">
        <f t="shared" si="91"/>
        <v>6272.81</v>
      </c>
      <c r="L2508" s="170"/>
      <c r="M2508" s="173"/>
      <c r="T2508" s="170"/>
      <c r="X2508" s="170"/>
      <c r="Y2508" s="171"/>
    </row>
    <row r="2509" spans="2:25">
      <c r="B2509" s="170">
        <v>44273</v>
      </c>
      <c r="C2509">
        <v>6300</v>
      </c>
      <c r="E2509" s="170">
        <v>44251</v>
      </c>
      <c r="F2509">
        <v>6251.05</v>
      </c>
      <c r="H2509" s="170">
        <v>44251</v>
      </c>
      <c r="I2509" s="172">
        <f t="shared" si="90"/>
        <v>6825.9444444444453</v>
      </c>
      <c r="J2509" s="114">
        <f t="shared" si="91"/>
        <v>6251.05</v>
      </c>
      <c r="L2509" s="170"/>
      <c r="M2509" s="173"/>
      <c r="T2509" s="170"/>
      <c r="X2509" s="170"/>
      <c r="Y2509" s="171"/>
    </row>
    <row r="2510" spans="2:25">
      <c r="B2510" s="170">
        <v>44274</v>
      </c>
      <c r="C2510">
        <v>6500</v>
      </c>
      <c r="E2510" s="170">
        <v>44252</v>
      </c>
      <c r="F2510">
        <v>6289.65</v>
      </c>
      <c r="H2510" s="170">
        <v>44252</v>
      </c>
      <c r="I2510" s="172">
        <f t="shared" si="90"/>
        <v>6825.9444444444453</v>
      </c>
      <c r="J2510" s="114">
        <f t="shared" si="91"/>
        <v>6289.65</v>
      </c>
      <c r="L2510" s="170"/>
      <c r="M2510" s="173"/>
      <c r="T2510" s="170"/>
      <c r="X2510" s="170"/>
      <c r="Y2510" s="171"/>
    </row>
    <row r="2511" spans="2:25">
      <c r="B2511" s="170">
        <v>44277</v>
      </c>
      <c r="C2511">
        <v>6350</v>
      </c>
      <c r="E2511" s="170">
        <v>44253</v>
      </c>
      <c r="F2511">
        <v>6241.8</v>
      </c>
      <c r="H2511" s="170">
        <v>44253</v>
      </c>
      <c r="I2511" s="172">
        <f t="shared" si="90"/>
        <v>6825.9444444444453</v>
      </c>
      <c r="J2511" s="114">
        <f t="shared" si="91"/>
        <v>6241.8</v>
      </c>
      <c r="L2511" s="170"/>
      <c r="M2511" s="173"/>
      <c r="T2511" s="170"/>
      <c r="X2511" s="170"/>
      <c r="Y2511" s="171"/>
    </row>
    <row r="2512" spans="2:25">
      <c r="B2512" s="170">
        <v>44278</v>
      </c>
      <c r="C2512">
        <v>6675</v>
      </c>
      <c r="E2512" s="170">
        <v>44256</v>
      </c>
      <c r="F2512">
        <v>6338.51</v>
      </c>
      <c r="H2512" s="170">
        <v>44256</v>
      </c>
      <c r="I2512" s="172">
        <f t="shared" si="90"/>
        <v>6825.9444444444453</v>
      </c>
      <c r="J2512" s="114">
        <f t="shared" si="91"/>
        <v>6338.51</v>
      </c>
      <c r="L2512" s="170"/>
      <c r="M2512" s="173"/>
      <c r="T2512" s="170"/>
      <c r="X2512" s="170"/>
      <c r="Y2512" s="171"/>
    </row>
    <row r="2513" spans="2:25">
      <c r="B2513" s="170">
        <v>44279</v>
      </c>
      <c r="C2513">
        <v>6725</v>
      </c>
      <c r="E2513" s="170">
        <v>44257</v>
      </c>
      <c r="F2513">
        <v>6359.21</v>
      </c>
      <c r="H2513" s="170">
        <v>44257</v>
      </c>
      <c r="I2513" s="172">
        <f t="shared" si="90"/>
        <v>6825.9444444444453</v>
      </c>
      <c r="J2513" s="114">
        <f t="shared" si="91"/>
        <v>6359.21</v>
      </c>
      <c r="L2513" s="170"/>
      <c r="M2513" s="173"/>
      <c r="T2513" s="170"/>
      <c r="X2513" s="170"/>
      <c r="Y2513" s="171"/>
    </row>
    <row r="2514" spans="2:25">
      <c r="B2514" s="170">
        <v>44280</v>
      </c>
      <c r="C2514">
        <v>6625</v>
      </c>
      <c r="E2514" s="170">
        <v>44258</v>
      </c>
      <c r="F2514">
        <v>6376.76</v>
      </c>
      <c r="H2514" s="170">
        <v>44258</v>
      </c>
      <c r="I2514" s="172">
        <f t="shared" si="90"/>
        <v>6825.9444444444453</v>
      </c>
      <c r="J2514" s="114">
        <f t="shared" si="91"/>
        <v>6376.76</v>
      </c>
      <c r="L2514" s="170"/>
      <c r="M2514" s="173"/>
      <c r="T2514" s="170"/>
      <c r="X2514" s="170"/>
      <c r="Y2514" s="171"/>
    </row>
    <row r="2515" spans="2:25">
      <c r="B2515" s="170">
        <v>44281</v>
      </c>
      <c r="C2515">
        <v>6750</v>
      </c>
      <c r="E2515" s="170">
        <v>44259</v>
      </c>
      <c r="F2515">
        <v>6290.8</v>
      </c>
      <c r="H2515" s="170">
        <v>44259</v>
      </c>
      <c r="I2515" s="172">
        <f t="shared" si="90"/>
        <v>6825.9444444444453</v>
      </c>
      <c r="J2515" s="114">
        <f t="shared" si="91"/>
        <v>6290.8</v>
      </c>
      <c r="L2515" s="170"/>
      <c r="M2515" s="173"/>
      <c r="T2515" s="170"/>
      <c r="X2515" s="170"/>
      <c r="Y2515" s="171"/>
    </row>
    <row r="2516" spans="2:25">
      <c r="B2516" s="170">
        <v>44284</v>
      </c>
      <c r="C2516">
        <v>6800</v>
      </c>
      <c r="E2516" s="170">
        <v>44260</v>
      </c>
      <c r="F2516">
        <v>6258.75</v>
      </c>
      <c r="H2516" s="170">
        <v>44260</v>
      </c>
      <c r="I2516" s="172">
        <f t="shared" si="90"/>
        <v>6825.9444444444453</v>
      </c>
      <c r="J2516" s="114">
        <f t="shared" si="91"/>
        <v>6258.75</v>
      </c>
      <c r="L2516" s="170"/>
      <c r="M2516" s="173"/>
      <c r="T2516" s="170"/>
      <c r="X2516" s="170"/>
      <c r="Y2516" s="171"/>
    </row>
    <row r="2517" spans="2:25">
      <c r="B2517" s="170">
        <v>44285</v>
      </c>
      <c r="C2517">
        <v>6700</v>
      </c>
      <c r="E2517" s="170">
        <v>44263</v>
      </c>
      <c r="F2517">
        <v>6248.47</v>
      </c>
      <c r="H2517" s="170">
        <v>44263</v>
      </c>
      <c r="I2517" s="172">
        <f t="shared" si="90"/>
        <v>6825.9444444444453</v>
      </c>
      <c r="J2517" s="114">
        <f t="shared" si="91"/>
        <v>6248.47</v>
      </c>
      <c r="L2517" s="170"/>
      <c r="M2517" s="173"/>
      <c r="T2517" s="170"/>
      <c r="X2517" s="170"/>
      <c r="Y2517" s="171"/>
    </row>
    <row r="2518" spans="2:25">
      <c r="B2518" s="170">
        <v>44286</v>
      </c>
      <c r="C2518">
        <v>6600</v>
      </c>
      <c r="E2518" s="170">
        <v>44264</v>
      </c>
      <c r="F2518">
        <v>6199.65</v>
      </c>
      <c r="H2518" s="170">
        <v>44264</v>
      </c>
      <c r="I2518" s="172">
        <f t="shared" si="90"/>
        <v>6825.9444444444453</v>
      </c>
      <c r="J2518" s="114">
        <f t="shared" si="91"/>
        <v>6199.65</v>
      </c>
      <c r="L2518" s="170"/>
      <c r="M2518" s="173"/>
      <c r="T2518" s="170"/>
      <c r="X2518" s="170"/>
      <c r="Y2518" s="171"/>
    </row>
    <row r="2519" spans="2:25">
      <c r="B2519" s="170">
        <v>44287</v>
      </c>
      <c r="C2519">
        <v>6725</v>
      </c>
      <c r="E2519" s="170">
        <v>44265</v>
      </c>
      <c r="F2519">
        <v>6264.68</v>
      </c>
      <c r="H2519" s="170">
        <v>44265</v>
      </c>
      <c r="I2519" s="172">
        <f t="shared" si="90"/>
        <v>6825.9444444444453</v>
      </c>
      <c r="J2519" s="114">
        <f t="shared" si="91"/>
        <v>6264.68</v>
      </c>
      <c r="L2519" s="170"/>
      <c r="M2519" s="173"/>
      <c r="T2519" s="170"/>
      <c r="X2519" s="170"/>
      <c r="Y2519" s="171"/>
    </row>
    <row r="2520" spans="2:25">
      <c r="B2520" s="170">
        <v>44291</v>
      </c>
      <c r="C2520">
        <v>6650</v>
      </c>
      <c r="E2520" s="170">
        <v>44267</v>
      </c>
      <c r="F2520">
        <v>6358.21</v>
      </c>
      <c r="H2520" s="170">
        <v>44267</v>
      </c>
      <c r="I2520" s="172">
        <f t="shared" si="90"/>
        <v>6825.9444444444453</v>
      </c>
      <c r="J2520" s="114">
        <f t="shared" si="91"/>
        <v>6358.21</v>
      </c>
      <c r="L2520" s="170"/>
      <c r="M2520" s="173"/>
      <c r="T2520" s="170"/>
      <c r="X2520" s="170"/>
      <c r="Y2520" s="171"/>
    </row>
    <row r="2521" spans="2:25">
      <c r="B2521" s="170">
        <v>44292</v>
      </c>
      <c r="C2521">
        <v>6750</v>
      </c>
      <c r="E2521" s="170">
        <v>44270</v>
      </c>
      <c r="F2521">
        <v>6324.26</v>
      </c>
      <c r="H2521" s="170">
        <v>44270</v>
      </c>
      <c r="I2521" s="172">
        <f t="shared" si="90"/>
        <v>6825.9444444444453</v>
      </c>
      <c r="J2521" s="114">
        <f t="shared" si="91"/>
        <v>6324.26</v>
      </c>
      <c r="L2521" s="170"/>
      <c r="M2521" s="173"/>
      <c r="T2521" s="170"/>
      <c r="X2521" s="170"/>
      <c r="Y2521" s="171"/>
    </row>
    <row r="2522" spans="2:25">
      <c r="B2522" s="170">
        <v>44293</v>
      </c>
      <c r="C2522">
        <v>6775</v>
      </c>
      <c r="E2522" s="170">
        <v>44271</v>
      </c>
      <c r="F2522">
        <v>6309.7</v>
      </c>
      <c r="H2522" s="170">
        <v>44271</v>
      </c>
      <c r="I2522" s="172">
        <f t="shared" si="90"/>
        <v>6825.9444444444453</v>
      </c>
      <c r="J2522" s="114">
        <f t="shared" si="91"/>
        <v>6309.7</v>
      </c>
      <c r="L2522" s="170"/>
      <c r="M2522" s="173"/>
      <c r="T2522" s="170"/>
      <c r="X2522" s="170"/>
      <c r="Y2522" s="171"/>
    </row>
    <row r="2523" spans="2:25">
      <c r="B2523" s="170">
        <v>44294</v>
      </c>
      <c r="C2523">
        <v>6675</v>
      </c>
      <c r="E2523" s="170">
        <v>44272</v>
      </c>
      <c r="F2523">
        <v>6277.23</v>
      </c>
      <c r="H2523" s="170">
        <v>44272</v>
      </c>
      <c r="I2523" s="172">
        <f t="shared" si="90"/>
        <v>6825.9444444444453</v>
      </c>
      <c r="J2523" s="114">
        <f t="shared" si="91"/>
        <v>6277.23</v>
      </c>
      <c r="L2523" s="170"/>
      <c r="M2523" s="173"/>
      <c r="T2523" s="170"/>
      <c r="X2523" s="170"/>
      <c r="Y2523" s="171"/>
    </row>
    <row r="2524" spans="2:25">
      <c r="B2524" s="170">
        <v>44295</v>
      </c>
      <c r="C2524">
        <v>6600</v>
      </c>
      <c r="E2524" s="170">
        <v>44273</v>
      </c>
      <c r="F2524">
        <v>6347.83</v>
      </c>
      <c r="H2524" s="170">
        <v>44273</v>
      </c>
      <c r="I2524" s="172">
        <f t="shared" si="90"/>
        <v>6825.9444444444453</v>
      </c>
      <c r="J2524" s="114">
        <f t="shared" si="91"/>
        <v>6347.83</v>
      </c>
      <c r="L2524" s="170"/>
      <c r="M2524" s="173"/>
      <c r="T2524" s="170"/>
      <c r="X2524" s="170"/>
      <c r="Y2524" s="171"/>
    </row>
    <row r="2525" spans="2:25">
      <c r="B2525" s="170">
        <v>44298</v>
      </c>
      <c r="C2525">
        <v>6600</v>
      </c>
      <c r="E2525" s="170">
        <v>44274</v>
      </c>
      <c r="F2525">
        <v>6356.16</v>
      </c>
      <c r="H2525" s="170">
        <v>44274</v>
      </c>
      <c r="I2525" s="172">
        <f t="shared" si="90"/>
        <v>6825.9444444444453</v>
      </c>
      <c r="J2525" s="114">
        <f t="shared" si="91"/>
        <v>6356.16</v>
      </c>
      <c r="L2525" s="170"/>
      <c r="M2525" s="173"/>
      <c r="T2525" s="170"/>
      <c r="X2525" s="170"/>
      <c r="Y2525" s="171"/>
    </row>
    <row r="2526" spans="2:25">
      <c r="B2526" s="170">
        <v>44299</v>
      </c>
      <c r="C2526">
        <v>6575</v>
      </c>
      <c r="E2526" s="170">
        <v>44277</v>
      </c>
      <c r="F2526">
        <v>6301.13</v>
      </c>
      <c r="H2526" s="170">
        <v>44277</v>
      </c>
      <c r="I2526" s="172">
        <f t="shared" si="90"/>
        <v>6825.9444444444453</v>
      </c>
      <c r="J2526" s="114">
        <f t="shared" si="91"/>
        <v>6301.13</v>
      </c>
      <c r="L2526" s="170"/>
      <c r="M2526" s="173"/>
      <c r="T2526" s="170"/>
      <c r="X2526" s="170"/>
      <c r="Y2526" s="171"/>
    </row>
    <row r="2527" spans="2:25">
      <c r="B2527" s="170">
        <v>44300</v>
      </c>
      <c r="C2527">
        <v>6575</v>
      </c>
      <c r="E2527" s="170">
        <v>44278</v>
      </c>
      <c r="F2527">
        <v>6252.71</v>
      </c>
      <c r="H2527" s="170">
        <v>44278</v>
      </c>
      <c r="I2527" s="172">
        <f t="shared" si="90"/>
        <v>6825.9444444444453</v>
      </c>
      <c r="J2527" s="114">
        <f t="shared" si="91"/>
        <v>6252.71</v>
      </c>
      <c r="L2527" s="170"/>
      <c r="M2527" s="173"/>
      <c r="T2527" s="170"/>
      <c r="X2527" s="170"/>
      <c r="Y2527" s="171"/>
    </row>
    <row r="2528" spans="2:25">
      <c r="B2528" s="170">
        <v>44301</v>
      </c>
      <c r="C2528">
        <v>6650</v>
      </c>
      <c r="E2528" s="170">
        <v>44279</v>
      </c>
      <c r="F2528">
        <v>6156.14</v>
      </c>
      <c r="H2528" s="170">
        <v>44279</v>
      </c>
      <c r="I2528" s="172">
        <f t="shared" si="90"/>
        <v>6825.9444444444453</v>
      </c>
      <c r="J2528" s="114">
        <f t="shared" si="91"/>
        <v>6156.14</v>
      </c>
      <c r="L2528" s="170"/>
      <c r="M2528" s="173"/>
      <c r="T2528" s="170"/>
      <c r="X2528" s="170"/>
      <c r="Y2528" s="171"/>
    </row>
    <row r="2529" spans="2:25">
      <c r="B2529" s="170">
        <v>44302</v>
      </c>
      <c r="C2529">
        <v>6700</v>
      </c>
      <c r="E2529" s="170">
        <v>44280</v>
      </c>
      <c r="F2529">
        <v>6122.88</v>
      </c>
      <c r="H2529" s="170">
        <v>44280</v>
      </c>
      <c r="I2529" s="172">
        <f t="shared" si="90"/>
        <v>6825.9444444444453</v>
      </c>
      <c r="J2529" s="114">
        <f t="shared" si="91"/>
        <v>6122.88</v>
      </c>
      <c r="L2529" s="170"/>
      <c r="M2529" s="173"/>
      <c r="T2529" s="170"/>
      <c r="X2529" s="170"/>
      <c r="Y2529" s="171"/>
    </row>
    <row r="2530" spans="2:25">
      <c r="B2530" s="170">
        <v>44305</v>
      </c>
      <c r="C2530">
        <v>6750</v>
      </c>
      <c r="E2530" s="170">
        <v>44281</v>
      </c>
      <c r="F2530">
        <v>6195.56</v>
      </c>
      <c r="H2530" s="170">
        <v>44281</v>
      </c>
      <c r="I2530" s="172">
        <f t="shared" si="90"/>
        <v>6825.9444444444453</v>
      </c>
      <c r="J2530" s="114">
        <f t="shared" si="91"/>
        <v>6195.56</v>
      </c>
      <c r="L2530" s="170"/>
      <c r="M2530" s="173"/>
      <c r="T2530" s="170"/>
      <c r="X2530" s="170"/>
      <c r="Y2530" s="171"/>
    </row>
    <row r="2531" spans="2:25">
      <c r="B2531" s="170">
        <v>44306</v>
      </c>
      <c r="C2531">
        <v>6750</v>
      </c>
      <c r="E2531" s="170">
        <v>44284</v>
      </c>
      <c r="F2531">
        <v>6166.82</v>
      </c>
      <c r="H2531" s="170">
        <v>44284</v>
      </c>
      <c r="I2531" s="172">
        <f t="shared" si="90"/>
        <v>6825.9444444444453</v>
      </c>
      <c r="J2531" s="114">
        <f t="shared" si="91"/>
        <v>6166.82</v>
      </c>
      <c r="L2531" s="170"/>
      <c r="M2531" s="173"/>
      <c r="T2531" s="170"/>
      <c r="X2531" s="170"/>
      <c r="Y2531" s="171"/>
    </row>
    <row r="2532" spans="2:25">
      <c r="B2532" s="170">
        <v>44307</v>
      </c>
      <c r="C2532">
        <v>6775</v>
      </c>
      <c r="E2532" s="170">
        <v>44285</v>
      </c>
      <c r="F2532">
        <v>6071.44</v>
      </c>
      <c r="H2532" s="170">
        <v>44285</v>
      </c>
      <c r="I2532" s="172">
        <f t="shared" si="90"/>
        <v>6825.9444444444453</v>
      </c>
      <c r="J2532" s="114">
        <f t="shared" si="91"/>
        <v>6071.44</v>
      </c>
      <c r="L2532" s="170"/>
      <c r="M2532" s="173"/>
      <c r="T2532" s="170"/>
      <c r="X2532" s="170"/>
      <c r="Y2532" s="171"/>
    </row>
    <row r="2533" spans="2:25">
      <c r="B2533" s="170">
        <v>44308</v>
      </c>
      <c r="C2533">
        <v>6675</v>
      </c>
      <c r="E2533" s="170">
        <v>44286</v>
      </c>
      <c r="F2533">
        <v>5985.52</v>
      </c>
      <c r="H2533" s="170">
        <v>44286</v>
      </c>
      <c r="I2533" s="172">
        <f t="shared" si="90"/>
        <v>6825.9444444444453</v>
      </c>
      <c r="J2533" s="114">
        <f t="shared" si="91"/>
        <v>5985.52</v>
      </c>
      <c r="L2533" s="170"/>
      <c r="M2533" s="173"/>
      <c r="T2533" s="170"/>
      <c r="X2533" s="170"/>
      <c r="Y2533" s="171"/>
    </row>
    <row r="2534" spans="2:25">
      <c r="B2534" s="170">
        <v>44309</v>
      </c>
      <c r="C2534">
        <v>6750</v>
      </c>
      <c r="E2534" s="170">
        <v>44287</v>
      </c>
      <c r="F2534">
        <v>6011.46</v>
      </c>
      <c r="H2534" s="170">
        <v>44287</v>
      </c>
      <c r="I2534" s="172">
        <f t="shared" si="90"/>
        <v>6825.9444444444453</v>
      </c>
      <c r="J2534" s="114">
        <f t="shared" si="91"/>
        <v>6011.46</v>
      </c>
      <c r="L2534" s="170"/>
      <c r="M2534" s="173"/>
      <c r="T2534" s="170"/>
      <c r="X2534" s="170"/>
      <c r="Y2534" s="171"/>
    </row>
    <row r="2535" spans="2:25">
      <c r="B2535" s="170">
        <v>44312</v>
      </c>
      <c r="C2535">
        <v>6675</v>
      </c>
      <c r="E2535" s="170">
        <v>44291</v>
      </c>
      <c r="F2535">
        <v>5970.29</v>
      </c>
      <c r="H2535" s="170">
        <v>44291</v>
      </c>
      <c r="I2535" s="172">
        <f t="shared" si="90"/>
        <v>6825.9444444444453</v>
      </c>
      <c r="J2535" s="114">
        <f t="shared" si="91"/>
        <v>5970.29</v>
      </c>
      <c r="L2535" s="170"/>
      <c r="M2535" s="173"/>
      <c r="T2535" s="170"/>
      <c r="X2535" s="170"/>
      <c r="Y2535" s="171"/>
    </row>
    <row r="2536" spans="2:25">
      <c r="B2536" s="170">
        <v>44313</v>
      </c>
      <c r="C2536">
        <v>6525</v>
      </c>
      <c r="E2536" s="170">
        <v>44292</v>
      </c>
      <c r="F2536">
        <v>6002.77</v>
      </c>
      <c r="H2536" s="170">
        <v>44292</v>
      </c>
      <c r="I2536" s="172">
        <f t="shared" si="90"/>
        <v>6825.9444444444453</v>
      </c>
      <c r="J2536" s="114">
        <f t="shared" si="91"/>
        <v>6002.77</v>
      </c>
      <c r="L2536" s="170"/>
      <c r="M2536" s="173"/>
      <c r="T2536" s="170"/>
      <c r="X2536" s="170"/>
      <c r="Y2536" s="171"/>
    </row>
    <row r="2537" spans="2:25">
      <c r="B2537" s="170">
        <v>44314</v>
      </c>
      <c r="C2537">
        <v>6675</v>
      </c>
      <c r="E2537" s="170">
        <v>44293</v>
      </c>
      <c r="F2537">
        <v>6036.62</v>
      </c>
      <c r="H2537" s="170">
        <v>44293</v>
      </c>
      <c r="I2537" s="172">
        <f t="shared" si="90"/>
        <v>6825.9444444444453</v>
      </c>
      <c r="J2537" s="114">
        <f t="shared" si="91"/>
        <v>6036.62</v>
      </c>
      <c r="L2537" s="170"/>
      <c r="M2537" s="173"/>
      <c r="T2537" s="170"/>
      <c r="X2537" s="170"/>
      <c r="Y2537" s="171"/>
    </row>
    <row r="2538" spans="2:25">
      <c r="B2538" s="170">
        <v>44315</v>
      </c>
      <c r="C2538">
        <v>6525</v>
      </c>
      <c r="E2538" s="170">
        <v>44294</v>
      </c>
      <c r="F2538">
        <v>6071.72</v>
      </c>
      <c r="H2538" s="170">
        <v>44294</v>
      </c>
      <c r="I2538" s="172">
        <f t="shared" si="90"/>
        <v>6825.9444444444453</v>
      </c>
      <c r="J2538" s="114">
        <f t="shared" si="91"/>
        <v>6071.72</v>
      </c>
      <c r="L2538" s="170"/>
      <c r="M2538" s="173"/>
      <c r="T2538" s="170"/>
      <c r="X2538" s="170"/>
      <c r="Y2538" s="171"/>
    </row>
    <row r="2539" spans="2:25">
      <c r="B2539" s="170">
        <v>44316</v>
      </c>
      <c r="C2539">
        <v>6525</v>
      </c>
      <c r="E2539" s="170">
        <v>44295</v>
      </c>
      <c r="F2539">
        <v>6070.21</v>
      </c>
      <c r="H2539" s="170">
        <v>44295</v>
      </c>
      <c r="I2539" s="172">
        <f t="shared" si="90"/>
        <v>6825.9444444444453</v>
      </c>
      <c r="J2539" s="114">
        <f t="shared" si="91"/>
        <v>6070.21</v>
      </c>
      <c r="L2539" s="170"/>
      <c r="M2539" s="173"/>
      <c r="T2539" s="170"/>
      <c r="X2539" s="170"/>
      <c r="Y2539" s="171"/>
    </row>
    <row r="2540" spans="2:25">
      <c r="B2540" s="170">
        <v>44319</v>
      </c>
      <c r="C2540">
        <v>6475</v>
      </c>
      <c r="E2540" s="170">
        <v>44298</v>
      </c>
      <c r="F2540">
        <v>5948.57</v>
      </c>
      <c r="H2540" s="170">
        <v>44298</v>
      </c>
      <c r="I2540" s="172">
        <f t="shared" si="90"/>
        <v>6825.9444444444453</v>
      </c>
      <c r="J2540" s="114">
        <f t="shared" si="91"/>
        <v>5948.57</v>
      </c>
      <c r="L2540" s="170"/>
      <c r="M2540" s="173"/>
      <c r="T2540" s="170"/>
      <c r="X2540" s="170"/>
      <c r="Y2540" s="171"/>
    </row>
    <row r="2541" spans="2:25">
      <c r="B2541" s="170">
        <v>44320</v>
      </c>
      <c r="C2541">
        <v>6575</v>
      </c>
      <c r="E2541" s="170">
        <v>44299</v>
      </c>
      <c r="F2541">
        <v>5927.44</v>
      </c>
      <c r="H2541" s="170">
        <v>44299</v>
      </c>
      <c r="I2541" s="172">
        <f t="shared" si="90"/>
        <v>6825.9444444444453</v>
      </c>
      <c r="J2541" s="114">
        <f t="shared" si="91"/>
        <v>5927.44</v>
      </c>
      <c r="L2541" s="170"/>
      <c r="M2541" s="173"/>
      <c r="T2541" s="170"/>
      <c r="X2541" s="170"/>
      <c r="Y2541" s="171"/>
    </row>
    <row r="2542" spans="2:25">
      <c r="B2542" s="170">
        <v>44321</v>
      </c>
      <c r="C2542">
        <v>6500</v>
      </c>
      <c r="E2542" s="170">
        <v>44300</v>
      </c>
      <c r="F2542">
        <v>6050.28</v>
      </c>
      <c r="H2542" s="170">
        <v>44300</v>
      </c>
      <c r="I2542" s="172">
        <f t="shared" si="90"/>
        <v>6825.9444444444453</v>
      </c>
      <c r="J2542" s="114">
        <f t="shared" si="91"/>
        <v>6050.28</v>
      </c>
      <c r="L2542" s="170"/>
      <c r="M2542" s="173"/>
      <c r="T2542" s="170"/>
      <c r="X2542" s="170"/>
      <c r="Y2542" s="171"/>
    </row>
    <row r="2543" spans="2:25">
      <c r="B2543" s="170">
        <v>44322</v>
      </c>
      <c r="C2543">
        <v>6550</v>
      </c>
      <c r="E2543" s="170">
        <v>44301</v>
      </c>
      <c r="F2543">
        <v>6079.5</v>
      </c>
      <c r="H2543" s="170">
        <v>44301</v>
      </c>
      <c r="I2543" s="172">
        <f t="shared" si="90"/>
        <v>6825.9444444444453</v>
      </c>
      <c r="J2543" s="114">
        <f t="shared" si="91"/>
        <v>6079.5</v>
      </c>
      <c r="L2543" s="170"/>
      <c r="M2543" s="173"/>
      <c r="T2543" s="170"/>
      <c r="X2543" s="170"/>
      <c r="Y2543" s="171"/>
    </row>
    <row r="2544" spans="2:25">
      <c r="B2544" s="170">
        <v>44323</v>
      </c>
      <c r="C2544">
        <v>6500</v>
      </c>
      <c r="E2544" s="170">
        <v>44302</v>
      </c>
      <c r="F2544">
        <v>6086.26</v>
      </c>
      <c r="H2544" s="170">
        <v>44302</v>
      </c>
      <c r="I2544" s="172">
        <f t="shared" si="90"/>
        <v>6825.9444444444453</v>
      </c>
      <c r="J2544" s="114">
        <f t="shared" si="91"/>
        <v>6086.26</v>
      </c>
      <c r="L2544" s="170"/>
      <c r="M2544" s="173"/>
      <c r="T2544" s="170"/>
      <c r="X2544" s="170"/>
      <c r="Y2544" s="171"/>
    </row>
    <row r="2545" spans="2:25">
      <c r="B2545" s="170">
        <v>44326</v>
      </c>
      <c r="C2545">
        <v>6575</v>
      </c>
      <c r="E2545" s="170">
        <v>44305</v>
      </c>
      <c r="F2545">
        <v>6052.54</v>
      </c>
      <c r="H2545" s="170">
        <v>44305</v>
      </c>
      <c r="I2545" s="172">
        <f t="shared" si="90"/>
        <v>6825.9444444444453</v>
      </c>
      <c r="J2545" s="114">
        <f t="shared" si="91"/>
        <v>6052.54</v>
      </c>
      <c r="L2545" s="170"/>
      <c r="M2545" s="173"/>
      <c r="T2545" s="170"/>
      <c r="X2545" s="170"/>
      <c r="Y2545" s="171"/>
    </row>
    <row r="2546" spans="2:25">
      <c r="B2546" s="170">
        <v>44327</v>
      </c>
      <c r="C2546">
        <v>6575</v>
      </c>
      <c r="E2546" s="170">
        <v>44306</v>
      </c>
      <c r="F2546">
        <v>6038.32</v>
      </c>
      <c r="H2546" s="170">
        <v>44306</v>
      </c>
      <c r="I2546" s="172">
        <f t="shared" si="90"/>
        <v>6825.9444444444453</v>
      </c>
      <c r="J2546" s="114">
        <f t="shared" si="91"/>
        <v>6038.32</v>
      </c>
      <c r="L2546" s="170"/>
      <c r="M2546" s="173"/>
      <c r="T2546" s="170"/>
      <c r="X2546" s="170"/>
      <c r="Y2546" s="171"/>
    </row>
    <row r="2547" spans="2:25">
      <c r="B2547" s="170">
        <v>44333</v>
      </c>
      <c r="C2547">
        <v>6350</v>
      </c>
      <c r="E2547" s="170">
        <v>44307</v>
      </c>
      <c r="F2547">
        <v>5993.24</v>
      </c>
      <c r="H2547" s="170">
        <v>44307</v>
      </c>
      <c r="I2547" s="172">
        <f t="shared" si="90"/>
        <v>6825.9444444444453</v>
      </c>
      <c r="J2547" s="114">
        <f t="shared" si="91"/>
        <v>5993.24</v>
      </c>
      <c r="L2547" s="170"/>
      <c r="M2547" s="173"/>
      <c r="T2547" s="170"/>
      <c r="X2547" s="170"/>
      <c r="Y2547" s="171"/>
    </row>
    <row r="2548" spans="2:25">
      <c r="B2548" s="170">
        <v>44334</v>
      </c>
      <c r="C2548">
        <v>6375</v>
      </c>
      <c r="E2548" s="170">
        <v>44308</v>
      </c>
      <c r="F2548">
        <v>5994.18</v>
      </c>
      <c r="H2548" s="170">
        <v>44308</v>
      </c>
      <c r="I2548" s="172">
        <f t="shared" si="90"/>
        <v>6825.9444444444453</v>
      </c>
      <c r="J2548" s="114">
        <f t="shared" si="91"/>
        <v>5994.18</v>
      </c>
      <c r="L2548" s="170"/>
      <c r="M2548" s="173"/>
      <c r="T2548" s="170"/>
      <c r="X2548" s="170"/>
      <c r="Y2548" s="171"/>
    </row>
    <row r="2549" spans="2:25">
      <c r="B2549" s="170">
        <v>44335</v>
      </c>
      <c r="C2549">
        <v>6375</v>
      </c>
      <c r="E2549" s="170">
        <v>44309</v>
      </c>
      <c r="F2549">
        <v>6016.86</v>
      </c>
      <c r="H2549" s="170">
        <v>44309</v>
      </c>
      <c r="I2549" s="172">
        <f t="shared" si="90"/>
        <v>6825.9444444444453</v>
      </c>
      <c r="J2549" s="114">
        <f t="shared" si="91"/>
        <v>6016.86</v>
      </c>
      <c r="L2549" s="170"/>
      <c r="M2549" s="173"/>
      <c r="T2549" s="170"/>
      <c r="X2549" s="170"/>
      <c r="Y2549" s="171"/>
    </row>
    <row r="2550" spans="2:25">
      <c r="B2550" s="170">
        <v>44336</v>
      </c>
      <c r="C2550">
        <v>6375</v>
      </c>
      <c r="E2550" s="170">
        <v>44312</v>
      </c>
      <c r="F2550">
        <v>5964.82</v>
      </c>
      <c r="H2550" s="170">
        <v>44312</v>
      </c>
      <c r="I2550" s="172">
        <f t="shared" si="90"/>
        <v>6825.9444444444453</v>
      </c>
      <c r="J2550" s="114">
        <f t="shared" si="91"/>
        <v>5964.82</v>
      </c>
      <c r="L2550" s="170"/>
      <c r="M2550" s="173"/>
      <c r="T2550" s="170"/>
      <c r="X2550" s="170"/>
      <c r="Y2550" s="171"/>
    </row>
    <row r="2551" spans="2:25">
      <c r="B2551" s="170">
        <v>44337</v>
      </c>
      <c r="C2551">
        <v>6350</v>
      </c>
      <c r="E2551" s="170">
        <v>44313</v>
      </c>
      <c r="F2551">
        <v>5959.62</v>
      </c>
      <c r="H2551" s="170">
        <v>44313</v>
      </c>
      <c r="I2551" s="172">
        <f t="shared" si="90"/>
        <v>6825.9444444444453</v>
      </c>
      <c r="J2551" s="114">
        <f t="shared" si="91"/>
        <v>5959.62</v>
      </c>
      <c r="L2551" s="170"/>
      <c r="M2551" s="173"/>
      <c r="T2551" s="170"/>
      <c r="X2551" s="170"/>
      <c r="Y2551" s="171"/>
    </row>
    <row r="2552" spans="2:25">
      <c r="B2552" s="170">
        <v>44340</v>
      </c>
      <c r="C2552">
        <v>6275</v>
      </c>
      <c r="E2552" s="170">
        <v>44314</v>
      </c>
      <c r="F2552">
        <v>5974.48</v>
      </c>
      <c r="H2552" s="170">
        <v>44314</v>
      </c>
      <c r="I2552" s="172">
        <f t="shared" si="90"/>
        <v>6825.9444444444453</v>
      </c>
      <c r="J2552" s="114">
        <f t="shared" si="91"/>
        <v>5974.48</v>
      </c>
      <c r="L2552" s="170"/>
      <c r="M2552" s="173"/>
      <c r="T2552" s="170"/>
      <c r="X2552" s="170"/>
      <c r="Y2552" s="171"/>
    </row>
    <row r="2553" spans="2:25">
      <c r="B2553" s="170">
        <v>44341</v>
      </c>
      <c r="C2553">
        <v>6300</v>
      </c>
      <c r="E2553" s="170">
        <v>44315</v>
      </c>
      <c r="F2553">
        <v>6012.96</v>
      </c>
      <c r="H2553" s="170">
        <v>44315</v>
      </c>
      <c r="I2553" s="172">
        <f t="shared" si="90"/>
        <v>6825.9444444444453</v>
      </c>
      <c r="J2553" s="114">
        <f t="shared" si="91"/>
        <v>6012.96</v>
      </c>
      <c r="L2553" s="170"/>
      <c r="M2553" s="173"/>
      <c r="T2553" s="170"/>
      <c r="X2553" s="170"/>
      <c r="Y2553" s="171"/>
    </row>
    <row r="2554" spans="2:25">
      <c r="B2554" s="170">
        <v>44343</v>
      </c>
      <c r="C2554">
        <v>6250</v>
      </c>
      <c r="E2554" s="170">
        <v>44316</v>
      </c>
      <c r="F2554">
        <v>5995.62</v>
      </c>
      <c r="H2554" s="170">
        <v>44316</v>
      </c>
      <c r="I2554" s="172">
        <f t="shared" si="90"/>
        <v>6825.9444444444453</v>
      </c>
      <c r="J2554" s="114">
        <f t="shared" si="91"/>
        <v>5995.62</v>
      </c>
      <c r="L2554" s="170"/>
      <c r="M2554" s="173"/>
      <c r="T2554" s="170"/>
      <c r="X2554" s="170"/>
      <c r="Y2554" s="171"/>
    </row>
    <row r="2555" spans="2:25">
      <c r="B2555" s="170">
        <v>44344</v>
      </c>
      <c r="C2555">
        <v>6225</v>
      </c>
      <c r="E2555" s="170">
        <v>44319</v>
      </c>
      <c r="F2555">
        <v>5952.6</v>
      </c>
      <c r="H2555" s="170">
        <v>44319</v>
      </c>
      <c r="I2555" s="172">
        <f t="shared" si="90"/>
        <v>6825.9444444444453</v>
      </c>
      <c r="J2555" s="114">
        <f t="shared" si="91"/>
        <v>5952.6</v>
      </c>
      <c r="L2555" s="170"/>
      <c r="M2555" s="173"/>
      <c r="T2555" s="170"/>
      <c r="X2555" s="170"/>
      <c r="Y2555" s="171"/>
    </row>
    <row r="2556" spans="2:25">
      <c r="B2556" s="170">
        <v>44347</v>
      </c>
      <c r="C2556">
        <v>6350</v>
      </c>
      <c r="E2556" s="170">
        <v>44320</v>
      </c>
      <c r="F2556">
        <v>5963.82</v>
      </c>
      <c r="H2556" s="170">
        <v>44320</v>
      </c>
      <c r="I2556" s="172">
        <f t="shared" si="90"/>
        <v>6825.9444444444453</v>
      </c>
      <c r="J2556" s="114">
        <f t="shared" si="91"/>
        <v>5963.82</v>
      </c>
      <c r="L2556" s="170"/>
      <c r="M2556" s="173"/>
      <c r="T2556" s="170"/>
      <c r="X2556" s="170"/>
      <c r="Y2556" s="171"/>
    </row>
    <row r="2557" spans="2:25">
      <c r="B2557" s="170">
        <v>44349</v>
      </c>
      <c r="C2557">
        <v>6450</v>
      </c>
      <c r="E2557" s="170">
        <v>44321</v>
      </c>
      <c r="F2557">
        <v>5975.91</v>
      </c>
      <c r="H2557" s="170">
        <v>44321</v>
      </c>
      <c r="I2557" s="172">
        <f t="shared" si="90"/>
        <v>6825.9444444444453</v>
      </c>
      <c r="J2557" s="114">
        <f t="shared" si="91"/>
        <v>5975.91</v>
      </c>
      <c r="L2557" s="170"/>
      <c r="M2557" s="173"/>
      <c r="T2557" s="170"/>
      <c r="X2557" s="170"/>
      <c r="Y2557" s="171"/>
    </row>
    <row r="2558" spans="2:25">
      <c r="B2558" s="170">
        <v>44350</v>
      </c>
      <c r="C2558">
        <v>6675</v>
      </c>
      <c r="E2558" s="170">
        <v>44322</v>
      </c>
      <c r="F2558">
        <v>5970.24</v>
      </c>
      <c r="H2558" s="170">
        <v>44322</v>
      </c>
      <c r="I2558" s="172">
        <f t="shared" si="90"/>
        <v>6825.9444444444453</v>
      </c>
      <c r="J2558" s="114">
        <f t="shared" si="91"/>
        <v>5970.24</v>
      </c>
      <c r="L2558" s="170"/>
      <c r="M2558" s="173"/>
      <c r="T2558" s="170"/>
      <c r="X2558" s="170"/>
      <c r="Y2558" s="171"/>
    </row>
    <row r="2559" spans="2:25">
      <c r="B2559" s="170">
        <v>44351</v>
      </c>
      <c r="C2559">
        <v>6575</v>
      </c>
      <c r="E2559" s="170">
        <v>44323</v>
      </c>
      <c r="F2559">
        <v>5928.31</v>
      </c>
      <c r="H2559" s="170">
        <v>44323</v>
      </c>
      <c r="I2559" s="172">
        <f t="shared" si="90"/>
        <v>6825.9444444444453</v>
      </c>
      <c r="J2559" s="114">
        <f t="shared" si="91"/>
        <v>5928.31</v>
      </c>
      <c r="L2559" s="170"/>
      <c r="M2559" s="173"/>
      <c r="T2559" s="170"/>
      <c r="X2559" s="170"/>
      <c r="Y2559" s="171"/>
    </row>
    <row r="2560" spans="2:25">
      <c r="B2560" s="170">
        <v>44354</v>
      </c>
      <c r="C2560">
        <v>6575</v>
      </c>
      <c r="E2560" s="170">
        <v>44326</v>
      </c>
      <c r="F2560">
        <v>5975.79</v>
      </c>
      <c r="H2560" s="170">
        <v>44326</v>
      </c>
      <c r="I2560" s="172">
        <f t="shared" si="90"/>
        <v>6825.9444444444453</v>
      </c>
      <c r="J2560" s="114">
        <f t="shared" si="91"/>
        <v>5975.79</v>
      </c>
      <c r="L2560" s="170"/>
      <c r="M2560" s="173"/>
      <c r="T2560" s="170"/>
      <c r="X2560" s="170"/>
      <c r="Y2560" s="171"/>
    </row>
    <row r="2561" spans="2:25">
      <c r="B2561" s="170">
        <v>44355</v>
      </c>
      <c r="C2561">
        <v>6375</v>
      </c>
      <c r="E2561" s="170">
        <v>44327</v>
      </c>
      <c r="F2561">
        <v>5938.35</v>
      </c>
      <c r="H2561" s="170">
        <v>44327</v>
      </c>
      <c r="I2561" s="172">
        <f t="shared" si="90"/>
        <v>6825.9444444444453</v>
      </c>
      <c r="J2561" s="114">
        <f t="shared" si="91"/>
        <v>5938.35</v>
      </c>
      <c r="L2561" s="170"/>
      <c r="M2561" s="173"/>
      <c r="T2561" s="170"/>
      <c r="X2561" s="170"/>
      <c r="Y2561" s="171"/>
    </row>
    <row r="2562" spans="2:25">
      <c r="B2562" s="170">
        <v>44356</v>
      </c>
      <c r="C2562">
        <v>6275</v>
      </c>
      <c r="E2562" s="170">
        <v>44333</v>
      </c>
      <c r="F2562">
        <v>5833.86</v>
      </c>
      <c r="H2562" s="170">
        <v>44333</v>
      </c>
      <c r="I2562" s="172">
        <f t="shared" si="90"/>
        <v>6825.9444444444453</v>
      </c>
      <c r="J2562" s="114">
        <f t="shared" si="91"/>
        <v>5833.86</v>
      </c>
      <c r="L2562" s="170"/>
      <c r="M2562" s="173"/>
      <c r="T2562" s="170"/>
      <c r="X2562" s="170"/>
      <c r="Y2562" s="171"/>
    </row>
    <row r="2563" spans="2:25">
      <c r="B2563" s="170">
        <v>44357</v>
      </c>
      <c r="C2563">
        <v>6250</v>
      </c>
      <c r="E2563" s="170">
        <v>44334</v>
      </c>
      <c r="F2563">
        <v>5834.39</v>
      </c>
      <c r="H2563" s="170">
        <v>44334</v>
      </c>
      <c r="I2563" s="172">
        <f t="shared" si="90"/>
        <v>6825.9444444444453</v>
      </c>
      <c r="J2563" s="114">
        <f t="shared" si="91"/>
        <v>5834.39</v>
      </c>
      <c r="L2563" s="170"/>
      <c r="M2563" s="173"/>
      <c r="T2563" s="170"/>
      <c r="X2563" s="170"/>
      <c r="Y2563" s="171"/>
    </row>
    <row r="2564" spans="2:25">
      <c r="B2564" s="170">
        <v>44358</v>
      </c>
      <c r="C2564">
        <v>6275</v>
      </c>
      <c r="E2564" s="170">
        <v>44335</v>
      </c>
      <c r="F2564">
        <v>5760.58</v>
      </c>
      <c r="H2564" s="170">
        <v>44335</v>
      </c>
      <c r="I2564" s="172">
        <f t="shared" si="90"/>
        <v>6825.9444444444453</v>
      </c>
      <c r="J2564" s="114">
        <f t="shared" si="91"/>
        <v>5760.58</v>
      </c>
      <c r="L2564" s="170"/>
      <c r="M2564" s="173"/>
      <c r="T2564" s="170"/>
      <c r="X2564" s="170"/>
      <c r="Y2564" s="171"/>
    </row>
    <row r="2565" spans="2:25">
      <c r="B2565" s="170">
        <v>44361</v>
      </c>
      <c r="C2565">
        <v>6275</v>
      </c>
      <c r="E2565" s="170">
        <v>44336</v>
      </c>
      <c r="F2565">
        <v>5797.6</v>
      </c>
      <c r="H2565" s="170">
        <v>44336</v>
      </c>
      <c r="I2565" s="172">
        <f t="shared" ref="I2565:I2628" si="92">IFERROR(_xlfn.XLOOKUP($H2565,B2565:B6132,C2565:C6132),AVERAGE(I2562:I2564))</f>
        <v>6825.9444444444453</v>
      </c>
      <c r="J2565" s="114">
        <f t="shared" ref="J2565:J2628" si="93">F2565</f>
        <v>5797.6</v>
      </c>
      <c r="L2565" s="170"/>
      <c r="M2565" s="173"/>
      <c r="T2565" s="170"/>
      <c r="X2565" s="170"/>
      <c r="Y2565" s="171"/>
    </row>
    <row r="2566" spans="2:25">
      <c r="B2566" s="170">
        <v>44362</v>
      </c>
      <c r="C2566">
        <v>6250</v>
      </c>
      <c r="E2566" s="170">
        <v>44337</v>
      </c>
      <c r="F2566">
        <v>5773.12</v>
      </c>
      <c r="H2566" s="170">
        <v>44337</v>
      </c>
      <c r="I2566" s="172">
        <f t="shared" si="92"/>
        <v>6825.9444444444453</v>
      </c>
      <c r="J2566" s="114">
        <f t="shared" si="93"/>
        <v>5773.12</v>
      </c>
      <c r="L2566" s="170"/>
      <c r="M2566" s="173"/>
      <c r="T2566" s="170"/>
      <c r="X2566" s="170"/>
      <c r="Y2566" s="171"/>
    </row>
    <row r="2567" spans="2:25">
      <c r="B2567" s="170">
        <v>44363</v>
      </c>
      <c r="C2567">
        <v>6275</v>
      </c>
      <c r="E2567" s="170">
        <v>44340</v>
      </c>
      <c r="F2567">
        <v>5763.63</v>
      </c>
      <c r="H2567" s="170">
        <v>44340</v>
      </c>
      <c r="I2567" s="172">
        <f t="shared" si="92"/>
        <v>6825.9444444444453</v>
      </c>
      <c r="J2567" s="114">
        <f t="shared" si="93"/>
        <v>5763.63</v>
      </c>
      <c r="L2567" s="170"/>
      <c r="M2567" s="173"/>
      <c r="T2567" s="170"/>
      <c r="X2567" s="170"/>
      <c r="Y2567" s="171"/>
    </row>
    <row r="2568" spans="2:25">
      <c r="B2568" s="170">
        <v>44364</v>
      </c>
      <c r="C2568">
        <v>6250</v>
      </c>
      <c r="E2568" s="170">
        <v>44341</v>
      </c>
      <c r="F2568">
        <v>5815.84</v>
      </c>
      <c r="H2568" s="170">
        <v>44341</v>
      </c>
      <c r="I2568" s="172">
        <f t="shared" si="92"/>
        <v>6825.9444444444453</v>
      </c>
      <c r="J2568" s="114">
        <f t="shared" si="93"/>
        <v>5815.84</v>
      </c>
      <c r="L2568" s="170"/>
      <c r="M2568" s="173"/>
      <c r="T2568" s="170"/>
      <c r="X2568" s="170"/>
      <c r="Y2568" s="171"/>
    </row>
    <row r="2569" spans="2:25">
      <c r="B2569" s="170">
        <v>44365</v>
      </c>
      <c r="C2569">
        <v>5975</v>
      </c>
      <c r="E2569" s="170">
        <v>44343</v>
      </c>
      <c r="F2569">
        <v>5841.83</v>
      </c>
      <c r="H2569" s="170">
        <v>44343</v>
      </c>
      <c r="I2569" s="172">
        <f t="shared" si="92"/>
        <v>6825.9444444444453</v>
      </c>
      <c r="J2569" s="114">
        <f t="shared" si="93"/>
        <v>5841.83</v>
      </c>
      <c r="L2569" s="170"/>
      <c r="M2569" s="173"/>
      <c r="T2569" s="170"/>
      <c r="X2569" s="170"/>
      <c r="Y2569" s="171"/>
    </row>
    <row r="2570" spans="2:25">
      <c r="B2570" s="170">
        <v>44368</v>
      </c>
      <c r="C2570">
        <v>6025</v>
      </c>
      <c r="E2570" s="170">
        <v>44344</v>
      </c>
      <c r="F2570">
        <v>5848.62</v>
      </c>
      <c r="H2570" s="170">
        <v>44344</v>
      </c>
      <c r="I2570" s="172">
        <f t="shared" si="92"/>
        <v>6825.9444444444453</v>
      </c>
      <c r="J2570" s="114">
        <f t="shared" si="93"/>
        <v>5848.62</v>
      </c>
      <c r="L2570" s="170"/>
      <c r="M2570" s="173"/>
      <c r="T2570" s="170"/>
      <c r="X2570" s="170"/>
      <c r="Y2570" s="171"/>
    </row>
    <row r="2571" spans="2:25">
      <c r="B2571" s="170">
        <v>44369</v>
      </c>
      <c r="C2571">
        <v>6175</v>
      </c>
      <c r="E2571" s="170">
        <v>44347</v>
      </c>
      <c r="F2571">
        <v>5947.46</v>
      </c>
      <c r="H2571" s="170">
        <v>44347</v>
      </c>
      <c r="I2571" s="172">
        <f t="shared" si="92"/>
        <v>6825.9444444444453</v>
      </c>
      <c r="J2571" s="114">
        <f t="shared" si="93"/>
        <v>5947.46</v>
      </c>
      <c r="L2571" s="170"/>
      <c r="M2571" s="173"/>
      <c r="T2571" s="170"/>
      <c r="X2571" s="170"/>
      <c r="Y2571" s="171"/>
    </row>
    <row r="2572" spans="2:25">
      <c r="B2572" s="170">
        <v>44370</v>
      </c>
      <c r="C2572">
        <v>6025</v>
      </c>
      <c r="E2572" s="170">
        <v>44349</v>
      </c>
      <c r="F2572">
        <v>6031.58</v>
      </c>
      <c r="H2572" s="170">
        <v>44349</v>
      </c>
      <c r="I2572" s="172">
        <f t="shared" si="92"/>
        <v>6825.9444444444453</v>
      </c>
      <c r="J2572" s="114">
        <f t="shared" si="93"/>
        <v>6031.58</v>
      </c>
      <c r="L2572" s="170"/>
      <c r="M2572" s="173"/>
      <c r="T2572" s="170"/>
      <c r="X2572" s="170"/>
      <c r="Y2572" s="171"/>
    </row>
    <row r="2573" spans="2:25">
      <c r="B2573" s="170">
        <v>44371</v>
      </c>
      <c r="C2573">
        <v>5975</v>
      </c>
      <c r="E2573" s="170">
        <v>44350</v>
      </c>
      <c r="F2573">
        <v>6091.51</v>
      </c>
      <c r="H2573" s="170">
        <v>44350</v>
      </c>
      <c r="I2573" s="172">
        <f t="shared" si="92"/>
        <v>6825.9444444444453</v>
      </c>
      <c r="J2573" s="114">
        <f t="shared" si="93"/>
        <v>6091.51</v>
      </c>
      <c r="L2573" s="170"/>
      <c r="M2573" s="173"/>
      <c r="T2573" s="170"/>
      <c r="X2573" s="170"/>
      <c r="Y2573" s="171"/>
    </row>
    <row r="2574" spans="2:25">
      <c r="B2574" s="170">
        <v>44372</v>
      </c>
      <c r="C2574">
        <v>6050</v>
      </c>
      <c r="E2574" s="170">
        <v>44351</v>
      </c>
      <c r="F2574">
        <v>6065.17</v>
      </c>
      <c r="H2574" s="170">
        <v>44351</v>
      </c>
      <c r="I2574" s="172">
        <f t="shared" si="92"/>
        <v>6825.9444444444453</v>
      </c>
      <c r="J2574" s="114">
        <f t="shared" si="93"/>
        <v>6065.17</v>
      </c>
      <c r="L2574" s="170"/>
      <c r="M2574" s="173"/>
      <c r="T2574" s="170"/>
      <c r="X2574" s="170"/>
      <c r="Y2574" s="171"/>
    </row>
    <row r="2575" spans="2:25">
      <c r="B2575" s="170">
        <v>44375</v>
      </c>
      <c r="C2575">
        <v>6000</v>
      </c>
      <c r="E2575" s="170">
        <v>44354</v>
      </c>
      <c r="F2575">
        <v>6069.94</v>
      </c>
      <c r="H2575" s="170">
        <v>44354</v>
      </c>
      <c r="I2575" s="172">
        <f t="shared" si="92"/>
        <v>6825.9444444444453</v>
      </c>
      <c r="J2575" s="114">
        <f t="shared" si="93"/>
        <v>6069.94</v>
      </c>
      <c r="L2575" s="170"/>
      <c r="M2575" s="173"/>
      <c r="T2575" s="170"/>
      <c r="X2575" s="170"/>
      <c r="Y2575" s="171"/>
    </row>
    <row r="2576" spans="2:25">
      <c r="B2576" s="170">
        <v>44376</v>
      </c>
      <c r="C2576">
        <v>6225</v>
      </c>
      <c r="E2576" s="170">
        <v>44355</v>
      </c>
      <c r="F2576">
        <v>5999.37</v>
      </c>
      <c r="H2576" s="170">
        <v>44355</v>
      </c>
      <c r="I2576" s="172">
        <f t="shared" si="92"/>
        <v>6825.9444444444453</v>
      </c>
      <c r="J2576" s="114">
        <f t="shared" si="93"/>
        <v>5999.37</v>
      </c>
      <c r="L2576" s="170"/>
      <c r="M2576" s="173"/>
      <c r="T2576" s="170"/>
      <c r="X2576" s="170"/>
      <c r="Y2576" s="171"/>
    </row>
    <row r="2577" spans="2:25">
      <c r="B2577" s="170">
        <v>44377</v>
      </c>
      <c r="C2577">
        <v>6175</v>
      </c>
      <c r="E2577" s="170">
        <v>44356</v>
      </c>
      <c r="F2577">
        <v>6047.48</v>
      </c>
      <c r="H2577" s="170">
        <v>44356</v>
      </c>
      <c r="I2577" s="172">
        <f t="shared" si="92"/>
        <v>6825.9444444444453</v>
      </c>
      <c r="J2577" s="114">
        <f t="shared" si="93"/>
        <v>6047.48</v>
      </c>
      <c r="L2577" s="170"/>
      <c r="M2577" s="173"/>
      <c r="T2577" s="170"/>
      <c r="X2577" s="170"/>
      <c r="Y2577" s="171"/>
    </row>
    <row r="2578" spans="2:25">
      <c r="B2578" s="170">
        <v>44378</v>
      </c>
      <c r="C2578">
        <v>6550</v>
      </c>
      <c r="E2578" s="170">
        <v>44357</v>
      </c>
      <c r="F2578">
        <v>6107.54</v>
      </c>
      <c r="H2578" s="170">
        <v>44357</v>
      </c>
      <c r="I2578" s="172">
        <f t="shared" si="92"/>
        <v>6825.9444444444453</v>
      </c>
      <c r="J2578" s="114">
        <f t="shared" si="93"/>
        <v>6107.54</v>
      </c>
      <c r="L2578" s="170"/>
      <c r="M2578" s="173"/>
      <c r="T2578" s="170"/>
      <c r="X2578" s="170"/>
      <c r="Y2578" s="171"/>
    </row>
    <row r="2579" spans="2:25">
      <c r="B2579" s="170">
        <v>44379</v>
      </c>
      <c r="C2579">
        <v>6575</v>
      </c>
      <c r="E2579" s="170">
        <v>44358</v>
      </c>
      <c r="F2579">
        <v>6095.5</v>
      </c>
      <c r="H2579" s="170">
        <v>44358</v>
      </c>
      <c r="I2579" s="172">
        <f t="shared" si="92"/>
        <v>6825.9444444444453</v>
      </c>
      <c r="J2579" s="114">
        <f t="shared" si="93"/>
        <v>6095.5</v>
      </c>
      <c r="L2579" s="170"/>
      <c r="M2579" s="173"/>
      <c r="T2579" s="170"/>
      <c r="X2579" s="170"/>
      <c r="Y2579" s="171"/>
    </row>
    <row r="2580" spans="2:25">
      <c r="B2580" s="170">
        <v>44382</v>
      </c>
      <c r="C2580">
        <v>6450</v>
      </c>
      <c r="E2580" s="170">
        <v>44361</v>
      </c>
      <c r="F2580">
        <v>6080.38</v>
      </c>
      <c r="H2580" s="170">
        <v>44361</v>
      </c>
      <c r="I2580" s="172">
        <f t="shared" si="92"/>
        <v>6825.9444444444453</v>
      </c>
      <c r="J2580" s="114">
        <f t="shared" si="93"/>
        <v>6080.38</v>
      </c>
      <c r="L2580" s="170"/>
      <c r="M2580" s="173"/>
      <c r="T2580" s="170"/>
      <c r="X2580" s="170"/>
      <c r="Y2580" s="171"/>
    </row>
    <row r="2581" spans="2:25">
      <c r="B2581" s="170">
        <v>44383</v>
      </c>
      <c r="C2581">
        <v>6450</v>
      </c>
      <c r="E2581" s="170">
        <v>44362</v>
      </c>
      <c r="F2581">
        <v>6089.04</v>
      </c>
      <c r="H2581" s="170">
        <v>44362</v>
      </c>
      <c r="I2581" s="172">
        <f t="shared" si="92"/>
        <v>6825.9444444444453</v>
      </c>
      <c r="J2581" s="114">
        <f t="shared" si="93"/>
        <v>6089.04</v>
      </c>
      <c r="L2581" s="170"/>
      <c r="M2581" s="173"/>
      <c r="T2581" s="170"/>
      <c r="X2581" s="170"/>
      <c r="Y2581" s="171"/>
    </row>
    <row r="2582" spans="2:25">
      <c r="B2582" s="170">
        <v>44384</v>
      </c>
      <c r="C2582">
        <v>6450</v>
      </c>
      <c r="E2582" s="170">
        <v>44363</v>
      </c>
      <c r="F2582">
        <v>6078.57</v>
      </c>
      <c r="H2582" s="170">
        <v>44363</v>
      </c>
      <c r="I2582" s="172">
        <f t="shared" si="92"/>
        <v>6825.9444444444453</v>
      </c>
      <c r="J2582" s="114">
        <f t="shared" si="93"/>
        <v>6078.57</v>
      </c>
      <c r="L2582" s="170"/>
      <c r="M2582" s="173"/>
      <c r="T2582" s="170"/>
      <c r="X2582" s="170"/>
      <c r="Y2582" s="171"/>
    </row>
    <row r="2583" spans="2:25">
      <c r="B2583" s="170">
        <v>44385</v>
      </c>
      <c r="C2583">
        <v>6425</v>
      </c>
      <c r="E2583" s="170">
        <v>44364</v>
      </c>
      <c r="F2583">
        <v>6068.45</v>
      </c>
      <c r="H2583" s="170">
        <v>44364</v>
      </c>
      <c r="I2583" s="172">
        <f t="shared" si="92"/>
        <v>6825.9444444444453</v>
      </c>
      <c r="J2583" s="114">
        <f t="shared" si="93"/>
        <v>6068.45</v>
      </c>
      <c r="L2583" s="170"/>
      <c r="M2583" s="173"/>
      <c r="T2583" s="170"/>
      <c r="X2583" s="170"/>
      <c r="Y2583" s="171"/>
    </row>
    <row r="2584" spans="2:25">
      <c r="B2584" s="170">
        <v>44386</v>
      </c>
      <c r="C2584">
        <v>6475</v>
      </c>
      <c r="E2584" s="170">
        <v>44365</v>
      </c>
      <c r="F2584">
        <v>6007.12</v>
      </c>
      <c r="H2584" s="170">
        <v>44365</v>
      </c>
      <c r="I2584" s="172">
        <f t="shared" si="92"/>
        <v>6825.9444444444453</v>
      </c>
      <c r="J2584" s="114">
        <f t="shared" si="93"/>
        <v>6007.12</v>
      </c>
      <c r="L2584" s="170"/>
      <c r="M2584" s="173"/>
      <c r="T2584" s="170"/>
      <c r="X2584" s="170"/>
      <c r="Y2584" s="171"/>
    </row>
    <row r="2585" spans="2:25">
      <c r="B2585" s="170">
        <v>44389</v>
      </c>
      <c r="C2585">
        <v>6600</v>
      </c>
      <c r="E2585" s="170">
        <v>44368</v>
      </c>
      <c r="F2585">
        <v>5996.25</v>
      </c>
      <c r="H2585" s="170">
        <v>44368</v>
      </c>
      <c r="I2585" s="172">
        <f t="shared" si="92"/>
        <v>6825.9444444444453</v>
      </c>
      <c r="J2585" s="114">
        <f t="shared" si="93"/>
        <v>5996.25</v>
      </c>
      <c r="L2585" s="170"/>
      <c r="M2585" s="173"/>
      <c r="T2585" s="170"/>
      <c r="X2585" s="170"/>
      <c r="Y2585" s="171"/>
    </row>
    <row r="2586" spans="2:25">
      <c r="B2586" s="170">
        <v>44390</v>
      </c>
      <c r="C2586">
        <v>6625</v>
      </c>
      <c r="E2586" s="170">
        <v>44369</v>
      </c>
      <c r="F2586">
        <v>6087.84</v>
      </c>
      <c r="H2586" s="170">
        <v>44369</v>
      </c>
      <c r="I2586" s="172">
        <f t="shared" si="92"/>
        <v>6825.9444444444453</v>
      </c>
      <c r="J2586" s="114">
        <f t="shared" si="93"/>
        <v>6087.84</v>
      </c>
      <c r="L2586" s="170"/>
      <c r="M2586" s="173"/>
      <c r="T2586" s="170"/>
      <c r="X2586" s="170"/>
      <c r="Y2586" s="171"/>
    </row>
    <row r="2587" spans="2:25">
      <c r="B2587" s="170">
        <v>44391</v>
      </c>
      <c r="C2587">
        <v>6625</v>
      </c>
      <c r="E2587" s="170">
        <v>44370</v>
      </c>
      <c r="F2587">
        <v>6034.54</v>
      </c>
      <c r="H2587" s="170">
        <v>44370</v>
      </c>
      <c r="I2587" s="172">
        <f t="shared" si="92"/>
        <v>6825.9444444444453</v>
      </c>
      <c r="J2587" s="114">
        <f t="shared" si="93"/>
        <v>6034.54</v>
      </c>
      <c r="L2587" s="170"/>
      <c r="M2587" s="173"/>
      <c r="T2587" s="170"/>
      <c r="X2587" s="170"/>
      <c r="Y2587" s="171"/>
    </row>
    <row r="2588" spans="2:25">
      <c r="B2588" s="170">
        <v>44392</v>
      </c>
      <c r="C2588">
        <v>6675</v>
      </c>
      <c r="E2588" s="170">
        <v>44371</v>
      </c>
      <c r="F2588">
        <v>6012.06</v>
      </c>
      <c r="H2588" s="170">
        <v>44371</v>
      </c>
      <c r="I2588" s="172">
        <f t="shared" si="92"/>
        <v>6825.9444444444453</v>
      </c>
      <c r="J2588" s="114">
        <f t="shared" si="93"/>
        <v>6012.06</v>
      </c>
      <c r="L2588" s="170"/>
      <c r="M2588" s="173"/>
      <c r="T2588" s="170"/>
      <c r="X2588" s="170"/>
      <c r="Y2588" s="171"/>
    </row>
    <row r="2589" spans="2:25">
      <c r="B2589" s="170">
        <v>44393</v>
      </c>
      <c r="C2589">
        <v>6625</v>
      </c>
      <c r="E2589" s="170">
        <v>44372</v>
      </c>
      <c r="F2589">
        <v>6022.4</v>
      </c>
      <c r="H2589" s="170">
        <v>44372</v>
      </c>
      <c r="I2589" s="172">
        <f t="shared" si="92"/>
        <v>6825.9444444444453</v>
      </c>
      <c r="J2589" s="114">
        <f t="shared" si="93"/>
        <v>6022.4</v>
      </c>
      <c r="L2589" s="170"/>
      <c r="M2589" s="173"/>
      <c r="T2589" s="170"/>
      <c r="X2589" s="170"/>
      <c r="Y2589" s="171"/>
    </row>
    <row r="2590" spans="2:25">
      <c r="B2590" s="170">
        <v>44396</v>
      </c>
      <c r="C2590">
        <v>6650</v>
      </c>
      <c r="E2590" s="170">
        <v>44375</v>
      </c>
      <c r="F2590">
        <v>5939.47</v>
      </c>
      <c r="H2590" s="170">
        <v>44375</v>
      </c>
      <c r="I2590" s="172">
        <f t="shared" si="92"/>
        <v>6825.9444444444453</v>
      </c>
      <c r="J2590" s="114">
        <f t="shared" si="93"/>
        <v>5939.47</v>
      </c>
      <c r="L2590" s="170"/>
      <c r="M2590" s="173"/>
      <c r="T2590" s="170"/>
      <c r="X2590" s="170"/>
      <c r="Y2590" s="171"/>
    </row>
    <row r="2591" spans="2:25">
      <c r="B2591" s="170">
        <v>44398</v>
      </c>
      <c r="C2591">
        <v>6525</v>
      </c>
      <c r="E2591" s="170">
        <v>44376</v>
      </c>
      <c r="F2591">
        <v>5949.05</v>
      </c>
      <c r="H2591" s="170">
        <v>44376</v>
      </c>
      <c r="I2591" s="172">
        <f t="shared" si="92"/>
        <v>6825.9444444444453</v>
      </c>
      <c r="J2591" s="114">
        <f t="shared" si="93"/>
        <v>5949.05</v>
      </c>
      <c r="L2591" s="170"/>
      <c r="M2591" s="173"/>
      <c r="T2591" s="170"/>
      <c r="X2591" s="170"/>
      <c r="Y2591" s="171"/>
    </row>
    <row r="2592" spans="2:25">
      <c r="B2592" s="170">
        <v>44399</v>
      </c>
      <c r="C2592">
        <v>6525</v>
      </c>
      <c r="E2592" s="170">
        <v>44377</v>
      </c>
      <c r="F2592">
        <v>5985.49</v>
      </c>
      <c r="H2592" s="170">
        <v>44377</v>
      </c>
      <c r="I2592" s="172">
        <f t="shared" si="92"/>
        <v>6825.9444444444453</v>
      </c>
      <c r="J2592" s="114">
        <f t="shared" si="93"/>
        <v>5985.49</v>
      </c>
      <c r="L2592" s="170"/>
      <c r="M2592" s="173"/>
      <c r="T2592" s="170"/>
      <c r="X2592" s="170"/>
      <c r="Y2592" s="171"/>
    </row>
    <row r="2593" spans="2:25">
      <c r="B2593" s="170">
        <v>44400</v>
      </c>
      <c r="C2593">
        <v>6475</v>
      </c>
      <c r="E2593" s="170">
        <v>44378</v>
      </c>
      <c r="F2593">
        <v>6005.96</v>
      </c>
      <c r="H2593" s="170">
        <v>44378</v>
      </c>
      <c r="I2593" s="172">
        <f t="shared" si="92"/>
        <v>6825.9444444444453</v>
      </c>
      <c r="J2593" s="114">
        <f t="shared" si="93"/>
        <v>6005.96</v>
      </c>
      <c r="L2593" s="170"/>
      <c r="M2593" s="173"/>
      <c r="T2593" s="170"/>
      <c r="X2593" s="170"/>
      <c r="Y2593" s="171"/>
    </row>
    <row r="2594" spans="2:25">
      <c r="B2594" s="170">
        <v>44403</v>
      </c>
      <c r="C2594">
        <v>6500</v>
      </c>
      <c r="E2594" s="170">
        <v>44379</v>
      </c>
      <c r="F2594">
        <v>6023.01</v>
      </c>
      <c r="H2594" s="170">
        <v>44379</v>
      </c>
      <c r="I2594" s="172">
        <f t="shared" si="92"/>
        <v>6825.9444444444453</v>
      </c>
      <c r="J2594" s="114">
        <f t="shared" si="93"/>
        <v>6023.01</v>
      </c>
      <c r="L2594" s="170"/>
      <c r="M2594" s="173"/>
      <c r="T2594" s="170"/>
      <c r="X2594" s="170"/>
      <c r="Y2594" s="171"/>
    </row>
    <row r="2595" spans="2:25">
      <c r="B2595" s="170">
        <v>44404</v>
      </c>
      <c r="C2595">
        <v>6575</v>
      </c>
      <c r="E2595" s="170">
        <v>44382</v>
      </c>
      <c r="F2595">
        <v>6005.61</v>
      </c>
      <c r="H2595" s="170">
        <v>44382</v>
      </c>
      <c r="I2595" s="172">
        <f t="shared" si="92"/>
        <v>6825.9444444444453</v>
      </c>
      <c r="J2595" s="114">
        <f t="shared" si="93"/>
        <v>6005.61</v>
      </c>
      <c r="L2595" s="170"/>
      <c r="M2595" s="173"/>
      <c r="T2595" s="170"/>
      <c r="X2595" s="170"/>
      <c r="Y2595" s="171"/>
    </row>
    <row r="2596" spans="2:25">
      <c r="B2596" s="170">
        <v>44405</v>
      </c>
      <c r="C2596">
        <v>6500</v>
      </c>
      <c r="E2596" s="170">
        <v>44383</v>
      </c>
      <c r="F2596">
        <v>6047.11</v>
      </c>
      <c r="H2596" s="170">
        <v>44383</v>
      </c>
      <c r="I2596" s="172">
        <f t="shared" si="92"/>
        <v>6825.9444444444453</v>
      </c>
      <c r="J2596" s="114">
        <f t="shared" si="93"/>
        <v>6047.11</v>
      </c>
      <c r="L2596" s="170"/>
      <c r="M2596" s="173"/>
      <c r="T2596" s="170"/>
      <c r="X2596" s="170"/>
      <c r="Y2596" s="171"/>
    </row>
    <row r="2597" spans="2:25">
      <c r="B2597" s="170">
        <v>44406</v>
      </c>
      <c r="C2597">
        <v>6375</v>
      </c>
      <c r="E2597" s="170">
        <v>44384</v>
      </c>
      <c r="F2597">
        <v>6044.04</v>
      </c>
      <c r="H2597" s="170">
        <v>44384</v>
      </c>
      <c r="I2597" s="172">
        <f t="shared" si="92"/>
        <v>6825.9444444444453</v>
      </c>
      <c r="J2597" s="114">
        <f t="shared" si="93"/>
        <v>6044.04</v>
      </c>
      <c r="L2597" s="170"/>
      <c r="M2597" s="173"/>
      <c r="T2597" s="170"/>
      <c r="X2597" s="170"/>
      <c r="Y2597" s="171"/>
    </row>
    <row r="2598" spans="2:25">
      <c r="B2598" s="170">
        <v>44407</v>
      </c>
      <c r="C2598">
        <v>6075</v>
      </c>
      <c r="E2598" s="170">
        <v>44385</v>
      </c>
      <c r="F2598">
        <v>6039.9</v>
      </c>
      <c r="H2598" s="170">
        <v>44385</v>
      </c>
      <c r="I2598" s="172">
        <f t="shared" si="92"/>
        <v>6825.9444444444453</v>
      </c>
      <c r="J2598" s="114">
        <f t="shared" si="93"/>
        <v>6039.9</v>
      </c>
      <c r="L2598" s="170"/>
      <c r="M2598" s="173"/>
      <c r="T2598" s="170"/>
      <c r="X2598" s="170"/>
      <c r="Y2598" s="171"/>
    </row>
    <row r="2599" spans="2:25">
      <c r="B2599" s="170">
        <v>44410</v>
      </c>
      <c r="C2599">
        <v>6175</v>
      </c>
      <c r="E2599" s="170">
        <v>44386</v>
      </c>
      <c r="F2599">
        <v>6039.84</v>
      </c>
      <c r="H2599" s="170">
        <v>44386</v>
      </c>
      <c r="I2599" s="172">
        <f t="shared" si="92"/>
        <v>6825.9444444444453</v>
      </c>
      <c r="J2599" s="114">
        <f t="shared" si="93"/>
        <v>6039.84</v>
      </c>
      <c r="L2599" s="170"/>
      <c r="M2599" s="173"/>
      <c r="T2599" s="170"/>
      <c r="X2599" s="170"/>
      <c r="Y2599" s="171"/>
    </row>
    <row r="2600" spans="2:25">
      <c r="B2600" s="170">
        <v>44411</v>
      </c>
      <c r="C2600">
        <v>6125</v>
      </c>
      <c r="E2600" s="170">
        <v>44389</v>
      </c>
      <c r="F2600">
        <v>6078.57</v>
      </c>
      <c r="H2600" s="170">
        <v>44389</v>
      </c>
      <c r="I2600" s="172">
        <f t="shared" si="92"/>
        <v>6825.9444444444453</v>
      </c>
      <c r="J2600" s="114">
        <f t="shared" si="93"/>
        <v>6078.57</v>
      </c>
      <c r="L2600" s="170"/>
      <c r="M2600" s="173"/>
      <c r="T2600" s="170"/>
      <c r="X2600" s="170"/>
      <c r="Y2600" s="171"/>
    </row>
    <row r="2601" spans="2:25">
      <c r="B2601" s="170">
        <v>44412</v>
      </c>
      <c r="C2601">
        <v>6175</v>
      </c>
      <c r="E2601" s="170">
        <v>44390</v>
      </c>
      <c r="F2601">
        <v>6012.03</v>
      </c>
      <c r="H2601" s="170">
        <v>44390</v>
      </c>
      <c r="I2601" s="172">
        <f t="shared" si="92"/>
        <v>6825.9444444444453</v>
      </c>
      <c r="J2601" s="114">
        <f t="shared" si="93"/>
        <v>6012.03</v>
      </c>
      <c r="L2601" s="170"/>
      <c r="M2601" s="173"/>
      <c r="T2601" s="170"/>
      <c r="X2601" s="170"/>
      <c r="Y2601" s="171"/>
    </row>
    <row r="2602" spans="2:25">
      <c r="B2602" s="170">
        <v>44413</v>
      </c>
      <c r="C2602">
        <v>6200</v>
      </c>
      <c r="E2602" s="170">
        <v>44391</v>
      </c>
      <c r="F2602">
        <v>5979.22</v>
      </c>
      <c r="H2602" s="170">
        <v>44391</v>
      </c>
      <c r="I2602" s="172">
        <f t="shared" si="92"/>
        <v>6825.9444444444453</v>
      </c>
      <c r="J2602" s="114">
        <f t="shared" si="93"/>
        <v>5979.22</v>
      </c>
      <c r="L2602" s="170"/>
      <c r="M2602" s="173"/>
      <c r="T2602" s="170"/>
      <c r="X2602" s="170"/>
      <c r="Y2602" s="171"/>
    </row>
    <row r="2603" spans="2:25">
      <c r="B2603" s="170">
        <v>44414</v>
      </c>
      <c r="C2603">
        <v>6225</v>
      </c>
      <c r="E2603" s="170">
        <v>44392</v>
      </c>
      <c r="F2603">
        <v>6046.75</v>
      </c>
      <c r="H2603" s="170">
        <v>44392</v>
      </c>
      <c r="I2603" s="172">
        <f t="shared" si="92"/>
        <v>6825.9444444444453</v>
      </c>
      <c r="J2603" s="114">
        <f t="shared" si="93"/>
        <v>6046.75</v>
      </c>
      <c r="L2603" s="170"/>
      <c r="M2603" s="173"/>
      <c r="T2603" s="170"/>
      <c r="X2603" s="170"/>
      <c r="Y2603" s="171"/>
    </row>
    <row r="2604" spans="2:25">
      <c r="B2604" s="170">
        <v>44417</v>
      </c>
      <c r="C2604">
        <v>6150</v>
      </c>
      <c r="E2604" s="170">
        <v>44393</v>
      </c>
      <c r="F2604">
        <v>6072.51</v>
      </c>
      <c r="H2604" s="170">
        <v>44393</v>
      </c>
      <c r="I2604" s="172">
        <f t="shared" si="92"/>
        <v>6825.9444444444453</v>
      </c>
      <c r="J2604" s="114">
        <f t="shared" si="93"/>
        <v>6072.51</v>
      </c>
      <c r="L2604" s="170"/>
      <c r="M2604" s="173"/>
      <c r="T2604" s="170"/>
      <c r="X2604" s="170"/>
      <c r="Y2604" s="171"/>
    </row>
    <row r="2605" spans="2:25">
      <c r="B2605" s="170">
        <v>44418</v>
      </c>
      <c r="C2605">
        <v>6125</v>
      </c>
      <c r="E2605" s="170">
        <v>44396</v>
      </c>
      <c r="F2605">
        <v>6017.39</v>
      </c>
      <c r="H2605" s="170">
        <v>44396</v>
      </c>
      <c r="I2605" s="172">
        <f t="shared" si="92"/>
        <v>6825.9444444444453</v>
      </c>
      <c r="J2605" s="114">
        <f t="shared" si="93"/>
        <v>6017.39</v>
      </c>
      <c r="L2605" s="170"/>
      <c r="M2605" s="173"/>
      <c r="T2605" s="170"/>
      <c r="X2605" s="170"/>
      <c r="Y2605" s="171"/>
    </row>
    <row r="2606" spans="2:25">
      <c r="B2606" s="170">
        <v>44420</v>
      </c>
      <c r="C2606">
        <v>6200</v>
      </c>
      <c r="E2606" s="170">
        <v>44398</v>
      </c>
      <c r="F2606">
        <v>6029.98</v>
      </c>
      <c r="H2606" s="170">
        <v>44398</v>
      </c>
      <c r="I2606" s="172">
        <f t="shared" si="92"/>
        <v>6825.9444444444453</v>
      </c>
      <c r="J2606" s="114">
        <f t="shared" si="93"/>
        <v>6029.98</v>
      </c>
      <c r="L2606" s="170"/>
      <c r="M2606" s="173"/>
      <c r="T2606" s="170"/>
      <c r="X2606" s="170"/>
      <c r="Y2606" s="171"/>
    </row>
    <row r="2607" spans="2:25">
      <c r="B2607" s="170">
        <v>44421</v>
      </c>
      <c r="C2607">
        <v>6225</v>
      </c>
      <c r="E2607" s="170">
        <v>44399</v>
      </c>
      <c r="F2607">
        <v>6137.55</v>
      </c>
      <c r="H2607" s="170">
        <v>44399</v>
      </c>
      <c r="I2607" s="172">
        <f t="shared" si="92"/>
        <v>6825.9444444444453</v>
      </c>
      <c r="J2607" s="114">
        <f t="shared" si="93"/>
        <v>6137.55</v>
      </c>
      <c r="L2607" s="170"/>
      <c r="M2607" s="173"/>
      <c r="T2607" s="170"/>
      <c r="X2607" s="170"/>
      <c r="Y2607" s="171"/>
    </row>
    <row r="2608" spans="2:25">
      <c r="B2608" s="170">
        <v>44424</v>
      </c>
      <c r="C2608">
        <v>6350</v>
      </c>
      <c r="E2608" s="170">
        <v>44400</v>
      </c>
      <c r="F2608">
        <v>6101.69</v>
      </c>
      <c r="H2608" s="170">
        <v>44400</v>
      </c>
      <c r="I2608" s="172">
        <f t="shared" si="92"/>
        <v>6825.9444444444453</v>
      </c>
      <c r="J2608" s="114">
        <f t="shared" si="93"/>
        <v>6101.69</v>
      </c>
      <c r="L2608" s="170"/>
      <c r="M2608" s="173"/>
      <c r="T2608" s="170"/>
      <c r="X2608" s="170"/>
      <c r="Y2608" s="171"/>
    </row>
    <row r="2609" spans="2:25">
      <c r="B2609" s="170">
        <v>44426</v>
      </c>
      <c r="C2609">
        <v>6400</v>
      </c>
      <c r="E2609" s="170">
        <v>44403</v>
      </c>
      <c r="F2609">
        <v>6106.39</v>
      </c>
      <c r="H2609" s="170">
        <v>44403</v>
      </c>
      <c r="I2609" s="172">
        <f t="shared" si="92"/>
        <v>6825.9444444444453</v>
      </c>
      <c r="J2609" s="114">
        <f t="shared" si="93"/>
        <v>6106.39</v>
      </c>
      <c r="L2609" s="170"/>
      <c r="M2609" s="173"/>
      <c r="T2609" s="170"/>
      <c r="X2609" s="170"/>
      <c r="Y2609" s="171"/>
    </row>
    <row r="2610" spans="2:25">
      <c r="B2610" s="170">
        <v>44427</v>
      </c>
      <c r="C2610">
        <v>6250</v>
      </c>
      <c r="E2610" s="170">
        <v>44404</v>
      </c>
      <c r="F2610">
        <v>6097.05</v>
      </c>
      <c r="H2610" s="170">
        <v>44404</v>
      </c>
      <c r="I2610" s="172">
        <f t="shared" si="92"/>
        <v>6825.9444444444453</v>
      </c>
      <c r="J2610" s="114">
        <f t="shared" si="93"/>
        <v>6097.05</v>
      </c>
      <c r="L2610" s="170"/>
      <c r="M2610" s="173"/>
      <c r="T2610" s="170"/>
      <c r="X2610" s="170"/>
      <c r="Y2610" s="171"/>
    </row>
    <row r="2611" spans="2:25">
      <c r="B2611" s="170">
        <v>44428</v>
      </c>
      <c r="C2611">
        <v>6175</v>
      </c>
      <c r="E2611" s="170">
        <v>44405</v>
      </c>
      <c r="F2611">
        <v>6088.52</v>
      </c>
      <c r="H2611" s="170">
        <v>44405</v>
      </c>
      <c r="I2611" s="172">
        <f t="shared" si="92"/>
        <v>6825.9444444444453</v>
      </c>
      <c r="J2611" s="114">
        <f t="shared" si="93"/>
        <v>6088.52</v>
      </c>
      <c r="L2611" s="170"/>
      <c r="M2611" s="173"/>
      <c r="T2611" s="170"/>
      <c r="X2611" s="170"/>
      <c r="Y2611" s="171"/>
    </row>
    <row r="2612" spans="2:25">
      <c r="B2612" s="170">
        <v>44431</v>
      </c>
      <c r="C2612">
        <v>6225</v>
      </c>
      <c r="E2612" s="170">
        <v>44406</v>
      </c>
      <c r="F2612">
        <v>6120.73</v>
      </c>
      <c r="H2612" s="170">
        <v>44406</v>
      </c>
      <c r="I2612" s="172">
        <f t="shared" si="92"/>
        <v>6825.9444444444453</v>
      </c>
      <c r="J2612" s="114">
        <f t="shared" si="93"/>
        <v>6120.73</v>
      </c>
      <c r="L2612" s="170"/>
      <c r="M2612" s="173"/>
      <c r="T2612" s="170"/>
      <c r="X2612" s="170"/>
      <c r="Y2612" s="171"/>
    </row>
    <row r="2613" spans="2:25">
      <c r="B2613" s="170">
        <v>44432</v>
      </c>
      <c r="C2613">
        <v>6300</v>
      </c>
      <c r="E2613" s="170">
        <v>44407</v>
      </c>
      <c r="F2613">
        <v>6070.04</v>
      </c>
      <c r="H2613" s="170">
        <v>44407</v>
      </c>
      <c r="I2613" s="172">
        <f t="shared" si="92"/>
        <v>6825.9444444444453</v>
      </c>
      <c r="J2613" s="114">
        <f t="shared" si="93"/>
        <v>6070.04</v>
      </c>
      <c r="L2613" s="170"/>
      <c r="M2613" s="173"/>
      <c r="T2613" s="170"/>
      <c r="X2613" s="170"/>
      <c r="Y2613" s="171"/>
    </row>
    <row r="2614" spans="2:25">
      <c r="B2614" s="170">
        <v>44433</v>
      </c>
      <c r="C2614">
        <v>6325</v>
      </c>
      <c r="E2614" s="170">
        <v>44410</v>
      </c>
      <c r="F2614">
        <v>6096.54</v>
      </c>
      <c r="H2614" s="170">
        <v>44410</v>
      </c>
      <c r="I2614" s="172">
        <f t="shared" si="92"/>
        <v>6825.9444444444453</v>
      </c>
      <c r="J2614" s="114">
        <f t="shared" si="93"/>
        <v>6096.54</v>
      </c>
      <c r="L2614" s="170"/>
      <c r="M2614" s="173"/>
      <c r="T2614" s="170"/>
      <c r="X2614" s="170"/>
      <c r="Y2614" s="171"/>
    </row>
    <row r="2615" spans="2:25">
      <c r="B2615" s="170">
        <v>44434</v>
      </c>
      <c r="C2615">
        <v>6275</v>
      </c>
      <c r="E2615" s="170">
        <v>44411</v>
      </c>
      <c r="F2615">
        <v>6130.57</v>
      </c>
      <c r="H2615" s="170">
        <v>44411</v>
      </c>
      <c r="I2615" s="172">
        <f t="shared" si="92"/>
        <v>6825.9444444444453</v>
      </c>
      <c r="J2615" s="114">
        <f t="shared" si="93"/>
        <v>6130.57</v>
      </c>
      <c r="L2615" s="170"/>
      <c r="M2615" s="173"/>
      <c r="T2615" s="170"/>
      <c r="X2615" s="170"/>
      <c r="Y2615" s="171"/>
    </row>
    <row r="2616" spans="2:25">
      <c r="B2616" s="170">
        <v>44435</v>
      </c>
      <c r="C2616">
        <v>6425</v>
      </c>
      <c r="E2616" s="170">
        <v>44412</v>
      </c>
      <c r="F2616">
        <v>6159.04</v>
      </c>
      <c r="H2616" s="170">
        <v>44412</v>
      </c>
      <c r="I2616" s="172">
        <f t="shared" si="92"/>
        <v>6825.9444444444453</v>
      </c>
      <c r="J2616" s="114">
        <f t="shared" si="93"/>
        <v>6159.04</v>
      </c>
      <c r="L2616" s="170"/>
      <c r="M2616" s="173"/>
      <c r="T2616" s="170"/>
      <c r="X2616" s="170"/>
      <c r="Y2616" s="171"/>
    </row>
    <row r="2617" spans="2:25">
      <c r="B2617" s="170">
        <v>44438</v>
      </c>
      <c r="C2617">
        <v>6525</v>
      </c>
      <c r="E2617" s="170">
        <v>44413</v>
      </c>
      <c r="F2617">
        <v>6205.42</v>
      </c>
      <c r="H2617" s="170">
        <v>44413</v>
      </c>
      <c r="I2617" s="172">
        <f t="shared" si="92"/>
        <v>6825.9444444444453</v>
      </c>
      <c r="J2617" s="114">
        <f t="shared" si="93"/>
        <v>6205.42</v>
      </c>
      <c r="L2617" s="170"/>
      <c r="M2617" s="173"/>
      <c r="T2617" s="170"/>
      <c r="X2617" s="170"/>
      <c r="Y2617" s="171"/>
    </row>
    <row r="2618" spans="2:25">
      <c r="B2618" s="170">
        <v>44439</v>
      </c>
      <c r="C2618">
        <v>6175</v>
      </c>
      <c r="E2618" s="170">
        <v>44414</v>
      </c>
      <c r="F2618">
        <v>6203.43</v>
      </c>
      <c r="H2618" s="170">
        <v>44414</v>
      </c>
      <c r="I2618" s="172">
        <f t="shared" si="92"/>
        <v>6825.9444444444453</v>
      </c>
      <c r="J2618" s="114">
        <f t="shared" si="93"/>
        <v>6203.43</v>
      </c>
      <c r="L2618" s="170"/>
      <c r="M2618" s="173"/>
      <c r="T2618" s="170"/>
      <c r="X2618" s="170"/>
      <c r="Y2618" s="171"/>
    </row>
    <row r="2619" spans="2:25">
      <c r="B2619" s="170">
        <v>44440</v>
      </c>
      <c r="C2619">
        <v>6350</v>
      </c>
      <c r="E2619" s="170">
        <v>44417</v>
      </c>
      <c r="F2619">
        <v>6127.46</v>
      </c>
      <c r="H2619" s="170">
        <v>44417</v>
      </c>
      <c r="I2619" s="172">
        <f t="shared" si="92"/>
        <v>6825.9444444444453</v>
      </c>
      <c r="J2619" s="114">
        <f t="shared" si="93"/>
        <v>6127.46</v>
      </c>
      <c r="L2619" s="170"/>
      <c r="M2619" s="173"/>
      <c r="T2619" s="170"/>
      <c r="X2619" s="170"/>
      <c r="Y2619" s="171"/>
    </row>
    <row r="2620" spans="2:25">
      <c r="B2620" s="170">
        <v>44441</v>
      </c>
      <c r="C2620">
        <v>6450</v>
      </c>
      <c r="E2620" s="170">
        <v>44418</v>
      </c>
      <c r="F2620">
        <v>6088.41</v>
      </c>
      <c r="H2620" s="170">
        <v>44418</v>
      </c>
      <c r="I2620" s="172">
        <f t="shared" si="92"/>
        <v>6825.9444444444453</v>
      </c>
      <c r="J2620" s="114">
        <f t="shared" si="93"/>
        <v>6088.41</v>
      </c>
      <c r="L2620" s="170"/>
      <c r="M2620" s="173"/>
      <c r="T2620" s="170"/>
      <c r="X2620" s="170"/>
      <c r="Y2620" s="171"/>
    </row>
    <row r="2621" spans="2:25">
      <c r="B2621" s="170">
        <v>44442</v>
      </c>
      <c r="C2621">
        <v>6525</v>
      </c>
      <c r="E2621" s="170">
        <v>44420</v>
      </c>
      <c r="F2621">
        <v>6139.65</v>
      </c>
      <c r="H2621" s="170">
        <v>44420</v>
      </c>
      <c r="I2621" s="172">
        <f t="shared" si="92"/>
        <v>6825.9444444444453</v>
      </c>
      <c r="J2621" s="114">
        <f t="shared" si="93"/>
        <v>6139.65</v>
      </c>
      <c r="L2621" s="170"/>
      <c r="M2621" s="173"/>
      <c r="T2621" s="170"/>
      <c r="X2621" s="170"/>
      <c r="Y2621" s="171"/>
    </row>
    <row r="2622" spans="2:25">
      <c r="B2622" s="170">
        <v>44445</v>
      </c>
      <c r="C2622">
        <v>6475</v>
      </c>
      <c r="E2622" s="170">
        <v>44421</v>
      </c>
      <c r="F2622">
        <v>6139.49</v>
      </c>
      <c r="H2622" s="170">
        <v>44421</v>
      </c>
      <c r="I2622" s="172">
        <f t="shared" si="92"/>
        <v>6825.9444444444453</v>
      </c>
      <c r="J2622" s="114">
        <f t="shared" si="93"/>
        <v>6139.49</v>
      </c>
      <c r="L2622" s="170"/>
      <c r="M2622" s="173"/>
      <c r="T2622" s="170"/>
      <c r="X2622" s="170"/>
      <c r="Y2622" s="171"/>
    </row>
    <row r="2623" spans="2:25">
      <c r="B2623" s="170">
        <v>44446</v>
      </c>
      <c r="C2623">
        <v>6250</v>
      </c>
      <c r="E2623" s="170">
        <v>44424</v>
      </c>
      <c r="F2623">
        <v>6087.91</v>
      </c>
      <c r="H2623" s="170">
        <v>44424</v>
      </c>
      <c r="I2623" s="172">
        <f t="shared" si="92"/>
        <v>6825.9444444444453</v>
      </c>
      <c r="J2623" s="114">
        <f t="shared" si="93"/>
        <v>6087.91</v>
      </c>
      <c r="L2623" s="170"/>
      <c r="M2623" s="173"/>
      <c r="T2623" s="170"/>
      <c r="X2623" s="170"/>
      <c r="Y2623" s="171"/>
    </row>
    <row r="2624" spans="2:25">
      <c r="B2624" s="170">
        <v>44447</v>
      </c>
      <c r="C2624">
        <v>6175</v>
      </c>
      <c r="E2624" s="170">
        <v>44426</v>
      </c>
      <c r="F2624">
        <v>6118.15</v>
      </c>
      <c r="H2624" s="170">
        <v>44426</v>
      </c>
      <c r="I2624" s="172">
        <f t="shared" si="92"/>
        <v>6825.9444444444453</v>
      </c>
      <c r="J2624" s="114">
        <f t="shared" si="93"/>
        <v>6118.15</v>
      </c>
      <c r="L2624" s="170"/>
      <c r="M2624" s="173"/>
      <c r="T2624" s="170"/>
      <c r="X2624" s="170"/>
      <c r="Y2624" s="171"/>
    </row>
    <row r="2625" spans="2:25">
      <c r="B2625" s="170">
        <v>44448</v>
      </c>
      <c r="C2625">
        <v>6275</v>
      </c>
      <c r="E2625" s="170">
        <v>44427</v>
      </c>
      <c r="F2625">
        <v>5992.32</v>
      </c>
      <c r="H2625" s="170">
        <v>44427</v>
      </c>
      <c r="I2625" s="172">
        <f t="shared" si="92"/>
        <v>6825.9444444444453</v>
      </c>
      <c r="J2625" s="114">
        <f t="shared" si="93"/>
        <v>5992.32</v>
      </c>
      <c r="L2625" s="170"/>
      <c r="M2625" s="173"/>
      <c r="T2625" s="170"/>
      <c r="X2625" s="170"/>
      <c r="Y2625" s="171"/>
    </row>
    <row r="2626" spans="2:25">
      <c r="B2626" s="170">
        <v>44449</v>
      </c>
      <c r="C2626">
        <v>6225</v>
      </c>
      <c r="E2626" s="170">
        <v>44428</v>
      </c>
      <c r="F2626">
        <v>6030.77</v>
      </c>
      <c r="H2626" s="170">
        <v>44428</v>
      </c>
      <c r="I2626" s="172">
        <f t="shared" si="92"/>
        <v>6825.9444444444453</v>
      </c>
      <c r="J2626" s="114">
        <f t="shared" si="93"/>
        <v>6030.77</v>
      </c>
      <c r="L2626" s="170"/>
      <c r="M2626" s="173"/>
      <c r="T2626" s="170"/>
      <c r="X2626" s="170"/>
      <c r="Y2626" s="171"/>
    </row>
    <row r="2627" spans="2:25">
      <c r="B2627" s="170">
        <v>44452</v>
      </c>
      <c r="C2627">
        <v>6225</v>
      </c>
      <c r="E2627" s="170">
        <v>44431</v>
      </c>
      <c r="F2627">
        <v>6109.83</v>
      </c>
      <c r="H2627" s="170">
        <v>44431</v>
      </c>
      <c r="I2627" s="172">
        <f t="shared" si="92"/>
        <v>6825.9444444444453</v>
      </c>
      <c r="J2627" s="114">
        <f t="shared" si="93"/>
        <v>6109.83</v>
      </c>
      <c r="L2627" s="170"/>
      <c r="M2627" s="173"/>
      <c r="T2627" s="170"/>
      <c r="X2627" s="170"/>
      <c r="Y2627" s="171"/>
    </row>
    <row r="2628" spans="2:25">
      <c r="B2628" s="170">
        <v>44453</v>
      </c>
      <c r="C2628">
        <v>6175</v>
      </c>
      <c r="E2628" s="170">
        <v>44432</v>
      </c>
      <c r="F2628">
        <v>6089.5</v>
      </c>
      <c r="H2628" s="170">
        <v>44432</v>
      </c>
      <c r="I2628" s="172">
        <f t="shared" si="92"/>
        <v>6825.9444444444453</v>
      </c>
      <c r="J2628" s="114">
        <f t="shared" si="93"/>
        <v>6089.5</v>
      </c>
      <c r="L2628" s="170"/>
      <c r="M2628" s="173"/>
      <c r="T2628" s="170"/>
      <c r="X2628" s="170"/>
      <c r="Y2628" s="171"/>
    </row>
    <row r="2629" spans="2:25">
      <c r="B2629" s="170">
        <v>44454</v>
      </c>
      <c r="C2629">
        <v>6250</v>
      </c>
      <c r="E2629" s="170">
        <v>44433</v>
      </c>
      <c r="F2629">
        <v>6113.24</v>
      </c>
      <c r="H2629" s="170">
        <v>44433</v>
      </c>
      <c r="I2629" s="172">
        <f t="shared" ref="I2629:I2692" si="94">IFERROR(_xlfn.XLOOKUP($H2629,B2629:B6196,C2629:C6196),AVERAGE(I2626:I2628))</f>
        <v>6825.9444444444453</v>
      </c>
      <c r="J2629" s="114">
        <f t="shared" ref="J2629:J2692" si="95">F2629</f>
        <v>6113.24</v>
      </c>
      <c r="L2629" s="170"/>
      <c r="M2629" s="173"/>
      <c r="T2629" s="170"/>
      <c r="X2629" s="170"/>
      <c r="Y2629" s="171"/>
    </row>
    <row r="2630" spans="2:25">
      <c r="B2630" s="170">
        <v>44455</v>
      </c>
      <c r="C2630">
        <v>6200</v>
      </c>
      <c r="E2630" s="170">
        <v>44434</v>
      </c>
      <c r="F2630">
        <v>6058.08</v>
      </c>
      <c r="H2630" s="170">
        <v>44434</v>
      </c>
      <c r="I2630" s="172">
        <f t="shared" si="94"/>
        <v>6825.9444444444453</v>
      </c>
      <c r="J2630" s="114">
        <f t="shared" si="95"/>
        <v>6058.08</v>
      </c>
      <c r="L2630" s="170"/>
      <c r="M2630" s="173"/>
      <c r="T2630" s="170"/>
      <c r="X2630" s="170"/>
      <c r="Y2630" s="171"/>
    </row>
    <row r="2631" spans="2:25">
      <c r="B2631" s="170">
        <v>44456</v>
      </c>
      <c r="C2631">
        <v>6200</v>
      </c>
      <c r="E2631" s="170">
        <v>44435</v>
      </c>
      <c r="F2631">
        <v>6041.37</v>
      </c>
      <c r="H2631" s="170">
        <v>44435</v>
      </c>
      <c r="I2631" s="172">
        <f t="shared" si="94"/>
        <v>6825.9444444444453</v>
      </c>
      <c r="J2631" s="114">
        <f t="shared" si="95"/>
        <v>6041.37</v>
      </c>
      <c r="L2631" s="170"/>
      <c r="M2631" s="173"/>
      <c r="T2631" s="170"/>
      <c r="X2631" s="170"/>
      <c r="Y2631" s="171"/>
    </row>
    <row r="2632" spans="2:25">
      <c r="B2632" s="170">
        <v>44459</v>
      </c>
      <c r="C2632">
        <v>6150</v>
      </c>
      <c r="E2632" s="170">
        <v>44438</v>
      </c>
      <c r="F2632">
        <v>6144.9</v>
      </c>
      <c r="H2632" s="170">
        <v>44438</v>
      </c>
      <c r="I2632" s="172">
        <f t="shared" si="94"/>
        <v>6825.9444444444453</v>
      </c>
      <c r="J2632" s="114">
        <f t="shared" si="95"/>
        <v>6144.9</v>
      </c>
      <c r="L2632" s="170"/>
      <c r="M2632" s="173"/>
      <c r="T2632" s="170"/>
      <c r="X2632" s="170"/>
      <c r="Y2632" s="171"/>
    </row>
    <row r="2633" spans="2:25">
      <c r="B2633" s="170">
        <v>44460</v>
      </c>
      <c r="C2633">
        <v>6150</v>
      </c>
      <c r="E2633" s="170">
        <v>44439</v>
      </c>
      <c r="F2633">
        <v>6150.3</v>
      </c>
      <c r="H2633" s="170">
        <v>44439</v>
      </c>
      <c r="I2633" s="172">
        <f t="shared" si="94"/>
        <v>6825.9444444444453</v>
      </c>
      <c r="J2633" s="114">
        <f t="shared" si="95"/>
        <v>6150.3</v>
      </c>
      <c r="L2633" s="170"/>
      <c r="M2633" s="173"/>
      <c r="T2633" s="170"/>
      <c r="X2633" s="170"/>
      <c r="Y2633" s="171"/>
    </row>
    <row r="2634" spans="2:25">
      <c r="B2634" s="170">
        <v>44461</v>
      </c>
      <c r="C2634">
        <v>6200</v>
      </c>
      <c r="E2634" s="170">
        <v>44440</v>
      </c>
      <c r="F2634">
        <v>6090.93</v>
      </c>
      <c r="H2634" s="170">
        <v>44440</v>
      </c>
      <c r="I2634" s="172">
        <f t="shared" si="94"/>
        <v>6825.9444444444453</v>
      </c>
      <c r="J2634" s="114">
        <f t="shared" si="95"/>
        <v>6090.93</v>
      </c>
      <c r="L2634" s="170"/>
      <c r="M2634" s="173"/>
      <c r="T2634" s="170"/>
      <c r="X2634" s="170"/>
      <c r="Y2634" s="171"/>
    </row>
    <row r="2635" spans="2:25">
      <c r="B2635" s="170">
        <v>44462</v>
      </c>
      <c r="C2635">
        <v>6150</v>
      </c>
      <c r="E2635" s="170">
        <v>44441</v>
      </c>
      <c r="F2635">
        <v>6078.23</v>
      </c>
      <c r="H2635" s="170">
        <v>44441</v>
      </c>
      <c r="I2635" s="172">
        <f t="shared" si="94"/>
        <v>6825.9444444444453</v>
      </c>
      <c r="J2635" s="114">
        <f t="shared" si="95"/>
        <v>6078.23</v>
      </c>
      <c r="L2635" s="170"/>
      <c r="M2635" s="173"/>
      <c r="T2635" s="170"/>
      <c r="X2635" s="170"/>
      <c r="Y2635" s="171"/>
    </row>
    <row r="2636" spans="2:25">
      <c r="B2636" s="170">
        <v>44463</v>
      </c>
      <c r="C2636">
        <v>6150</v>
      </c>
      <c r="E2636" s="170">
        <v>44442</v>
      </c>
      <c r="F2636">
        <v>6126.92</v>
      </c>
      <c r="H2636" s="170">
        <v>44442</v>
      </c>
      <c r="I2636" s="172">
        <f t="shared" si="94"/>
        <v>6825.9444444444453</v>
      </c>
      <c r="J2636" s="114">
        <f t="shared" si="95"/>
        <v>6126.92</v>
      </c>
      <c r="L2636" s="170"/>
      <c r="M2636" s="173"/>
      <c r="T2636" s="170"/>
      <c r="X2636" s="170"/>
      <c r="Y2636" s="171"/>
    </row>
    <row r="2637" spans="2:25">
      <c r="B2637" s="170">
        <v>44466</v>
      </c>
      <c r="C2637">
        <v>6100</v>
      </c>
      <c r="E2637" s="170">
        <v>44445</v>
      </c>
      <c r="F2637">
        <v>6126.94</v>
      </c>
      <c r="H2637" s="170">
        <v>44445</v>
      </c>
      <c r="I2637" s="172">
        <f t="shared" si="94"/>
        <v>6825.9444444444453</v>
      </c>
      <c r="J2637" s="114">
        <f t="shared" si="95"/>
        <v>6126.94</v>
      </c>
      <c r="L2637" s="170"/>
      <c r="M2637" s="173"/>
      <c r="T2637" s="170"/>
      <c r="X2637" s="170"/>
      <c r="Y2637" s="171"/>
    </row>
    <row r="2638" spans="2:25">
      <c r="B2638" s="170">
        <v>44467</v>
      </c>
      <c r="C2638">
        <v>6150</v>
      </c>
      <c r="E2638" s="170">
        <v>44446</v>
      </c>
      <c r="F2638">
        <v>6112.4</v>
      </c>
      <c r="H2638" s="170">
        <v>44446</v>
      </c>
      <c r="I2638" s="172">
        <f t="shared" si="94"/>
        <v>6825.9444444444453</v>
      </c>
      <c r="J2638" s="114">
        <f t="shared" si="95"/>
        <v>6112.4</v>
      </c>
      <c r="L2638" s="170"/>
      <c r="M2638" s="173"/>
      <c r="T2638" s="170"/>
      <c r="X2638" s="170"/>
      <c r="Y2638" s="171"/>
    </row>
    <row r="2639" spans="2:25">
      <c r="B2639" s="170">
        <v>44468</v>
      </c>
      <c r="C2639">
        <v>6150</v>
      </c>
      <c r="E2639" s="170">
        <v>44447</v>
      </c>
      <c r="F2639">
        <v>6026.02</v>
      </c>
      <c r="H2639" s="170">
        <v>44447</v>
      </c>
      <c r="I2639" s="172">
        <f t="shared" si="94"/>
        <v>6825.9444444444453</v>
      </c>
      <c r="J2639" s="114">
        <f t="shared" si="95"/>
        <v>6026.02</v>
      </c>
      <c r="L2639" s="170"/>
      <c r="M2639" s="173"/>
      <c r="T2639" s="170"/>
      <c r="X2639" s="170"/>
      <c r="Y2639" s="171"/>
    </row>
    <row r="2640" spans="2:25">
      <c r="B2640" s="170">
        <v>44469</v>
      </c>
      <c r="C2640">
        <v>6350</v>
      </c>
      <c r="E2640" s="170">
        <v>44448</v>
      </c>
      <c r="F2640">
        <v>6068.22</v>
      </c>
      <c r="H2640" s="170">
        <v>44448</v>
      </c>
      <c r="I2640" s="172">
        <f t="shared" si="94"/>
        <v>6825.9444444444453</v>
      </c>
      <c r="J2640" s="114">
        <f t="shared" si="95"/>
        <v>6068.22</v>
      </c>
      <c r="L2640" s="170"/>
      <c r="M2640" s="173"/>
      <c r="T2640" s="170"/>
      <c r="X2640" s="170"/>
      <c r="Y2640" s="171"/>
    </row>
    <row r="2641" spans="2:25">
      <c r="B2641" s="170">
        <v>44470</v>
      </c>
      <c r="C2641">
        <v>6250</v>
      </c>
      <c r="E2641" s="170">
        <v>44449</v>
      </c>
      <c r="F2641">
        <v>6094.87</v>
      </c>
      <c r="H2641" s="170">
        <v>44449</v>
      </c>
      <c r="I2641" s="172">
        <f t="shared" si="94"/>
        <v>6825.9444444444453</v>
      </c>
      <c r="J2641" s="114">
        <f t="shared" si="95"/>
        <v>6094.87</v>
      </c>
      <c r="L2641" s="170"/>
      <c r="M2641" s="173"/>
      <c r="T2641" s="170"/>
      <c r="X2641" s="170"/>
      <c r="Y2641" s="171"/>
    </row>
    <row r="2642" spans="2:25">
      <c r="B2642" s="170">
        <v>44473</v>
      </c>
      <c r="C2642">
        <v>6425</v>
      </c>
      <c r="E2642" s="170">
        <v>44452</v>
      </c>
      <c r="F2642">
        <v>6088.16</v>
      </c>
      <c r="H2642" s="170">
        <v>44452</v>
      </c>
      <c r="I2642" s="172">
        <f t="shared" si="94"/>
        <v>6825.9444444444453</v>
      </c>
      <c r="J2642" s="114">
        <f t="shared" si="95"/>
        <v>6088.16</v>
      </c>
      <c r="L2642" s="170"/>
      <c r="M2642" s="173"/>
      <c r="T2642" s="170"/>
      <c r="X2642" s="170"/>
      <c r="Y2642" s="171"/>
    </row>
    <row r="2643" spans="2:25">
      <c r="B2643" s="170">
        <v>44474</v>
      </c>
      <c r="C2643">
        <v>6500</v>
      </c>
      <c r="E2643" s="170">
        <v>44453</v>
      </c>
      <c r="F2643">
        <v>6129.1</v>
      </c>
      <c r="H2643" s="170">
        <v>44453</v>
      </c>
      <c r="I2643" s="172">
        <f t="shared" si="94"/>
        <v>6825.9444444444453</v>
      </c>
      <c r="J2643" s="114">
        <f t="shared" si="95"/>
        <v>6129.1</v>
      </c>
      <c r="L2643" s="170"/>
      <c r="M2643" s="173"/>
      <c r="T2643" s="170"/>
      <c r="X2643" s="170"/>
      <c r="Y2643" s="171"/>
    </row>
    <row r="2644" spans="2:25">
      <c r="B2644" s="170">
        <v>44475</v>
      </c>
      <c r="C2644">
        <v>6600</v>
      </c>
      <c r="E2644" s="170">
        <v>44454</v>
      </c>
      <c r="F2644">
        <v>6110.23</v>
      </c>
      <c r="H2644" s="170">
        <v>44454</v>
      </c>
      <c r="I2644" s="172">
        <f t="shared" si="94"/>
        <v>6825.9444444444453</v>
      </c>
      <c r="J2644" s="114">
        <f t="shared" si="95"/>
        <v>6110.23</v>
      </c>
      <c r="L2644" s="170"/>
      <c r="M2644" s="173"/>
      <c r="T2644" s="170"/>
      <c r="X2644" s="170"/>
      <c r="Y2644" s="171"/>
    </row>
    <row r="2645" spans="2:25">
      <c r="B2645" s="170">
        <v>44476</v>
      </c>
      <c r="C2645">
        <v>6700</v>
      </c>
      <c r="E2645" s="170">
        <v>44455</v>
      </c>
      <c r="F2645">
        <v>6109.94</v>
      </c>
      <c r="H2645" s="170">
        <v>44455</v>
      </c>
      <c r="I2645" s="172">
        <f t="shared" si="94"/>
        <v>6825.9444444444453</v>
      </c>
      <c r="J2645" s="114">
        <f t="shared" si="95"/>
        <v>6109.94</v>
      </c>
      <c r="L2645" s="170"/>
      <c r="M2645" s="173"/>
      <c r="T2645" s="170"/>
      <c r="X2645" s="170"/>
      <c r="Y2645" s="171"/>
    </row>
    <row r="2646" spans="2:25">
      <c r="B2646" s="170">
        <v>44477</v>
      </c>
      <c r="C2646">
        <v>6700</v>
      </c>
      <c r="E2646" s="170">
        <v>44456</v>
      </c>
      <c r="F2646">
        <v>6133.25</v>
      </c>
      <c r="H2646" s="170">
        <v>44456</v>
      </c>
      <c r="I2646" s="172">
        <f t="shared" si="94"/>
        <v>6825.9444444444453</v>
      </c>
      <c r="J2646" s="114">
        <f t="shared" si="95"/>
        <v>6133.25</v>
      </c>
      <c r="L2646" s="170"/>
      <c r="M2646" s="173"/>
      <c r="T2646" s="170"/>
      <c r="X2646" s="170"/>
      <c r="Y2646" s="171"/>
    </row>
    <row r="2647" spans="2:25">
      <c r="B2647" s="170">
        <v>44480</v>
      </c>
      <c r="C2647">
        <v>6625</v>
      </c>
      <c r="E2647" s="170">
        <v>44459</v>
      </c>
      <c r="F2647">
        <v>6076.32</v>
      </c>
      <c r="H2647" s="170">
        <v>44459</v>
      </c>
      <c r="I2647" s="172">
        <f t="shared" si="94"/>
        <v>6825.9444444444453</v>
      </c>
      <c r="J2647" s="114">
        <f t="shared" si="95"/>
        <v>6076.32</v>
      </c>
      <c r="L2647" s="170"/>
      <c r="M2647" s="173"/>
      <c r="T2647" s="170"/>
      <c r="X2647" s="170"/>
      <c r="Y2647" s="171"/>
    </row>
    <row r="2648" spans="2:25">
      <c r="B2648" s="170">
        <v>44481</v>
      </c>
      <c r="C2648">
        <v>6675</v>
      </c>
      <c r="E2648" s="170">
        <v>44460</v>
      </c>
      <c r="F2648">
        <v>6060.76</v>
      </c>
      <c r="H2648" s="170">
        <v>44460</v>
      </c>
      <c r="I2648" s="172">
        <f t="shared" si="94"/>
        <v>6825.9444444444453</v>
      </c>
      <c r="J2648" s="114">
        <f t="shared" si="95"/>
        <v>6060.76</v>
      </c>
      <c r="L2648" s="170"/>
      <c r="M2648" s="173"/>
      <c r="T2648" s="170"/>
      <c r="X2648" s="170"/>
      <c r="Y2648" s="171"/>
    </row>
    <row r="2649" spans="2:25">
      <c r="B2649" s="170">
        <v>44482</v>
      </c>
      <c r="C2649">
        <v>6775</v>
      </c>
      <c r="E2649" s="170">
        <v>44461</v>
      </c>
      <c r="F2649">
        <v>6108.27</v>
      </c>
      <c r="H2649" s="170">
        <v>44461</v>
      </c>
      <c r="I2649" s="172">
        <f t="shared" si="94"/>
        <v>6825.9444444444453</v>
      </c>
      <c r="J2649" s="114">
        <f t="shared" si="95"/>
        <v>6108.27</v>
      </c>
      <c r="L2649" s="170"/>
      <c r="M2649" s="173"/>
      <c r="T2649" s="170"/>
      <c r="X2649" s="170"/>
      <c r="Y2649" s="171"/>
    </row>
    <row r="2650" spans="2:25">
      <c r="B2650" s="170">
        <v>44483</v>
      </c>
      <c r="C2650">
        <v>6850</v>
      </c>
      <c r="E2650" s="170">
        <v>44462</v>
      </c>
      <c r="F2650">
        <v>6142.71</v>
      </c>
      <c r="H2650" s="170">
        <v>44462</v>
      </c>
      <c r="I2650" s="172">
        <f t="shared" si="94"/>
        <v>6825.9444444444453</v>
      </c>
      <c r="J2650" s="114">
        <f t="shared" si="95"/>
        <v>6142.71</v>
      </c>
      <c r="L2650" s="170"/>
      <c r="M2650" s="173"/>
      <c r="T2650" s="170"/>
      <c r="X2650" s="170"/>
      <c r="Y2650" s="171"/>
    </row>
    <row r="2651" spans="2:25">
      <c r="B2651" s="170">
        <v>44484</v>
      </c>
      <c r="C2651">
        <v>6775</v>
      </c>
      <c r="E2651" s="170">
        <v>44463</v>
      </c>
      <c r="F2651">
        <v>6144.82</v>
      </c>
      <c r="H2651" s="170">
        <v>44463</v>
      </c>
      <c r="I2651" s="172">
        <f t="shared" si="94"/>
        <v>6825.9444444444453</v>
      </c>
      <c r="J2651" s="114">
        <f t="shared" si="95"/>
        <v>6144.82</v>
      </c>
      <c r="L2651" s="170"/>
      <c r="M2651" s="173"/>
      <c r="T2651" s="170"/>
      <c r="X2651" s="170"/>
      <c r="Y2651" s="171"/>
    </row>
    <row r="2652" spans="2:25">
      <c r="B2652" s="170">
        <v>44487</v>
      </c>
      <c r="C2652">
        <v>6775</v>
      </c>
      <c r="E2652" s="170">
        <v>44466</v>
      </c>
      <c r="F2652">
        <v>6122.5</v>
      </c>
      <c r="H2652" s="170">
        <v>44466</v>
      </c>
      <c r="I2652" s="172">
        <f t="shared" si="94"/>
        <v>6825.9444444444453</v>
      </c>
      <c r="J2652" s="114">
        <f t="shared" si="95"/>
        <v>6122.5</v>
      </c>
      <c r="L2652" s="170"/>
      <c r="M2652" s="173"/>
      <c r="T2652" s="170"/>
      <c r="X2652" s="170"/>
      <c r="Y2652" s="171"/>
    </row>
    <row r="2653" spans="2:25">
      <c r="B2653" s="170">
        <v>44488</v>
      </c>
      <c r="C2653">
        <v>6825</v>
      </c>
      <c r="E2653" s="170">
        <v>44467</v>
      </c>
      <c r="F2653">
        <v>6113.11</v>
      </c>
      <c r="H2653" s="170">
        <v>44467</v>
      </c>
      <c r="I2653" s="172">
        <f t="shared" si="94"/>
        <v>6825.9444444444453</v>
      </c>
      <c r="J2653" s="114">
        <f t="shared" si="95"/>
        <v>6113.11</v>
      </c>
      <c r="L2653" s="170"/>
      <c r="M2653" s="173"/>
      <c r="T2653" s="170"/>
      <c r="X2653" s="170"/>
      <c r="Y2653" s="171"/>
    </row>
    <row r="2654" spans="2:25">
      <c r="B2654" s="170">
        <v>44490</v>
      </c>
      <c r="C2654">
        <v>6700</v>
      </c>
      <c r="E2654" s="170">
        <v>44468</v>
      </c>
      <c r="F2654">
        <v>6162.55</v>
      </c>
      <c r="H2654" s="170">
        <v>44468</v>
      </c>
      <c r="I2654" s="172">
        <f t="shared" si="94"/>
        <v>6825.9444444444453</v>
      </c>
      <c r="J2654" s="114">
        <f t="shared" si="95"/>
        <v>6162.55</v>
      </c>
      <c r="L2654" s="170"/>
      <c r="M2654" s="173"/>
      <c r="T2654" s="170"/>
      <c r="X2654" s="170"/>
      <c r="Y2654" s="171"/>
    </row>
    <row r="2655" spans="2:25">
      <c r="B2655" s="170">
        <v>44491</v>
      </c>
      <c r="C2655">
        <v>6650</v>
      </c>
      <c r="E2655" s="170">
        <v>44469</v>
      </c>
      <c r="F2655">
        <v>6286.94</v>
      </c>
      <c r="H2655" s="170">
        <v>44469</v>
      </c>
      <c r="I2655" s="172">
        <f t="shared" si="94"/>
        <v>6825.9444444444453</v>
      </c>
      <c r="J2655" s="114">
        <f t="shared" si="95"/>
        <v>6286.94</v>
      </c>
      <c r="L2655" s="170"/>
      <c r="M2655" s="173"/>
      <c r="T2655" s="170"/>
      <c r="X2655" s="170"/>
      <c r="Y2655" s="171"/>
    </row>
    <row r="2656" spans="2:25">
      <c r="B2656" s="170">
        <v>44494</v>
      </c>
      <c r="C2656">
        <v>6650</v>
      </c>
      <c r="E2656" s="170">
        <v>44470</v>
      </c>
      <c r="F2656">
        <v>6228.85</v>
      </c>
      <c r="H2656" s="170">
        <v>44470</v>
      </c>
      <c r="I2656" s="172">
        <f t="shared" si="94"/>
        <v>6825.9444444444453</v>
      </c>
      <c r="J2656" s="114">
        <f t="shared" si="95"/>
        <v>6228.85</v>
      </c>
      <c r="L2656" s="170"/>
      <c r="M2656" s="173"/>
      <c r="T2656" s="170"/>
      <c r="X2656" s="170"/>
      <c r="Y2656" s="171"/>
    </row>
    <row r="2657" spans="2:25">
      <c r="B2657" s="170">
        <v>44495</v>
      </c>
      <c r="C2657">
        <v>6675</v>
      </c>
      <c r="E2657" s="170">
        <v>44473</v>
      </c>
      <c r="F2657">
        <v>6342.69</v>
      </c>
      <c r="H2657" s="170">
        <v>44473</v>
      </c>
      <c r="I2657" s="172">
        <f t="shared" si="94"/>
        <v>6825.9444444444453</v>
      </c>
      <c r="J2657" s="114">
        <f t="shared" si="95"/>
        <v>6342.69</v>
      </c>
      <c r="L2657" s="170"/>
      <c r="M2657" s="173"/>
      <c r="T2657" s="170"/>
      <c r="X2657" s="170"/>
      <c r="Y2657" s="171"/>
    </row>
    <row r="2658" spans="2:25">
      <c r="B2658" s="170">
        <v>44496</v>
      </c>
      <c r="C2658">
        <v>6475</v>
      </c>
      <c r="E2658" s="170">
        <v>44474</v>
      </c>
      <c r="F2658">
        <v>6288.05</v>
      </c>
      <c r="H2658" s="170">
        <v>44474</v>
      </c>
      <c r="I2658" s="172">
        <f t="shared" si="94"/>
        <v>6825.9444444444453</v>
      </c>
      <c r="J2658" s="114">
        <f t="shared" si="95"/>
        <v>6288.05</v>
      </c>
      <c r="L2658" s="170"/>
      <c r="M2658" s="173"/>
      <c r="T2658" s="170"/>
      <c r="X2658" s="170"/>
      <c r="Y2658" s="171"/>
    </row>
    <row r="2659" spans="2:25">
      <c r="B2659" s="170">
        <v>44497</v>
      </c>
      <c r="C2659">
        <v>6400</v>
      </c>
      <c r="E2659" s="170">
        <v>44475</v>
      </c>
      <c r="F2659">
        <v>6417.32</v>
      </c>
      <c r="H2659" s="170">
        <v>44475</v>
      </c>
      <c r="I2659" s="172">
        <f t="shared" si="94"/>
        <v>6825.9444444444453</v>
      </c>
      <c r="J2659" s="114">
        <f t="shared" si="95"/>
        <v>6417.32</v>
      </c>
      <c r="L2659" s="170"/>
      <c r="M2659" s="173"/>
      <c r="T2659" s="170"/>
      <c r="X2659" s="170"/>
      <c r="Y2659" s="171"/>
    </row>
    <row r="2660" spans="2:25">
      <c r="B2660" s="170">
        <v>44498</v>
      </c>
      <c r="C2660">
        <v>6350</v>
      </c>
      <c r="E2660" s="170">
        <v>44476</v>
      </c>
      <c r="F2660">
        <v>6416.4</v>
      </c>
      <c r="H2660" s="170">
        <v>44476</v>
      </c>
      <c r="I2660" s="172">
        <f t="shared" si="94"/>
        <v>6825.9444444444453</v>
      </c>
      <c r="J2660" s="114">
        <f t="shared" si="95"/>
        <v>6416.4</v>
      </c>
      <c r="L2660" s="170"/>
      <c r="M2660" s="173"/>
      <c r="T2660" s="170"/>
      <c r="X2660" s="170"/>
      <c r="Y2660" s="171"/>
    </row>
    <row r="2661" spans="2:25">
      <c r="B2661" s="170">
        <v>44501</v>
      </c>
      <c r="C2661">
        <v>6275</v>
      </c>
      <c r="E2661" s="170">
        <v>44477</v>
      </c>
      <c r="F2661">
        <v>6481.77</v>
      </c>
      <c r="H2661" s="170">
        <v>44477</v>
      </c>
      <c r="I2661" s="172">
        <f t="shared" si="94"/>
        <v>6825.9444444444453</v>
      </c>
      <c r="J2661" s="114">
        <f t="shared" si="95"/>
        <v>6481.77</v>
      </c>
      <c r="L2661" s="170"/>
      <c r="M2661" s="173"/>
      <c r="T2661" s="170"/>
      <c r="X2661" s="170"/>
      <c r="Y2661" s="171"/>
    </row>
    <row r="2662" spans="2:25">
      <c r="B2662" s="170">
        <v>44502</v>
      </c>
      <c r="C2662">
        <v>6275</v>
      </c>
      <c r="E2662" s="170">
        <v>44480</v>
      </c>
      <c r="F2662">
        <v>6459.7</v>
      </c>
      <c r="H2662" s="170">
        <v>44480</v>
      </c>
      <c r="I2662" s="172">
        <f t="shared" si="94"/>
        <v>6825.9444444444453</v>
      </c>
      <c r="J2662" s="114">
        <f t="shared" si="95"/>
        <v>6459.7</v>
      </c>
      <c r="L2662" s="170"/>
      <c r="M2662" s="173"/>
      <c r="T2662" s="170"/>
      <c r="X2662" s="170"/>
      <c r="Y2662" s="171"/>
    </row>
    <row r="2663" spans="2:25">
      <c r="B2663" s="170">
        <v>44503</v>
      </c>
      <c r="C2663">
        <v>6250</v>
      </c>
      <c r="E2663" s="170">
        <v>44481</v>
      </c>
      <c r="F2663">
        <v>6486.27</v>
      </c>
      <c r="H2663" s="170">
        <v>44481</v>
      </c>
      <c r="I2663" s="172">
        <f t="shared" si="94"/>
        <v>6825.9444444444453</v>
      </c>
      <c r="J2663" s="114">
        <f t="shared" si="95"/>
        <v>6486.27</v>
      </c>
      <c r="L2663" s="170"/>
      <c r="M2663" s="173"/>
      <c r="T2663" s="170"/>
      <c r="X2663" s="170"/>
      <c r="Y2663" s="171"/>
    </row>
    <row r="2664" spans="2:25">
      <c r="B2664" s="170">
        <v>44504</v>
      </c>
      <c r="C2664">
        <v>6275</v>
      </c>
      <c r="E2664" s="170">
        <v>44482</v>
      </c>
      <c r="F2664">
        <v>6536.9</v>
      </c>
      <c r="H2664" s="170">
        <v>44482</v>
      </c>
      <c r="I2664" s="172">
        <f t="shared" si="94"/>
        <v>6825.9444444444453</v>
      </c>
      <c r="J2664" s="114">
        <f t="shared" si="95"/>
        <v>6536.9</v>
      </c>
      <c r="L2664" s="170"/>
      <c r="M2664" s="173"/>
      <c r="T2664" s="170"/>
      <c r="X2664" s="170"/>
      <c r="Y2664" s="171"/>
    </row>
    <row r="2665" spans="2:25">
      <c r="B2665" s="170">
        <v>44505</v>
      </c>
      <c r="C2665">
        <v>6250</v>
      </c>
      <c r="E2665" s="170">
        <v>44483</v>
      </c>
      <c r="F2665">
        <v>6626.11</v>
      </c>
      <c r="H2665" s="170">
        <v>44483</v>
      </c>
      <c r="I2665" s="172">
        <f t="shared" si="94"/>
        <v>6825.9444444444453</v>
      </c>
      <c r="J2665" s="114">
        <f t="shared" si="95"/>
        <v>6626.11</v>
      </c>
      <c r="L2665" s="170"/>
      <c r="M2665" s="173"/>
      <c r="T2665" s="170"/>
      <c r="X2665" s="170"/>
      <c r="Y2665" s="171"/>
    </row>
    <row r="2666" spans="2:25">
      <c r="B2666" s="170">
        <v>44508</v>
      </c>
      <c r="C2666">
        <v>6275</v>
      </c>
      <c r="E2666" s="170">
        <v>44484</v>
      </c>
      <c r="F2666">
        <v>6633.34</v>
      </c>
      <c r="H2666" s="170">
        <v>44484</v>
      </c>
      <c r="I2666" s="172">
        <f t="shared" si="94"/>
        <v>6825.9444444444453</v>
      </c>
      <c r="J2666" s="114">
        <f t="shared" si="95"/>
        <v>6633.34</v>
      </c>
      <c r="L2666" s="170"/>
      <c r="M2666" s="173"/>
      <c r="T2666" s="170"/>
      <c r="X2666" s="170"/>
      <c r="Y2666" s="171"/>
    </row>
    <row r="2667" spans="2:25">
      <c r="B2667" s="170">
        <v>44509</v>
      </c>
      <c r="C2667">
        <v>6350</v>
      </c>
      <c r="E2667" s="170">
        <v>44487</v>
      </c>
      <c r="F2667">
        <v>6658.77</v>
      </c>
      <c r="H2667" s="170">
        <v>44487</v>
      </c>
      <c r="I2667" s="172">
        <f t="shared" si="94"/>
        <v>6825.9444444444453</v>
      </c>
      <c r="J2667" s="114">
        <f t="shared" si="95"/>
        <v>6658.77</v>
      </c>
      <c r="L2667" s="170"/>
      <c r="M2667" s="173"/>
      <c r="T2667" s="170"/>
      <c r="X2667" s="170"/>
      <c r="Y2667" s="171"/>
    </row>
    <row r="2668" spans="2:25">
      <c r="B2668" s="170">
        <v>44510</v>
      </c>
      <c r="C2668">
        <v>6275</v>
      </c>
      <c r="E2668" s="170">
        <v>44488</v>
      </c>
      <c r="F2668">
        <v>6656</v>
      </c>
      <c r="H2668" s="170">
        <v>44488</v>
      </c>
      <c r="I2668" s="172">
        <f t="shared" si="94"/>
        <v>6825.9444444444453</v>
      </c>
      <c r="J2668" s="114">
        <f t="shared" si="95"/>
        <v>6656</v>
      </c>
      <c r="L2668" s="170"/>
      <c r="M2668" s="173"/>
      <c r="T2668" s="170"/>
      <c r="X2668" s="170"/>
      <c r="Y2668" s="171"/>
    </row>
    <row r="2669" spans="2:25">
      <c r="B2669" s="170">
        <v>44511</v>
      </c>
      <c r="C2669">
        <v>6325</v>
      </c>
      <c r="E2669" s="170">
        <v>44490</v>
      </c>
      <c r="F2669">
        <v>6632.97</v>
      </c>
      <c r="H2669" s="170">
        <v>44490</v>
      </c>
      <c r="I2669" s="172">
        <f t="shared" si="94"/>
        <v>6825.9444444444453</v>
      </c>
      <c r="J2669" s="114">
        <f t="shared" si="95"/>
        <v>6632.97</v>
      </c>
      <c r="L2669" s="170"/>
      <c r="M2669" s="173"/>
      <c r="T2669" s="170"/>
      <c r="X2669" s="170"/>
      <c r="Y2669" s="171"/>
    </row>
    <row r="2670" spans="2:25">
      <c r="B2670" s="170">
        <v>44512</v>
      </c>
      <c r="C2670">
        <v>6350</v>
      </c>
      <c r="E2670" s="170">
        <v>44491</v>
      </c>
      <c r="F2670">
        <v>6643.74</v>
      </c>
      <c r="H2670" s="170">
        <v>44491</v>
      </c>
      <c r="I2670" s="172">
        <f t="shared" si="94"/>
        <v>6825.9444444444453</v>
      </c>
      <c r="J2670" s="114">
        <f t="shared" si="95"/>
        <v>6643.74</v>
      </c>
      <c r="L2670" s="170"/>
      <c r="M2670" s="173"/>
      <c r="T2670" s="170"/>
      <c r="X2670" s="170"/>
      <c r="Y2670" s="171"/>
    </row>
    <row r="2671" spans="2:25">
      <c r="B2671" s="170">
        <v>44515</v>
      </c>
      <c r="C2671">
        <v>6300</v>
      </c>
      <c r="E2671" s="170">
        <v>44494</v>
      </c>
      <c r="F2671">
        <v>6625.7</v>
      </c>
      <c r="H2671" s="170">
        <v>44494</v>
      </c>
      <c r="I2671" s="172">
        <f t="shared" si="94"/>
        <v>6825.9444444444453</v>
      </c>
      <c r="J2671" s="114">
        <f t="shared" si="95"/>
        <v>6625.7</v>
      </c>
      <c r="L2671" s="170"/>
      <c r="M2671" s="173"/>
      <c r="T2671" s="170"/>
      <c r="X2671" s="170"/>
      <c r="Y2671" s="171"/>
    </row>
    <row r="2672" spans="2:25">
      <c r="B2672" s="170">
        <v>44516</v>
      </c>
      <c r="C2672">
        <v>6300</v>
      </c>
      <c r="E2672" s="170">
        <v>44495</v>
      </c>
      <c r="F2672">
        <v>6656.94</v>
      </c>
      <c r="H2672" s="170">
        <v>44495</v>
      </c>
      <c r="I2672" s="172">
        <f t="shared" si="94"/>
        <v>6825.9444444444453</v>
      </c>
      <c r="J2672" s="114">
        <f t="shared" si="95"/>
        <v>6656.94</v>
      </c>
      <c r="L2672" s="170"/>
      <c r="M2672" s="173"/>
      <c r="T2672" s="170"/>
      <c r="X2672" s="170"/>
      <c r="Y2672" s="171"/>
    </row>
    <row r="2673" spans="2:25">
      <c r="B2673" s="170">
        <v>44517</v>
      </c>
      <c r="C2673">
        <v>6300</v>
      </c>
      <c r="E2673" s="170">
        <v>44496</v>
      </c>
      <c r="F2673">
        <v>6602.21</v>
      </c>
      <c r="H2673" s="170">
        <v>44496</v>
      </c>
      <c r="I2673" s="172">
        <f t="shared" si="94"/>
        <v>6825.9444444444453</v>
      </c>
      <c r="J2673" s="114">
        <f t="shared" si="95"/>
        <v>6602.21</v>
      </c>
      <c r="L2673" s="170"/>
      <c r="M2673" s="173"/>
      <c r="T2673" s="170"/>
      <c r="X2673" s="170"/>
      <c r="Y2673" s="171"/>
    </row>
    <row r="2674" spans="2:25">
      <c r="B2674" s="170">
        <v>44518</v>
      </c>
      <c r="C2674">
        <v>6550</v>
      </c>
      <c r="E2674" s="170">
        <v>44497</v>
      </c>
      <c r="F2674">
        <v>6524.08</v>
      </c>
      <c r="H2674" s="170">
        <v>44497</v>
      </c>
      <c r="I2674" s="172">
        <f t="shared" si="94"/>
        <v>6825.9444444444453</v>
      </c>
      <c r="J2674" s="114">
        <f t="shared" si="95"/>
        <v>6524.08</v>
      </c>
      <c r="L2674" s="170"/>
      <c r="M2674" s="173"/>
      <c r="T2674" s="170"/>
      <c r="X2674" s="170"/>
      <c r="Y2674" s="171"/>
    </row>
    <row r="2675" spans="2:25">
      <c r="B2675" s="170">
        <v>44519</v>
      </c>
      <c r="C2675">
        <v>6550</v>
      </c>
      <c r="E2675" s="170">
        <v>44498</v>
      </c>
      <c r="F2675">
        <v>6591.35</v>
      </c>
      <c r="H2675" s="170">
        <v>44498</v>
      </c>
      <c r="I2675" s="172">
        <f t="shared" si="94"/>
        <v>6825.9444444444453</v>
      </c>
      <c r="J2675" s="114">
        <f t="shared" si="95"/>
        <v>6591.35</v>
      </c>
      <c r="L2675" s="170"/>
      <c r="M2675" s="173"/>
      <c r="T2675" s="170"/>
      <c r="X2675" s="170"/>
      <c r="Y2675" s="171"/>
    </row>
    <row r="2676" spans="2:25">
      <c r="B2676" s="170">
        <v>44522</v>
      </c>
      <c r="C2676">
        <v>6625</v>
      </c>
      <c r="E2676" s="170">
        <v>44501</v>
      </c>
      <c r="F2676">
        <v>6552.89</v>
      </c>
      <c r="H2676" s="170">
        <v>44501</v>
      </c>
      <c r="I2676" s="172">
        <f t="shared" si="94"/>
        <v>6825.9444444444453</v>
      </c>
      <c r="J2676" s="114">
        <f t="shared" si="95"/>
        <v>6552.89</v>
      </c>
      <c r="L2676" s="170"/>
      <c r="M2676" s="173"/>
      <c r="T2676" s="170"/>
      <c r="X2676" s="170"/>
      <c r="Y2676" s="171"/>
    </row>
    <row r="2677" spans="2:25">
      <c r="B2677" s="170">
        <v>44523</v>
      </c>
      <c r="C2677">
        <v>6600</v>
      </c>
      <c r="E2677" s="170">
        <v>44502</v>
      </c>
      <c r="F2677">
        <v>6493.28</v>
      </c>
      <c r="H2677" s="170">
        <v>44502</v>
      </c>
      <c r="I2677" s="172">
        <f t="shared" si="94"/>
        <v>6825.9444444444453</v>
      </c>
      <c r="J2677" s="114">
        <f t="shared" si="95"/>
        <v>6493.28</v>
      </c>
      <c r="L2677" s="170"/>
      <c r="M2677" s="173"/>
      <c r="T2677" s="170"/>
      <c r="X2677" s="170"/>
      <c r="Y2677" s="171"/>
    </row>
    <row r="2678" spans="2:25">
      <c r="B2678" s="170">
        <v>44524</v>
      </c>
      <c r="C2678">
        <v>6550</v>
      </c>
      <c r="E2678" s="170">
        <v>44503</v>
      </c>
      <c r="F2678">
        <v>6552.13</v>
      </c>
      <c r="H2678" s="170">
        <v>44503</v>
      </c>
      <c r="I2678" s="172">
        <f t="shared" si="94"/>
        <v>6825.9444444444453</v>
      </c>
      <c r="J2678" s="114">
        <f t="shared" si="95"/>
        <v>6552.13</v>
      </c>
      <c r="L2678" s="170"/>
      <c r="M2678" s="173"/>
      <c r="T2678" s="170"/>
      <c r="X2678" s="170"/>
      <c r="Y2678" s="171"/>
    </row>
    <row r="2679" spans="2:25">
      <c r="B2679" s="170">
        <v>44525</v>
      </c>
      <c r="C2679">
        <v>6475</v>
      </c>
      <c r="E2679" s="170">
        <v>44504</v>
      </c>
      <c r="F2679">
        <v>6586.44</v>
      </c>
      <c r="H2679" s="170">
        <v>44504</v>
      </c>
      <c r="I2679" s="172">
        <f t="shared" si="94"/>
        <v>6825.9444444444453</v>
      </c>
      <c r="J2679" s="114">
        <f t="shared" si="95"/>
        <v>6586.44</v>
      </c>
      <c r="L2679" s="170"/>
      <c r="M2679" s="173"/>
      <c r="T2679" s="170"/>
      <c r="X2679" s="170"/>
      <c r="Y2679" s="171"/>
    </row>
    <row r="2680" spans="2:25">
      <c r="B2680" s="170">
        <v>44526</v>
      </c>
      <c r="C2680">
        <v>6350</v>
      </c>
      <c r="E2680" s="170">
        <v>44505</v>
      </c>
      <c r="F2680">
        <v>6581.79</v>
      </c>
      <c r="H2680" s="170">
        <v>44505</v>
      </c>
      <c r="I2680" s="172">
        <f t="shared" si="94"/>
        <v>6825.9444444444453</v>
      </c>
      <c r="J2680" s="114">
        <f t="shared" si="95"/>
        <v>6581.79</v>
      </c>
      <c r="L2680" s="170"/>
      <c r="M2680" s="173"/>
      <c r="T2680" s="170"/>
      <c r="X2680" s="170"/>
      <c r="Y2680" s="171"/>
    </row>
    <row r="2681" spans="2:25">
      <c r="B2681" s="170">
        <v>44529</v>
      </c>
      <c r="C2681">
        <v>6500</v>
      </c>
      <c r="E2681" s="170">
        <v>44508</v>
      </c>
      <c r="F2681">
        <v>6632.3</v>
      </c>
      <c r="H2681" s="170">
        <v>44508</v>
      </c>
      <c r="I2681" s="172">
        <f t="shared" si="94"/>
        <v>6825.9444444444453</v>
      </c>
      <c r="J2681" s="114">
        <f t="shared" si="95"/>
        <v>6632.3</v>
      </c>
      <c r="L2681" s="170"/>
      <c r="M2681" s="173"/>
      <c r="T2681" s="170"/>
      <c r="X2681" s="170"/>
      <c r="Y2681" s="171"/>
    </row>
    <row r="2682" spans="2:25">
      <c r="B2682" s="170">
        <v>44530</v>
      </c>
      <c r="C2682">
        <v>6300</v>
      </c>
      <c r="E2682" s="170">
        <v>44509</v>
      </c>
      <c r="F2682">
        <v>6669.93</v>
      </c>
      <c r="H2682" s="170">
        <v>44509</v>
      </c>
      <c r="I2682" s="172">
        <f t="shared" si="94"/>
        <v>6825.9444444444453</v>
      </c>
      <c r="J2682" s="114">
        <f t="shared" si="95"/>
        <v>6669.93</v>
      </c>
      <c r="L2682" s="170"/>
      <c r="M2682" s="173"/>
      <c r="T2682" s="170"/>
      <c r="X2682" s="170"/>
      <c r="Y2682" s="171"/>
    </row>
    <row r="2683" spans="2:25">
      <c r="B2683" s="170">
        <v>44531</v>
      </c>
      <c r="C2683">
        <v>6525</v>
      </c>
      <c r="E2683" s="170">
        <v>44510</v>
      </c>
      <c r="F2683">
        <v>6683.15</v>
      </c>
      <c r="H2683" s="170">
        <v>44510</v>
      </c>
      <c r="I2683" s="172">
        <f t="shared" si="94"/>
        <v>6825.9444444444453</v>
      </c>
      <c r="J2683" s="114">
        <f t="shared" si="95"/>
        <v>6683.15</v>
      </c>
      <c r="L2683" s="170"/>
      <c r="M2683" s="173"/>
      <c r="T2683" s="170"/>
      <c r="X2683" s="170"/>
      <c r="Y2683" s="171"/>
    </row>
    <row r="2684" spans="2:25">
      <c r="B2684" s="170">
        <v>44532</v>
      </c>
      <c r="C2684">
        <v>6475</v>
      </c>
      <c r="E2684" s="170">
        <v>44511</v>
      </c>
      <c r="F2684">
        <v>6691.34</v>
      </c>
      <c r="H2684" s="170">
        <v>44511</v>
      </c>
      <c r="I2684" s="172">
        <f t="shared" si="94"/>
        <v>6825.9444444444453</v>
      </c>
      <c r="J2684" s="114">
        <f t="shared" si="95"/>
        <v>6691.34</v>
      </c>
      <c r="L2684" s="170"/>
      <c r="M2684" s="173"/>
      <c r="T2684" s="170"/>
      <c r="X2684" s="170"/>
      <c r="Y2684" s="171"/>
    </row>
    <row r="2685" spans="2:25">
      <c r="B2685" s="170">
        <v>44533</v>
      </c>
      <c r="C2685">
        <v>6450</v>
      </c>
      <c r="E2685" s="170">
        <v>44512</v>
      </c>
      <c r="F2685">
        <v>6651.05</v>
      </c>
      <c r="H2685" s="170">
        <v>44512</v>
      </c>
      <c r="I2685" s="172">
        <f t="shared" si="94"/>
        <v>6825.9444444444453</v>
      </c>
      <c r="J2685" s="114">
        <f t="shared" si="95"/>
        <v>6651.05</v>
      </c>
      <c r="L2685" s="170"/>
      <c r="M2685" s="173"/>
      <c r="T2685" s="170"/>
      <c r="X2685" s="170"/>
      <c r="Y2685" s="171"/>
    </row>
    <row r="2686" spans="2:25">
      <c r="B2686" s="170">
        <v>44536</v>
      </c>
      <c r="C2686">
        <v>6425</v>
      </c>
      <c r="E2686" s="170">
        <v>44515</v>
      </c>
      <c r="F2686">
        <v>6616.03</v>
      </c>
      <c r="H2686" s="170">
        <v>44515</v>
      </c>
      <c r="I2686" s="172">
        <f t="shared" si="94"/>
        <v>6825.9444444444453</v>
      </c>
      <c r="J2686" s="114">
        <f t="shared" si="95"/>
        <v>6616.03</v>
      </c>
      <c r="L2686" s="170"/>
      <c r="M2686" s="173"/>
      <c r="T2686" s="170"/>
      <c r="X2686" s="170"/>
      <c r="Y2686" s="171"/>
    </row>
    <row r="2687" spans="2:25">
      <c r="B2687" s="170">
        <v>44537</v>
      </c>
      <c r="C2687">
        <v>6350</v>
      </c>
      <c r="E2687" s="170">
        <v>44516</v>
      </c>
      <c r="F2687">
        <v>6651.21</v>
      </c>
      <c r="H2687" s="170">
        <v>44516</v>
      </c>
      <c r="I2687" s="172">
        <f t="shared" si="94"/>
        <v>6825.9444444444453</v>
      </c>
      <c r="J2687" s="114">
        <f t="shared" si="95"/>
        <v>6651.21</v>
      </c>
      <c r="L2687" s="170"/>
      <c r="M2687" s="173"/>
      <c r="T2687" s="170"/>
      <c r="X2687" s="170"/>
      <c r="Y2687" s="171"/>
    </row>
    <row r="2688" spans="2:25">
      <c r="B2688" s="170">
        <v>44538</v>
      </c>
      <c r="C2688">
        <v>6375</v>
      </c>
      <c r="E2688" s="170">
        <v>44517</v>
      </c>
      <c r="F2688">
        <v>6675.8</v>
      </c>
      <c r="H2688" s="170">
        <v>44517</v>
      </c>
      <c r="I2688" s="172">
        <f t="shared" si="94"/>
        <v>6825.9444444444453</v>
      </c>
      <c r="J2688" s="114">
        <f t="shared" si="95"/>
        <v>6675.8</v>
      </c>
      <c r="L2688" s="170"/>
      <c r="M2688" s="173"/>
      <c r="T2688" s="170"/>
      <c r="X2688" s="170"/>
      <c r="Y2688" s="171"/>
    </row>
    <row r="2689" spans="2:25">
      <c r="B2689" s="170">
        <v>44539</v>
      </c>
      <c r="C2689">
        <v>6550</v>
      </c>
      <c r="E2689" s="170">
        <v>44518</v>
      </c>
      <c r="F2689">
        <v>6636.47</v>
      </c>
      <c r="H2689" s="170">
        <v>44518</v>
      </c>
      <c r="I2689" s="172">
        <f t="shared" si="94"/>
        <v>6825.9444444444453</v>
      </c>
      <c r="J2689" s="114">
        <f t="shared" si="95"/>
        <v>6636.47</v>
      </c>
      <c r="L2689" s="170"/>
      <c r="M2689" s="173"/>
      <c r="T2689" s="170"/>
      <c r="X2689" s="170"/>
      <c r="Y2689" s="171"/>
    </row>
    <row r="2690" spans="2:25">
      <c r="B2690" s="170">
        <v>44540</v>
      </c>
      <c r="C2690">
        <v>6625</v>
      </c>
      <c r="E2690" s="170">
        <v>44519</v>
      </c>
      <c r="F2690">
        <v>6720.26</v>
      </c>
      <c r="H2690" s="170">
        <v>44519</v>
      </c>
      <c r="I2690" s="172">
        <f t="shared" si="94"/>
        <v>6825.9444444444453</v>
      </c>
      <c r="J2690" s="114">
        <f t="shared" si="95"/>
        <v>6720.26</v>
      </c>
      <c r="L2690" s="170"/>
      <c r="M2690" s="173"/>
      <c r="T2690" s="170"/>
      <c r="X2690" s="170"/>
      <c r="Y2690" s="171"/>
    </row>
    <row r="2691" spans="2:25">
      <c r="B2691" s="170">
        <v>44543</v>
      </c>
      <c r="C2691">
        <v>6550</v>
      </c>
      <c r="E2691" s="170">
        <v>44522</v>
      </c>
      <c r="F2691">
        <v>6723.39</v>
      </c>
      <c r="H2691" s="170">
        <v>44522</v>
      </c>
      <c r="I2691" s="172">
        <f t="shared" si="94"/>
        <v>6825.9444444444453</v>
      </c>
      <c r="J2691" s="114">
        <f t="shared" si="95"/>
        <v>6723.39</v>
      </c>
      <c r="L2691" s="170"/>
      <c r="M2691" s="173"/>
      <c r="T2691" s="170"/>
      <c r="X2691" s="170"/>
      <c r="Y2691" s="171"/>
    </row>
    <row r="2692" spans="2:25">
      <c r="B2692" s="170">
        <v>44544</v>
      </c>
      <c r="C2692">
        <v>6450</v>
      </c>
      <c r="E2692" s="170">
        <v>44523</v>
      </c>
      <c r="F2692">
        <v>6677.88</v>
      </c>
      <c r="H2692" s="170">
        <v>44523</v>
      </c>
      <c r="I2692" s="172">
        <f t="shared" si="94"/>
        <v>6825.9444444444453</v>
      </c>
      <c r="J2692" s="114">
        <f t="shared" si="95"/>
        <v>6677.88</v>
      </c>
      <c r="L2692" s="170"/>
      <c r="M2692" s="173"/>
      <c r="T2692" s="170"/>
      <c r="X2692" s="170"/>
      <c r="Y2692" s="171"/>
    </row>
    <row r="2693" spans="2:25">
      <c r="B2693" s="170">
        <v>44545</v>
      </c>
      <c r="C2693">
        <v>6500</v>
      </c>
      <c r="E2693" s="170">
        <v>44524</v>
      </c>
      <c r="F2693">
        <v>6683.28</v>
      </c>
      <c r="H2693" s="170">
        <v>44524</v>
      </c>
      <c r="I2693" s="172">
        <f t="shared" ref="I2693:I2756" si="96">IFERROR(_xlfn.XLOOKUP($H2693,B2693:B6260,C2693:C6260),AVERAGE(I2690:I2692))</f>
        <v>6825.9444444444453</v>
      </c>
      <c r="J2693" s="114">
        <f t="shared" ref="J2693:J2756" si="97">F2693</f>
        <v>6683.28</v>
      </c>
      <c r="L2693" s="170"/>
      <c r="M2693" s="173"/>
      <c r="T2693" s="170"/>
      <c r="X2693" s="170"/>
      <c r="Y2693" s="171"/>
    </row>
    <row r="2694" spans="2:25">
      <c r="B2694" s="170">
        <v>44546</v>
      </c>
      <c r="C2694">
        <v>6425</v>
      </c>
      <c r="E2694" s="170">
        <v>44525</v>
      </c>
      <c r="F2694">
        <v>6699.35</v>
      </c>
      <c r="H2694" s="170">
        <v>44525</v>
      </c>
      <c r="I2694" s="172">
        <f t="shared" si="96"/>
        <v>6825.9444444444453</v>
      </c>
      <c r="J2694" s="114">
        <f t="shared" si="97"/>
        <v>6699.35</v>
      </c>
      <c r="L2694" s="170"/>
      <c r="M2694" s="173"/>
      <c r="T2694" s="170"/>
      <c r="X2694" s="170"/>
      <c r="Y2694" s="171"/>
    </row>
    <row r="2695" spans="2:25">
      <c r="B2695" s="170">
        <v>44547</v>
      </c>
      <c r="C2695">
        <v>6475</v>
      </c>
      <c r="E2695" s="170">
        <v>44526</v>
      </c>
      <c r="F2695">
        <v>6561.55</v>
      </c>
      <c r="H2695" s="170">
        <v>44526</v>
      </c>
      <c r="I2695" s="172">
        <f t="shared" si="96"/>
        <v>6825.9444444444453</v>
      </c>
      <c r="J2695" s="114">
        <f t="shared" si="97"/>
        <v>6561.55</v>
      </c>
      <c r="L2695" s="170"/>
      <c r="M2695" s="173"/>
      <c r="T2695" s="170"/>
      <c r="X2695" s="170"/>
      <c r="Y2695" s="171"/>
    </row>
    <row r="2696" spans="2:25">
      <c r="B2696" s="170">
        <v>44550</v>
      </c>
      <c r="C2696">
        <v>6375</v>
      </c>
      <c r="E2696" s="170">
        <v>44529</v>
      </c>
      <c r="F2696">
        <v>6608.29</v>
      </c>
      <c r="H2696" s="170">
        <v>44529</v>
      </c>
      <c r="I2696" s="172">
        <f t="shared" si="96"/>
        <v>6825.9444444444453</v>
      </c>
      <c r="J2696" s="114">
        <f t="shared" si="97"/>
        <v>6608.29</v>
      </c>
      <c r="L2696" s="170"/>
      <c r="M2696" s="173"/>
      <c r="T2696" s="170"/>
      <c r="X2696" s="170"/>
      <c r="Y2696" s="171"/>
    </row>
    <row r="2697" spans="2:25">
      <c r="B2697" s="170">
        <v>44551</v>
      </c>
      <c r="C2697">
        <v>6375</v>
      </c>
      <c r="E2697" s="170">
        <v>44530</v>
      </c>
      <c r="F2697">
        <v>6533.93</v>
      </c>
      <c r="H2697" s="170">
        <v>44530</v>
      </c>
      <c r="I2697" s="172">
        <f t="shared" si="96"/>
        <v>6825.9444444444453</v>
      </c>
      <c r="J2697" s="114">
        <f t="shared" si="97"/>
        <v>6533.93</v>
      </c>
      <c r="L2697" s="170"/>
      <c r="M2697" s="173"/>
      <c r="T2697" s="170"/>
      <c r="X2697" s="170"/>
      <c r="Y2697" s="171"/>
    </row>
    <row r="2698" spans="2:25">
      <c r="B2698" s="170">
        <v>44552</v>
      </c>
      <c r="C2698">
        <v>6300</v>
      </c>
      <c r="E2698" s="170">
        <v>44531</v>
      </c>
      <c r="F2698">
        <v>6507.68</v>
      </c>
      <c r="H2698" s="170">
        <v>44531</v>
      </c>
      <c r="I2698" s="172">
        <f t="shared" si="96"/>
        <v>6825.9444444444453</v>
      </c>
      <c r="J2698" s="114">
        <f t="shared" si="97"/>
        <v>6507.68</v>
      </c>
      <c r="L2698" s="170"/>
      <c r="M2698" s="173"/>
      <c r="T2698" s="170"/>
      <c r="X2698" s="170"/>
      <c r="Y2698" s="171"/>
    </row>
    <row r="2699" spans="2:25">
      <c r="B2699" s="170">
        <v>44553</v>
      </c>
      <c r="C2699">
        <v>6375</v>
      </c>
      <c r="E2699" s="170">
        <v>44532</v>
      </c>
      <c r="F2699">
        <v>6583.82</v>
      </c>
      <c r="H2699" s="170">
        <v>44532</v>
      </c>
      <c r="I2699" s="172">
        <f t="shared" si="96"/>
        <v>6825.9444444444453</v>
      </c>
      <c r="J2699" s="114">
        <f t="shared" si="97"/>
        <v>6583.82</v>
      </c>
      <c r="L2699" s="170"/>
      <c r="M2699" s="173"/>
      <c r="T2699" s="170"/>
      <c r="X2699" s="170"/>
      <c r="Y2699" s="171"/>
    </row>
    <row r="2700" spans="2:25">
      <c r="B2700" s="170">
        <v>44554</v>
      </c>
      <c r="C2700">
        <v>6400</v>
      </c>
      <c r="E2700" s="170">
        <v>44533</v>
      </c>
      <c r="F2700">
        <v>6538.51</v>
      </c>
      <c r="H2700" s="170">
        <v>44533</v>
      </c>
      <c r="I2700" s="172">
        <f t="shared" si="96"/>
        <v>6825.9444444444453</v>
      </c>
      <c r="J2700" s="114">
        <f t="shared" si="97"/>
        <v>6538.51</v>
      </c>
      <c r="L2700" s="170"/>
      <c r="M2700" s="173"/>
      <c r="T2700" s="170"/>
      <c r="X2700" s="170"/>
      <c r="Y2700" s="171"/>
    </row>
    <row r="2701" spans="2:25">
      <c r="B2701" s="170">
        <v>44557</v>
      </c>
      <c r="C2701">
        <v>6375</v>
      </c>
      <c r="E2701" s="170">
        <v>44539</v>
      </c>
      <c r="F2701">
        <v>6643.93</v>
      </c>
      <c r="H2701" s="170">
        <v>44539</v>
      </c>
      <c r="I2701" s="172">
        <f t="shared" si="96"/>
        <v>6825.9444444444453</v>
      </c>
      <c r="J2701" s="114">
        <f t="shared" si="97"/>
        <v>6643.93</v>
      </c>
      <c r="L2701" s="170"/>
      <c r="M2701" s="173"/>
      <c r="T2701" s="170"/>
      <c r="X2701" s="170"/>
      <c r="Y2701" s="171"/>
    </row>
    <row r="2702" spans="2:25">
      <c r="B2702" s="170">
        <v>44558</v>
      </c>
      <c r="C2702">
        <v>6325</v>
      </c>
      <c r="E2702" s="170">
        <v>44540</v>
      </c>
      <c r="F2702">
        <v>6652.92</v>
      </c>
      <c r="H2702" s="170">
        <v>44540</v>
      </c>
      <c r="I2702" s="172">
        <f t="shared" si="96"/>
        <v>6825.9444444444453</v>
      </c>
      <c r="J2702" s="114">
        <f t="shared" si="97"/>
        <v>6652.92</v>
      </c>
      <c r="L2702" s="170"/>
      <c r="M2702" s="173"/>
      <c r="T2702" s="170"/>
      <c r="X2702" s="170"/>
      <c r="Y2702" s="171"/>
    </row>
    <row r="2703" spans="2:25">
      <c r="B2703" s="170">
        <v>44559</v>
      </c>
      <c r="C2703">
        <v>6400</v>
      </c>
      <c r="E2703" s="170">
        <v>44543</v>
      </c>
      <c r="F2703">
        <v>6662.87</v>
      </c>
      <c r="H2703" s="170">
        <v>44543</v>
      </c>
      <c r="I2703" s="172">
        <f t="shared" si="96"/>
        <v>6825.9444444444453</v>
      </c>
      <c r="J2703" s="114">
        <f t="shared" si="97"/>
        <v>6662.87</v>
      </c>
      <c r="L2703" s="170"/>
      <c r="M2703" s="173"/>
      <c r="T2703" s="170"/>
      <c r="X2703" s="170"/>
      <c r="Y2703" s="171"/>
    </row>
    <row r="2704" spans="2:25">
      <c r="B2704" s="170">
        <v>44560</v>
      </c>
      <c r="C2704">
        <v>6325</v>
      </c>
      <c r="E2704" s="170">
        <v>44544</v>
      </c>
      <c r="F2704">
        <v>6615.64</v>
      </c>
      <c r="H2704" s="170">
        <v>44544</v>
      </c>
      <c r="I2704" s="172">
        <f t="shared" si="96"/>
        <v>6825.9444444444453</v>
      </c>
      <c r="J2704" s="114">
        <f t="shared" si="97"/>
        <v>6615.64</v>
      </c>
      <c r="L2704" s="170"/>
      <c r="M2704" s="173"/>
      <c r="T2704" s="170"/>
      <c r="X2704" s="170"/>
      <c r="Y2704" s="171"/>
    </row>
    <row r="2705" spans="2:25">
      <c r="B2705" s="170">
        <v>44564</v>
      </c>
      <c r="C2705">
        <v>6250</v>
      </c>
      <c r="E2705" s="170">
        <v>44545</v>
      </c>
      <c r="F2705">
        <v>6626.26</v>
      </c>
      <c r="H2705" s="170">
        <v>44545</v>
      </c>
      <c r="I2705" s="172">
        <f t="shared" si="96"/>
        <v>6825.9444444444453</v>
      </c>
      <c r="J2705" s="114">
        <f t="shared" si="97"/>
        <v>6626.26</v>
      </c>
      <c r="L2705" s="170"/>
      <c r="M2705" s="173"/>
      <c r="T2705" s="170"/>
      <c r="X2705" s="170"/>
      <c r="Y2705" s="171"/>
    </row>
    <row r="2706" spans="2:25">
      <c r="B2706" s="170">
        <v>44565</v>
      </c>
      <c r="C2706">
        <v>6275</v>
      </c>
      <c r="E2706" s="170">
        <v>44546</v>
      </c>
      <c r="F2706">
        <v>6594.8</v>
      </c>
      <c r="H2706" s="170">
        <v>44546</v>
      </c>
      <c r="I2706" s="172">
        <f t="shared" si="96"/>
        <v>6825.9444444444453</v>
      </c>
      <c r="J2706" s="114">
        <f t="shared" si="97"/>
        <v>6594.8</v>
      </c>
      <c r="L2706" s="170"/>
      <c r="M2706" s="173"/>
      <c r="T2706" s="170"/>
      <c r="X2706" s="170"/>
      <c r="Y2706" s="171"/>
    </row>
    <row r="2707" spans="2:25">
      <c r="B2707" s="170">
        <v>44566</v>
      </c>
      <c r="C2707">
        <v>6225</v>
      </c>
      <c r="E2707" s="170">
        <v>44547</v>
      </c>
      <c r="F2707">
        <v>6601.93</v>
      </c>
      <c r="H2707" s="170">
        <v>44547</v>
      </c>
      <c r="I2707" s="172">
        <f t="shared" si="96"/>
        <v>6825.9444444444453</v>
      </c>
      <c r="J2707" s="114">
        <f t="shared" si="97"/>
        <v>6601.93</v>
      </c>
      <c r="L2707" s="170"/>
      <c r="M2707" s="173"/>
      <c r="T2707" s="170"/>
      <c r="X2707" s="170"/>
      <c r="Y2707" s="171"/>
    </row>
    <row r="2708" spans="2:25">
      <c r="B2708" s="170">
        <v>44567</v>
      </c>
      <c r="C2708">
        <v>6300</v>
      </c>
      <c r="E2708" s="170">
        <v>44550</v>
      </c>
      <c r="F2708">
        <v>6547.11</v>
      </c>
      <c r="H2708" s="170">
        <v>44550</v>
      </c>
      <c r="I2708" s="172">
        <f t="shared" si="96"/>
        <v>6825.9444444444453</v>
      </c>
      <c r="J2708" s="114">
        <f t="shared" si="97"/>
        <v>6547.11</v>
      </c>
      <c r="L2708" s="170"/>
      <c r="M2708" s="173"/>
      <c r="T2708" s="170"/>
      <c r="X2708" s="170"/>
      <c r="Y2708" s="171"/>
    </row>
    <row r="2709" spans="2:25">
      <c r="B2709" s="170">
        <v>44568</v>
      </c>
      <c r="C2709">
        <v>6425</v>
      </c>
      <c r="E2709" s="170">
        <v>44551</v>
      </c>
      <c r="F2709">
        <v>6554.31</v>
      </c>
      <c r="H2709" s="170">
        <v>44551</v>
      </c>
      <c r="I2709" s="172">
        <f t="shared" si="96"/>
        <v>6825.9444444444453</v>
      </c>
      <c r="J2709" s="114">
        <f t="shared" si="97"/>
        <v>6554.31</v>
      </c>
      <c r="L2709" s="170"/>
      <c r="M2709" s="173"/>
      <c r="T2709" s="170"/>
      <c r="X2709" s="170"/>
      <c r="Y2709" s="171"/>
    </row>
    <row r="2710" spans="2:25">
      <c r="B2710" s="170">
        <v>44571</v>
      </c>
      <c r="C2710">
        <v>6400</v>
      </c>
      <c r="E2710" s="170">
        <v>44552</v>
      </c>
      <c r="F2710">
        <v>6529.59</v>
      </c>
      <c r="H2710" s="170">
        <v>44552</v>
      </c>
      <c r="I2710" s="172">
        <f t="shared" si="96"/>
        <v>6825.9444444444453</v>
      </c>
      <c r="J2710" s="114">
        <f t="shared" si="97"/>
        <v>6529.59</v>
      </c>
      <c r="L2710" s="170"/>
      <c r="M2710" s="173"/>
      <c r="T2710" s="170"/>
      <c r="X2710" s="170"/>
      <c r="Y2710" s="171"/>
    </row>
    <row r="2711" spans="2:25">
      <c r="B2711" s="170">
        <v>44572</v>
      </c>
      <c r="C2711">
        <v>6525</v>
      </c>
      <c r="E2711" s="170">
        <v>44553</v>
      </c>
      <c r="F2711">
        <v>6555.55</v>
      </c>
      <c r="H2711" s="170">
        <v>44553</v>
      </c>
      <c r="I2711" s="172">
        <f t="shared" si="96"/>
        <v>6825.9444444444453</v>
      </c>
      <c r="J2711" s="114">
        <f t="shared" si="97"/>
        <v>6555.55</v>
      </c>
      <c r="L2711" s="170"/>
      <c r="M2711" s="173"/>
      <c r="T2711" s="170"/>
      <c r="X2711" s="170"/>
      <c r="Y2711" s="171"/>
    </row>
    <row r="2712" spans="2:25">
      <c r="B2712" s="170">
        <v>44573</v>
      </c>
      <c r="C2712">
        <v>6600</v>
      </c>
      <c r="E2712" s="170">
        <v>44554</v>
      </c>
      <c r="F2712">
        <v>6562.9</v>
      </c>
      <c r="H2712" s="170">
        <v>44554</v>
      </c>
      <c r="I2712" s="172">
        <f t="shared" si="96"/>
        <v>6825.9444444444453</v>
      </c>
      <c r="J2712" s="114">
        <f t="shared" si="97"/>
        <v>6562.9</v>
      </c>
      <c r="L2712" s="170"/>
      <c r="M2712" s="173"/>
      <c r="T2712" s="170"/>
      <c r="X2712" s="170"/>
      <c r="Y2712" s="171"/>
    </row>
    <row r="2713" spans="2:25">
      <c r="B2713" s="170">
        <v>44574</v>
      </c>
      <c r="C2713">
        <v>6600</v>
      </c>
      <c r="E2713" s="170">
        <v>44557</v>
      </c>
      <c r="F2713">
        <v>6575.44</v>
      </c>
      <c r="H2713" s="170">
        <v>44557</v>
      </c>
      <c r="I2713" s="172">
        <f t="shared" si="96"/>
        <v>6825.9444444444453</v>
      </c>
      <c r="J2713" s="114">
        <f t="shared" si="97"/>
        <v>6575.44</v>
      </c>
      <c r="L2713" s="170"/>
      <c r="M2713" s="173"/>
      <c r="T2713" s="170"/>
      <c r="X2713" s="170"/>
      <c r="Y2713" s="171"/>
    </row>
    <row r="2714" spans="2:25">
      <c r="B2714" s="170">
        <v>44575</v>
      </c>
      <c r="C2714">
        <v>6500</v>
      </c>
      <c r="E2714" s="170">
        <v>44558</v>
      </c>
      <c r="F2714">
        <v>6598.34</v>
      </c>
      <c r="H2714" s="170">
        <v>44558</v>
      </c>
      <c r="I2714" s="172">
        <f t="shared" si="96"/>
        <v>6825.9444444444453</v>
      </c>
      <c r="J2714" s="114">
        <f t="shared" si="97"/>
        <v>6598.34</v>
      </c>
      <c r="L2714" s="170"/>
      <c r="M2714" s="173"/>
      <c r="T2714" s="170"/>
      <c r="X2714" s="170"/>
      <c r="Y2714" s="171"/>
    </row>
    <row r="2715" spans="2:25">
      <c r="B2715" s="170">
        <v>44578</v>
      </c>
      <c r="C2715">
        <v>6475</v>
      </c>
      <c r="E2715" s="170">
        <v>44559</v>
      </c>
      <c r="F2715">
        <v>6600.68</v>
      </c>
      <c r="H2715" s="170">
        <v>44559</v>
      </c>
      <c r="I2715" s="172">
        <f t="shared" si="96"/>
        <v>6825.9444444444453</v>
      </c>
      <c r="J2715" s="114">
        <f t="shared" si="97"/>
        <v>6600.68</v>
      </c>
      <c r="L2715" s="170"/>
      <c r="M2715" s="173"/>
      <c r="T2715" s="170"/>
      <c r="X2715" s="170"/>
      <c r="Y2715" s="171"/>
    </row>
    <row r="2716" spans="2:25">
      <c r="B2716" s="170">
        <v>44579</v>
      </c>
      <c r="C2716">
        <v>6425</v>
      </c>
      <c r="E2716" s="170">
        <v>44560</v>
      </c>
      <c r="F2716">
        <v>6581.48</v>
      </c>
      <c r="H2716" s="170">
        <v>44560</v>
      </c>
      <c r="I2716" s="172">
        <f t="shared" si="96"/>
        <v>6825.9444444444453</v>
      </c>
      <c r="J2716" s="114">
        <f t="shared" si="97"/>
        <v>6581.48</v>
      </c>
      <c r="L2716" s="170"/>
      <c r="M2716" s="173"/>
      <c r="T2716" s="170"/>
      <c r="X2716" s="170"/>
      <c r="Y2716" s="171"/>
    </row>
    <row r="2717" spans="2:25">
      <c r="B2717" s="170">
        <v>44580</v>
      </c>
      <c r="C2717">
        <v>6425</v>
      </c>
      <c r="E2717" s="170">
        <v>44564</v>
      </c>
      <c r="F2717">
        <v>6665.31</v>
      </c>
      <c r="H2717" s="170">
        <v>44564</v>
      </c>
      <c r="I2717" s="172">
        <f t="shared" si="96"/>
        <v>6825.9444444444453</v>
      </c>
      <c r="J2717" s="114">
        <f t="shared" si="97"/>
        <v>6665.31</v>
      </c>
      <c r="L2717" s="170"/>
      <c r="M2717" s="173"/>
      <c r="T2717" s="170"/>
      <c r="X2717" s="170"/>
      <c r="Y2717" s="171"/>
    </row>
    <row r="2718" spans="2:25">
      <c r="B2718" s="170">
        <v>44581</v>
      </c>
      <c r="C2718">
        <v>6350</v>
      </c>
      <c r="E2718" s="170">
        <v>44565</v>
      </c>
      <c r="F2718">
        <v>6695.37</v>
      </c>
      <c r="H2718" s="170">
        <v>44565</v>
      </c>
      <c r="I2718" s="172">
        <f t="shared" si="96"/>
        <v>6825.9444444444453</v>
      </c>
      <c r="J2718" s="114">
        <f t="shared" si="97"/>
        <v>6695.37</v>
      </c>
      <c r="L2718" s="170"/>
      <c r="M2718" s="173"/>
      <c r="T2718" s="170"/>
      <c r="X2718" s="170"/>
      <c r="Y2718" s="171"/>
    </row>
    <row r="2719" spans="2:25">
      <c r="B2719" s="170">
        <v>44582</v>
      </c>
      <c r="C2719">
        <v>6475</v>
      </c>
      <c r="E2719" s="170">
        <v>44566</v>
      </c>
      <c r="F2719">
        <v>6662.3</v>
      </c>
      <c r="H2719" s="170">
        <v>44566</v>
      </c>
      <c r="I2719" s="172">
        <f t="shared" si="96"/>
        <v>6825.9444444444453</v>
      </c>
      <c r="J2719" s="114">
        <f t="shared" si="97"/>
        <v>6662.3</v>
      </c>
      <c r="L2719" s="170"/>
      <c r="M2719" s="173"/>
      <c r="T2719" s="170"/>
      <c r="X2719" s="170"/>
      <c r="Y2719" s="171"/>
    </row>
    <row r="2720" spans="2:25">
      <c r="B2720" s="170">
        <v>44585</v>
      </c>
      <c r="C2720">
        <v>6400</v>
      </c>
      <c r="E2720" s="170">
        <v>44567</v>
      </c>
      <c r="F2720">
        <v>6653.35</v>
      </c>
      <c r="H2720" s="170">
        <v>44567</v>
      </c>
      <c r="I2720" s="172">
        <f t="shared" si="96"/>
        <v>6825.9444444444453</v>
      </c>
      <c r="J2720" s="114">
        <f t="shared" si="97"/>
        <v>6653.35</v>
      </c>
      <c r="L2720" s="170"/>
      <c r="M2720" s="173"/>
      <c r="T2720" s="170"/>
      <c r="X2720" s="170"/>
      <c r="Y2720" s="171"/>
    </row>
    <row r="2721" spans="2:25">
      <c r="B2721" s="170">
        <v>44586</v>
      </c>
      <c r="C2721">
        <v>6350</v>
      </c>
      <c r="E2721" s="170">
        <v>44568</v>
      </c>
      <c r="F2721">
        <v>6701.32</v>
      </c>
      <c r="H2721" s="170">
        <v>44568</v>
      </c>
      <c r="I2721" s="172">
        <f t="shared" si="96"/>
        <v>6825.9444444444453</v>
      </c>
      <c r="J2721" s="114">
        <f t="shared" si="97"/>
        <v>6701.32</v>
      </c>
      <c r="L2721" s="170"/>
      <c r="M2721" s="173"/>
      <c r="T2721" s="170"/>
      <c r="X2721" s="170"/>
      <c r="Y2721" s="171"/>
    </row>
    <row r="2722" spans="2:25">
      <c r="B2722" s="170">
        <v>44587</v>
      </c>
      <c r="C2722">
        <v>6450</v>
      </c>
      <c r="E2722" s="170">
        <v>44571</v>
      </c>
      <c r="F2722">
        <v>6691.12</v>
      </c>
      <c r="H2722" s="170">
        <v>44571</v>
      </c>
      <c r="I2722" s="172">
        <f t="shared" si="96"/>
        <v>6825.9444444444453</v>
      </c>
      <c r="J2722" s="114">
        <f t="shared" si="97"/>
        <v>6691.12</v>
      </c>
      <c r="L2722" s="170"/>
      <c r="M2722" s="173"/>
      <c r="T2722" s="170"/>
      <c r="X2722" s="170"/>
      <c r="Y2722" s="171"/>
    </row>
    <row r="2723" spans="2:25">
      <c r="B2723" s="170">
        <v>44588</v>
      </c>
      <c r="C2723">
        <v>6425</v>
      </c>
      <c r="E2723" s="170">
        <v>44572</v>
      </c>
      <c r="F2723">
        <v>6647.97</v>
      </c>
      <c r="H2723" s="170">
        <v>44572</v>
      </c>
      <c r="I2723" s="172">
        <f t="shared" si="96"/>
        <v>6825.9444444444453</v>
      </c>
      <c r="J2723" s="114">
        <f t="shared" si="97"/>
        <v>6647.97</v>
      </c>
      <c r="L2723" s="170"/>
      <c r="M2723" s="173"/>
      <c r="T2723" s="170"/>
      <c r="X2723" s="170"/>
      <c r="Y2723" s="171"/>
    </row>
    <row r="2724" spans="2:25">
      <c r="B2724" s="170">
        <v>44589</v>
      </c>
      <c r="C2724">
        <v>6375</v>
      </c>
      <c r="E2724" s="170">
        <v>44573</v>
      </c>
      <c r="F2724">
        <v>6647.07</v>
      </c>
      <c r="H2724" s="170">
        <v>44573</v>
      </c>
      <c r="I2724" s="172">
        <f t="shared" si="96"/>
        <v>6825.9444444444453</v>
      </c>
      <c r="J2724" s="114">
        <f t="shared" si="97"/>
        <v>6647.07</v>
      </c>
      <c r="L2724" s="170"/>
      <c r="M2724" s="173"/>
      <c r="T2724" s="170"/>
      <c r="X2724" s="170"/>
      <c r="Y2724" s="171"/>
    </row>
    <row r="2725" spans="2:25">
      <c r="B2725" s="170">
        <v>44592</v>
      </c>
      <c r="C2725">
        <v>6325</v>
      </c>
      <c r="E2725" s="170">
        <v>44574</v>
      </c>
      <c r="F2725">
        <v>6658.36</v>
      </c>
      <c r="H2725" s="170">
        <v>44574</v>
      </c>
      <c r="I2725" s="172">
        <f t="shared" si="96"/>
        <v>6825.9444444444453</v>
      </c>
      <c r="J2725" s="114">
        <f t="shared" si="97"/>
        <v>6658.36</v>
      </c>
      <c r="L2725" s="170"/>
      <c r="M2725" s="173"/>
      <c r="T2725" s="170"/>
      <c r="X2725" s="170"/>
      <c r="Y2725" s="171"/>
    </row>
    <row r="2726" spans="2:25">
      <c r="B2726" s="170">
        <v>44594</v>
      </c>
      <c r="C2726">
        <v>6400</v>
      </c>
      <c r="E2726" s="170">
        <v>44575</v>
      </c>
      <c r="F2726">
        <v>6693.4</v>
      </c>
      <c r="H2726" s="170">
        <v>44575</v>
      </c>
      <c r="I2726" s="172">
        <f t="shared" si="96"/>
        <v>6825.9444444444453</v>
      </c>
      <c r="J2726" s="114">
        <f t="shared" si="97"/>
        <v>6693.4</v>
      </c>
      <c r="L2726" s="170"/>
      <c r="M2726" s="173"/>
      <c r="T2726" s="170"/>
      <c r="X2726" s="170"/>
      <c r="Y2726" s="171"/>
    </row>
    <row r="2727" spans="2:25">
      <c r="B2727" s="170">
        <v>44595</v>
      </c>
      <c r="C2727">
        <v>6425</v>
      </c>
      <c r="E2727" s="170">
        <v>44578</v>
      </c>
      <c r="F2727">
        <v>6645.05</v>
      </c>
      <c r="H2727" s="170">
        <v>44578</v>
      </c>
      <c r="I2727" s="172">
        <f t="shared" si="96"/>
        <v>6825.9444444444453</v>
      </c>
      <c r="J2727" s="114">
        <f t="shared" si="97"/>
        <v>6645.05</v>
      </c>
      <c r="L2727" s="170"/>
      <c r="M2727" s="173"/>
      <c r="T2727" s="170"/>
      <c r="X2727" s="170"/>
      <c r="Y2727" s="171"/>
    </row>
    <row r="2728" spans="2:25">
      <c r="B2728" s="170">
        <v>44596</v>
      </c>
      <c r="C2728">
        <v>6425</v>
      </c>
      <c r="E2728" s="170">
        <v>44579</v>
      </c>
      <c r="F2728">
        <v>6614.06</v>
      </c>
      <c r="H2728" s="170">
        <v>44579</v>
      </c>
      <c r="I2728" s="172">
        <f t="shared" si="96"/>
        <v>6825.9444444444453</v>
      </c>
      <c r="J2728" s="114">
        <f t="shared" si="97"/>
        <v>6614.06</v>
      </c>
      <c r="L2728" s="170"/>
      <c r="M2728" s="173"/>
      <c r="T2728" s="170"/>
      <c r="X2728" s="170"/>
      <c r="Y2728" s="171"/>
    </row>
    <row r="2729" spans="2:25">
      <c r="B2729" s="170">
        <v>44599</v>
      </c>
      <c r="C2729">
        <v>6475</v>
      </c>
      <c r="E2729" s="170">
        <v>44580</v>
      </c>
      <c r="F2729">
        <v>6591.98</v>
      </c>
      <c r="H2729" s="170">
        <v>44580</v>
      </c>
      <c r="I2729" s="172">
        <f t="shared" si="96"/>
        <v>6825.9444444444453</v>
      </c>
      <c r="J2729" s="114">
        <f t="shared" si="97"/>
        <v>6591.98</v>
      </c>
      <c r="L2729" s="170"/>
      <c r="M2729" s="173"/>
      <c r="T2729" s="170"/>
      <c r="X2729" s="170"/>
      <c r="Y2729" s="171"/>
    </row>
    <row r="2730" spans="2:25">
      <c r="B2730" s="170">
        <v>44600</v>
      </c>
      <c r="C2730">
        <v>6375</v>
      </c>
      <c r="E2730" s="170">
        <v>44581</v>
      </c>
      <c r="F2730">
        <v>6626.87</v>
      </c>
      <c r="H2730" s="170">
        <v>44581</v>
      </c>
      <c r="I2730" s="172">
        <f t="shared" si="96"/>
        <v>6825.9444444444453</v>
      </c>
      <c r="J2730" s="114">
        <f t="shared" si="97"/>
        <v>6626.87</v>
      </c>
      <c r="L2730" s="170"/>
      <c r="M2730" s="173"/>
      <c r="T2730" s="170"/>
      <c r="X2730" s="170"/>
      <c r="Y2730" s="171"/>
    </row>
    <row r="2731" spans="2:25">
      <c r="B2731" s="170">
        <v>44601</v>
      </c>
      <c r="C2731">
        <v>6350</v>
      </c>
      <c r="E2731" s="170">
        <v>44582</v>
      </c>
      <c r="F2731">
        <v>6726.37</v>
      </c>
      <c r="H2731" s="170">
        <v>44582</v>
      </c>
      <c r="I2731" s="172">
        <f t="shared" si="96"/>
        <v>6825.9444444444453</v>
      </c>
      <c r="J2731" s="114">
        <f t="shared" si="97"/>
        <v>6726.37</v>
      </c>
      <c r="L2731" s="170"/>
      <c r="M2731" s="173"/>
      <c r="T2731" s="170"/>
      <c r="X2731" s="170"/>
      <c r="Y2731" s="171"/>
    </row>
    <row r="2732" spans="2:25">
      <c r="B2732" s="170">
        <v>44602</v>
      </c>
      <c r="C2732">
        <v>6325</v>
      </c>
      <c r="E2732" s="170">
        <v>44585</v>
      </c>
      <c r="F2732">
        <v>6655.17</v>
      </c>
      <c r="H2732" s="170">
        <v>44585</v>
      </c>
      <c r="I2732" s="172">
        <f t="shared" si="96"/>
        <v>6825.9444444444453</v>
      </c>
      <c r="J2732" s="114">
        <f t="shared" si="97"/>
        <v>6655.17</v>
      </c>
      <c r="L2732" s="170"/>
      <c r="M2732" s="173"/>
      <c r="T2732" s="170"/>
      <c r="X2732" s="170"/>
      <c r="Y2732" s="171"/>
    </row>
    <row r="2733" spans="2:25">
      <c r="B2733" s="170">
        <v>44603</v>
      </c>
      <c r="C2733">
        <v>6350</v>
      </c>
      <c r="E2733" s="170">
        <v>44586</v>
      </c>
      <c r="F2733">
        <v>6568.17</v>
      </c>
      <c r="H2733" s="170">
        <v>44586</v>
      </c>
      <c r="I2733" s="172">
        <f t="shared" si="96"/>
        <v>6825.9444444444453</v>
      </c>
      <c r="J2733" s="114">
        <f t="shared" si="97"/>
        <v>6568.17</v>
      </c>
      <c r="L2733" s="170"/>
      <c r="M2733" s="173"/>
      <c r="T2733" s="170"/>
      <c r="X2733" s="170"/>
      <c r="Y2733" s="171"/>
    </row>
    <row r="2734" spans="2:25">
      <c r="B2734" s="170">
        <v>44606</v>
      </c>
      <c r="C2734">
        <v>6350</v>
      </c>
      <c r="E2734" s="170">
        <v>44587</v>
      </c>
      <c r="F2734">
        <v>6600.82</v>
      </c>
      <c r="H2734" s="170">
        <v>44587</v>
      </c>
      <c r="I2734" s="172">
        <f t="shared" si="96"/>
        <v>6825.9444444444453</v>
      </c>
      <c r="J2734" s="114">
        <f t="shared" si="97"/>
        <v>6600.82</v>
      </c>
      <c r="L2734" s="170"/>
      <c r="M2734" s="173"/>
      <c r="T2734" s="170"/>
      <c r="X2734" s="170"/>
      <c r="Y2734" s="171"/>
    </row>
    <row r="2735" spans="2:25">
      <c r="B2735" s="170">
        <v>44607</v>
      </c>
      <c r="C2735">
        <v>6375</v>
      </c>
      <c r="E2735" s="170">
        <v>44588</v>
      </c>
      <c r="F2735">
        <v>6611.16</v>
      </c>
      <c r="H2735" s="170">
        <v>44588</v>
      </c>
      <c r="I2735" s="172">
        <f t="shared" si="96"/>
        <v>6825.9444444444453</v>
      </c>
      <c r="J2735" s="114">
        <f t="shared" si="97"/>
        <v>6611.16</v>
      </c>
      <c r="L2735" s="170"/>
      <c r="M2735" s="173"/>
      <c r="T2735" s="170"/>
      <c r="X2735" s="170"/>
      <c r="Y2735" s="171"/>
    </row>
    <row r="2736" spans="2:25">
      <c r="B2736" s="170">
        <v>44608</v>
      </c>
      <c r="C2736">
        <v>6300</v>
      </c>
      <c r="E2736" s="170">
        <v>44589</v>
      </c>
      <c r="F2736">
        <v>6645.51</v>
      </c>
      <c r="H2736" s="170">
        <v>44589</v>
      </c>
      <c r="I2736" s="172">
        <f t="shared" si="96"/>
        <v>6825.9444444444453</v>
      </c>
      <c r="J2736" s="114">
        <f t="shared" si="97"/>
        <v>6645.51</v>
      </c>
      <c r="L2736" s="170"/>
      <c r="M2736" s="173"/>
      <c r="T2736" s="170"/>
      <c r="X2736" s="170"/>
      <c r="Y2736" s="171"/>
    </row>
    <row r="2737" spans="2:25">
      <c r="B2737" s="170">
        <v>44609</v>
      </c>
      <c r="C2737">
        <v>6375</v>
      </c>
      <c r="E2737" s="170">
        <v>44592</v>
      </c>
      <c r="F2737">
        <v>6631.15</v>
      </c>
      <c r="H2737" s="170">
        <v>44592</v>
      </c>
      <c r="I2737" s="172">
        <f t="shared" si="96"/>
        <v>6825.9444444444453</v>
      </c>
      <c r="J2737" s="114">
        <f t="shared" si="97"/>
        <v>6631.15</v>
      </c>
      <c r="L2737" s="170"/>
      <c r="M2737" s="173"/>
      <c r="T2737" s="170"/>
      <c r="X2737" s="170"/>
      <c r="Y2737" s="171"/>
    </row>
    <row r="2738" spans="2:25">
      <c r="B2738" s="170">
        <v>44610</v>
      </c>
      <c r="C2738">
        <v>6375</v>
      </c>
      <c r="E2738" s="170">
        <v>44594</v>
      </c>
      <c r="F2738">
        <v>6707.65</v>
      </c>
      <c r="H2738" s="170">
        <v>44594</v>
      </c>
      <c r="I2738" s="172">
        <f t="shared" si="96"/>
        <v>6825.9444444444453</v>
      </c>
      <c r="J2738" s="114">
        <f t="shared" si="97"/>
        <v>6707.65</v>
      </c>
      <c r="L2738" s="170"/>
      <c r="M2738" s="173"/>
      <c r="T2738" s="170"/>
      <c r="X2738" s="170"/>
      <c r="Y2738" s="171"/>
    </row>
    <row r="2739" spans="2:25">
      <c r="B2739" s="170">
        <v>44613</v>
      </c>
      <c r="C2739">
        <v>6275</v>
      </c>
      <c r="E2739" s="170">
        <v>44595</v>
      </c>
      <c r="F2739">
        <v>6683.85</v>
      </c>
      <c r="H2739" s="170">
        <v>44595</v>
      </c>
      <c r="I2739" s="172">
        <f t="shared" si="96"/>
        <v>6825.9444444444453</v>
      </c>
      <c r="J2739" s="114">
        <f t="shared" si="97"/>
        <v>6683.85</v>
      </c>
      <c r="L2739" s="170"/>
      <c r="M2739" s="173"/>
      <c r="T2739" s="170"/>
      <c r="X2739" s="170"/>
      <c r="Y2739" s="171"/>
    </row>
    <row r="2740" spans="2:25">
      <c r="B2740" s="170">
        <v>44614</v>
      </c>
      <c r="C2740">
        <v>6400</v>
      </c>
      <c r="E2740" s="170">
        <v>44596</v>
      </c>
      <c r="F2740">
        <v>6731.39</v>
      </c>
      <c r="H2740" s="170">
        <v>44596</v>
      </c>
      <c r="I2740" s="172">
        <f t="shared" si="96"/>
        <v>6825.9444444444453</v>
      </c>
      <c r="J2740" s="114">
        <f t="shared" si="97"/>
        <v>6731.39</v>
      </c>
      <c r="L2740" s="170"/>
      <c r="M2740" s="173"/>
      <c r="T2740" s="170"/>
      <c r="X2740" s="170"/>
      <c r="Y2740" s="171"/>
    </row>
    <row r="2741" spans="2:25">
      <c r="B2741" s="170">
        <v>44615</v>
      </c>
      <c r="C2741">
        <v>6400</v>
      </c>
      <c r="E2741" s="170">
        <v>44599</v>
      </c>
      <c r="F2741">
        <v>6804.94</v>
      </c>
      <c r="H2741" s="170">
        <v>44599</v>
      </c>
      <c r="I2741" s="172">
        <f t="shared" si="96"/>
        <v>6825.9444444444453</v>
      </c>
      <c r="J2741" s="114">
        <f t="shared" si="97"/>
        <v>6804.94</v>
      </c>
      <c r="L2741" s="170"/>
      <c r="M2741" s="173"/>
      <c r="T2741" s="170"/>
      <c r="X2741" s="170"/>
      <c r="Y2741" s="171"/>
    </row>
    <row r="2742" spans="2:25">
      <c r="B2742" s="170">
        <v>44616</v>
      </c>
      <c r="C2742">
        <v>6325</v>
      </c>
      <c r="E2742" s="170">
        <v>44600</v>
      </c>
      <c r="F2742">
        <v>6789.52</v>
      </c>
      <c r="H2742" s="170">
        <v>44600</v>
      </c>
      <c r="I2742" s="172">
        <f t="shared" si="96"/>
        <v>6825.9444444444453</v>
      </c>
      <c r="J2742" s="114">
        <f t="shared" si="97"/>
        <v>6789.52</v>
      </c>
      <c r="L2742" s="170"/>
      <c r="M2742" s="173"/>
      <c r="T2742" s="170"/>
      <c r="X2742" s="170"/>
      <c r="Y2742" s="171"/>
    </row>
    <row r="2743" spans="2:25">
      <c r="B2743" s="170">
        <v>44617</v>
      </c>
      <c r="C2743">
        <v>6200</v>
      </c>
      <c r="E2743" s="170">
        <v>44601</v>
      </c>
      <c r="F2743">
        <v>6834.61</v>
      </c>
      <c r="H2743" s="170">
        <v>44601</v>
      </c>
      <c r="I2743" s="172">
        <f t="shared" si="96"/>
        <v>6825.9444444444453</v>
      </c>
      <c r="J2743" s="114">
        <f t="shared" si="97"/>
        <v>6834.61</v>
      </c>
      <c r="L2743" s="170"/>
      <c r="M2743" s="173"/>
      <c r="T2743" s="170"/>
      <c r="X2743" s="170"/>
      <c r="Y2743" s="171"/>
    </row>
    <row r="2744" spans="2:25">
      <c r="B2744" s="170">
        <v>44621</v>
      </c>
      <c r="C2744">
        <v>6175</v>
      </c>
      <c r="E2744" s="170">
        <v>44602</v>
      </c>
      <c r="F2744">
        <v>6823.64</v>
      </c>
      <c r="H2744" s="170">
        <v>44602</v>
      </c>
      <c r="I2744" s="172">
        <f t="shared" si="96"/>
        <v>6825.9444444444453</v>
      </c>
      <c r="J2744" s="114">
        <f t="shared" si="97"/>
        <v>6823.64</v>
      </c>
      <c r="L2744" s="170"/>
      <c r="M2744" s="173"/>
      <c r="T2744" s="170"/>
      <c r="X2744" s="170"/>
      <c r="Y2744" s="171"/>
    </row>
    <row r="2745" spans="2:25">
      <c r="B2745" s="170">
        <v>44622</v>
      </c>
      <c r="C2745">
        <v>6200</v>
      </c>
      <c r="E2745" s="170">
        <v>44603</v>
      </c>
      <c r="F2745">
        <v>6815.61</v>
      </c>
      <c r="H2745" s="170">
        <v>44603</v>
      </c>
      <c r="I2745" s="172">
        <f t="shared" si="96"/>
        <v>6825.9444444444453</v>
      </c>
      <c r="J2745" s="114">
        <f t="shared" si="97"/>
        <v>6815.61</v>
      </c>
      <c r="L2745" s="170"/>
      <c r="M2745" s="173"/>
      <c r="T2745" s="170"/>
      <c r="X2745" s="170"/>
      <c r="Y2745" s="171"/>
    </row>
    <row r="2746" spans="2:25">
      <c r="B2746" s="170">
        <v>44624</v>
      </c>
      <c r="C2746">
        <v>6075</v>
      </c>
      <c r="E2746" s="170">
        <v>44606</v>
      </c>
      <c r="F2746">
        <v>6734.49</v>
      </c>
      <c r="H2746" s="170">
        <v>44606</v>
      </c>
      <c r="I2746" s="172">
        <f t="shared" si="96"/>
        <v>6825.9444444444453</v>
      </c>
      <c r="J2746" s="114">
        <f t="shared" si="97"/>
        <v>6734.49</v>
      </c>
      <c r="L2746" s="170"/>
      <c r="M2746" s="173"/>
      <c r="T2746" s="170"/>
      <c r="X2746" s="170"/>
      <c r="Y2746" s="171"/>
    </row>
    <row r="2747" spans="2:25">
      <c r="B2747" s="170">
        <v>44627</v>
      </c>
      <c r="C2747">
        <v>5725</v>
      </c>
      <c r="E2747" s="170">
        <v>44607</v>
      </c>
      <c r="F2747">
        <v>6807.5</v>
      </c>
      <c r="H2747" s="170">
        <v>44607</v>
      </c>
      <c r="I2747" s="172">
        <f t="shared" si="96"/>
        <v>6825.9444444444453</v>
      </c>
      <c r="J2747" s="114">
        <f t="shared" si="97"/>
        <v>6807.5</v>
      </c>
      <c r="L2747" s="170"/>
      <c r="M2747" s="173"/>
      <c r="T2747" s="170"/>
      <c r="X2747" s="170"/>
      <c r="Y2747" s="171"/>
    </row>
    <row r="2748" spans="2:25">
      <c r="B2748" s="170">
        <v>44628</v>
      </c>
      <c r="C2748">
        <v>5925</v>
      </c>
      <c r="E2748" s="170">
        <v>44608</v>
      </c>
      <c r="F2748">
        <v>6850.2</v>
      </c>
      <c r="H2748" s="170">
        <v>44608</v>
      </c>
      <c r="I2748" s="172">
        <f t="shared" si="96"/>
        <v>6825.9444444444453</v>
      </c>
      <c r="J2748" s="114">
        <f t="shared" si="97"/>
        <v>6850.2</v>
      </c>
      <c r="L2748" s="170"/>
      <c r="M2748" s="173"/>
      <c r="T2748" s="170"/>
      <c r="X2748" s="170"/>
      <c r="Y2748" s="171"/>
    </row>
    <row r="2749" spans="2:25">
      <c r="B2749" s="170">
        <v>44629</v>
      </c>
      <c r="C2749">
        <v>5950</v>
      </c>
      <c r="E2749" s="170">
        <v>44609</v>
      </c>
      <c r="F2749">
        <v>6835.12</v>
      </c>
      <c r="H2749" s="170">
        <v>44609</v>
      </c>
      <c r="I2749" s="172">
        <f t="shared" si="96"/>
        <v>6825.9444444444453</v>
      </c>
      <c r="J2749" s="114">
        <f t="shared" si="97"/>
        <v>6835.12</v>
      </c>
      <c r="L2749" s="170"/>
      <c r="M2749" s="173"/>
      <c r="T2749" s="170"/>
      <c r="X2749" s="170"/>
      <c r="Y2749" s="171"/>
    </row>
    <row r="2750" spans="2:25">
      <c r="B2750" s="170">
        <v>44630</v>
      </c>
      <c r="C2750">
        <v>6075</v>
      </c>
      <c r="E2750" s="170">
        <v>44610</v>
      </c>
      <c r="F2750">
        <v>6892.82</v>
      </c>
      <c r="H2750" s="170">
        <v>44610</v>
      </c>
      <c r="I2750" s="172">
        <f t="shared" si="96"/>
        <v>6825.9444444444453</v>
      </c>
      <c r="J2750" s="114">
        <f t="shared" si="97"/>
        <v>6892.82</v>
      </c>
      <c r="L2750" s="170"/>
      <c r="M2750" s="173"/>
      <c r="T2750" s="170"/>
      <c r="X2750" s="170"/>
      <c r="Y2750" s="171"/>
    </row>
    <row r="2751" spans="2:25">
      <c r="B2751" s="170">
        <v>44631</v>
      </c>
      <c r="C2751">
        <v>6050</v>
      </c>
      <c r="E2751" s="170">
        <v>44613</v>
      </c>
      <c r="F2751">
        <v>6902.97</v>
      </c>
      <c r="H2751" s="170">
        <v>44613</v>
      </c>
      <c r="I2751" s="172">
        <f t="shared" si="96"/>
        <v>6825.9444444444453</v>
      </c>
      <c r="J2751" s="114">
        <f t="shared" si="97"/>
        <v>6902.97</v>
      </c>
      <c r="L2751" s="170"/>
      <c r="M2751" s="173"/>
      <c r="T2751" s="170"/>
      <c r="X2751" s="170"/>
      <c r="Y2751" s="171"/>
    </row>
    <row r="2752" spans="2:25">
      <c r="B2752" s="170">
        <v>44634</v>
      </c>
      <c r="C2752">
        <v>6100</v>
      </c>
      <c r="E2752" s="170">
        <v>44614</v>
      </c>
      <c r="F2752">
        <v>6861.99</v>
      </c>
      <c r="H2752" s="170">
        <v>44614</v>
      </c>
      <c r="I2752" s="172">
        <f t="shared" si="96"/>
        <v>6825.9444444444453</v>
      </c>
      <c r="J2752" s="114">
        <f t="shared" si="97"/>
        <v>6861.99</v>
      </c>
      <c r="L2752" s="170"/>
      <c r="M2752" s="173"/>
      <c r="T2752" s="170"/>
      <c r="X2752" s="170"/>
      <c r="Y2752" s="171"/>
    </row>
    <row r="2753" spans="2:25">
      <c r="B2753" s="170">
        <v>44635</v>
      </c>
      <c r="C2753">
        <v>6050</v>
      </c>
      <c r="E2753" s="170">
        <v>44615</v>
      </c>
      <c r="F2753">
        <v>6920.06</v>
      </c>
      <c r="H2753" s="170">
        <v>44615</v>
      </c>
      <c r="I2753" s="172">
        <f t="shared" si="96"/>
        <v>6825.9444444444453</v>
      </c>
      <c r="J2753" s="114">
        <f t="shared" si="97"/>
        <v>6920.06</v>
      </c>
      <c r="L2753" s="170"/>
      <c r="M2753" s="173"/>
      <c r="T2753" s="170"/>
      <c r="X2753" s="170"/>
      <c r="Y2753" s="171"/>
    </row>
    <row r="2754" spans="2:25">
      <c r="B2754" s="170">
        <v>44636</v>
      </c>
      <c r="C2754">
        <v>6150</v>
      </c>
      <c r="E2754" s="170">
        <v>44616</v>
      </c>
      <c r="F2754">
        <v>6817.82</v>
      </c>
      <c r="H2754" s="170">
        <v>44616</v>
      </c>
      <c r="I2754" s="172">
        <f t="shared" si="96"/>
        <v>6825.9444444444453</v>
      </c>
      <c r="J2754" s="114">
        <f t="shared" si="97"/>
        <v>6817.82</v>
      </c>
      <c r="L2754" s="170"/>
      <c r="M2754" s="173"/>
      <c r="T2754" s="170"/>
      <c r="X2754" s="170"/>
      <c r="Y2754" s="171"/>
    </row>
    <row r="2755" spans="2:25">
      <c r="B2755" s="170">
        <v>44637</v>
      </c>
      <c r="C2755">
        <v>6125</v>
      </c>
      <c r="E2755" s="170">
        <v>44617</v>
      </c>
      <c r="F2755">
        <v>6888.17</v>
      </c>
      <c r="H2755" s="170">
        <v>44617</v>
      </c>
      <c r="I2755" s="172">
        <f t="shared" si="96"/>
        <v>6825.9444444444453</v>
      </c>
      <c r="J2755" s="114">
        <f t="shared" si="97"/>
        <v>6888.17</v>
      </c>
      <c r="L2755" s="170"/>
      <c r="M2755" s="173"/>
      <c r="T2755" s="170"/>
      <c r="X2755" s="170"/>
      <c r="Y2755" s="171"/>
    </row>
    <row r="2756" spans="2:25">
      <c r="B2756" s="170">
        <v>44638</v>
      </c>
      <c r="C2756">
        <v>6025</v>
      </c>
      <c r="E2756" s="170">
        <v>44621</v>
      </c>
      <c r="F2756">
        <v>6921.44</v>
      </c>
      <c r="H2756" s="170">
        <v>44621</v>
      </c>
      <c r="I2756" s="172">
        <f t="shared" si="96"/>
        <v>6825.9444444444453</v>
      </c>
      <c r="J2756" s="114">
        <f t="shared" si="97"/>
        <v>6921.44</v>
      </c>
      <c r="L2756" s="170"/>
      <c r="M2756" s="173"/>
      <c r="T2756" s="170"/>
      <c r="X2756" s="170"/>
      <c r="Y2756" s="171"/>
    </row>
    <row r="2757" spans="2:25">
      <c r="B2757" s="170">
        <v>44641</v>
      </c>
      <c r="C2757">
        <v>5975</v>
      </c>
      <c r="E2757" s="170">
        <v>44622</v>
      </c>
      <c r="F2757">
        <v>6868.4</v>
      </c>
      <c r="H2757" s="170">
        <v>44622</v>
      </c>
      <c r="I2757" s="172">
        <f t="shared" ref="I2757:I2820" si="98">IFERROR(_xlfn.XLOOKUP($H2757,B2757:B6324,C2757:C6324),AVERAGE(I2754:I2756))</f>
        <v>6825.9444444444453</v>
      </c>
      <c r="J2757" s="114">
        <f t="shared" ref="J2757:J2820" si="99">F2757</f>
        <v>6868.4</v>
      </c>
      <c r="L2757" s="170"/>
      <c r="M2757" s="173"/>
      <c r="T2757" s="170"/>
      <c r="X2757" s="170"/>
      <c r="Y2757" s="171"/>
    </row>
    <row r="2758" spans="2:25">
      <c r="B2758" s="170">
        <v>44642</v>
      </c>
      <c r="C2758">
        <v>6025</v>
      </c>
      <c r="E2758" s="170">
        <v>44624</v>
      </c>
      <c r="F2758">
        <v>6928.33</v>
      </c>
      <c r="H2758" s="170">
        <v>44624</v>
      </c>
      <c r="I2758" s="172">
        <f t="shared" si="98"/>
        <v>6825.9444444444453</v>
      </c>
      <c r="J2758" s="114">
        <f t="shared" si="99"/>
        <v>6928.33</v>
      </c>
      <c r="L2758" s="170"/>
      <c r="M2758" s="173"/>
      <c r="T2758" s="170"/>
      <c r="X2758" s="170"/>
      <c r="Y2758" s="171"/>
    </row>
    <row r="2759" spans="2:25">
      <c r="B2759" s="170">
        <v>44643</v>
      </c>
      <c r="C2759">
        <v>5975</v>
      </c>
      <c r="E2759" s="170">
        <v>44627</v>
      </c>
      <c r="F2759">
        <v>6869.07</v>
      </c>
      <c r="H2759" s="170">
        <v>44627</v>
      </c>
      <c r="I2759" s="172">
        <f t="shared" si="98"/>
        <v>6825.9444444444453</v>
      </c>
      <c r="J2759" s="114">
        <f t="shared" si="99"/>
        <v>6869.07</v>
      </c>
      <c r="L2759" s="170"/>
      <c r="M2759" s="173"/>
      <c r="T2759" s="170"/>
      <c r="X2759" s="170"/>
      <c r="Y2759" s="171"/>
    </row>
    <row r="2760" spans="2:25">
      <c r="B2760" s="170">
        <v>44644</v>
      </c>
      <c r="C2760">
        <v>5950</v>
      </c>
      <c r="E2760" s="170">
        <v>44628</v>
      </c>
      <c r="F2760">
        <v>6814.18</v>
      </c>
      <c r="H2760" s="170">
        <v>44628</v>
      </c>
      <c r="I2760" s="172">
        <f t="shared" si="98"/>
        <v>6825.9444444444453</v>
      </c>
      <c r="J2760" s="114">
        <f t="shared" si="99"/>
        <v>6814.18</v>
      </c>
      <c r="L2760" s="170"/>
      <c r="M2760" s="173"/>
      <c r="T2760" s="170"/>
      <c r="X2760" s="170"/>
      <c r="Y2760" s="171"/>
    </row>
    <row r="2761" spans="2:25">
      <c r="B2761" s="170">
        <v>44645</v>
      </c>
      <c r="C2761">
        <v>5775</v>
      </c>
      <c r="E2761" s="170">
        <v>44629</v>
      </c>
      <c r="F2761">
        <v>6864.44</v>
      </c>
      <c r="H2761" s="170">
        <v>44629</v>
      </c>
      <c r="I2761" s="172">
        <f t="shared" si="98"/>
        <v>6825.9444444444453</v>
      </c>
      <c r="J2761" s="114">
        <f t="shared" si="99"/>
        <v>6864.44</v>
      </c>
      <c r="L2761" s="170"/>
      <c r="M2761" s="173"/>
      <c r="T2761" s="170"/>
      <c r="X2761" s="170"/>
      <c r="Y2761" s="171"/>
    </row>
    <row r="2762" spans="2:25">
      <c r="B2762" s="170">
        <v>44648</v>
      </c>
      <c r="C2762">
        <v>5800</v>
      </c>
      <c r="E2762" s="170">
        <v>44630</v>
      </c>
      <c r="F2762">
        <v>6924.01</v>
      </c>
      <c r="H2762" s="170">
        <v>44630</v>
      </c>
      <c r="I2762" s="172">
        <f t="shared" si="98"/>
        <v>6825.9444444444453</v>
      </c>
      <c r="J2762" s="114">
        <f t="shared" si="99"/>
        <v>6924.01</v>
      </c>
      <c r="L2762" s="170"/>
      <c r="M2762" s="173"/>
      <c r="T2762" s="170"/>
      <c r="X2762" s="170"/>
      <c r="Y2762" s="171"/>
    </row>
    <row r="2763" spans="2:25">
      <c r="B2763" s="170">
        <v>44649</v>
      </c>
      <c r="C2763">
        <v>5825</v>
      </c>
      <c r="E2763" s="170">
        <v>44631</v>
      </c>
      <c r="F2763">
        <v>6922.6</v>
      </c>
      <c r="H2763" s="170">
        <v>44631</v>
      </c>
      <c r="I2763" s="172">
        <f t="shared" si="98"/>
        <v>6825.9444444444453</v>
      </c>
      <c r="J2763" s="114">
        <f t="shared" si="99"/>
        <v>6922.6</v>
      </c>
      <c r="L2763" s="170"/>
      <c r="M2763" s="173"/>
      <c r="T2763" s="170"/>
      <c r="X2763" s="170"/>
      <c r="Y2763" s="171"/>
    </row>
    <row r="2764" spans="2:25">
      <c r="B2764" s="170">
        <v>44650</v>
      </c>
      <c r="C2764">
        <v>5925</v>
      </c>
      <c r="E2764" s="170">
        <v>44634</v>
      </c>
      <c r="F2764">
        <v>6952.2</v>
      </c>
      <c r="H2764" s="170">
        <v>44634</v>
      </c>
      <c r="I2764" s="172">
        <f t="shared" si="98"/>
        <v>6825.9444444444453</v>
      </c>
      <c r="J2764" s="114">
        <f t="shared" si="99"/>
        <v>6952.2</v>
      </c>
      <c r="L2764" s="170"/>
      <c r="M2764" s="173"/>
      <c r="T2764" s="170"/>
      <c r="X2764" s="170"/>
      <c r="Y2764" s="171"/>
    </row>
    <row r="2765" spans="2:25">
      <c r="B2765" s="170">
        <v>44651</v>
      </c>
      <c r="C2765">
        <v>5950</v>
      </c>
      <c r="E2765" s="170">
        <v>44635</v>
      </c>
      <c r="F2765">
        <v>6918.19</v>
      </c>
      <c r="H2765" s="170">
        <v>44635</v>
      </c>
      <c r="I2765" s="172">
        <f t="shared" si="98"/>
        <v>6825.9444444444453</v>
      </c>
      <c r="J2765" s="114">
        <f t="shared" si="99"/>
        <v>6918.19</v>
      </c>
      <c r="L2765" s="170"/>
      <c r="M2765" s="173"/>
      <c r="T2765" s="170"/>
      <c r="X2765" s="170"/>
      <c r="Y2765" s="171"/>
    </row>
    <row r="2766" spans="2:25">
      <c r="B2766" s="170">
        <v>44652</v>
      </c>
      <c r="C2766">
        <v>6050</v>
      </c>
      <c r="E2766" s="170">
        <v>44636</v>
      </c>
      <c r="F2766">
        <v>6992.4</v>
      </c>
      <c r="H2766" s="170">
        <v>44636</v>
      </c>
      <c r="I2766" s="172">
        <f t="shared" si="98"/>
        <v>6825.9444444444453</v>
      </c>
      <c r="J2766" s="114">
        <f t="shared" si="99"/>
        <v>6992.4</v>
      </c>
      <c r="L2766" s="170"/>
      <c r="M2766" s="173"/>
      <c r="T2766" s="170"/>
      <c r="X2766" s="170"/>
      <c r="Y2766" s="171"/>
    </row>
    <row r="2767" spans="2:25">
      <c r="B2767" s="170">
        <v>44655</v>
      </c>
      <c r="C2767">
        <v>6100</v>
      </c>
      <c r="E2767" s="170">
        <v>44637</v>
      </c>
      <c r="F2767">
        <v>6964.39</v>
      </c>
      <c r="H2767" s="170">
        <v>44637</v>
      </c>
      <c r="I2767" s="172">
        <f t="shared" si="98"/>
        <v>6825.9444444444453</v>
      </c>
      <c r="J2767" s="114">
        <f t="shared" si="99"/>
        <v>6964.39</v>
      </c>
      <c r="L2767" s="170"/>
      <c r="M2767" s="173"/>
      <c r="T2767" s="170"/>
      <c r="X2767" s="170"/>
      <c r="Y2767" s="171"/>
    </row>
    <row r="2768" spans="2:25">
      <c r="B2768" s="170">
        <v>44656</v>
      </c>
      <c r="C2768">
        <v>6100</v>
      </c>
      <c r="E2768" s="170">
        <v>44638</v>
      </c>
      <c r="F2768">
        <v>6954.97</v>
      </c>
      <c r="H2768" s="170">
        <v>44638</v>
      </c>
      <c r="I2768" s="172">
        <f t="shared" si="98"/>
        <v>6825.9444444444453</v>
      </c>
      <c r="J2768" s="114">
        <f t="shared" si="99"/>
        <v>6954.97</v>
      </c>
      <c r="L2768" s="170"/>
      <c r="M2768" s="173"/>
      <c r="T2768" s="170"/>
      <c r="X2768" s="170"/>
      <c r="Y2768" s="171"/>
    </row>
    <row r="2769" spans="2:25">
      <c r="B2769" s="170">
        <v>44657</v>
      </c>
      <c r="C2769">
        <v>6100</v>
      </c>
      <c r="E2769" s="170">
        <v>44641</v>
      </c>
      <c r="F2769">
        <v>6955.18</v>
      </c>
      <c r="H2769" s="170">
        <v>44641</v>
      </c>
      <c r="I2769" s="172">
        <f t="shared" si="98"/>
        <v>6825.9444444444453</v>
      </c>
      <c r="J2769" s="114">
        <f t="shared" si="99"/>
        <v>6955.18</v>
      </c>
      <c r="L2769" s="170"/>
      <c r="M2769" s="173"/>
      <c r="T2769" s="170"/>
      <c r="X2769" s="170"/>
      <c r="Y2769" s="171"/>
    </row>
    <row r="2770" spans="2:25">
      <c r="B2770" s="170">
        <v>44658</v>
      </c>
      <c r="C2770">
        <v>6100</v>
      </c>
      <c r="E2770" s="170">
        <v>44642</v>
      </c>
      <c r="F2770">
        <v>7000.82</v>
      </c>
      <c r="H2770" s="170">
        <v>44642</v>
      </c>
      <c r="I2770" s="172">
        <f t="shared" si="98"/>
        <v>6825.9444444444453</v>
      </c>
      <c r="J2770" s="114">
        <f t="shared" si="99"/>
        <v>7000.82</v>
      </c>
      <c r="L2770" s="170"/>
      <c r="M2770" s="173"/>
      <c r="T2770" s="170"/>
      <c r="X2770" s="170"/>
      <c r="Y2770" s="171"/>
    </row>
    <row r="2771" spans="2:25">
      <c r="B2771" s="170">
        <v>44659</v>
      </c>
      <c r="C2771">
        <v>6125</v>
      </c>
      <c r="E2771" s="170">
        <v>44643</v>
      </c>
      <c r="F2771">
        <v>6996.12</v>
      </c>
      <c r="H2771" s="170">
        <v>44643</v>
      </c>
      <c r="I2771" s="172">
        <f t="shared" si="98"/>
        <v>6825.9444444444453</v>
      </c>
      <c r="J2771" s="114">
        <f t="shared" si="99"/>
        <v>6996.12</v>
      </c>
      <c r="L2771" s="170"/>
      <c r="M2771" s="173"/>
      <c r="T2771" s="170"/>
      <c r="X2771" s="170"/>
      <c r="Y2771" s="171"/>
    </row>
    <row r="2772" spans="2:25">
      <c r="B2772" s="170">
        <v>44662</v>
      </c>
      <c r="C2772">
        <v>6075</v>
      </c>
      <c r="E2772" s="170">
        <v>44644</v>
      </c>
      <c r="F2772">
        <v>7049.69</v>
      </c>
      <c r="H2772" s="170">
        <v>44644</v>
      </c>
      <c r="I2772" s="172">
        <f t="shared" si="98"/>
        <v>6825.9444444444453</v>
      </c>
      <c r="J2772" s="114">
        <f t="shared" si="99"/>
        <v>7049.69</v>
      </c>
      <c r="L2772" s="170"/>
      <c r="M2772" s="173"/>
      <c r="T2772" s="170"/>
      <c r="X2772" s="170"/>
      <c r="Y2772" s="171"/>
    </row>
    <row r="2773" spans="2:25">
      <c r="B2773" s="170">
        <v>44663</v>
      </c>
      <c r="C2773">
        <v>6150</v>
      </c>
      <c r="E2773" s="170">
        <v>44645</v>
      </c>
      <c r="F2773">
        <v>7002.53</v>
      </c>
      <c r="H2773" s="170">
        <v>44645</v>
      </c>
      <c r="I2773" s="172">
        <f t="shared" si="98"/>
        <v>6825.9444444444453</v>
      </c>
      <c r="J2773" s="114">
        <f t="shared" si="99"/>
        <v>7002.53</v>
      </c>
      <c r="L2773" s="170"/>
      <c r="M2773" s="173"/>
      <c r="T2773" s="170"/>
      <c r="X2773" s="170"/>
      <c r="Y2773" s="171"/>
    </row>
    <row r="2774" spans="2:25">
      <c r="B2774" s="170">
        <v>44664</v>
      </c>
      <c r="C2774">
        <v>6200</v>
      </c>
      <c r="E2774" s="170">
        <v>44648</v>
      </c>
      <c r="F2774">
        <v>7049.6</v>
      </c>
      <c r="H2774" s="170">
        <v>44648</v>
      </c>
      <c r="I2774" s="172">
        <f t="shared" si="98"/>
        <v>6825.9444444444453</v>
      </c>
      <c r="J2774" s="114">
        <f t="shared" si="99"/>
        <v>7049.6</v>
      </c>
      <c r="L2774" s="170"/>
      <c r="M2774" s="173"/>
      <c r="T2774" s="170"/>
      <c r="X2774" s="170"/>
      <c r="Y2774" s="171"/>
    </row>
    <row r="2775" spans="2:25">
      <c r="B2775" s="170">
        <v>44665</v>
      </c>
      <c r="C2775">
        <v>6125</v>
      </c>
      <c r="E2775" s="170">
        <v>44649</v>
      </c>
      <c r="F2775">
        <v>7011.69</v>
      </c>
      <c r="H2775" s="170">
        <v>44649</v>
      </c>
      <c r="I2775" s="172">
        <f t="shared" si="98"/>
        <v>6825.9444444444453</v>
      </c>
      <c r="J2775" s="114">
        <f t="shared" si="99"/>
        <v>7011.69</v>
      </c>
      <c r="L2775" s="170"/>
      <c r="M2775" s="173"/>
      <c r="T2775" s="170"/>
      <c r="X2775" s="170"/>
      <c r="Y2775" s="171"/>
    </row>
    <row r="2776" spans="2:25">
      <c r="B2776" s="170">
        <v>44669</v>
      </c>
      <c r="C2776">
        <v>6125</v>
      </c>
      <c r="E2776" s="170">
        <v>44650</v>
      </c>
      <c r="F2776">
        <v>7053.19</v>
      </c>
      <c r="H2776" s="170">
        <v>44650</v>
      </c>
      <c r="I2776" s="172">
        <f t="shared" si="98"/>
        <v>6825.9444444444453</v>
      </c>
      <c r="J2776" s="114">
        <f t="shared" si="99"/>
        <v>7053.19</v>
      </c>
      <c r="L2776" s="170"/>
      <c r="M2776" s="173"/>
      <c r="T2776" s="170"/>
      <c r="X2776" s="170"/>
      <c r="Y2776" s="171"/>
    </row>
    <row r="2777" spans="2:25">
      <c r="B2777" s="170">
        <v>44670</v>
      </c>
      <c r="C2777">
        <v>6200</v>
      </c>
      <c r="E2777" s="170">
        <v>44651</v>
      </c>
      <c r="F2777">
        <v>7071.44</v>
      </c>
      <c r="H2777" s="170">
        <v>44651</v>
      </c>
      <c r="I2777" s="172">
        <f t="shared" si="98"/>
        <v>6825.9444444444453</v>
      </c>
      <c r="J2777" s="114">
        <f t="shared" si="99"/>
        <v>7071.44</v>
      </c>
      <c r="L2777" s="170"/>
      <c r="M2777" s="173"/>
      <c r="T2777" s="170"/>
      <c r="X2777" s="170"/>
      <c r="Y2777" s="171"/>
    </row>
    <row r="2778" spans="2:25">
      <c r="B2778" s="170">
        <v>44671</v>
      </c>
      <c r="C2778">
        <v>6225</v>
      </c>
      <c r="E2778" s="170">
        <v>44655</v>
      </c>
      <c r="F2778">
        <v>7116.22</v>
      </c>
      <c r="H2778" s="170">
        <v>44655</v>
      </c>
      <c r="I2778" s="172">
        <f t="shared" si="98"/>
        <v>6825.9444444444453</v>
      </c>
      <c r="J2778" s="114">
        <f t="shared" si="99"/>
        <v>7116.22</v>
      </c>
      <c r="L2778" s="170"/>
      <c r="M2778" s="173"/>
      <c r="T2778" s="170"/>
      <c r="X2778" s="170"/>
      <c r="Y2778" s="171"/>
    </row>
    <row r="2779" spans="2:25">
      <c r="B2779" s="170">
        <v>44672</v>
      </c>
      <c r="C2779">
        <v>6250</v>
      </c>
      <c r="E2779" s="170">
        <v>44656</v>
      </c>
      <c r="F2779">
        <v>7148.3</v>
      </c>
      <c r="H2779" s="170">
        <v>44656</v>
      </c>
      <c r="I2779" s="172">
        <f t="shared" si="98"/>
        <v>6825.9444444444453</v>
      </c>
      <c r="J2779" s="114">
        <f t="shared" si="99"/>
        <v>7148.3</v>
      </c>
      <c r="L2779" s="170"/>
      <c r="M2779" s="173"/>
      <c r="T2779" s="170"/>
      <c r="X2779" s="170"/>
      <c r="Y2779" s="171"/>
    </row>
    <row r="2780" spans="2:25">
      <c r="B2780" s="170">
        <v>44673</v>
      </c>
      <c r="C2780">
        <v>6300</v>
      </c>
      <c r="E2780" s="170">
        <v>44657</v>
      </c>
      <c r="F2780">
        <v>7104.22</v>
      </c>
      <c r="H2780" s="170">
        <v>44657</v>
      </c>
      <c r="I2780" s="172">
        <f t="shared" si="98"/>
        <v>6825.9444444444453</v>
      </c>
      <c r="J2780" s="114">
        <f t="shared" si="99"/>
        <v>7104.22</v>
      </c>
      <c r="L2780" s="170"/>
      <c r="M2780" s="173"/>
      <c r="T2780" s="170"/>
      <c r="X2780" s="170"/>
      <c r="Y2780" s="171"/>
    </row>
    <row r="2781" spans="2:25">
      <c r="B2781" s="170">
        <v>44676</v>
      </c>
      <c r="C2781">
        <v>6300</v>
      </c>
      <c r="E2781" s="170">
        <v>44658</v>
      </c>
      <c r="F2781">
        <v>7127.37</v>
      </c>
      <c r="H2781" s="170">
        <v>44658</v>
      </c>
      <c r="I2781" s="172">
        <f t="shared" si="98"/>
        <v>6825.9444444444453</v>
      </c>
      <c r="J2781" s="114">
        <f t="shared" si="99"/>
        <v>7127.37</v>
      </c>
      <c r="L2781" s="170"/>
      <c r="M2781" s="173"/>
      <c r="T2781" s="170"/>
      <c r="X2781" s="170"/>
      <c r="Y2781" s="171"/>
    </row>
    <row r="2782" spans="2:25">
      <c r="B2782" s="170">
        <v>44677</v>
      </c>
      <c r="C2782">
        <v>6300</v>
      </c>
      <c r="E2782" s="170">
        <v>44659</v>
      </c>
      <c r="F2782">
        <v>7210.84</v>
      </c>
      <c r="H2782" s="170">
        <v>44659</v>
      </c>
      <c r="I2782" s="172">
        <f t="shared" si="98"/>
        <v>6825.9444444444453</v>
      </c>
      <c r="J2782" s="114">
        <f t="shared" si="99"/>
        <v>7210.84</v>
      </c>
      <c r="L2782" s="170"/>
      <c r="M2782" s="173"/>
      <c r="T2782" s="170"/>
      <c r="X2782" s="170"/>
      <c r="Y2782" s="171"/>
    </row>
    <row r="2783" spans="2:25">
      <c r="B2783" s="170">
        <v>44678</v>
      </c>
      <c r="C2783">
        <v>6350</v>
      </c>
      <c r="E2783" s="170">
        <v>44662</v>
      </c>
      <c r="F2783">
        <v>7203.79</v>
      </c>
      <c r="H2783" s="170">
        <v>44662</v>
      </c>
      <c r="I2783" s="172">
        <f t="shared" si="98"/>
        <v>6825.9444444444453</v>
      </c>
      <c r="J2783" s="114">
        <f t="shared" si="99"/>
        <v>7203.79</v>
      </c>
      <c r="L2783" s="170"/>
      <c r="M2783" s="173"/>
      <c r="T2783" s="170"/>
      <c r="X2783" s="170"/>
      <c r="Y2783" s="171"/>
    </row>
    <row r="2784" spans="2:25">
      <c r="B2784" s="170">
        <v>44679</v>
      </c>
      <c r="C2784">
        <v>6300</v>
      </c>
      <c r="E2784" s="170">
        <v>44663</v>
      </c>
      <c r="F2784">
        <v>7214.78</v>
      </c>
      <c r="H2784" s="170">
        <v>44663</v>
      </c>
      <c r="I2784" s="172">
        <f t="shared" si="98"/>
        <v>6825.9444444444453</v>
      </c>
      <c r="J2784" s="114">
        <f t="shared" si="99"/>
        <v>7214.78</v>
      </c>
      <c r="L2784" s="170"/>
      <c r="M2784" s="173"/>
      <c r="T2784" s="170"/>
      <c r="X2784" s="170"/>
      <c r="Y2784" s="171"/>
    </row>
    <row r="2785" spans="2:25">
      <c r="B2785" s="170">
        <v>44690</v>
      </c>
      <c r="C2785">
        <v>6125</v>
      </c>
      <c r="E2785" s="170">
        <v>44664</v>
      </c>
      <c r="F2785">
        <v>7262.78</v>
      </c>
      <c r="H2785" s="170">
        <v>44664</v>
      </c>
      <c r="I2785" s="172">
        <f t="shared" si="98"/>
        <v>6825.9444444444453</v>
      </c>
      <c r="J2785" s="114">
        <f t="shared" si="99"/>
        <v>7262.78</v>
      </c>
      <c r="L2785" s="170"/>
      <c r="M2785" s="173"/>
      <c r="T2785" s="170"/>
      <c r="X2785" s="170"/>
      <c r="Y2785" s="171"/>
    </row>
    <row r="2786" spans="2:25">
      <c r="B2786" s="170">
        <v>44691</v>
      </c>
      <c r="C2786">
        <v>6400</v>
      </c>
      <c r="E2786" s="170">
        <v>44665</v>
      </c>
      <c r="F2786">
        <v>7235.53</v>
      </c>
      <c r="H2786" s="170">
        <v>44665</v>
      </c>
      <c r="I2786" s="172">
        <f t="shared" si="98"/>
        <v>6825.9444444444453</v>
      </c>
      <c r="J2786" s="114">
        <f t="shared" si="99"/>
        <v>7235.53</v>
      </c>
      <c r="L2786" s="170"/>
      <c r="M2786" s="173"/>
      <c r="T2786" s="170"/>
      <c r="X2786" s="170"/>
      <c r="Y2786" s="171"/>
    </row>
    <row r="2787" spans="2:25">
      <c r="B2787" s="170">
        <v>44692</v>
      </c>
      <c r="C2787">
        <v>6450</v>
      </c>
      <c r="E2787" s="170">
        <v>44669</v>
      </c>
      <c r="F2787">
        <v>7275.29</v>
      </c>
      <c r="H2787" s="170">
        <v>44669</v>
      </c>
      <c r="I2787" s="172">
        <f t="shared" si="98"/>
        <v>6825.9444444444453</v>
      </c>
      <c r="J2787" s="114">
        <f t="shared" si="99"/>
        <v>7275.29</v>
      </c>
      <c r="L2787" s="170"/>
      <c r="M2787" s="173"/>
      <c r="T2787" s="170"/>
      <c r="X2787" s="170"/>
      <c r="Y2787" s="171"/>
    </row>
    <row r="2788" spans="2:25">
      <c r="B2788" s="170">
        <v>44693</v>
      </c>
      <c r="C2788">
        <v>6400</v>
      </c>
      <c r="E2788" s="170">
        <v>44670</v>
      </c>
      <c r="F2788">
        <v>7199.23</v>
      </c>
      <c r="H2788" s="170">
        <v>44670</v>
      </c>
      <c r="I2788" s="172">
        <f t="shared" si="98"/>
        <v>6825.9444444444453</v>
      </c>
      <c r="J2788" s="114">
        <f t="shared" si="99"/>
        <v>7199.23</v>
      </c>
      <c r="L2788" s="170"/>
      <c r="M2788" s="173"/>
      <c r="T2788" s="170"/>
      <c r="X2788" s="170"/>
      <c r="Y2788" s="171"/>
    </row>
    <row r="2789" spans="2:25">
      <c r="B2789" s="170">
        <v>44694</v>
      </c>
      <c r="C2789">
        <v>6450</v>
      </c>
      <c r="E2789" s="170">
        <v>44671</v>
      </c>
      <c r="F2789">
        <v>7227.36</v>
      </c>
      <c r="H2789" s="170">
        <v>44671</v>
      </c>
      <c r="I2789" s="172">
        <f t="shared" si="98"/>
        <v>6825.9444444444453</v>
      </c>
      <c r="J2789" s="114">
        <f t="shared" si="99"/>
        <v>7227.36</v>
      </c>
      <c r="L2789" s="170"/>
      <c r="M2789" s="173"/>
      <c r="T2789" s="170"/>
      <c r="X2789" s="170"/>
      <c r="Y2789" s="171"/>
    </row>
    <row r="2790" spans="2:25">
      <c r="B2790" s="170">
        <v>44698</v>
      </c>
      <c r="C2790">
        <v>6500</v>
      </c>
      <c r="E2790" s="170">
        <v>44672</v>
      </c>
      <c r="F2790">
        <v>7276.19</v>
      </c>
      <c r="H2790" s="170">
        <v>44672</v>
      </c>
      <c r="I2790" s="172">
        <f t="shared" si="98"/>
        <v>6825.9444444444453</v>
      </c>
      <c r="J2790" s="114">
        <f t="shared" si="99"/>
        <v>7276.19</v>
      </c>
      <c r="L2790" s="170"/>
      <c r="M2790" s="173"/>
      <c r="T2790" s="170"/>
      <c r="X2790" s="170"/>
      <c r="Y2790" s="171"/>
    </row>
    <row r="2791" spans="2:25">
      <c r="B2791" s="170">
        <v>44699</v>
      </c>
      <c r="C2791">
        <v>6500</v>
      </c>
      <c r="E2791" s="170">
        <v>44673</v>
      </c>
      <c r="F2791">
        <v>7225.61</v>
      </c>
      <c r="H2791" s="170">
        <v>44673</v>
      </c>
      <c r="I2791" s="172">
        <f t="shared" si="98"/>
        <v>6825.9444444444453</v>
      </c>
      <c r="J2791" s="114">
        <f t="shared" si="99"/>
        <v>7225.61</v>
      </c>
      <c r="L2791" s="170"/>
      <c r="M2791" s="173"/>
      <c r="T2791" s="170"/>
      <c r="X2791" s="170"/>
      <c r="Y2791" s="171"/>
    </row>
    <row r="2792" spans="2:25">
      <c r="B2792" s="170">
        <v>44700</v>
      </c>
      <c r="C2792">
        <v>6450</v>
      </c>
      <c r="E2792" s="170">
        <v>44676</v>
      </c>
      <c r="F2792">
        <v>7215.98</v>
      </c>
      <c r="H2792" s="170">
        <v>44676</v>
      </c>
      <c r="I2792" s="172">
        <f t="shared" si="98"/>
        <v>6825.9444444444453</v>
      </c>
      <c r="J2792" s="114">
        <f t="shared" si="99"/>
        <v>7215.98</v>
      </c>
      <c r="L2792" s="170"/>
      <c r="M2792" s="173"/>
      <c r="T2792" s="170"/>
      <c r="X2792" s="170"/>
      <c r="Y2792" s="171"/>
    </row>
    <row r="2793" spans="2:25">
      <c r="B2793" s="170">
        <v>44701</v>
      </c>
      <c r="C2793">
        <v>6450</v>
      </c>
      <c r="E2793" s="170">
        <v>44677</v>
      </c>
      <c r="F2793">
        <v>7232.15</v>
      </c>
      <c r="H2793" s="170">
        <v>44677</v>
      </c>
      <c r="I2793" s="172">
        <f t="shared" si="98"/>
        <v>6825.9444444444453</v>
      </c>
      <c r="J2793" s="114">
        <f t="shared" si="99"/>
        <v>7232.15</v>
      </c>
      <c r="L2793" s="170"/>
      <c r="M2793" s="173"/>
      <c r="T2793" s="170"/>
      <c r="X2793" s="170"/>
      <c r="Y2793" s="171"/>
    </row>
    <row r="2794" spans="2:25">
      <c r="B2794" s="170">
        <v>44704</v>
      </c>
      <c r="C2794">
        <v>6400</v>
      </c>
      <c r="E2794" s="170">
        <v>44678</v>
      </c>
      <c r="F2794">
        <v>7196.76</v>
      </c>
      <c r="H2794" s="170">
        <v>44678</v>
      </c>
      <c r="I2794" s="172">
        <f t="shared" si="98"/>
        <v>6825.9444444444453</v>
      </c>
      <c r="J2794" s="114">
        <f t="shared" si="99"/>
        <v>7196.76</v>
      </c>
      <c r="L2794" s="170"/>
      <c r="M2794" s="173"/>
      <c r="T2794" s="170"/>
      <c r="X2794" s="170"/>
      <c r="Y2794" s="171"/>
    </row>
    <row r="2795" spans="2:25">
      <c r="B2795" s="170">
        <v>44705</v>
      </c>
      <c r="C2795">
        <v>6275</v>
      </c>
      <c r="E2795" s="170">
        <v>44679</v>
      </c>
      <c r="F2795">
        <v>7228.91</v>
      </c>
      <c r="H2795" s="170">
        <v>44679</v>
      </c>
      <c r="I2795" s="172">
        <f t="shared" si="98"/>
        <v>6825.9444444444453</v>
      </c>
      <c r="J2795" s="114">
        <f t="shared" si="99"/>
        <v>7228.91</v>
      </c>
      <c r="L2795" s="170"/>
      <c r="M2795" s="173"/>
      <c r="T2795" s="170"/>
      <c r="X2795" s="170"/>
      <c r="Y2795" s="171"/>
    </row>
    <row r="2796" spans="2:25">
      <c r="B2796" s="170">
        <v>44706</v>
      </c>
      <c r="C2796">
        <v>6400</v>
      </c>
      <c r="E2796" s="170">
        <v>44690</v>
      </c>
      <c r="F2796">
        <v>6909.75</v>
      </c>
      <c r="H2796" s="170">
        <v>44690</v>
      </c>
      <c r="I2796" s="172">
        <f t="shared" si="98"/>
        <v>6825.9444444444453</v>
      </c>
      <c r="J2796" s="114">
        <f t="shared" si="99"/>
        <v>6909.75</v>
      </c>
      <c r="L2796" s="170"/>
      <c r="M2796" s="173"/>
      <c r="T2796" s="170"/>
      <c r="X2796" s="170"/>
      <c r="Y2796" s="171"/>
    </row>
    <row r="2797" spans="2:25">
      <c r="B2797" s="170">
        <v>44708</v>
      </c>
      <c r="C2797">
        <v>6425</v>
      </c>
      <c r="E2797" s="170">
        <v>44691</v>
      </c>
      <c r="F2797">
        <v>6819.79</v>
      </c>
      <c r="H2797" s="170">
        <v>44691</v>
      </c>
      <c r="I2797" s="172">
        <f t="shared" si="98"/>
        <v>6825.9444444444453</v>
      </c>
      <c r="J2797" s="114">
        <f t="shared" si="99"/>
        <v>6819.79</v>
      </c>
      <c r="L2797" s="170"/>
      <c r="M2797" s="173"/>
      <c r="T2797" s="170"/>
      <c r="X2797" s="170"/>
      <c r="Y2797" s="171"/>
    </row>
    <row r="2798" spans="2:25">
      <c r="B2798" s="170">
        <v>44711</v>
      </c>
      <c r="C2798">
        <v>6450</v>
      </c>
      <c r="E2798" s="170">
        <v>44692</v>
      </c>
      <c r="F2798">
        <v>6816.2</v>
      </c>
      <c r="H2798" s="170">
        <v>44692</v>
      </c>
      <c r="I2798" s="172">
        <f t="shared" si="98"/>
        <v>6825.9444444444453</v>
      </c>
      <c r="J2798" s="114">
        <f t="shared" si="99"/>
        <v>6816.2</v>
      </c>
      <c r="L2798" s="170"/>
      <c r="M2798" s="173"/>
      <c r="T2798" s="170"/>
      <c r="X2798" s="170"/>
      <c r="Y2798" s="171"/>
    </row>
    <row r="2799" spans="2:25">
      <c r="B2799" s="170">
        <v>44712</v>
      </c>
      <c r="C2799">
        <v>6600</v>
      </c>
      <c r="E2799" s="170">
        <v>44693</v>
      </c>
      <c r="F2799">
        <v>6599.84</v>
      </c>
      <c r="H2799" s="170">
        <v>44693</v>
      </c>
      <c r="I2799" s="172">
        <f t="shared" si="98"/>
        <v>6825.9444444444453</v>
      </c>
      <c r="J2799" s="114">
        <f t="shared" si="99"/>
        <v>6599.84</v>
      </c>
      <c r="L2799" s="170"/>
      <c r="M2799" s="173"/>
      <c r="T2799" s="170"/>
      <c r="X2799" s="170"/>
      <c r="Y2799" s="171"/>
    </row>
    <row r="2800" spans="2:25">
      <c r="B2800" s="170">
        <v>44714</v>
      </c>
      <c r="C2800">
        <v>6700</v>
      </c>
      <c r="E2800" s="170">
        <v>44694</v>
      </c>
      <c r="F2800">
        <v>6597.99</v>
      </c>
      <c r="H2800" s="170">
        <v>44694</v>
      </c>
      <c r="I2800" s="172">
        <f t="shared" si="98"/>
        <v>6825.9444444444453</v>
      </c>
      <c r="J2800" s="114">
        <f t="shared" si="99"/>
        <v>6597.99</v>
      </c>
      <c r="L2800" s="170"/>
      <c r="M2800" s="173"/>
      <c r="T2800" s="170"/>
      <c r="X2800" s="170"/>
      <c r="Y2800" s="171"/>
    </row>
    <row r="2801" spans="2:25">
      <c r="B2801" s="170">
        <v>44715</v>
      </c>
      <c r="C2801">
        <v>6675</v>
      </c>
      <c r="E2801" s="170">
        <v>44698</v>
      </c>
      <c r="F2801">
        <v>6644.47</v>
      </c>
      <c r="H2801" s="170">
        <v>44698</v>
      </c>
      <c r="I2801" s="172">
        <f t="shared" si="98"/>
        <v>6825.9444444444453</v>
      </c>
      <c r="J2801" s="114">
        <f t="shared" si="99"/>
        <v>6644.47</v>
      </c>
      <c r="L2801" s="170"/>
      <c r="M2801" s="173"/>
      <c r="T2801" s="170"/>
      <c r="X2801" s="170"/>
      <c r="Y2801" s="171"/>
    </row>
    <row r="2802" spans="2:25">
      <c r="B2802" s="170">
        <v>44718</v>
      </c>
      <c r="C2802">
        <v>6925</v>
      </c>
      <c r="E2802" s="170">
        <v>44699</v>
      </c>
      <c r="F2802">
        <v>6793.41</v>
      </c>
      <c r="H2802" s="170">
        <v>44699</v>
      </c>
      <c r="I2802" s="172">
        <f t="shared" si="98"/>
        <v>6825.9444444444453</v>
      </c>
      <c r="J2802" s="114">
        <f t="shared" si="99"/>
        <v>6793.41</v>
      </c>
      <c r="L2802" s="170"/>
      <c r="M2802" s="173"/>
      <c r="T2802" s="170"/>
      <c r="X2802" s="170"/>
      <c r="Y2802" s="171"/>
    </row>
    <row r="2803" spans="2:25">
      <c r="B2803" s="170">
        <v>44719</v>
      </c>
      <c r="C2803">
        <v>6925</v>
      </c>
      <c r="E2803" s="170">
        <v>44700</v>
      </c>
      <c r="F2803">
        <v>6823.34</v>
      </c>
      <c r="H2803" s="170">
        <v>44700</v>
      </c>
      <c r="I2803" s="172">
        <f t="shared" si="98"/>
        <v>6825.9444444444453</v>
      </c>
      <c r="J2803" s="114">
        <f t="shared" si="99"/>
        <v>6823.34</v>
      </c>
      <c r="L2803" s="170"/>
      <c r="M2803" s="173"/>
      <c r="T2803" s="170"/>
      <c r="X2803" s="170"/>
      <c r="Y2803" s="171"/>
    </row>
    <row r="2804" spans="2:25">
      <c r="B2804" s="170">
        <v>44720</v>
      </c>
      <c r="C2804">
        <v>6975</v>
      </c>
      <c r="E2804" s="170">
        <v>44701</v>
      </c>
      <c r="F2804">
        <v>6918.14</v>
      </c>
      <c r="H2804" s="170">
        <v>44701</v>
      </c>
      <c r="I2804" s="172">
        <f t="shared" si="98"/>
        <v>6825.9444444444453</v>
      </c>
      <c r="J2804" s="114">
        <f t="shared" si="99"/>
        <v>6918.14</v>
      </c>
      <c r="L2804" s="170"/>
      <c r="M2804" s="173"/>
      <c r="T2804" s="170"/>
      <c r="X2804" s="170"/>
      <c r="Y2804" s="171"/>
    </row>
    <row r="2805" spans="2:25">
      <c r="B2805" s="170">
        <v>44721</v>
      </c>
      <c r="C2805">
        <v>6875</v>
      </c>
      <c r="E2805" s="170">
        <v>44704</v>
      </c>
      <c r="F2805">
        <v>6840.78</v>
      </c>
      <c r="H2805" s="170">
        <v>44704</v>
      </c>
      <c r="I2805" s="172">
        <f t="shared" si="98"/>
        <v>6825.9444444444453</v>
      </c>
      <c r="J2805" s="114">
        <f t="shared" si="99"/>
        <v>6840.78</v>
      </c>
      <c r="L2805" s="170"/>
      <c r="M2805" s="173"/>
      <c r="T2805" s="170"/>
      <c r="X2805" s="170"/>
      <c r="Y2805" s="171"/>
    </row>
    <row r="2806" spans="2:25">
      <c r="B2806" s="170">
        <v>44722</v>
      </c>
      <c r="C2806">
        <v>6875</v>
      </c>
      <c r="E2806" s="170">
        <v>44705</v>
      </c>
      <c r="F2806">
        <v>6914.14</v>
      </c>
      <c r="H2806" s="170">
        <v>44705</v>
      </c>
      <c r="I2806" s="172">
        <f t="shared" si="98"/>
        <v>6825.9444444444453</v>
      </c>
      <c r="J2806" s="114">
        <f t="shared" si="99"/>
        <v>6914.14</v>
      </c>
      <c r="L2806" s="170"/>
      <c r="M2806" s="173"/>
      <c r="T2806" s="170"/>
      <c r="X2806" s="170"/>
      <c r="Y2806" s="171"/>
    </row>
    <row r="2807" spans="2:25">
      <c r="B2807" s="170">
        <v>44725</v>
      </c>
      <c r="C2807">
        <v>6825</v>
      </c>
      <c r="E2807" s="170">
        <v>44706</v>
      </c>
      <c r="F2807">
        <v>6883.5</v>
      </c>
      <c r="H2807" s="170">
        <v>44706</v>
      </c>
      <c r="I2807" s="172">
        <f t="shared" si="98"/>
        <v>6825.9444444444453</v>
      </c>
      <c r="J2807" s="114">
        <f t="shared" si="99"/>
        <v>6883.5</v>
      </c>
      <c r="L2807" s="170"/>
      <c r="M2807" s="173"/>
      <c r="T2807" s="170"/>
      <c r="X2807" s="170"/>
      <c r="Y2807" s="171"/>
    </row>
    <row r="2808" spans="2:25">
      <c r="B2808" s="170">
        <v>44726</v>
      </c>
      <c r="C2808">
        <v>6875</v>
      </c>
      <c r="E2808" s="170">
        <v>44708</v>
      </c>
      <c r="F2808">
        <v>7026.26</v>
      </c>
      <c r="H2808" s="170">
        <v>44708</v>
      </c>
      <c r="I2808" s="172">
        <f t="shared" si="98"/>
        <v>6825.9444444444453</v>
      </c>
      <c r="J2808" s="114">
        <f t="shared" si="99"/>
        <v>7026.26</v>
      </c>
      <c r="L2808" s="170"/>
      <c r="M2808" s="173"/>
      <c r="T2808" s="170"/>
      <c r="X2808" s="170"/>
      <c r="Y2808" s="171"/>
    </row>
    <row r="2809" spans="2:25">
      <c r="B2809" s="170">
        <v>44727</v>
      </c>
      <c r="C2809">
        <v>6800</v>
      </c>
      <c r="E2809" s="170">
        <v>44711</v>
      </c>
      <c r="F2809">
        <v>7037.57</v>
      </c>
      <c r="H2809" s="170">
        <v>44711</v>
      </c>
      <c r="I2809" s="172">
        <f t="shared" si="98"/>
        <v>6825.9444444444453</v>
      </c>
      <c r="J2809" s="114">
        <f t="shared" si="99"/>
        <v>7037.57</v>
      </c>
      <c r="L2809" s="170"/>
      <c r="M2809" s="173"/>
      <c r="T2809" s="170"/>
      <c r="X2809" s="170"/>
      <c r="Y2809" s="171"/>
    </row>
    <row r="2810" spans="2:25">
      <c r="B2810" s="170">
        <v>44728</v>
      </c>
      <c r="C2810">
        <v>6800</v>
      </c>
      <c r="E2810" s="170">
        <v>44712</v>
      </c>
      <c r="F2810">
        <v>7148.97</v>
      </c>
      <c r="H2810" s="170">
        <v>44712</v>
      </c>
      <c r="I2810" s="172">
        <f t="shared" si="98"/>
        <v>6825.9444444444453</v>
      </c>
      <c r="J2810" s="114">
        <f t="shared" si="99"/>
        <v>7148.97</v>
      </c>
      <c r="L2810" s="170"/>
      <c r="M2810" s="173"/>
      <c r="T2810" s="170"/>
      <c r="X2810" s="170"/>
      <c r="Y2810" s="171"/>
    </row>
    <row r="2811" spans="2:25">
      <c r="B2811" s="170">
        <v>44729</v>
      </c>
      <c r="C2811">
        <v>6825</v>
      </c>
      <c r="E2811" s="170">
        <v>44714</v>
      </c>
      <c r="F2811">
        <v>7148.72</v>
      </c>
      <c r="H2811" s="170">
        <v>44714</v>
      </c>
      <c r="I2811" s="172">
        <f t="shared" si="98"/>
        <v>6825.9444444444453</v>
      </c>
      <c r="J2811" s="114">
        <f t="shared" si="99"/>
        <v>7148.72</v>
      </c>
      <c r="L2811" s="170"/>
      <c r="M2811" s="173"/>
      <c r="T2811" s="170"/>
      <c r="X2811" s="170"/>
      <c r="Y2811" s="171"/>
    </row>
    <row r="2812" spans="2:25">
      <c r="B2812" s="170">
        <v>44732</v>
      </c>
      <c r="C2812">
        <v>6900</v>
      </c>
      <c r="E2812" s="170">
        <v>44715</v>
      </c>
      <c r="F2812">
        <v>7182.96</v>
      </c>
      <c r="H2812" s="170">
        <v>44715</v>
      </c>
      <c r="I2812" s="172">
        <f t="shared" si="98"/>
        <v>6825.9444444444453</v>
      </c>
      <c r="J2812" s="114">
        <f t="shared" si="99"/>
        <v>7182.96</v>
      </c>
      <c r="L2812" s="170"/>
      <c r="M2812" s="173"/>
      <c r="T2812" s="170"/>
      <c r="X2812" s="170"/>
      <c r="Y2812" s="171"/>
    </row>
    <row r="2813" spans="2:25">
      <c r="B2813" s="170">
        <v>44733</v>
      </c>
      <c r="C2813">
        <v>6875</v>
      </c>
      <c r="E2813" s="170">
        <v>44718</v>
      </c>
      <c r="F2813">
        <v>7096.58</v>
      </c>
      <c r="H2813" s="170">
        <v>44718</v>
      </c>
      <c r="I2813" s="172">
        <f t="shared" si="98"/>
        <v>6825.9444444444453</v>
      </c>
      <c r="J2813" s="114">
        <f t="shared" si="99"/>
        <v>7096.58</v>
      </c>
      <c r="L2813" s="170"/>
      <c r="M2813" s="173"/>
      <c r="T2813" s="170"/>
      <c r="X2813" s="170"/>
      <c r="Y2813" s="171"/>
    </row>
    <row r="2814" spans="2:25">
      <c r="B2814" s="170">
        <v>44734</v>
      </c>
      <c r="C2814">
        <v>6975</v>
      </c>
      <c r="E2814" s="170">
        <v>44719</v>
      </c>
      <c r="F2814">
        <v>7141.05</v>
      </c>
      <c r="H2814" s="170">
        <v>44719</v>
      </c>
      <c r="I2814" s="172">
        <f t="shared" si="98"/>
        <v>6825.9444444444453</v>
      </c>
      <c r="J2814" s="114">
        <f t="shared" si="99"/>
        <v>7141.05</v>
      </c>
      <c r="L2814" s="170"/>
      <c r="M2814" s="173"/>
      <c r="T2814" s="170"/>
      <c r="X2814" s="170"/>
      <c r="Y2814" s="171"/>
    </row>
    <row r="2815" spans="2:25">
      <c r="B2815" s="170">
        <v>44735</v>
      </c>
      <c r="C2815">
        <v>7125</v>
      </c>
      <c r="E2815" s="170">
        <v>44720</v>
      </c>
      <c r="F2815">
        <v>7193.31</v>
      </c>
      <c r="H2815" s="170">
        <v>44720</v>
      </c>
      <c r="I2815" s="172">
        <f t="shared" si="98"/>
        <v>6825.9444444444453</v>
      </c>
      <c r="J2815" s="114">
        <f t="shared" si="99"/>
        <v>7193.31</v>
      </c>
      <c r="L2815" s="170"/>
      <c r="M2815" s="173"/>
      <c r="T2815" s="170"/>
      <c r="X2815" s="170"/>
      <c r="Y2815" s="171"/>
    </row>
    <row r="2816" spans="2:25">
      <c r="B2816" s="170">
        <v>44736</v>
      </c>
      <c r="C2816">
        <v>7075</v>
      </c>
      <c r="E2816" s="170">
        <v>44721</v>
      </c>
      <c r="F2816">
        <v>7182.83</v>
      </c>
      <c r="H2816" s="170">
        <v>44721</v>
      </c>
      <c r="I2816" s="172">
        <f t="shared" si="98"/>
        <v>6825.9444444444453</v>
      </c>
      <c r="J2816" s="114">
        <f t="shared" si="99"/>
        <v>7182.83</v>
      </c>
      <c r="L2816" s="170"/>
      <c r="M2816" s="173"/>
      <c r="T2816" s="170"/>
      <c r="X2816" s="170"/>
      <c r="Y2816" s="171"/>
    </row>
    <row r="2817" spans="2:25">
      <c r="B2817" s="170">
        <v>44739</v>
      </c>
      <c r="C2817">
        <v>7200</v>
      </c>
      <c r="E2817" s="170">
        <v>44722</v>
      </c>
      <c r="F2817">
        <v>7086.65</v>
      </c>
      <c r="H2817" s="170">
        <v>44722</v>
      </c>
      <c r="I2817" s="172">
        <f t="shared" si="98"/>
        <v>6825.9444444444453</v>
      </c>
      <c r="J2817" s="114">
        <f t="shared" si="99"/>
        <v>7086.65</v>
      </c>
      <c r="L2817" s="170"/>
      <c r="M2817" s="173"/>
      <c r="T2817" s="170"/>
      <c r="X2817" s="170"/>
      <c r="Y2817" s="171"/>
    </row>
    <row r="2818" spans="2:25">
      <c r="B2818" s="170">
        <v>44740</v>
      </c>
      <c r="C2818">
        <v>7250</v>
      </c>
      <c r="E2818" s="170">
        <v>44725</v>
      </c>
      <c r="F2818">
        <v>6995.44</v>
      </c>
      <c r="H2818" s="170">
        <v>44725</v>
      </c>
      <c r="I2818" s="172">
        <f t="shared" si="98"/>
        <v>6825.9444444444453</v>
      </c>
      <c r="J2818" s="114">
        <f t="shared" si="99"/>
        <v>6995.44</v>
      </c>
      <c r="L2818" s="170"/>
      <c r="M2818" s="173"/>
      <c r="T2818" s="170"/>
      <c r="X2818" s="170"/>
      <c r="Y2818" s="171"/>
    </row>
    <row r="2819" spans="2:25">
      <c r="B2819" s="170">
        <v>44741</v>
      </c>
      <c r="C2819">
        <v>7100</v>
      </c>
      <c r="E2819" s="170">
        <v>44726</v>
      </c>
      <c r="F2819">
        <v>7049.88</v>
      </c>
      <c r="H2819" s="170">
        <v>44726</v>
      </c>
      <c r="I2819" s="172">
        <f t="shared" si="98"/>
        <v>6825.9444444444453</v>
      </c>
      <c r="J2819" s="114">
        <f t="shared" si="99"/>
        <v>7049.88</v>
      </c>
      <c r="L2819" s="170"/>
      <c r="M2819" s="173"/>
      <c r="T2819" s="170"/>
      <c r="X2819" s="170"/>
      <c r="Y2819" s="171"/>
    </row>
    <row r="2820" spans="2:25">
      <c r="B2820" s="170">
        <v>44742</v>
      </c>
      <c r="C2820">
        <v>7050</v>
      </c>
      <c r="E2820" s="170">
        <v>44727</v>
      </c>
      <c r="F2820">
        <v>7007.05</v>
      </c>
      <c r="H2820" s="170">
        <v>44727</v>
      </c>
      <c r="I2820" s="172">
        <f t="shared" si="98"/>
        <v>6825.9444444444453</v>
      </c>
      <c r="J2820" s="114">
        <f t="shared" si="99"/>
        <v>7007.05</v>
      </c>
      <c r="L2820" s="170"/>
      <c r="M2820" s="173"/>
      <c r="T2820" s="170"/>
      <c r="X2820" s="170"/>
      <c r="Y2820" s="171"/>
    </row>
    <row r="2821" spans="2:25">
      <c r="B2821" s="170">
        <v>44743</v>
      </c>
      <c r="C2821">
        <v>7025</v>
      </c>
      <c r="E2821" s="170">
        <v>44728</v>
      </c>
      <c r="F2821">
        <v>7050.33</v>
      </c>
      <c r="H2821" s="170">
        <v>44728</v>
      </c>
      <c r="I2821" s="172">
        <f t="shared" ref="I2821:I2884" si="100">IFERROR(_xlfn.XLOOKUP($H2821,B2821:B6388,C2821:C6388),AVERAGE(I2818:I2820))</f>
        <v>6825.9444444444453</v>
      </c>
      <c r="J2821" s="114">
        <f t="shared" ref="J2821:J2884" si="101">F2821</f>
        <v>7050.33</v>
      </c>
      <c r="L2821" s="170"/>
      <c r="M2821" s="173"/>
      <c r="T2821" s="170"/>
      <c r="X2821" s="170"/>
      <c r="Y2821" s="171"/>
    </row>
    <row r="2822" spans="2:25">
      <c r="B2822" s="170">
        <v>44746</v>
      </c>
      <c r="C2822">
        <v>6825</v>
      </c>
      <c r="E2822" s="170">
        <v>44729</v>
      </c>
      <c r="F2822">
        <v>6936.97</v>
      </c>
      <c r="H2822" s="170">
        <v>44729</v>
      </c>
      <c r="I2822" s="172">
        <f t="shared" si="100"/>
        <v>6825.9444444444453</v>
      </c>
      <c r="J2822" s="114">
        <f t="shared" si="101"/>
        <v>6936.97</v>
      </c>
      <c r="L2822" s="170"/>
      <c r="M2822" s="173"/>
      <c r="T2822" s="170"/>
      <c r="X2822" s="170"/>
      <c r="Y2822" s="171"/>
    </row>
    <row r="2823" spans="2:25">
      <c r="B2823" s="170">
        <v>44747</v>
      </c>
      <c r="C2823">
        <v>6925</v>
      </c>
      <c r="E2823" s="170">
        <v>44732</v>
      </c>
      <c r="F2823">
        <v>6976.38</v>
      </c>
      <c r="H2823" s="170">
        <v>44732</v>
      </c>
      <c r="I2823" s="172">
        <f t="shared" si="100"/>
        <v>6825.9444444444453</v>
      </c>
      <c r="J2823" s="114">
        <f t="shared" si="101"/>
        <v>6976.38</v>
      </c>
      <c r="L2823" s="170"/>
      <c r="M2823" s="173"/>
      <c r="T2823" s="170"/>
      <c r="X2823" s="170"/>
      <c r="Y2823" s="171"/>
    </row>
    <row r="2824" spans="2:25">
      <c r="B2824" s="170">
        <v>44748</v>
      </c>
      <c r="C2824">
        <v>7000</v>
      </c>
      <c r="E2824" s="170">
        <v>44733</v>
      </c>
      <c r="F2824">
        <v>7044.07</v>
      </c>
      <c r="H2824" s="170">
        <v>44733</v>
      </c>
      <c r="I2824" s="172">
        <f t="shared" si="100"/>
        <v>6825.9444444444453</v>
      </c>
      <c r="J2824" s="114">
        <f t="shared" si="101"/>
        <v>7044.07</v>
      </c>
      <c r="L2824" s="170"/>
      <c r="M2824" s="173"/>
      <c r="T2824" s="170"/>
      <c r="X2824" s="170"/>
      <c r="Y2824" s="171"/>
    </row>
    <row r="2825" spans="2:25">
      <c r="B2825" s="170">
        <v>44749</v>
      </c>
      <c r="C2825">
        <v>6900</v>
      </c>
      <c r="E2825" s="170">
        <v>44734</v>
      </c>
      <c r="F2825">
        <v>6984.31</v>
      </c>
      <c r="H2825" s="170">
        <v>44734</v>
      </c>
      <c r="I2825" s="172">
        <f t="shared" si="100"/>
        <v>6825.9444444444453</v>
      </c>
      <c r="J2825" s="114">
        <f t="shared" si="101"/>
        <v>6984.31</v>
      </c>
      <c r="L2825" s="170"/>
      <c r="M2825" s="173"/>
      <c r="T2825" s="170"/>
      <c r="X2825" s="170"/>
      <c r="Y2825" s="171"/>
    </row>
    <row r="2826" spans="2:25">
      <c r="B2826" s="170">
        <v>44750</v>
      </c>
      <c r="C2826">
        <v>7025</v>
      </c>
      <c r="E2826" s="170">
        <v>44735</v>
      </c>
      <c r="F2826">
        <v>6998.27</v>
      </c>
      <c r="H2826" s="170">
        <v>44735</v>
      </c>
      <c r="I2826" s="172">
        <f t="shared" si="100"/>
        <v>6825.9444444444453</v>
      </c>
      <c r="J2826" s="114">
        <f t="shared" si="101"/>
        <v>6998.27</v>
      </c>
      <c r="L2826" s="170"/>
      <c r="M2826" s="173"/>
      <c r="T2826" s="170"/>
      <c r="X2826" s="170"/>
      <c r="Y2826" s="171"/>
    </row>
    <row r="2827" spans="2:25">
      <c r="B2827" s="170">
        <v>44753</v>
      </c>
      <c r="C2827">
        <v>7025</v>
      </c>
      <c r="E2827" s="170">
        <v>44736</v>
      </c>
      <c r="F2827">
        <v>7042.94</v>
      </c>
      <c r="H2827" s="170">
        <v>44736</v>
      </c>
      <c r="I2827" s="172">
        <f t="shared" si="100"/>
        <v>6825.9444444444453</v>
      </c>
      <c r="J2827" s="114">
        <f t="shared" si="101"/>
        <v>7042.94</v>
      </c>
      <c r="L2827" s="170"/>
      <c r="M2827" s="173"/>
      <c r="T2827" s="170"/>
      <c r="X2827" s="170"/>
      <c r="Y2827" s="171"/>
    </row>
    <row r="2828" spans="2:25">
      <c r="B2828" s="170">
        <v>44754</v>
      </c>
      <c r="C2828">
        <v>7050</v>
      </c>
      <c r="E2828" s="170">
        <v>44739</v>
      </c>
      <c r="F2828">
        <v>7016.06</v>
      </c>
      <c r="H2828" s="170">
        <v>44739</v>
      </c>
      <c r="I2828" s="172">
        <f t="shared" si="100"/>
        <v>6825.9444444444453</v>
      </c>
      <c r="J2828" s="114">
        <f t="shared" si="101"/>
        <v>7016.06</v>
      </c>
      <c r="L2828" s="170"/>
      <c r="M2828" s="173"/>
      <c r="T2828" s="170"/>
      <c r="X2828" s="170"/>
      <c r="Y2828" s="171"/>
    </row>
    <row r="2829" spans="2:25">
      <c r="B2829" s="170">
        <v>44755</v>
      </c>
      <c r="C2829">
        <v>6825</v>
      </c>
      <c r="E2829" s="170">
        <v>44740</v>
      </c>
      <c r="F2829">
        <v>6996.46</v>
      </c>
      <c r="H2829" s="170">
        <v>44740</v>
      </c>
      <c r="I2829" s="172">
        <f t="shared" si="100"/>
        <v>6825.9444444444453</v>
      </c>
      <c r="J2829" s="114">
        <f t="shared" si="101"/>
        <v>6996.46</v>
      </c>
      <c r="L2829" s="170"/>
      <c r="M2829" s="173"/>
      <c r="T2829" s="170"/>
      <c r="X2829" s="170"/>
      <c r="Y2829" s="171"/>
    </row>
    <row r="2830" spans="2:25">
      <c r="B2830" s="170">
        <v>44756</v>
      </c>
      <c r="C2830">
        <v>6925</v>
      </c>
      <c r="E2830" s="170">
        <v>44741</v>
      </c>
      <c r="F2830">
        <v>6942.35</v>
      </c>
      <c r="H2830" s="170">
        <v>44741</v>
      </c>
      <c r="I2830" s="172">
        <f t="shared" si="100"/>
        <v>6825.9444444444453</v>
      </c>
      <c r="J2830" s="114">
        <f t="shared" si="101"/>
        <v>6942.35</v>
      </c>
      <c r="L2830" s="170"/>
      <c r="M2830" s="173"/>
      <c r="T2830" s="170"/>
      <c r="X2830" s="170"/>
      <c r="Y2830" s="171"/>
    </row>
    <row r="2831" spans="2:25">
      <c r="B2831" s="170">
        <v>44757</v>
      </c>
      <c r="C2831">
        <v>6900</v>
      </c>
      <c r="E2831" s="170">
        <v>44742</v>
      </c>
      <c r="F2831">
        <v>6911.58</v>
      </c>
      <c r="H2831" s="170">
        <v>44742</v>
      </c>
      <c r="I2831" s="172">
        <f t="shared" si="100"/>
        <v>6825.9444444444453</v>
      </c>
      <c r="J2831" s="114">
        <f t="shared" si="101"/>
        <v>6911.58</v>
      </c>
      <c r="L2831" s="170"/>
      <c r="M2831" s="173"/>
      <c r="T2831" s="170"/>
      <c r="X2831" s="170"/>
      <c r="Y2831" s="171"/>
    </row>
    <row r="2832" spans="2:25">
      <c r="B2832" s="170">
        <v>44760</v>
      </c>
      <c r="C2832">
        <v>7050</v>
      </c>
      <c r="E2832" s="170">
        <v>44743</v>
      </c>
      <c r="F2832">
        <v>6794.33</v>
      </c>
      <c r="H2832" s="170">
        <v>44743</v>
      </c>
      <c r="I2832" s="172">
        <f t="shared" si="100"/>
        <v>6825.9444444444453</v>
      </c>
      <c r="J2832" s="114">
        <f t="shared" si="101"/>
        <v>6794.33</v>
      </c>
      <c r="L2832" s="170"/>
      <c r="M2832" s="173"/>
      <c r="T2832" s="170"/>
      <c r="X2832" s="170"/>
      <c r="Y2832" s="171"/>
    </row>
    <row r="2833" spans="2:25">
      <c r="B2833" s="170">
        <v>44761</v>
      </c>
      <c r="C2833">
        <v>7150</v>
      </c>
      <c r="E2833" s="170">
        <v>44746</v>
      </c>
      <c r="F2833">
        <v>6639.17</v>
      </c>
      <c r="H2833" s="170">
        <v>44746</v>
      </c>
      <c r="I2833" s="172">
        <f t="shared" si="100"/>
        <v>6825.9444444444453</v>
      </c>
      <c r="J2833" s="114">
        <f t="shared" si="101"/>
        <v>6639.17</v>
      </c>
      <c r="L2833" s="170"/>
      <c r="M2833" s="173"/>
      <c r="T2833" s="170"/>
      <c r="X2833" s="170"/>
      <c r="Y2833" s="171"/>
    </row>
    <row r="2834" spans="2:25">
      <c r="B2834" s="170">
        <v>44762</v>
      </c>
      <c r="C2834">
        <v>7100</v>
      </c>
      <c r="E2834" s="170">
        <v>44747</v>
      </c>
      <c r="F2834">
        <v>6703.27</v>
      </c>
      <c r="H2834" s="170">
        <v>44747</v>
      </c>
      <c r="I2834" s="172">
        <f t="shared" si="100"/>
        <v>6825.9444444444453</v>
      </c>
      <c r="J2834" s="114">
        <f t="shared" si="101"/>
        <v>6703.27</v>
      </c>
      <c r="L2834" s="170"/>
      <c r="M2834" s="173"/>
      <c r="T2834" s="170"/>
      <c r="X2834" s="170"/>
      <c r="Y2834" s="171"/>
    </row>
    <row r="2835" spans="2:25">
      <c r="B2835" s="170">
        <v>44763</v>
      </c>
      <c r="C2835">
        <v>7175</v>
      </c>
      <c r="E2835" s="170">
        <v>44748</v>
      </c>
      <c r="F2835">
        <v>6646.41</v>
      </c>
      <c r="H2835" s="170">
        <v>44748</v>
      </c>
      <c r="I2835" s="172">
        <f t="shared" si="100"/>
        <v>6825.9444444444453</v>
      </c>
      <c r="J2835" s="114">
        <f t="shared" si="101"/>
        <v>6646.41</v>
      </c>
      <c r="L2835" s="170"/>
      <c r="M2835" s="173"/>
      <c r="T2835" s="170"/>
      <c r="X2835" s="170"/>
      <c r="Y2835" s="171"/>
    </row>
    <row r="2836" spans="2:25">
      <c r="B2836" s="170">
        <v>44764</v>
      </c>
      <c r="C2836">
        <v>7050</v>
      </c>
      <c r="E2836" s="170">
        <v>44749</v>
      </c>
      <c r="F2836">
        <v>6652.59</v>
      </c>
      <c r="H2836" s="170">
        <v>44749</v>
      </c>
      <c r="I2836" s="172">
        <f t="shared" si="100"/>
        <v>6825.9444444444453</v>
      </c>
      <c r="J2836" s="114">
        <f t="shared" si="101"/>
        <v>6652.59</v>
      </c>
      <c r="L2836" s="170"/>
      <c r="M2836" s="173"/>
      <c r="T2836" s="170"/>
      <c r="X2836" s="170"/>
      <c r="Y2836" s="171"/>
    </row>
    <row r="2837" spans="2:25">
      <c r="B2837" s="170">
        <v>44767</v>
      </c>
      <c r="C2837">
        <v>7025</v>
      </c>
      <c r="E2837" s="170">
        <v>44750</v>
      </c>
      <c r="F2837">
        <v>6740.22</v>
      </c>
      <c r="H2837" s="170">
        <v>44750</v>
      </c>
      <c r="I2837" s="172">
        <f t="shared" si="100"/>
        <v>6825.9444444444453</v>
      </c>
      <c r="J2837" s="114">
        <f t="shared" si="101"/>
        <v>6740.22</v>
      </c>
      <c r="L2837" s="170"/>
      <c r="M2837" s="173"/>
      <c r="T2837" s="170"/>
      <c r="X2837" s="170"/>
      <c r="Y2837" s="171"/>
    </row>
    <row r="2838" spans="2:25">
      <c r="B2838" s="170">
        <v>44768</v>
      </c>
      <c r="C2838">
        <v>7000</v>
      </c>
      <c r="E2838" s="170">
        <v>44753</v>
      </c>
      <c r="F2838">
        <v>6722.15</v>
      </c>
      <c r="H2838" s="170">
        <v>44753</v>
      </c>
      <c r="I2838" s="172">
        <f t="shared" si="100"/>
        <v>6825.9444444444453</v>
      </c>
      <c r="J2838" s="114">
        <f t="shared" si="101"/>
        <v>6722.15</v>
      </c>
      <c r="L2838" s="170"/>
      <c r="M2838" s="173"/>
      <c r="T2838" s="170"/>
      <c r="X2838" s="170"/>
      <c r="Y2838" s="171"/>
    </row>
    <row r="2839" spans="2:25">
      <c r="B2839" s="170">
        <v>44769</v>
      </c>
      <c r="C2839">
        <v>7000</v>
      </c>
      <c r="E2839" s="170">
        <v>44754</v>
      </c>
      <c r="F2839">
        <v>6718.29</v>
      </c>
      <c r="H2839" s="170">
        <v>44754</v>
      </c>
      <c r="I2839" s="172">
        <f t="shared" si="100"/>
        <v>6825.9444444444453</v>
      </c>
      <c r="J2839" s="114">
        <f t="shared" si="101"/>
        <v>6718.29</v>
      </c>
      <c r="L2839" s="170"/>
      <c r="M2839" s="173"/>
      <c r="T2839" s="170"/>
      <c r="X2839" s="170"/>
      <c r="Y2839" s="171"/>
    </row>
    <row r="2840" spans="2:25">
      <c r="B2840" s="170">
        <v>44770</v>
      </c>
      <c r="C2840">
        <v>6900</v>
      </c>
      <c r="E2840" s="170">
        <v>44755</v>
      </c>
      <c r="F2840">
        <v>6640.99</v>
      </c>
      <c r="H2840" s="170">
        <v>44755</v>
      </c>
      <c r="I2840" s="172">
        <f t="shared" si="100"/>
        <v>6825.9444444444453</v>
      </c>
      <c r="J2840" s="114">
        <f t="shared" si="101"/>
        <v>6640.99</v>
      </c>
      <c r="L2840" s="170"/>
      <c r="M2840" s="173"/>
      <c r="T2840" s="170"/>
      <c r="X2840" s="170"/>
      <c r="Y2840" s="171"/>
    </row>
    <row r="2841" spans="2:25">
      <c r="B2841" s="170">
        <v>44771</v>
      </c>
      <c r="C2841">
        <v>6800</v>
      </c>
      <c r="E2841" s="170">
        <v>44756</v>
      </c>
      <c r="F2841">
        <v>6690.09</v>
      </c>
      <c r="H2841" s="170">
        <v>44756</v>
      </c>
      <c r="I2841" s="172">
        <f t="shared" si="100"/>
        <v>6825.9444444444453</v>
      </c>
      <c r="J2841" s="114">
        <f t="shared" si="101"/>
        <v>6690.09</v>
      </c>
      <c r="L2841" s="170"/>
      <c r="M2841" s="173"/>
      <c r="T2841" s="170"/>
      <c r="X2841" s="170"/>
      <c r="Y2841" s="171"/>
    </row>
    <row r="2842" spans="2:25">
      <c r="B2842" s="170">
        <v>44774</v>
      </c>
      <c r="C2842">
        <v>6900</v>
      </c>
      <c r="E2842" s="170">
        <v>44757</v>
      </c>
      <c r="F2842">
        <v>6651.91</v>
      </c>
      <c r="H2842" s="170">
        <v>44757</v>
      </c>
      <c r="I2842" s="172">
        <f t="shared" si="100"/>
        <v>6825.9444444444453</v>
      </c>
      <c r="J2842" s="114">
        <f t="shared" si="101"/>
        <v>6651.91</v>
      </c>
      <c r="L2842" s="170"/>
      <c r="M2842" s="173"/>
      <c r="T2842" s="170"/>
      <c r="X2842" s="170"/>
      <c r="Y2842" s="171"/>
    </row>
    <row r="2843" spans="2:25">
      <c r="B2843" s="170">
        <v>44775</v>
      </c>
      <c r="C2843">
        <v>6700</v>
      </c>
      <c r="E2843" s="170">
        <v>44760</v>
      </c>
      <c r="F2843">
        <v>6659.25</v>
      </c>
      <c r="H2843" s="170">
        <v>44760</v>
      </c>
      <c r="I2843" s="172">
        <f t="shared" si="100"/>
        <v>6825.9444444444453</v>
      </c>
      <c r="J2843" s="114">
        <f t="shared" si="101"/>
        <v>6659.25</v>
      </c>
      <c r="L2843" s="170"/>
      <c r="M2843" s="173"/>
      <c r="T2843" s="170"/>
      <c r="X2843" s="170"/>
      <c r="Y2843" s="171"/>
    </row>
    <row r="2844" spans="2:25">
      <c r="B2844" s="170">
        <v>44776</v>
      </c>
      <c r="C2844">
        <v>6575</v>
      </c>
      <c r="E2844" s="170">
        <v>44761</v>
      </c>
      <c r="F2844">
        <v>6736.09</v>
      </c>
      <c r="H2844" s="170">
        <v>44761</v>
      </c>
      <c r="I2844" s="172">
        <f t="shared" si="100"/>
        <v>6825.9444444444453</v>
      </c>
      <c r="J2844" s="114">
        <f t="shared" si="101"/>
        <v>6736.09</v>
      </c>
      <c r="L2844" s="170"/>
      <c r="M2844" s="173"/>
      <c r="T2844" s="170"/>
      <c r="X2844" s="170"/>
      <c r="Y2844" s="171"/>
    </row>
    <row r="2845" spans="2:25">
      <c r="B2845" s="170">
        <v>44777</v>
      </c>
      <c r="C2845">
        <v>6650</v>
      </c>
      <c r="E2845" s="170">
        <v>44762</v>
      </c>
      <c r="F2845">
        <v>6874.74</v>
      </c>
      <c r="H2845" s="170">
        <v>44762</v>
      </c>
      <c r="I2845" s="172">
        <f t="shared" si="100"/>
        <v>6825.9444444444453</v>
      </c>
      <c r="J2845" s="114">
        <f t="shared" si="101"/>
        <v>6874.74</v>
      </c>
      <c r="L2845" s="170"/>
      <c r="M2845" s="173"/>
      <c r="T2845" s="170"/>
      <c r="X2845" s="170"/>
      <c r="Y2845" s="171"/>
    </row>
    <row r="2846" spans="2:25">
      <c r="B2846" s="170">
        <v>44778</v>
      </c>
      <c r="C2846">
        <v>6625</v>
      </c>
      <c r="E2846" s="170">
        <v>44763</v>
      </c>
      <c r="F2846">
        <v>6864.13</v>
      </c>
      <c r="H2846" s="170">
        <v>44763</v>
      </c>
      <c r="I2846" s="172">
        <f t="shared" si="100"/>
        <v>6825.9444444444453</v>
      </c>
      <c r="J2846" s="114">
        <f t="shared" si="101"/>
        <v>6864.13</v>
      </c>
      <c r="L2846" s="170"/>
      <c r="M2846" s="173"/>
      <c r="T2846" s="170"/>
      <c r="X2846" s="170"/>
      <c r="Y2846" s="171"/>
    </row>
    <row r="2847" spans="2:25">
      <c r="B2847" s="170">
        <v>44781</v>
      </c>
      <c r="C2847">
        <v>6625</v>
      </c>
      <c r="E2847" s="170">
        <v>44764</v>
      </c>
      <c r="F2847">
        <v>6886.96</v>
      </c>
      <c r="H2847" s="170">
        <v>44764</v>
      </c>
      <c r="I2847" s="172">
        <f t="shared" si="100"/>
        <v>6825.9444444444453</v>
      </c>
      <c r="J2847" s="114">
        <f t="shared" si="101"/>
        <v>6886.96</v>
      </c>
      <c r="L2847" s="170"/>
      <c r="M2847" s="173"/>
      <c r="T2847" s="170"/>
      <c r="X2847" s="170"/>
      <c r="Y2847" s="171"/>
    </row>
    <row r="2848" spans="2:25">
      <c r="B2848" s="170">
        <v>44782</v>
      </c>
      <c r="C2848">
        <v>6550</v>
      </c>
      <c r="E2848" s="170">
        <v>44767</v>
      </c>
      <c r="F2848">
        <v>6858.41</v>
      </c>
      <c r="H2848" s="170">
        <v>44767</v>
      </c>
      <c r="I2848" s="172">
        <f t="shared" si="100"/>
        <v>6825.9444444444453</v>
      </c>
      <c r="J2848" s="114">
        <f t="shared" si="101"/>
        <v>6858.41</v>
      </c>
      <c r="L2848" s="170"/>
      <c r="M2848" s="173"/>
      <c r="T2848" s="170"/>
      <c r="X2848" s="170"/>
      <c r="Y2848" s="171"/>
    </row>
    <row r="2849" spans="2:25">
      <c r="B2849" s="170">
        <v>44783</v>
      </c>
      <c r="C2849">
        <v>6625</v>
      </c>
      <c r="E2849" s="170">
        <v>44768</v>
      </c>
      <c r="F2849">
        <v>6871.54</v>
      </c>
      <c r="H2849" s="170">
        <v>44768</v>
      </c>
      <c r="I2849" s="172">
        <f t="shared" si="100"/>
        <v>6825.9444444444453</v>
      </c>
      <c r="J2849" s="114">
        <f t="shared" si="101"/>
        <v>6871.54</v>
      </c>
      <c r="L2849" s="170"/>
      <c r="M2849" s="173"/>
      <c r="T2849" s="170"/>
      <c r="X2849" s="170"/>
      <c r="Y2849" s="171"/>
    </row>
    <row r="2850" spans="2:25">
      <c r="B2850" s="170">
        <v>44784</v>
      </c>
      <c r="C2850">
        <v>6600</v>
      </c>
      <c r="E2850" s="170">
        <v>44769</v>
      </c>
      <c r="F2850">
        <v>6898.22</v>
      </c>
      <c r="H2850" s="170">
        <v>44769</v>
      </c>
      <c r="I2850" s="172">
        <f t="shared" si="100"/>
        <v>6825.9444444444453</v>
      </c>
      <c r="J2850" s="114">
        <f t="shared" si="101"/>
        <v>6898.22</v>
      </c>
      <c r="L2850" s="170"/>
      <c r="M2850" s="173"/>
      <c r="T2850" s="170"/>
      <c r="X2850" s="170"/>
      <c r="Y2850" s="171"/>
    </row>
    <row r="2851" spans="2:25">
      <c r="B2851" s="170">
        <v>44785</v>
      </c>
      <c r="C2851">
        <v>6625</v>
      </c>
      <c r="E2851" s="170">
        <v>44770</v>
      </c>
      <c r="F2851">
        <v>6956.82</v>
      </c>
      <c r="H2851" s="170">
        <v>44770</v>
      </c>
      <c r="I2851" s="172">
        <f t="shared" si="100"/>
        <v>6825.9444444444453</v>
      </c>
      <c r="J2851" s="114">
        <f t="shared" si="101"/>
        <v>6956.82</v>
      </c>
      <c r="L2851" s="170"/>
      <c r="M2851" s="173"/>
      <c r="T2851" s="170"/>
      <c r="X2851" s="170"/>
      <c r="Y2851" s="171"/>
    </row>
    <row r="2852" spans="2:25">
      <c r="B2852" s="170">
        <v>44788</v>
      </c>
      <c r="C2852">
        <v>6625</v>
      </c>
      <c r="E2852" s="170">
        <v>44771</v>
      </c>
      <c r="F2852">
        <v>6951.12</v>
      </c>
      <c r="H2852" s="170">
        <v>44771</v>
      </c>
      <c r="I2852" s="172">
        <f t="shared" si="100"/>
        <v>6825.9444444444453</v>
      </c>
      <c r="J2852" s="114">
        <f t="shared" si="101"/>
        <v>6951.12</v>
      </c>
      <c r="L2852" s="170"/>
      <c r="M2852" s="173"/>
      <c r="T2852" s="170"/>
      <c r="X2852" s="170"/>
      <c r="Y2852" s="171"/>
    </row>
    <row r="2853" spans="2:25">
      <c r="B2853" s="170">
        <v>44789</v>
      </c>
      <c r="C2853">
        <v>6550</v>
      </c>
      <c r="E2853" s="170">
        <v>44774</v>
      </c>
      <c r="F2853">
        <v>6968.78</v>
      </c>
      <c r="H2853" s="170">
        <v>44774</v>
      </c>
      <c r="I2853" s="172">
        <f t="shared" si="100"/>
        <v>6825.9444444444453</v>
      </c>
      <c r="J2853" s="114">
        <f t="shared" si="101"/>
        <v>6968.78</v>
      </c>
      <c r="L2853" s="170"/>
      <c r="M2853" s="173"/>
      <c r="T2853" s="170"/>
      <c r="X2853" s="170"/>
      <c r="Y2853" s="171"/>
    </row>
    <row r="2854" spans="2:25">
      <c r="B2854" s="170">
        <v>44791</v>
      </c>
      <c r="C2854">
        <v>6575</v>
      </c>
      <c r="E2854" s="170">
        <v>44775</v>
      </c>
      <c r="F2854">
        <v>6988.16</v>
      </c>
      <c r="H2854" s="170">
        <v>44775</v>
      </c>
      <c r="I2854" s="172">
        <f t="shared" si="100"/>
        <v>6825.9444444444453</v>
      </c>
      <c r="J2854" s="114">
        <f t="shared" si="101"/>
        <v>6988.16</v>
      </c>
      <c r="L2854" s="170"/>
      <c r="M2854" s="173"/>
      <c r="T2854" s="170"/>
      <c r="X2854" s="170"/>
      <c r="Y2854" s="171"/>
    </row>
    <row r="2855" spans="2:25">
      <c r="B2855" s="170">
        <v>44792</v>
      </c>
      <c r="C2855">
        <v>6575</v>
      </c>
      <c r="E2855" s="170">
        <v>44776</v>
      </c>
      <c r="F2855">
        <v>7032.89</v>
      </c>
      <c r="H2855" s="170">
        <v>44776</v>
      </c>
      <c r="I2855" s="172">
        <f t="shared" si="100"/>
        <v>6825.9444444444453</v>
      </c>
      <c r="J2855" s="114">
        <f t="shared" si="101"/>
        <v>7032.89</v>
      </c>
      <c r="L2855" s="170"/>
      <c r="M2855" s="173"/>
      <c r="T2855" s="170"/>
      <c r="X2855" s="170"/>
      <c r="Y2855" s="171"/>
    </row>
    <row r="2856" spans="2:25">
      <c r="B2856" s="170">
        <v>44795</v>
      </c>
      <c r="C2856">
        <v>6650</v>
      </c>
      <c r="E2856" s="170">
        <v>44777</v>
      </c>
      <c r="F2856">
        <v>7057.35</v>
      </c>
      <c r="H2856" s="170">
        <v>44777</v>
      </c>
      <c r="I2856" s="172">
        <f t="shared" si="100"/>
        <v>6825.9444444444453</v>
      </c>
      <c r="J2856" s="114">
        <f t="shared" si="101"/>
        <v>7057.35</v>
      </c>
      <c r="L2856" s="170"/>
      <c r="M2856" s="173"/>
      <c r="T2856" s="170"/>
      <c r="X2856" s="170"/>
      <c r="Y2856" s="171"/>
    </row>
    <row r="2857" spans="2:25">
      <c r="B2857" s="170">
        <v>44796</v>
      </c>
      <c r="C2857">
        <v>6650</v>
      </c>
      <c r="E2857" s="170">
        <v>44778</v>
      </c>
      <c r="F2857">
        <v>7084.66</v>
      </c>
      <c r="H2857" s="170">
        <v>44778</v>
      </c>
      <c r="I2857" s="172">
        <f t="shared" si="100"/>
        <v>6825.9444444444453</v>
      </c>
      <c r="J2857" s="114">
        <f t="shared" si="101"/>
        <v>7084.66</v>
      </c>
      <c r="L2857" s="170"/>
      <c r="M2857" s="173"/>
      <c r="T2857" s="170"/>
      <c r="X2857" s="170"/>
      <c r="Y2857" s="171"/>
    </row>
    <row r="2858" spans="2:25">
      <c r="B2858" s="170">
        <v>44797</v>
      </c>
      <c r="C2858">
        <v>6650</v>
      </c>
      <c r="E2858" s="170">
        <v>44781</v>
      </c>
      <c r="F2858">
        <v>7086.85</v>
      </c>
      <c r="H2858" s="170">
        <v>44781</v>
      </c>
      <c r="I2858" s="172">
        <f t="shared" si="100"/>
        <v>6825.9444444444453</v>
      </c>
      <c r="J2858" s="114">
        <f t="shared" si="101"/>
        <v>7086.85</v>
      </c>
      <c r="L2858" s="170"/>
      <c r="M2858" s="173"/>
      <c r="T2858" s="170"/>
      <c r="X2858" s="170"/>
      <c r="Y2858" s="171"/>
    </row>
    <row r="2859" spans="2:25">
      <c r="B2859" s="170">
        <v>44798</v>
      </c>
      <c r="C2859">
        <v>6575</v>
      </c>
      <c r="E2859" s="170">
        <v>44782</v>
      </c>
      <c r="F2859">
        <v>7102.88</v>
      </c>
      <c r="H2859" s="170">
        <v>44782</v>
      </c>
      <c r="I2859" s="172">
        <f t="shared" si="100"/>
        <v>6825.9444444444453</v>
      </c>
      <c r="J2859" s="114">
        <f t="shared" si="101"/>
        <v>7102.88</v>
      </c>
      <c r="L2859" s="170"/>
      <c r="M2859" s="173"/>
      <c r="T2859" s="170"/>
      <c r="X2859" s="170"/>
      <c r="Y2859" s="171"/>
    </row>
    <row r="2860" spans="2:25">
      <c r="B2860" s="170">
        <v>44799</v>
      </c>
      <c r="C2860">
        <v>6500</v>
      </c>
      <c r="E2860" s="170">
        <v>44783</v>
      </c>
      <c r="F2860">
        <v>7086.24</v>
      </c>
      <c r="H2860" s="170">
        <v>44783</v>
      </c>
      <c r="I2860" s="172">
        <f t="shared" si="100"/>
        <v>6825.9444444444453</v>
      </c>
      <c r="J2860" s="114">
        <f t="shared" si="101"/>
        <v>7086.24</v>
      </c>
      <c r="L2860" s="170"/>
      <c r="M2860" s="173"/>
      <c r="T2860" s="170"/>
      <c r="X2860" s="170"/>
      <c r="Y2860" s="171"/>
    </row>
    <row r="2861" spans="2:25">
      <c r="B2861" s="170">
        <v>44802</v>
      </c>
      <c r="C2861">
        <v>6625</v>
      </c>
      <c r="E2861" s="170">
        <v>44784</v>
      </c>
      <c r="F2861">
        <v>7160.39</v>
      </c>
      <c r="H2861" s="170">
        <v>44784</v>
      </c>
      <c r="I2861" s="172">
        <f t="shared" si="100"/>
        <v>6825.9444444444453</v>
      </c>
      <c r="J2861" s="114">
        <f t="shared" si="101"/>
        <v>7160.39</v>
      </c>
      <c r="L2861" s="170"/>
      <c r="M2861" s="173"/>
      <c r="T2861" s="170"/>
      <c r="X2861" s="170"/>
      <c r="Y2861" s="171"/>
    </row>
    <row r="2862" spans="2:25">
      <c r="B2862" s="170">
        <v>44803</v>
      </c>
      <c r="C2862">
        <v>6500</v>
      </c>
      <c r="E2862" s="170">
        <v>44785</v>
      </c>
      <c r="F2862">
        <v>7123.02</v>
      </c>
      <c r="H2862" s="170">
        <v>44785</v>
      </c>
      <c r="I2862" s="172">
        <f t="shared" si="100"/>
        <v>6825.9444444444453</v>
      </c>
      <c r="J2862" s="114">
        <f t="shared" si="101"/>
        <v>7123.02</v>
      </c>
      <c r="L2862" s="170"/>
      <c r="M2862" s="173"/>
      <c r="T2862" s="170"/>
      <c r="X2862" s="170"/>
      <c r="Y2862" s="171"/>
    </row>
    <row r="2863" spans="2:25">
      <c r="B2863" s="170">
        <v>44804</v>
      </c>
      <c r="C2863">
        <v>6225</v>
      </c>
      <c r="E2863" s="170">
        <v>44788</v>
      </c>
      <c r="F2863">
        <v>7093.28</v>
      </c>
      <c r="H2863" s="170">
        <v>44788</v>
      </c>
      <c r="I2863" s="172">
        <f t="shared" si="100"/>
        <v>6825.9444444444453</v>
      </c>
      <c r="J2863" s="114">
        <f t="shared" si="101"/>
        <v>7093.28</v>
      </c>
      <c r="L2863" s="170"/>
      <c r="M2863" s="173"/>
      <c r="T2863" s="170"/>
      <c r="X2863" s="170"/>
      <c r="Y2863" s="171"/>
    </row>
    <row r="2864" spans="2:25">
      <c r="B2864" s="170">
        <v>44805</v>
      </c>
      <c r="C2864">
        <v>6275</v>
      </c>
      <c r="E2864" s="170">
        <v>44789</v>
      </c>
      <c r="F2864">
        <v>7133.45</v>
      </c>
      <c r="H2864" s="170">
        <v>44789</v>
      </c>
      <c r="I2864" s="172">
        <f t="shared" si="100"/>
        <v>6825.9444444444453</v>
      </c>
      <c r="J2864" s="114">
        <f t="shared" si="101"/>
        <v>7133.45</v>
      </c>
      <c r="L2864" s="170"/>
      <c r="M2864" s="173"/>
      <c r="T2864" s="170"/>
      <c r="X2864" s="170"/>
      <c r="Y2864" s="171"/>
    </row>
    <row r="2865" spans="2:25">
      <c r="B2865" s="170">
        <v>44806</v>
      </c>
      <c r="C2865">
        <v>6400</v>
      </c>
      <c r="E2865" s="170">
        <v>44791</v>
      </c>
      <c r="F2865">
        <v>7186.56</v>
      </c>
      <c r="H2865" s="170">
        <v>44791</v>
      </c>
      <c r="I2865" s="172">
        <f t="shared" si="100"/>
        <v>6825.9444444444453</v>
      </c>
      <c r="J2865" s="114">
        <f t="shared" si="101"/>
        <v>7186.56</v>
      </c>
      <c r="L2865" s="170"/>
      <c r="M2865" s="173"/>
      <c r="T2865" s="170"/>
      <c r="X2865" s="170"/>
      <c r="Y2865" s="171"/>
    </row>
    <row r="2866" spans="2:25">
      <c r="B2866" s="170">
        <v>44809</v>
      </c>
      <c r="C2866">
        <v>6375</v>
      </c>
      <c r="E2866" s="170">
        <v>44792</v>
      </c>
      <c r="F2866">
        <v>7172.43</v>
      </c>
      <c r="H2866" s="170">
        <v>44792</v>
      </c>
      <c r="I2866" s="172">
        <f t="shared" si="100"/>
        <v>6825.9444444444453</v>
      </c>
      <c r="J2866" s="114">
        <f t="shared" si="101"/>
        <v>7172.43</v>
      </c>
      <c r="L2866" s="170"/>
      <c r="M2866" s="173"/>
      <c r="T2866" s="170"/>
      <c r="X2866" s="170"/>
      <c r="Y2866" s="171"/>
    </row>
    <row r="2867" spans="2:25">
      <c r="B2867" s="170">
        <v>44810</v>
      </c>
      <c r="C2867">
        <v>6350</v>
      </c>
      <c r="E2867" s="170">
        <v>44795</v>
      </c>
      <c r="F2867">
        <v>7107.98</v>
      </c>
      <c r="H2867" s="170">
        <v>44795</v>
      </c>
      <c r="I2867" s="172">
        <f t="shared" si="100"/>
        <v>6825.9444444444453</v>
      </c>
      <c r="J2867" s="114">
        <f t="shared" si="101"/>
        <v>7107.98</v>
      </c>
      <c r="L2867" s="170"/>
      <c r="M2867" s="173"/>
      <c r="T2867" s="170"/>
      <c r="X2867" s="170"/>
      <c r="Y2867" s="171"/>
    </row>
    <row r="2868" spans="2:25">
      <c r="B2868" s="170">
        <v>44811</v>
      </c>
      <c r="C2868">
        <v>6300</v>
      </c>
      <c r="E2868" s="170">
        <v>44796</v>
      </c>
      <c r="F2868">
        <v>7163.27</v>
      </c>
      <c r="H2868" s="170">
        <v>44796</v>
      </c>
      <c r="I2868" s="172">
        <f t="shared" si="100"/>
        <v>6825.9444444444453</v>
      </c>
      <c r="J2868" s="114">
        <f t="shared" si="101"/>
        <v>7163.27</v>
      </c>
      <c r="L2868" s="170"/>
      <c r="M2868" s="173"/>
      <c r="T2868" s="170"/>
      <c r="X2868" s="170"/>
      <c r="Y2868" s="171"/>
    </row>
    <row r="2869" spans="2:25">
      <c r="B2869" s="170">
        <v>44812</v>
      </c>
      <c r="C2869">
        <v>6250</v>
      </c>
      <c r="E2869" s="170">
        <v>44797</v>
      </c>
      <c r="F2869">
        <v>7194.71</v>
      </c>
      <c r="H2869" s="170">
        <v>44797</v>
      </c>
      <c r="I2869" s="172">
        <f t="shared" si="100"/>
        <v>6825.9444444444453</v>
      </c>
      <c r="J2869" s="114">
        <f t="shared" si="101"/>
        <v>7194.71</v>
      </c>
      <c r="L2869" s="170"/>
      <c r="M2869" s="173"/>
      <c r="T2869" s="170"/>
      <c r="X2869" s="170"/>
      <c r="Y2869" s="171"/>
    </row>
    <row r="2870" spans="2:25">
      <c r="B2870" s="170">
        <v>44813</v>
      </c>
      <c r="C2870">
        <v>6225</v>
      </c>
      <c r="E2870" s="170">
        <v>44798</v>
      </c>
      <c r="F2870">
        <v>7174.21</v>
      </c>
      <c r="H2870" s="170">
        <v>44798</v>
      </c>
      <c r="I2870" s="172">
        <f t="shared" si="100"/>
        <v>6825.9444444444453</v>
      </c>
      <c r="J2870" s="114">
        <f t="shared" si="101"/>
        <v>7174.21</v>
      </c>
      <c r="L2870" s="170"/>
      <c r="M2870" s="173"/>
      <c r="T2870" s="170"/>
      <c r="X2870" s="170"/>
      <c r="Y2870" s="171"/>
    </row>
    <row r="2871" spans="2:25">
      <c r="B2871" s="170">
        <v>44816</v>
      </c>
      <c r="C2871">
        <v>6225</v>
      </c>
      <c r="E2871" s="170">
        <v>44799</v>
      </c>
      <c r="F2871">
        <v>7135.25</v>
      </c>
      <c r="H2871" s="170">
        <v>44799</v>
      </c>
      <c r="I2871" s="172">
        <f t="shared" si="100"/>
        <v>6825.9444444444453</v>
      </c>
      <c r="J2871" s="114">
        <f t="shared" si="101"/>
        <v>7135.25</v>
      </c>
      <c r="L2871" s="170"/>
      <c r="M2871" s="173"/>
      <c r="T2871" s="170"/>
      <c r="X2871" s="170"/>
      <c r="Y2871" s="171"/>
    </row>
    <row r="2872" spans="2:25">
      <c r="B2872" s="170">
        <v>44817</v>
      </c>
      <c r="C2872">
        <v>6200</v>
      </c>
      <c r="E2872" s="170">
        <v>44802</v>
      </c>
      <c r="F2872">
        <v>7122.17</v>
      </c>
      <c r="H2872" s="170">
        <v>44802</v>
      </c>
      <c r="I2872" s="172">
        <f t="shared" si="100"/>
        <v>6825.9444444444453</v>
      </c>
      <c r="J2872" s="114">
        <f t="shared" si="101"/>
        <v>7122.17</v>
      </c>
      <c r="L2872" s="170"/>
      <c r="M2872" s="173"/>
      <c r="T2872" s="170"/>
      <c r="X2872" s="170"/>
      <c r="Y2872" s="171"/>
    </row>
    <row r="2873" spans="2:25">
      <c r="B2873" s="170">
        <v>44818</v>
      </c>
      <c r="C2873">
        <v>6225</v>
      </c>
      <c r="E2873" s="170">
        <v>44803</v>
      </c>
      <c r="F2873">
        <v>7159.47</v>
      </c>
      <c r="H2873" s="170">
        <v>44803</v>
      </c>
      <c r="I2873" s="172">
        <f t="shared" si="100"/>
        <v>6825.9444444444453</v>
      </c>
      <c r="J2873" s="114">
        <f t="shared" si="101"/>
        <v>7159.47</v>
      </c>
      <c r="L2873" s="170"/>
      <c r="M2873" s="173"/>
      <c r="T2873" s="170"/>
      <c r="X2873" s="170"/>
      <c r="Y2873" s="171"/>
    </row>
    <row r="2874" spans="2:25">
      <c r="B2874" s="170">
        <v>44819</v>
      </c>
      <c r="C2874">
        <v>6175</v>
      </c>
      <c r="E2874" s="170">
        <v>44804</v>
      </c>
      <c r="F2874">
        <v>7178.59</v>
      </c>
      <c r="H2874" s="170">
        <v>44804</v>
      </c>
      <c r="I2874" s="172">
        <f t="shared" si="100"/>
        <v>6825.9444444444453</v>
      </c>
      <c r="J2874" s="114">
        <f t="shared" si="101"/>
        <v>7178.59</v>
      </c>
      <c r="L2874" s="170"/>
      <c r="M2874" s="173"/>
      <c r="T2874" s="170"/>
      <c r="X2874" s="170"/>
      <c r="Y2874" s="171"/>
    </row>
    <row r="2875" spans="2:25">
      <c r="B2875" s="170">
        <v>44820</v>
      </c>
      <c r="C2875">
        <v>6300</v>
      </c>
      <c r="E2875" s="170">
        <v>44805</v>
      </c>
      <c r="F2875">
        <v>7153.1</v>
      </c>
      <c r="H2875" s="170">
        <v>44805</v>
      </c>
      <c r="I2875" s="172">
        <f t="shared" si="100"/>
        <v>6825.9444444444453</v>
      </c>
      <c r="J2875" s="114">
        <f t="shared" si="101"/>
        <v>7153.1</v>
      </c>
      <c r="L2875" s="170"/>
      <c r="M2875" s="173"/>
      <c r="T2875" s="170"/>
      <c r="X2875" s="170"/>
      <c r="Y2875" s="171"/>
    </row>
    <row r="2876" spans="2:25">
      <c r="B2876" s="170">
        <v>44823</v>
      </c>
      <c r="C2876">
        <v>6200</v>
      </c>
      <c r="E2876" s="170">
        <v>44806</v>
      </c>
      <c r="F2876">
        <v>7177.18</v>
      </c>
      <c r="H2876" s="170">
        <v>44806</v>
      </c>
      <c r="I2876" s="172">
        <f t="shared" si="100"/>
        <v>6825.9444444444453</v>
      </c>
      <c r="J2876" s="114">
        <f t="shared" si="101"/>
        <v>7177.18</v>
      </c>
      <c r="L2876" s="170"/>
      <c r="M2876" s="173"/>
      <c r="T2876" s="170"/>
      <c r="X2876" s="170"/>
      <c r="Y2876" s="171"/>
    </row>
    <row r="2877" spans="2:25">
      <c r="B2877" s="170">
        <v>44824</v>
      </c>
      <c r="C2877">
        <v>6200</v>
      </c>
      <c r="E2877" s="170">
        <v>44809</v>
      </c>
      <c r="F2877">
        <v>7231.88</v>
      </c>
      <c r="H2877" s="170">
        <v>44809</v>
      </c>
      <c r="I2877" s="172">
        <f t="shared" si="100"/>
        <v>6825.9444444444453</v>
      </c>
      <c r="J2877" s="114">
        <f t="shared" si="101"/>
        <v>7231.88</v>
      </c>
      <c r="L2877" s="170"/>
      <c r="M2877" s="173"/>
      <c r="T2877" s="170"/>
      <c r="X2877" s="170"/>
      <c r="Y2877" s="171"/>
    </row>
    <row r="2878" spans="2:25">
      <c r="B2878" s="170">
        <v>44825</v>
      </c>
      <c r="C2878">
        <v>6250</v>
      </c>
      <c r="E2878" s="170">
        <v>44810</v>
      </c>
      <c r="F2878">
        <v>7233.16</v>
      </c>
      <c r="H2878" s="170">
        <v>44810</v>
      </c>
      <c r="I2878" s="172">
        <f t="shared" si="100"/>
        <v>6825.9444444444453</v>
      </c>
      <c r="J2878" s="114">
        <f t="shared" si="101"/>
        <v>7233.16</v>
      </c>
      <c r="L2878" s="170"/>
      <c r="M2878" s="173"/>
      <c r="T2878" s="170"/>
      <c r="X2878" s="170"/>
      <c r="Y2878" s="171"/>
    </row>
    <row r="2879" spans="2:25">
      <c r="B2879" s="170">
        <v>44826</v>
      </c>
      <c r="C2879">
        <v>6250</v>
      </c>
      <c r="E2879" s="170">
        <v>44811</v>
      </c>
      <c r="F2879">
        <v>7186.76</v>
      </c>
      <c r="H2879" s="170">
        <v>44811</v>
      </c>
      <c r="I2879" s="172">
        <f t="shared" si="100"/>
        <v>6825.9444444444453</v>
      </c>
      <c r="J2879" s="114">
        <f t="shared" si="101"/>
        <v>7186.76</v>
      </c>
      <c r="L2879" s="170"/>
      <c r="M2879" s="173"/>
      <c r="T2879" s="170"/>
      <c r="X2879" s="170"/>
      <c r="Y2879" s="171"/>
    </row>
    <row r="2880" spans="2:25">
      <c r="B2880" s="170">
        <v>44827</v>
      </c>
      <c r="C2880">
        <v>6200</v>
      </c>
      <c r="E2880" s="170">
        <v>44812</v>
      </c>
      <c r="F2880">
        <v>7232.02</v>
      </c>
      <c r="H2880" s="170">
        <v>44812</v>
      </c>
      <c r="I2880" s="172">
        <f t="shared" si="100"/>
        <v>6825.9444444444453</v>
      </c>
      <c r="J2880" s="114">
        <f t="shared" si="101"/>
        <v>7232.02</v>
      </c>
      <c r="L2880" s="170"/>
      <c r="M2880" s="173"/>
      <c r="T2880" s="170"/>
      <c r="X2880" s="170"/>
      <c r="Y2880" s="171"/>
    </row>
    <row r="2881" spans="2:25">
      <c r="B2881" s="170">
        <v>44830</v>
      </c>
      <c r="C2881">
        <v>6200</v>
      </c>
      <c r="E2881" s="170">
        <v>44813</v>
      </c>
      <c r="F2881">
        <v>7242.66</v>
      </c>
      <c r="H2881" s="170">
        <v>44813</v>
      </c>
      <c r="I2881" s="172">
        <f t="shared" si="100"/>
        <v>6825.9444444444453</v>
      </c>
      <c r="J2881" s="114">
        <f t="shared" si="101"/>
        <v>7242.66</v>
      </c>
      <c r="L2881" s="170"/>
      <c r="M2881" s="173"/>
      <c r="T2881" s="170"/>
      <c r="X2881" s="170"/>
      <c r="Y2881" s="171"/>
    </row>
    <row r="2882" spans="2:25">
      <c r="B2882" s="170">
        <v>44831</v>
      </c>
      <c r="C2882">
        <v>6150</v>
      </c>
      <c r="E2882" s="170">
        <v>44816</v>
      </c>
      <c r="F2882">
        <v>7254.46</v>
      </c>
      <c r="H2882" s="170">
        <v>44816</v>
      </c>
      <c r="I2882" s="172">
        <f t="shared" si="100"/>
        <v>6825.9444444444453</v>
      </c>
      <c r="J2882" s="114">
        <f t="shared" si="101"/>
        <v>7254.46</v>
      </c>
      <c r="L2882" s="170"/>
      <c r="M2882" s="173"/>
      <c r="T2882" s="170"/>
      <c r="X2882" s="170"/>
      <c r="Y2882" s="171"/>
    </row>
    <row r="2883" spans="2:25">
      <c r="B2883" s="170">
        <v>44832</v>
      </c>
      <c r="C2883">
        <v>6100</v>
      </c>
      <c r="E2883" s="170">
        <v>44817</v>
      </c>
      <c r="F2883">
        <v>7318.02</v>
      </c>
      <c r="H2883" s="170">
        <v>44817</v>
      </c>
      <c r="I2883" s="172">
        <f t="shared" si="100"/>
        <v>6825.9444444444453</v>
      </c>
      <c r="J2883" s="114">
        <f t="shared" si="101"/>
        <v>7318.02</v>
      </c>
      <c r="L2883" s="170"/>
      <c r="M2883" s="173"/>
      <c r="T2883" s="170"/>
      <c r="X2883" s="170"/>
      <c r="Y2883" s="171"/>
    </row>
    <row r="2884" spans="2:25">
      <c r="B2884" s="170">
        <v>44833</v>
      </c>
      <c r="C2884">
        <v>6025</v>
      </c>
      <c r="E2884" s="170">
        <v>44818</v>
      </c>
      <c r="F2884">
        <v>7278.08</v>
      </c>
      <c r="H2884" s="170">
        <v>44818</v>
      </c>
      <c r="I2884" s="172">
        <f t="shared" si="100"/>
        <v>6825.9444444444453</v>
      </c>
      <c r="J2884" s="114">
        <f t="shared" si="101"/>
        <v>7278.08</v>
      </c>
      <c r="L2884" s="170"/>
      <c r="M2884" s="173"/>
      <c r="T2884" s="170"/>
      <c r="X2884" s="170"/>
      <c r="Y2884" s="171"/>
    </row>
    <row r="2885" spans="2:25">
      <c r="B2885" s="170">
        <v>44834</v>
      </c>
      <c r="C2885">
        <v>6025</v>
      </c>
      <c r="E2885" s="170">
        <v>44819</v>
      </c>
      <c r="F2885">
        <v>7305.6</v>
      </c>
      <c r="H2885" s="170">
        <v>44819</v>
      </c>
      <c r="I2885" s="172">
        <f t="shared" ref="I2885:I2948" si="102">IFERROR(_xlfn.XLOOKUP($H2885,B2885:B6452,C2885:C6452),AVERAGE(I2882:I2884))</f>
        <v>6825.9444444444453</v>
      </c>
      <c r="J2885" s="114">
        <f t="shared" ref="J2885:J2948" si="103">F2885</f>
        <v>7305.6</v>
      </c>
      <c r="L2885" s="170"/>
      <c r="M2885" s="173"/>
      <c r="T2885" s="170"/>
      <c r="X2885" s="170"/>
      <c r="Y2885" s="171"/>
    </row>
    <row r="2886" spans="2:25">
      <c r="B2886" s="170">
        <v>44837</v>
      </c>
      <c r="C2886">
        <v>6025</v>
      </c>
      <c r="E2886" s="170">
        <v>44820</v>
      </c>
      <c r="F2886">
        <v>7168.87</v>
      </c>
      <c r="H2886" s="170">
        <v>44820</v>
      </c>
      <c r="I2886" s="172">
        <f t="shared" si="102"/>
        <v>6825.9444444444453</v>
      </c>
      <c r="J2886" s="114">
        <f t="shared" si="103"/>
        <v>7168.87</v>
      </c>
      <c r="L2886" s="170"/>
      <c r="M2886" s="173"/>
      <c r="T2886" s="170"/>
      <c r="X2886" s="170"/>
      <c r="Y2886" s="171"/>
    </row>
    <row r="2887" spans="2:25">
      <c r="B2887" s="170">
        <v>44838</v>
      </c>
      <c r="C2887">
        <v>6050</v>
      </c>
      <c r="E2887" s="170">
        <v>44823</v>
      </c>
      <c r="F2887">
        <v>7195.49</v>
      </c>
      <c r="H2887" s="170">
        <v>44823</v>
      </c>
      <c r="I2887" s="172">
        <f t="shared" si="102"/>
        <v>6825.9444444444453</v>
      </c>
      <c r="J2887" s="114">
        <f t="shared" si="103"/>
        <v>7195.49</v>
      </c>
      <c r="L2887" s="170"/>
      <c r="M2887" s="173"/>
      <c r="T2887" s="170"/>
      <c r="X2887" s="170"/>
      <c r="Y2887" s="171"/>
    </row>
    <row r="2888" spans="2:25">
      <c r="B2888" s="170">
        <v>44839</v>
      </c>
      <c r="C2888">
        <v>6025</v>
      </c>
      <c r="E2888" s="170">
        <v>44824</v>
      </c>
      <c r="F2888">
        <v>7196.95</v>
      </c>
      <c r="H2888" s="170">
        <v>44824</v>
      </c>
      <c r="I2888" s="172">
        <f t="shared" si="102"/>
        <v>6825.9444444444453</v>
      </c>
      <c r="J2888" s="114">
        <f t="shared" si="103"/>
        <v>7196.95</v>
      </c>
      <c r="L2888" s="170"/>
      <c r="M2888" s="173"/>
      <c r="T2888" s="170"/>
      <c r="X2888" s="170"/>
      <c r="Y2888" s="171"/>
    </row>
    <row r="2889" spans="2:25">
      <c r="B2889" s="170">
        <v>44840</v>
      </c>
      <c r="C2889">
        <v>6100</v>
      </c>
      <c r="E2889" s="170">
        <v>44825</v>
      </c>
      <c r="F2889">
        <v>7188.31</v>
      </c>
      <c r="H2889" s="170">
        <v>44825</v>
      </c>
      <c r="I2889" s="172">
        <f t="shared" si="102"/>
        <v>6825.9444444444453</v>
      </c>
      <c r="J2889" s="114">
        <f t="shared" si="103"/>
        <v>7188.31</v>
      </c>
      <c r="L2889" s="170"/>
      <c r="M2889" s="173"/>
      <c r="T2889" s="170"/>
      <c r="X2889" s="170"/>
      <c r="Y2889" s="171"/>
    </row>
    <row r="2890" spans="2:25">
      <c r="B2890" s="170">
        <v>44841</v>
      </c>
      <c r="C2890">
        <v>6075</v>
      </c>
      <c r="E2890" s="170">
        <v>44826</v>
      </c>
      <c r="F2890">
        <v>7218.91</v>
      </c>
      <c r="H2890" s="170">
        <v>44826</v>
      </c>
      <c r="I2890" s="172">
        <f t="shared" si="102"/>
        <v>6825.9444444444453</v>
      </c>
      <c r="J2890" s="114">
        <f t="shared" si="103"/>
        <v>7218.91</v>
      </c>
      <c r="L2890" s="170"/>
      <c r="M2890" s="173"/>
      <c r="T2890" s="170"/>
      <c r="X2890" s="170"/>
      <c r="Y2890" s="171"/>
    </row>
    <row r="2891" spans="2:25">
      <c r="B2891" s="170">
        <v>44844</v>
      </c>
      <c r="C2891">
        <v>6125</v>
      </c>
      <c r="E2891" s="170">
        <v>44827</v>
      </c>
      <c r="F2891">
        <v>7178.58</v>
      </c>
      <c r="H2891" s="170">
        <v>44827</v>
      </c>
      <c r="I2891" s="172">
        <f t="shared" si="102"/>
        <v>6825.9444444444453</v>
      </c>
      <c r="J2891" s="114">
        <f t="shared" si="103"/>
        <v>7178.58</v>
      </c>
      <c r="L2891" s="170"/>
      <c r="M2891" s="173"/>
      <c r="T2891" s="170"/>
      <c r="X2891" s="170"/>
      <c r="Y2891" s="171"/>
    </row>
    <row r="2892" spans="2:25">
      <c r="B2892" s="170">
        <v>44845</v>
      </c>
      <c r="C2892">
        <v>6125</v>
      </c>
      <c r="E2892" s="170">
        <v>44830</v>
      </c>
      <c r="F2892">
        <v>7127.5</v>
      </c>
      <c r="H2892" s="170">
        <v>44830</v>
      </c>
      <c r="I2892" s="172">
        <f t="shared" si="102"/>
        <v>6825.9444444444453</v>
      </c>
      <c r="J2892" s="114">
        <f t="shared" si="103"/>
        <v>7127.5</v>
      </c>
      <c r="L2892" s="170"/>
      <c r="M2892" s="173"/>
      <c r="T2892" s="170"/>
      <c r="X2892" s="170"/>
      <c r="Y2892" s="171"/>
    </row>
    <row r="2893" spans="2:25">
      <c r="B2893" s="170">
        <v>44846</v>
      </c>
      <c r="C2893">
        <v>6075</v>
      </c>
      <c r="E2893" s="170">
        <v>44831</v>
      </c>
      <c r="F2893">
        <v>7112.45</v>
      </c>
      <c r="H2893" s="170">
        <v>44831</v>
      </c>
      <c r="I2893" s="172">
        <f t="shared" si="102"/>
        <v>6825.9444444444453</v>
      </c>
      <c r="J2893" s="114">
        <f t="shared" si="103"/>
        <v>7112.45</v>
      </c>
      <c r="L2893" s="170"/>
      <c r="M2893" s="173"/>
      <c r="T2893" s="170"/>
      <c r="X2893" s="170"/>
      <c r="Y2893" s="171"/>
    </row>
    <row r="2894" spans="2:25">
      <c r="B2894" s="170">
        <v>44847</v>
      </c>
      <c r="C2894">
        <v>6050</v>
      </c>
      <c r="E2894" s="170">
        <v>44832</v>
      </c>
      <c r="F2894">
        <v>7077.03</v>
      </c>
      <c r="H2894" s="170">
        <v>44832</v>
      </c>
      <c r="I2894" s="172">
        <f t="shared" si="102"/>
        <v>6825.9444444444453</v>
      </c>
      <c r="J2894" s="114">
        <f t="shared" si="103"/>
        <v>7077.03</v>
      </c>
      <c r="L2894" s="170"/>
      <c r="M2894" s="173"/>
      <c r="T2894" s="170"/>
      <c r="X2894" s="170"/>
      <c r="Y2894" s="171"/>
    </row>
    <row r="2895" spans="2:25">
      <c r="B2895" s="170">
        <v>44848</v>
      </c>
      <c r="C2895">
        <v>6050</v>
      </c>
      <c r="E2895" s="170">
        <v>44833</v>
      </c>
      <c r="F2895">
        <v>7036.2</v>
      </c>
      <c r="H2895" s="170">
        <v>44833</v>
      </c>
      <c r="I2895" s="172">
        <f t="shared" si="102"/>
        <v>6825.9444444444453</v>
      </c>
      <c r="J2895" s="114">
        <f t="shared" si="103"/>
        <v>7036.2</v>
      </c>
      <c r="L2895" s="170"/>
      <c r="M2895" s="173"/>
      <c r="T2895" s="170"/>
      <c r="X2895" s="170"/>
      <c r="Y2895" s="171"/>
    </row>
    <row r="2896" spans="2:25">
      <c r="B2896" s="170">
        <v>44851</v>
      </c>
      <c r="C2896">
        <v>6125</v>
      </c>
      <c r="E2896" s="170">
        <v>44834</v>
      </c>
      <c r="F2896">
        <v>7040.8</v>
      </c>
      <c r="H2896" s="170">
        <v>44834</v>
      </c>
      <c r="I2896" s="172">
        <f t="shared" si="102"/>
        <v>6825.9444444444453</v>
      </c>
      <c r="J2896" s="114">
        <f t="shared" si="103"/>
        <v>7040.8</v>
      </c>
      <c r="L2896" s="170"/>
      <c r="M2896" s="173"/>
      <c r="T2896" s="170"/>
      <c r="X2896" s="170"/>
      <c r="Y2896" s="171"/>
    </row>
    <row r="2897" spans="2:25">
      <c r="B2897" s="170">
        <v>44852</v>
      </c>
      <c r="C2897">
        <v>6175</v>
      </c>
      <c r="E2897" s="170">
        <v>44837</v>
      </c>
      <c r="F2897">
        <v>7009.72</v>
      </c>
      <c r="H2897" s="170">
        <v>44837</v>
      </c>
      <c r="I2897" s="172">
        <f t="shared" si="102"/>
        <v>6825.9444444444453</v>
      </c>
      <c r="J2897" s="114">
        <f t="shared" si="103"/>
        <v>7009.72</v>
      </c>
      <c r="L2897" s="170"/>
      <c r="M2897" s="173"/>
      <c r="T2897" s="170"/>
      <c r="X2897" s="170"/>
      <c r="Y2897" s="171"/>
    </row>
    <row r="2898" spans="2:25">
      <c r="B2898" s="170">
        <v>44853</v>
      </c>
      <c r="C2898">
        <v>6225</v>
      </c>
      <c r="E2898" s="170">
        <v>44838</v>
      </c>
      <c r="F2898">
        <v>7072.26</v>
      </c>
      <c r="H2898" s="170">
        <v>44838</v>
      </c>
      <c r="I2898" s="172">
        <f t="shared" si="102"/>
        <v>6825.9444444444453</v>
      </c>
      <c r="J2898" s="114">
        <f t="shared" si="103"/>
        <v>7072.26</v>
      </c>
      <c r="L2898" s="170"/>
      <c r="M2898" s="173"/>
      <c r="T2898" s="170"/>
      <c r="X2898" s="170"/>
      <c r="Y2898" s="171"/>
    </row>
    <row r="2899" spans="2:25">
      <c r="B2899" s="170">
        <v>44854</v>
      </c>
      <c r="C2899">
        <v>6350</v>
      </c>
      <c r="E2899" s="170">
        <v>44839</v>
      </c>
      <c r="F2899">
        <v>7075.39</v>
      </c>
      <c r="H2899" s="170">
        <v>44839</v>
      </c>
      <c r="I2899" s="172">
        <f t="shared" si="102"/>
        <v>6825.9444444444453</v>
      </c>
      <c r="J2899" s="114">
        <f t="shared" si="103"/>
        <v>7075.39</v>
      </c>
      <c r="L2899" s="170"/>
      <c r="M2899" s="173"/>
      <c r="T2899" s="170"/>
      <c r="X2899" s="170"/>
      <c r="Y2899" s="171"/>
    </row>
    <row r="2900" spans="2:25">
      <c r="B2900" s="170">
        <v>44855</v>
      </c>
      <c r="C2900">
        <v>6275</v>
      </c>
      <c r="E2900" s="170">
        <v>44840</v>
      </c>
      <c r="F2900">
        <v>7076.62</v>
      </c>
      <c r="H2900" s="170">
        <v>44840</v>
      </c>
      <c r="I2900" s="172">
        <f t="shared" si="102"/>
        <v>6825.9444444444453</v>
      </c>
      <c r="J2900" s="114">
        <f t="shared" si="103"/>
        <v>7076.62</v>
      </c>
      <c r="L2900" s="170"/>
      <c r="M2900" s="173"/>
      <c r="T2900" s="170"/>
      <c r="X2900" s="170"/>
      <c r="Y2900" s="171"/>
    </row>
    <row r="2901" spans="2:25">
      <c r="B2901" s="170">
        <v>44858</v>
      </c>
      <c r="C2901">
        <v>6300</v>
      </c>
      <c r="E2901" s="170">
        <v>44841</v>
      </c>
      <c r="F2901">
        <v>7026.78</v>
      </c>
      <c r="H2901" s="170">
        <v>44841</v>
      </c>
      <c r="I2901" s="172">
        <f t="shared" si="102"/>
        <v>6825.9444444444453</v>
      </c>
      <c r="J2901" s="114">
        <f t="shared" si="103"/>
        <v>7026.78</v>
      </c>
      <c r="L2901" s="170"/>
      <c r="M2901" s="173"/>
      <c r="T2901" s="170"/>
      <c r="X2901" s="170"/>
      <c r="Y2901" s="171"/>
    </row>
    <row r="2902" spans="2:25">
      <c r="B2902" s="170">
        <v>44859</v>
      </c>
      <c r="C2902">
        <v>6200</v>
      </c>
      <c r="E2902" s="170">
        <v>44844</v>
      </c>
      <c r="F2902">
        <v>6994.4</v>
      </c>
      <c r="H2902" s="170">
        <v>44844</v>
      </c>
      <c r="I2902" s="172">
        <f t="shared" si="102"/>
        <v>6825.9444444444453</v>
      </c>
      <c r="J2902" s="114">
        <f t="shared" si="103"/>
        <v>6994.4</v>
      </c>
      <c r="L2902" s="170"/>
      <c r="M2902" s="173"/>
      <c r="T2902" s="170"/>
      <c r="X2902" s="170"/>
      <c r="Y2902" s="171"/>
    </row>
    <row r="2903" spans="2:25">
      <c r="B2903" s="170">
        <v>44860</v>
      </c>
      <c r="C2903">
        <v>6325</v>
      </c>
      <c r="E2903" s="170">
        <v>44845</v>
      </c>
      <c r="F2903">
        <v>6939.15</v>
      </c>
      <c r="H2903" s="170">
        <v>44845</v>
      </c>
      <c r="I2903" s="172">
        <f t="shared" si="102"/>
        <v>6825.9444444444453</v>
      </c>
      <c r="J2903" s="114">
        <f t="shared" si="103"/>
        <v>6939.15</v>
      </c>
      <c r="L2903" s="170"/>
      <c r="M2903" s="173"/>
      <c r="T2903" s="170"/>
      <c r="X2903" s="170"/>
      <c r="Y2903" s="171"/>
    </row>
    <row r="2904" spans="2:25">
      <c r="B2904" s="170">
        <v>44861</v>
      </c>
      <c r="C2904">
        <v>6300</v>
      </c>
      <c r="E2904" s="170">
        <v>44846</v>
      </c>
      <c r="F2904">
        <v>6909.21</v>
      </c>
      <c r="H2904" s="170">
        <v>44846</v>
      </c>
      <c r="I2904" s="172">
        <f t="shared" si="102"/>
        <v>6825.9444444444453</v>
      </c>
      <c r="J2904" s="114">
        <f t="shared" si="103"/>
        <v>6909.21</v>
      </c>
      <c r="L2904" s="170"/>
      <c r="M2904" s="173"/>
      <c r="T2904" s="170"/>
      <c r="X2904" s="170"/>
      <c r="Y2904" s="171"/>
    </row>
    <row r="2905" spans="2:25">
      <c r="B2905" s="170">
        <v>44862</v>
      </c>
      <c r="C2905">
        <v>6375</v>
      </c>
      <c r="E2905" s="170">
        <v>44847</v>
      </c>
      <c r="F2905">
        <v>6880.63</v>
      </c>
      <c r="H2905" s="170">
        <v>44847</v>
      </c>
      <c r="I2905" s="172">
        <f t="shared" si="102"/>
        <v>6825.9444444444453</v>
      </c>
      <c r="J2905" s="114">
        <f t="shared" si="103"/>
        <v>6880.63</v>
      </c>
      <c r="L2905" s="170"/>
      <c r="M2905" s="173"/>
      <c r="T2905" s="170"/>
      <c r="X2905" s="170"/>
      <c r="Y2905" s="171"/>
    </row>
    <row r="2906" spans="2:25">
      <c r="B2906" s="170">
        <v>44865</v>
      </c>
      <c r="C2906">
        <v>6450</v>
      </c>
      <c r="E2906" s="170">
        <v>44848</v>
      </c>
      <c r="F2906">
        <v>6844.62</v>
      </c>
      <c r="H2906" s="170">
        <v>44848</v>
      </c>
      <c r="I2906" s="172">
        <f t="shared" si="102"/>
        <v>6825.9444444444453</v>
      </c>
      <c r="J2906" s="114">
        <f t="shared" si="103"/>
        <v>6844.62</v>
      </c>
      <c r="L2906" s="170"/>
      <c r="M2906" s="173"/>
      <c r="T2906" s="170"/>
      <c r="X2906" s="170"/>
      <c r="Y2906" s="171"/>
    </row>
    <row r="2907" spans="2:25">
      <c r="B2907" s="170">
        <v>44866</v>
      </c>
      <c r="C2907">
        <v>6450</v>
      </c>
      <c r="E2907" s="170">
        <v>44851</v>
      </c>
      <c r="F2907">
        <v>6831.12</v>
      </c>
      <c r="H2907" s="170">
        <v>44851</v>
      </c>
      <c r="I2907" s="172">
        <f t="shared" si="102"/>
        <v>6825.9444444444453</v>
      </c>
      <c r="J2907" s="114">
        <f t="shared" si="103"/>
        <v>6831.12</v>
      </c>
      <c r="L2907" s="170"/>
      <c r="M2907" s="173"/>
      <c r="T2907" s="170"/>
      <c r="X2907" s="170"/>
      <c r="Y2907" s="171"/>
    </row>
    <row r="2908" spans="2:25">
      <c r="B2908" s="170">
        <v>44867</v>
      </c>
      <c r="C2908">
        <v>6425</v>
      </c>
      <c r="E2908" s="170">
        <v>44852</v>
      </c>
      <c r="F2908">
        <v>6834.49</v>
      </c>
      <c r="H2908" s="170">
        <v>44852</v>
      </c>
      <c r="I2908" s="172">
        <f t="shared" si="102"/>
        <v>6825.9444444444453</v>
      </c>
      <c r="J2908" s="114">
        <f t="shared" si="103"/>
        <v>6834.49</v>
      </c>
      <c r="L2908" s="170"/>
      <c r="M2908" s="173"/>
      <c r="T2908" s="170"/>
      <c r="X2908" s="170"/>
      <c r="Y2908" s="171"/>
    </row>
    <row r="2909" spans="2:25">
      <c r="B2909" s="170">
        <v>44868</v>
      </c>
      <c r="C2909">
        <v>6375</v>
      </c>
      <c r="E2909" s="170">
        <v>44853</v>
      </c>
      <c r="F2909">
        <v>6860.42</v>
      </c>
      <c r="H2909" s="170">
        <v>44853</v>
      </c>
      <c r="I2909" s="172">
        <f t="shared" si="102"/>
        <v>6825.9444444444453</v>
      </c>
      <c r="J2909" s="114">
        <f t="shared" si="103"/>
        <v>6860.42</v>
      </c>
      <c r="L2909" s="170"/>
      <c r="M2909" s="173"/>
      <c r="T2909" s="170"/>
      <c r="X2909" s="170"/>
      <c r="Y2909" s="171"/>
    </row>
    <row r="2910" spans="2:25">
      <c r="B2910" s="170">
        <v>44869</v>
      </c>
      <c r="C2910">
        <v>6450</v>
      </c>
      <c r="E2910" s="170">
        <v>44854</v>
      </c>
      <c r="F2910">
        <v>6980.65</v>
      </c>
      <c r="H2910" s="170">
        <v>44854</v>
      </c>
      <c r="I2910" s="172">
        <f t="shared" si="102"/>
        <v>6825.9444444444453</v>
      </c>
      <c r="J2910" s="114">
        <f t="shared" si="103"/>
        <v>6980.65</v>
      </c>
      <c r="L2910" s="170"/>
      <c r="M2910" s="173"/>
      <c r="T2910" s="170"/>
      <c r="X2910" s="170"/>
      <c r="Y2910" s="171"/>
    </row>
    <row r="2911" spans="2:25">
      <c r="B2911" s="170">
        <v>44872</v>
      </c>
      <c r="C2911">
        <v>6500</v>
      </c>
      <c r="E2911" s="170">
        <v>44855</v>
      </c>
      <c r="F2911">
        <v>7017.77</v>
      </c>
      <c r="H2911" s="170">
        <v>44855</v>
      </c>
      <c r="I2911" s="172">
        <f t="shared" si="102"/>
        <v>6825.9444444444453</v>
      </c>
      <c r="J2911" s="114">
        <f t="shared" si="103"/>
        <v>7017.77</v>
      </c>
      <c r="L2911" s="170"/>
      <c r="M2911" s="173"/>
      <c r="T2911" s="170"/>
      <c r="X2911" s="170"/>
      <c r="Y2911" s="171"/>
    </row>
    <row r="2912" spans="2:25">
      <c r="B2912" s="170">
        <v>44873</v>
      </c>
      <c r="C2912">
        <v>6475</v>
      </c>
      <c r="E2912" s="170">
        <v>44858</v>
      </c>
      <c r="F2912">
        <v>7053.04</v>
      </c>
      <c r="H2912" s="170">
        <v>44858</v>
      </c>
      <c r="I2912" s="172">
        <f t="shared" si="102"/>
        <v>6825.9444444444453</v>
      </c>
      <c r="J2912" s="114">
        <f t="shared" si="103"/>
        <v>7053.04</v>
      </c>
      <c r="L2912" s="170"/>
      <c r="M2912" s="173"/>
      <c r="T2912" s="170"/>
      <c r="X2912" s="170"/>
      <c r="Y2912" s="171"/>
    </row>
    <row r="2913" spans="2:25">
      <c r="B2913" s="170">
        <v>44874</v>
      </c>
      <c r="C2913">
        <v>6550</v>
      </c>
      <c r="E2913" s="170">
        <v>44859</v>
      </c>
      <c r="F2913">
        <v>7048.38</v>
      </c>
      <c r="H2913" s="170">
        <v>44859</v>
      </c>
      <c r="I2913" s="172">
        <f t="shared" si="102"/>
        <v>6825.9444444444453</v>
      </c>
      <c r="J2913" s="114">
        <f t="shared" si="103"/>
        <v>7048.38</v>
      </c>
      <c r="L2913" s="170"/>
      <c r="M2913" s="173"/>
      <c r="T2913" s="170"/>
      <c r="X2913" s="170"/>
      <c r="Y2913" s="171"/>
    </row>
    <row r="2914" spans="2:25">
      <c r="B2914" s="170">
        <v>44875</v>
      </c>
      <c r="C2914">
        <v>6475</v>
      </c>
      <c r="E2914" s="170">
        <v>44860</v>
      </c>
      <c r="F2914">
        <v>7043.94</v>
      </c>
      <c r="H2914" s="170">
        <v>44860</v>
      </c>
      <c r="I2914" s="172">
        <f t="shared" si="102"/>
        <v>6825.9444444444453</v>
      </c>
      <c r="J2914" s="114">
        <f t="shared" si="103"/>
        <v>7043.94</v>
      </c>
      <c r="L2914" s="170"/>
      <c r="M2914" s="173"/>
      <c r="T2914" s="170"/>
      <c r="X2914" s="170"/>
      <c r="Y2914" s="171"/>
    </row>
    <row r="2915" spans="2:25">
      <c r="B2915" s="170">
        <v>44876</v>
      </c>
      <c r="C2915">
        <v>6400</v>
      </c>
      <c r="E2915" s="170">
        <v>44861</v>
      </c>
      <c r="F2915">
        <v>7091.76</v>
      </c>
      <c r="H2915" s="170">
        <v>44861</v>
      </c>
      <c r="I2915" s="172">
        <f t="shared" si="102"/>
        <v>6825.9444444444453</v>
      </c>
      <c r="J2915" s="114">
        <f t="shared" si="103"/>
        <v>7091.76</v>
      </c>
      <c r="L2915" s="170"/>
      <c r="M2915" s="173"/>
      <c r="T2915" s="170"/>
      <c r="X2915" s="170"/>
      <c r="Y2915" s="171"/>
    </row>
    <row r="2916" spans="2:25">
      <c r="B2916" s="170">
        <v>44879</v>
      </c>
      <c r="C2916">
        <v>6475</v>
      </c>
      <c r="E2916" s="170">
        <v>44862</v>
      </c>
      <c r="F2916">
        <v>7056.04</v>
      </c>
      <c r="H2916" s="170">
        <v>44862</v>
      </c>
      <c r="I2916" s="172">
        <f t="shared" si="102"/>
        <v>6825.9444444444453</v>
      </c>
      <c r="J2916" s="114">
        <f t="shared" si="103"/>
        <v>7056.04</v>
      </c>
      <c r="L2916" s="170"/>
      <c r="M2916" s="173"/>
      <c r="T2916" s="170"/>
      <c r="X2916" s="170"/>
      <c r="Y2916" s="171"/>
    </row>
    <row r="2917" spans="2:25">
      <c r="B2917" s="170">
        <v>44880</v>
      </c>
      <c r="C2917">
        <v>6500</v>
      </c>
      <c r="E2917" s="170">
        <v>44865</v>
      </c>
      <c r="F2917">
        <v>7098.89</v>
      </c>
      <c r="H2917" s="170">
        <v>44865</v>
      </c>
      <c r="I2917" s="172">
        <f t="shared" si="102"/>
        <v>6825.9444444444453</v>
      </c>
      <c r="J2917" s="114">
        <f t="shared" si="103"/>
        <v>7098.89</v>
      </c>
      <c r="L2917" s="170"/>
      <c r="M2917" s="173"/>
      <c r="T2917" s="170"/>
      <c r="X2917" s="170"/>
      <c r="Y2917" s="171"/>
    </row>
    <row r="2918" spans="2:25">
      <c r="B2918" s="170">
        <v>44881</v>
      </c>
      <c r="C2918">
        <v>6500</v>
      </c>
      <c r="E2918" s="170">
        <v>44866</v>
      </c>
      <c r="F2918">
        <v>7052.3</v>
      </c>
      <c r="H2918" s="170">
        <v>44866</v>
      </c>
      <c r="I2918" s="172">
        <f t="shared" si="102"/>
        <v>6825.9444444444453</v>
      </c>
      <c r="J2918" s="114">
        <f t="shared" si="103"/>
        <v>7052.3</v>
      </c>
      <c r="L2918" s="170"/>
      <c r="M2918" s="173"/>
      <c r="T2918" s="170"/>
      <c r="X2918" s="170"/>
      <c r="Y2918" s="171"/>
    </row>
    <row r="2919" spans="2:25">
      <c r="B2919" s="170">
        <v>44882</v>
      </c>
      <c r="C2919">
        <v>6525</v>
      </c>
      <c r="E2919" s="170">
        <v>44867</v>
      </c>
      <c r="F2919">
        <v>7015.69</v>
      </c>
      <c r="H2919" s="170">
        <v>44867</v>
      </c>
      <c r="I2919" s="172">
        <f t="shared" si="102"/>
        <v>6825.9444444444453</v>
      </c>
      <c r="J2919" s="114">
        <f t="shared" si="103"/>
        <v>7015.69</v>
      </c>
      <c r="L2919" s="170"/>
      <c r="M2919" s="173"/>
      <c r="T2919" s="170"/>
      <c r="X2919" s="170"/>
      <c r="Y2919" s="171"/>
    </row>
    <row r="2920" spans="2:25">
      <c r="B2920" s="170">
        <v>44883</v>
      </c>
      <c r="C2920">
        <v>6500</v>
      </c>
      <c r="E2920" s="170">
        <v>44868</v>
      </c>
      <c r="F2920">
        <v>7034.57</v>
      </c>
      <c r="H2920" s="170">
        <v>44868</v>
      </c>
      <c r="I2920" s="172">
        <f t="shared" si="102"/>
        <v>6825.9444444444453</v>
      </c>
      <c r="J2920" s="114">
        <f t="shared" si="103"/>
        <v>7034.57</v>
      </c>
      <c r="L2920" s="170"/>
      <c r="M2920" s="173"/>
      <c r="T2920" s="170"/>
      <c r="X2920" s="170"/>
      <c r="Y2920" s="171"/>
    </row>
    <row r="2921" spans="2:25">
      <c r="B2921" s="170">
        <v>44886</v>
      </c>
      <c r="C2921">
        <v>6525</v>
      </c>
      <c r="E2921" s="170">
        <v>44869</v>
      </c>
      <c r="F2921">
        <v>7045.53</v>
      </c>
      <c r="H2921" s="170">
        <v>44869</v>
      </c>
      <c r="I2921" s="172">
        <f t="shared" si="102"/>
        <v>6825.9444444444453</v>
      </c>
      <c r="J2921" s="114">
        <f t="shared" si="103"/>
        <v>7045.53</v>
      </c>
      <c r="L2921" s="170"/>
      <c r="M2921" s="173"/>
      <c r="T2921" s="170"/>
      <c r="X2921" s="170"/>
      <c r="Y2921" s="171"/>
    </row>
    <row r="2922" spans="2:25">
      <c r="B2922" s="170">
        <v>44887</v>
      </c>
      <c r="C2922">
        <v>6450</v>
      </c>
      <c r="E2922" s="170">
        <v>44872</v>
      </c>
      <c r="F2922">
        <v>7102.4</v>
      </c>
      <c r="H2922" s="170">
        <v>44872</v>
      </c>
      <c r="I2922" s="172">
        <f t="shared" si="102"/>
        <v>6825.9444444444453</v>
      </c>
      <c r="J2922" s="114">
        <f t="shared" si="103"/>
        <v>7102.4</v>
      </c>
      <c r="L2922" s="170"/>
      <c r="M2922" s="173"/>
      <c r="T2922" s="170"/>
      <c r="X2922" s="170"/>
      <c r="Y2922" s="171"/>
    </row>
    <row r="2923" spans="2:25">
      <c r="B2923" s="170">
        <v>44888</v>
      </c>
      <c r="C2923">
        <v>6450</v>
      </c>
      <c r="E2923" s="170">
        <v>44873</v>
      </c>
      <c r="F2923">
        <v>7050.13</v>
      </c>
      <c r="H2923" s="170">
        <v>44873</v>
      </c>
      <c r="I2923" s="172">
        <f t="shared" si="102"/>
        <v>6825.9444444444453</v>
      </c>
      <c r="J2923" s="114">
        <f t="shared" si="103"/>
        <v>7050.13</v>
      </c>
      <c r="L2923" s="170"/>
      <c r="M2923" s="173"/>
      <c r="T2923" s="170"/>
      <c r="X2923" s="170"/>
      <c r="Y2923" s="171"/>
    </row>
    <row r="2924" spans="2:25">
      <c r="B2924" s="170">
        <v>44889</v>
      </c>
      <c r="C2924">
        <v>6425</v>
      </c>
      <c r="E2924" s="170">
        <v>44874</v>
      </c>
      <c r="F2924">
        <v>7070.08</v>
      </c>
      <c r="H2924" s="170">
        <v>44874</v>
      </c>
      <c r="I2924" s="172">
        <f t="shared" si="102"/>
        <v>6825.9444444444453</v>
      </c>
      <c r="J2924" s="114">
        <f t="shared" si="103"/>
        <v>7070.08</v>
      </c>
      <c r="L2924" s="170"/>
      <c r="M2924" s="173"/>
      <c r="T2924" s="170"/>
      <c r="X2924" s="170"/>
      <c r="Y2924" s="171"/>
    </row>
    <row r="2925" spans="2:25">
      <c r="B2925" s="170">
        <v>44890</v>
      </c>
      <c r="C2925">
        <v>6325</v>
      </c>
      <c r="E2925" s="170">
        <v>44875</v>
      </c>
      <c r="F2925">
        <v>6966.84</v>
      </c>
      <c r="H2925" s="170">
        <v>44875</v>
      </c>
      <c r="I2925" s="172">
        <f t="shared" si="102"/>
        <v>6825.9444444444453</v>
      </c>
      <c r="J2925" s="114">
        <f t="shared" si="103"/>
        <v>6966.84</v>
      </c>
      <c r="L2925" s="170"/>
      <c r="M2925" s="173"/>
      <c r="T2925" s="170"/>
      <c r="X2925" s="170"/>
      <c r="Y2925" s="171"/>
    </row>
    <row r="2926" spans="2:25">
      <c r="B2926" s="170">
        <v>44893</v>
      </c>
      <c r="C2926">
        <v>6275</v>
      </c>
      <c r="E2926" s="170">
        <v>44876</v>
      </c>
      <c r="F2926">
        <v>7089.21</v>
      </c>
      <c r="H2926" s="170">
        <v>44876</v>
      </c>
      <c r="I2926" s="172">
        <f t="shared" si="102"/>
        <v>6825.9444444444453</v>
      </c>
      <c r="J2926" s="114">
        <f t="shared" si="103"/>
        <v>7089.21</v>
      </c>
      <c r="L2926" s="170"/>
      <c r="M2926" s="173"/>
      <c r="T2926" s="170"/>
      <c r="X2926" s="170"/>
      <c r="Y2926" s="171"/>
    </row>
    <row r="2927" spans="2:25">
      <c r="B2927" s="170">
        <v>44894</v>
      </c>
      <c r="C2927">
        <v>6325</v>
      </c>
      <c r="E2927" s="170">
        <v>44879</v>
      </c>
      <c r="F2927">
        <v>7019.39</v>
      </c>
      <c r="H2927" s="170">
        <v>44879</v>
      </c>
      <c r="I2927" s="172">
        <f t="shared" si="102"/>
        <v>6825.9444444444453</v>
      </c>
      <c r="J2927" s="114">
        <f t="shared" si="103"/>
        <v>7019.39</v>
      </c>
      <c r="L2927" s="170"/>
      <c r="M2927" s="173"/>
      <c r="T2927" s="170"/>
      <c r="X2927" s="170"/>
      <c r="Y2927" s="171"/>
    </row>
    <row r="2928" spans="2:25">
      <c r="B2928" s="170">
        <v>44895</v>
      </c>
      <c r="C2928">
        <v>6450</v>
      </c>
      <c r="E2928" s="170">
        <v>44880</v>
      </c>
      <c r="F2928">
        <v>7035.5</v>
      </c>
      <c r="H2928" s="170">
        <v>44880</v>
      </c>
      <c r="I2928" s="172">
        <f t="shared" si="102"/>
        <v>6825.9444444444453</v>
      </c>
      <c r="J2928" s="114">
        <f t="shared" si="103"/>
        <v>7035.5</v>
      </c>
      <c r="L2928" s="170"/>
      <c r="M2928" s="173"/>
      <c r="T2928" s="170"/>
      <c r="X2928" s="170"/>
      <c r="Y2928" s="171"/>
    </row>
    <row r="2929" spans="2:25">
      <c r="B2929" s="170">
        <v>44896</v>
      </c>
      <c r="C2929">
        <v>6675</v>
      </c>
      <c r="E2929" s="170">
        <v>44881</v>
      </c>
      <c r="F2929">
        <v>7014.38</v>
      </c>
      <c r="H2929" s="170">
        <v>44881</v>
      </c>
      <c r="I2929" s="172">
        <f t="shared" si="102"/>
        <v>6825.9444444444453</v>
      </c>
      <c r="J2929" s="114">
        <f t="shared" si="103"/>
        <v>7014.38</v>
      </c>
      <c r="L2929" s="170"/>
      <c r="M2929" s="173"/>
      <c r="T2929" s="170"/>
      <c r="X2929" s="170"/>
      <c r="Y2929" s="171"/>
    </row>
    <row r="2930" spans="2:25">
      <c r="B2930" s="170">
        <v>44897</v>
      </c>
      <c r="C2930">
        <v>6775</v>
      </c>
      <c r="E2930" s="170">
        <v>44882</v>
      </c>
      <c r="F2930">
        <v>7044.99</v>
      </c>
      <c r="H2930" s="170">
        <v>44882</v>
      </c>
      <c r="I2930" s="172">
        <f t="shared" si="102"/>
        <v>6825.9444444444453</v>
      </c>
      <c r="J2930" s="114">
        <f t="shared" si="103"/>
        <v>7044.99</v>
      </c>
      <c r="L2930" s="170"/>
      <c r="M2930" s="173"/>
      <c r="T2930" s="170"/>
      <c r="X2930" s="170"/>
      <c r="Y2930" s="171"/>
    </row>
    <row r="2931" spans="2:25">
      <c r="B2931" s="170">
        <v>44900</v>
      </c>
      <c r="C2931">
        <v>6775</v>
      </c>
      <c r="E2931" s="170">
        <v>44883</v>
      </c>
      <c r="F2931">
        <v>7082.18</v>
      </c>
      <c r="H2931" s="170">
        <v>44883</v>
      </c>
      <c r="I2931" s="172">
        <f t="shared" si="102"/>
        <v>6825.9444444444453</v>
      </c>
      <c r="J2931" s="114">
        <f t="shared" si="103"/>
        <v>7082.18</v>
      </c>
      <c r="L2931" s="170"/>
      <c r="M2931" s="173"/>
      <c r="T2931" s="170"/>
      <c r="X2931" s="170"/>
      <c r="Y2931" s="171"/>
    </row>
    <row r="2932" spans="2:25">
      <c r="B2932" s="170">
        <v>44901</v>
      </c>
      <c r="C2932">
        <v>6775</v>
      </c>
      <c r="E2932" s="170">
        <v>44886</v>
      </c>
      <c r="F2932">
        <v>7063.25</v>
      </c>
      <c r="H2932" s="170">
        <v>44886</v>
      </c>
      <c r="I2932" s="172">
        <f t="shared" si="102"/>
        <v>6825.9444444444453</v>
      </c>
      <c r="J2932" s="114">
        <f t="shared" si="103"/>
        <v>7063.25</v>
      </c>
      <c r="L2932" s="170"/>
      <c r="M2932" s="173"/>
      <c r="T2932" s="170"/>
      <c r="X2932" s="170"/>
      <c r="Y2932" s="171"/>
    </row>
    <row r="2933" spans="2:25">
      <c r="B2933" s="170">
        <v>44902</v>
      </c>
      <c r="C2933">
        <v>6850</v>
      </c>
      <c r="E2933" s="170">
        <v>44887</v>
      </c>
      <c r="F2933">
        <v>7030.59</v>
      </c>
      <c r="H2933" s="170">
        <v>44887</v>
      </c>
      <c r="I2933" s="172">
        <f t="shared" si="102"/>
        <v>6825.9444444444453</v>
      </c>
      <c r="J2933" s="114">
        <f t="shared" si="103"/>
        <v>7030.59</v>
      </c>
      <c r="L2933" s="170"/>
      <c r="M2933" s="173"/>
      <c r="T2933" s="170"/>
      <c r="X2933" s="170"/>
      <c r="Y2933" s="171"/>
    </row>
    <row r="2934" spans="2:25">
      <c r="B2934" s="170">
        <v>44903</v>
      </c>
      <c r="C2934">
        <v>6900</v>
      </c>
      <c r="E2934" s="170">
        <v>44888</v>
      </c>
      <c r="F2934">
        <v>7054.12</v>
      </c>
      <c r="H2934" s="170">
        <v>44888</v>
      </c>
      <c r="I2934" s="172">
        <f t="shared" si="102"/>
        <v>6825.9444444444453</v>
      </c>
      <c r="J2934" s="114">
        <f t="shared" si="103"/>
        <v>7054.12</v>
      </c>
      <c r="L2934" s="170"/>
      <c r="M2934" s="173"/>
      <c r="T2934" s="170"/>
      <c r="X2934" s="170"/>
      <c r="Y2934" s="171"/>
    </row>
    <row r="2935" spans="2:25">
      <c r="B2935" s="170">
        <v>44904</v>
      </c>
      <c r="C2935">
        <v>6925</v>
      </c>
      <c r="E2935" s="170">
        <v>44889</v>
      </c>
      <c r="F2935">
        <v>7080.52</v>
      </c>
      <c r="H2935" s="170">
        <v>44889</v>
      </c>
      <c r="I2935" s="172">
        <f t="shared" si="102"/>
        <v>6825.9444444444453</v>
      </c>
      <c r="J2935" s="114">
        <f t="shared" si="103"/>
        <v>7080.52</v>
      </c>
      <c r="L2935" s="170"/>
      <c r="M2935" s="173"/>
      <c r="T2935" s="170"/>
      <c r="X2935" s="170"/>
      <c r="Y2935" s="171"/>
    </row>
    <row r="2936" spans="2:25">
      <c r="B2936" s="170">
        <v>44907</v>
      </c>
      <c r="C2936">
        <v>6975</v>
      </c>
      <c r="E2936" s="170">
        <v>44890</v>
      </c>
      <c r="F2936">
        <v>7053.15</v>
      </c>
      <c r="H2936" s="170">
        <v>44890</v>
      </c>
      <c r="I2936" s="172">
        <f t="shared" si="102"/>
        <v>6825.9444444444453</v>
      </c>
      <c r="J2936" s="114">
        <f t="shared" si="103"/>
        <v>7053.15</v>
      </c>
      <c r="L2936" s="170"/>
      <c r="M2936" s="173"/>
      <c r="T2936" s="170"/>
      <c r="X2936" s="170"/>
      <c r="Y2936" s="171"/>
    </row>
    <row r="2937" spans="2:25">
      <c r="B2937" s="170">
        <v>44908</v>
      </c>
      <c r="C2937">
        <v>6925</v>
      </c>
      <c r="E2937" s="170">
        <v>44893</v>
      </c>
      <c r="F2937">
        <v>7017.36</v>
      </c>
      <c r="H2937" s="170">
        <v>44893</v>
      </c>
      <c r="I2937" s="172">
        <f t="shared" si="102"/>
        <v>6825.9444444444453</v>
      </c>
      <c r="J2937" s="114">
        <f t="shared" si="103"/>
        <v>7017.36</v>
      </c>
      <c r="L2937" s="170"/>
      <c r="M2937" s="173"/>
      <c r="T2937" s="170"/>
      <c r="X2937" s="170"/>
      <c r="Y2937" s="171"/>
    </row>
    <row r="2938" spans="2:25">
      <c r="B2938" s="170">
        <v>44909</v>
      </c>
      <c r="C2938">
        <v>6950</v>
      </c>
      <c r="E2938" s="170">
        <v>44894</v>
      </c>
      <c r="F2938">
        <v>7012.07</v>
      </c>
      <c r="H2938" s="170">
        <v>44894</v>
      </c>
      <c r="I2938" s="172">
        <f t="shared" si="102"/>
        <v>6825.9444444444453</v>
      </c>
      <c r="J2938" s="114">
        <f t="shared" si="103"/>
        <v>7012.07</v>
      </c>
      <c r="L2938" s="170"/>
      <c r="M2938" s="173"/>
      <c r="T2938" s="170"/>
      <c r="X2938" s="170"/>
      <c r="Y2938" s="171"/>
    </row>
    <row r="2939" spans="2:25">
      <c r="B2939" s="170">
        <v>44910</v>
      </c>
      <c r="C2939">
        <v>6975</v>
      </c>
      <c r="E2939" s="170">
        <v>44895</v>
      </c>
      <c r="F2939">
        <v>7081.31</v>
      </c>
      <c r="H2939" s="170">
        <v>44895</v>
      </c>
      <c r="I2939" s="172">
        <f t="shared" si="102"/>
        <v>6825.9444444444453</v>
      </c>
      <c r="J2939" s="114">
        <f t="shared" si="103"/>
        <v>7081.31</v>
      </c>
      <c r="L2939" s="170"/>
      <c r="M2939" s="173"/>
      <c r="T2939" s="170"/>
      <c r="X2939" s="170"/>
      <c r="Y2939" s="171"/>
    </row>
    <row r="2940" spans="2:25">
      <c r="B2940" s="170">
        <v>44911</v>
      </c>
      <c r="C2940">
        <v>6950</v>
      </c>
      <c r="E2940" s="170">
        <v>44896</v>
      </c>
      <c r="F2940">
        <v>7020.8</v>
      </c>
      <c r="H2940" s="170">
        <v>44896</v>
      </c>
      <c r="I2940" s="172">
        <f t="shared" si="102"/>
        <v>6825.9444444444453</v>
      </c>
      <c r="J2940" s="114">
        <f t="shared" si="103"/>
        <v>7020.8</v>
      </c>
      <c r="L2940" s="170"/>
      <c r="M2940" s="173"/>
      <c r="T2940" s="170"/>
      <c r="X2940" s="170"/>
      <c r="Y2940" s="171"/>
    </row>
    <row r="2941" spans="2:25">
      <c r="B2941" s="170">
        <v>44914</v>
      </c>
      <c r="C2941">
        <v>7000</v>
      </c>
      <c r="E2941" s="170">
        <v>44897</v>
      </c>
      <c r="F2941">
        <v>7019.64</v>
      </c>
      <c r="H2941" s="170">
        <v>44897</v>
      </c>
      <c r="I2941" s="172">
        <f t="shared" si="102"/>
        <v>6825.9444444444453</v>
      </c>
      <c r="J2941" s="114">
        <f t="shared" si="103"/>
        <v>7019.64</v>
      </c>
      <c r="L2941" s="170"/>
      <c r="M2941" s="173"/>
      <c r="T2941" s="170"/>
      <c r="X2941" s="170"/>
      <c r="Y2941" s="171"/>
    </row>
    <row r="2942" spans="2:25">
      <c r="B2942" s="170">
        <v>44915</v>
      </c>
      <c r="C2942">
        <v>6975</v>
      </c>
      <c r="E2942" s="170">
        <v>44900</v>
      </c>
      <c r="F2942">
        <v>6987.33</v>
      </c>
      <c r="H2942" s="170">
        <v>44900</v>
      </c>
      <c r="I2942" s="172">
        <f t="shared" si="102"/>
        <v>6825.9444444444453</v>
      </c>
      <c r="J2942" s="114">
        <f t="shared" si="103"/>
        <v>6987.33</v>
      </c>
      <c r="L2942" s="170"/>
      <c r="M2942" s="173"/>
      <c r="T2942" s="170"/>
      <c r="X2942" s="170"/>
      <c r="Y2942" s="171"/>
    </row>
    <row r="2943" spans="2:25">
      <c r="B2943" s="170">
        <v>44916</v>
      </c>
      <c r="C2943">
        <v>6900</v>
      </c>
      <c r="E2943" s="170">
        <v>44901</v>
      </c>
      <c r="F2943">
        <v>6892.57</v>
      </c>
      <c r="H2943" s="170">
        <v>44901</v>
      </c>
      <c r="I2943" s="172">
        <f t="shared" si="102"/>
        <v>6825.9444444444453</v>
      </c>
      <c r="J2943" s="114">
        <f t="shared" si="103"/>
        <v>6892.57</v>
      </c>
      <c r="L2943" s="170"/>
      <c r="M2943" s="173"/>
      <c r="T2943" s="170"/>
      <c r="X2943" s="170"/>
      <c r="Y2943" s="171"/>
    </row>
    <row r="2944" spans="2:25">
      <c r="B2944" s="170">
        <v>44917</v>
      </c>
      <c r="C2944">
        <v>6800</v>
      </c>
      <c r="E2944" s="170">
        <v>44902</v>
      </c>
      <c r="F2944">
        <v>6818.75</v>
      </c>
      <c r="H2944" s="170">
        <v>44902</v>
      </c>
      <c r="I2944" s="172">
        <f t="shared" si="102"/>
        <v>6825.9444444444453</v>
      </c>
      <c r="J2944" s="114">
        <f t="shared" si="103"/>
        <v>6818.75</v>
      </c>
      <c r="L2944" s="170"/>
      <c r="M2944" s="173"/>
      <c r="T2944" s="170"/>
      <c r="X2944" s="170"/>
      <c r="Y2944" s="171"/>
    </row>
    <row r="2945" spans="2:25">
      <c r="B2945" s="170">
        <v>44918</v>
      </c>
      <c r="C2945">
        <v>6825</v>
      </c>
      <c r="E2945" s="170">
        <v>44903</v>
      </c>
      <c r="F2945">
        <v>6804.23</v>
      </c>
      <c r="H2945" s="170">
        <v>44903</v>
      </c>
      <c r="I2945" s="172">
        <f t="shared" si="102"/>
        <v>6825.9444444444453</v>
      </c>
      <c r="J2945" s="114">
        <f t="shared" si="103"/>
        <v>6804.23</v>
      </c>
      <c r="L2945" s="170"/>
      <c r="M2945" s="173"/>
      <c r="T2945" s="170"/>
      <c r="X2945" s="170"/>
      <c r="Y2945" s="171"/>
    </row>
    <row r="2946" spans="2:25">
      <c r="B2946" s="170">
        <v>44921</v>
      </c>
      <c r="C2946">
        <v>6875</v>
      </c>
      <c r="E2946" s="170">
        <v>44904</v>
      </c>
      <c r="F2946">
        <v>6715.12</v>
      </c>
      <c r="H2946" s="170">
        <v>44904</v>
      </c>
      <c r="I2946" s="172">
        <f t="shared" si="102"/>
        <v>6825.9444444444453</v>
      </c>
      <c r="J2946" s="114">
        <f t="shared" si="103"/>
        <v>6715.12</v>
      </c>
      <c r="L2946" s="170"/>
      <c r="M2946" s="173"/>
      <c r="T2946" s="170"/>
      <c r="X2946" s="170"/>
      <c r="Y2946" s="171"/>
    </row>
    <row r="2947" spans="2:25">
      <c r="B2947" s="170">
        <v>44922</v>
      </c>
      <c r="C2947">
        <v>6800</v>
      </c>
      <c r="E2947" s="170">
        <v>44907</v>
      </c>
      <c r="F2947">
        <v>6734.45</v>
      </c>
      <c r="H2947" s="170">
        <v>44907</v>
      </c>
      <c r="I2947" s="172">
        <f t="shared" si="102"/>
        <v>6825.9444444444453</v>
      </c>
      <c r="J2947" s="114">
        <f t="shared" si="103"/>
        <v>6734.45</v>
      </c>
      <c r="L2947" s="170"/>
      <c r="M2947" s="173"/>
      <c r="T2947" s="170"/>
      <c r="X2947" s="170"/>
      <c r="Y2947" s="171"/>
    </row>
    <row r="2948" spans="2:25">
      <c r="B2948" s="170">
        <v>44923</v>
      </c>
      <c r="C2948">
        <v>6725</v>
      </c>
      <c r="E2948" s="170">
        <v>44908</v>
      </c>
      <c r="F2948">
        <v>6810.32</v>
      </c>
      <c r="H2948" s="170">
        <v>44908</v>
      </c>
      <c r="I2948" s="172">
        <f t="shared" si="102"/>
        <v>6825.9444444444453</v>
      </c>
      <c r="J2948" s="114">
        <f t="shared" si="103"/>
        <v>6810.32</v>
      </c>
      <c r="L2948" s="170"/>
      <c r="M2948" s="173"/>
      <c r="T2948" s="170"/>
      <c r="X2948" s="170"/>
      <c r="Y2948" s="171"/>
    </row>
    <row r="2949" spans="2:25">
      <c r="B2949" s="170">
        <v>44924</v>
      </c>
      <c r="C2949">
        <v>6800</v>
      </c>
      <c r="E2949" s="170">
        <v>44909</v>
      </c>
      <c r="F2949">
        <v>6801.75</v>
      </c>
      <c r="H2949" s="170">
        <v>44909</v>
      </c>
      <c r="I2949" s="172">
        <f t="shared" ref="I2949:I3012" si="104">IFERROR(_xlfn.XLOOKUP($H2949,B2949:B6516,C2949:C6516),AVERAGE(I2946:I2948))</f>
        <v>6825.9444444444453</v>
      </c>
      <c r="J2949" s="114">
        <f t="shared" ref="J2949:J3012" si="105">F2949</f>
        <v>6801.75</v>
      </c>
      <c r="L2949" s="170"/>
      <c r="M2949" s="173"/>
      <c r="T2949" s="170"/>
      <c r="X2949" s="170"/>
      <c r="Y2949" s="171"/>
    </row>
    <row r="2950" spans="2:25">
      <c r="B2950" s="170">
        <v>44925</v>
      </c>
      <c r="C2950">
        <v>6725</v>
      </c>
      <c r="E2950" s="170">
        <v>44910</v>
      </c>
      <c r="F2950">
        <v>6751.86</v>
      </c>
      <c r="H2950" s="170">
        <v>44910</v>
      </c>
      <c r="I2950" s="172">
        <f t="shared" si="104"/>
        <v>6825.9444444444453</v>
      </c>
      <c r="J2950" s="114">
        <f t="shared" si="105"/>
        <v>6751.86</v>
      </c>
      <c r="L2950" s="170"/>
      <c r="M2950" s="173"/>
      <c r="T2950" s="170"/>
      <c r="X2950" s="170"/>
      <c r="Y2950" s="171"/>
    </row>
    <row r="2951" spans="2:25">
      <c r="B2951" s="170">
        <v>44928</v>
      </c>
      <c r="C2951">
        <v>6775</v>
      </c>
      <c r="E2951" s="170">
        <v>44911</v>
      </c>
      <c r="F2951">
        <v>6812.19</v>
      </c>
      <c r="H2951" s="170">
        <v>44911</v>
      </c>
      <c r="I2951" s="172">
        <f t="shared" si="104"/>
        <v>6825.9444444444453</v>
      </c>
      <c r="J2951" s="114">
        <f t="shared" si="105"/>
        <v>6812.19</v>
      </c>
      <c r="L2951" s="170"/>
      <c r="M2951" s="173"/>
      <c r="T2951" s="170"/>
      <c r="X2951" s="170"/>
      <c r="Y2951" s="171"/>
    </row>
    <row r="2952" spans="2:25">
      <c r="B2952" s="170">
        <v>44929</v>
      </c>
      <c r="C2952">
        <v>6750</v>
      </c>
      <c r="E2952" s="170">
        <v>44914</v>
      </c>
      <c r="F2952">
        <v>6779.7</v>
      </c>
      <c r="H2952" s="170">
        <v>44914</v>
      </c>
      <c r="I2952" s="172">
        <f t="shared" si="104"/>
        <v>6825.9444444444453</v>
      </c>
      <c r="J2952" s="114">
        <f t="shared" si="105"/>
        <v>6779.7</v>
      </c>
      <c r="L2952" s="170"/>
      <c r="M2952" s="173"/>
      <c r="T2952" s="170"/>
      <c r="X2952" s="170"/>
      <c r="Y2952" s="171"/>
    </row>
    <row r="2953" spans="2:25">
      <c r="B2953" s="170">
        <v>44930</v>
      </c>
      <c r="C2953">
        <v>6850</v>
      </c>
      <c r="E2953" s="170">
        <v>44915</v>
      </c>
      <c r="F2953">
        <v>6768.32</v>
      </c>
      <c r="H2953" s="170">
        <v>44915</v>
      </c>
      <c r="I2953" s="172">
        <f t="shared" si="104"/>
        <v>6825.9444444444453</v>
      </c>
      <c r="J2953" s="114">
        <f t="shared" si="105"/>
        <v>6768.32</v>
      </c>
      <c r="L2953" s="170"/>
      <c r="M2953" s="173"/>
      <c r="T2953" s="170"/>
      <c r="X2953" s="170"/>
      <c r="Y2953" s="171"/>
    </row>
    <row r="2954" spans="2:25">
      <c r="B2954" s="170">
        <v>44931</v>
      </c>
      <c r="C2954">
        <v>6850</v>
      </c>
      <c r="E2954" s="170">
        <v>44916</v>
      </c>
      <c r="F2954">
        <v>6820.66</v>
      </c>
      <c r="H2954" s="170">
        <v>44916</v>
      </c>
      <c r="I2954" s="172">
        <f t="shared" si="104"/>
        <v>6825.9444444444453</v>
      </c>
      <c r="J2954" s="114">
        <f t="shared" si="105"/>
        <v>6820.66</v>
      </c>
      <c r="L2954" s="170"/>
      <c r="M2954" s="173"/>
      <c r="T2954" s="170"/>
      <c r="X2954" s="170"/>
      <c r="Y2954" s="171"/>
    </row>
    <row r="2955" spans="2:25">
      <c r="B2955" s="170">
        <v>44932</v>
      </c>
      <c r="C2955">
        <v>6950</v>
      </c>
      <c r="E2955" s="170">
        <v>44917</v>
      </c>
      <c r="F2955">
        <v>6824.43</v>
      </c>
      <c r="H2955" s="170">
        <v>44917</v>
      </c>
      <c r="I2955" s="172">
        <f t="shared" si="104"/>
        <v>6825.9444444444453</v>
      </c>
      <c r="J2955" s="114">
        <f t="shared" si="105"/>
        <v>6824.43</v>
      </c>
      <c r="L2955" s="170"/>
      <c r="M2955" s="173"/>
      <c r="T2955" s="170"/>
      <c r="X2955" s="170"/>
      <c r="Y2955" s="171"/>
    </row>
    <row r="2956" spans="2:25">
      <c r="B2956" s="170">
        <v>44935</v>
      </c>
      <c r="C2956">
        <v>6950</v>
      </c>
      <c r="E2956" s="170">
        <v>44918</v>
      </c>
      <c r="F2956">
        <v>6800.67</v>
      </c>
      <c r="H2956" s="170">
        <v>44918</v>
      </c>
      <c r="I2956" s="172">
        <f t="shared" si="104"/>
        <v>6825.9444444444453</v>
      </c>
      <c r="J2956" s="114">
        <f t="shared" si="105"/>
        <v>6800.67</v>
      </c>
      <c r="L2956" s="170"/>
      <c r="M2956" s="173"/>
      <c r="T2956" s="170"/>
      <c r="X2956" s="170"/>
      <c r="Y2956" s="171"/>
    </row>
    <row r="2957" spans="2:25">
      <c r="B2957" s="170">
        <v>44936</v>
      </c>
      <c r="C2957">
        <v>6675</v>
      </c>
      <c r="E2957" s="170">
        <v>44921</v>
      </c>
      <c r="F2957">
        <v>6835.81</v>
      </c>
      <c r="H2957" s="170">
        <v>44921</v>
      </c>
      <c r="I2957" s="172">
        <f t="shared" si="104"/>
        <v>6825.9444444444453</v>
      </c>
      <c r="J2957" s="114">
        <f t="shared" si="105"/>
        <v>6835.81</v>
      </c>
      <c r="L2957" s="170"/>
      <c r="M2957" s="173"/>
      <c r="T2957" s="170"/>
      <c r="X2957" s="170"/>
      <c r="Y2957" s="171"/>
    </row>
    <row r="2958" spans="2:25">
      <c r="B2958" s="170">
        <v>44937</v>
      </c>
      <c r="C2958">
        <v>6675</v>
      </c>
      <c r="E2958" s="170">
        <v>44922</v>
      </c>
      <c r="F2958">
        <v>6923.03</v>
      </c>
      <c r="H2958" s="170">
        <v>44922</v>
      </c>
      <c r="I2958" s="172">
        <f t="shared" si="104"/>
        <v>6825.9444444444453</v>
      </c>
      <c r="J2958" s="114">
        <f t="shared" si="105"/>
        <v>6923.03</v>
      </c>
      <c r="L2958" s="170"/>
      <c r="M2958" s="173"/>
      <c r="T2958" s="170"/>
      <c r="X2958" s="170"/>
      <c r="Y2958" s="171"/>
    </row>
    <row r="2959" spans="2:25">
      <c r="B2959" s="170">
        <v>44938</v>
      </c>
      <c r="C2959">
        <v>6625</v>
      </c>
      <c r="E2959" s="170">
        <v>44923</v>
      </c>
      <c r="F2959">
        <v>6850.52</v>
      </c>
      <c r="H2959" s="170">
        <v>44923</v>
      </c>
      <c r="I2959" s="172">
        <f t="shared" si="104"/>
        <v>6825.9444444444453</v>
      </c>
      <c r="J2959" s="114">
        <f t="shared" si="105"/>
        <v>6850.52</v>
      </c>
      <c r="L2959" s="170"/>
      <c r="M2959" s="173"/>
      <c r="T2959" s="170"/>
      <c r="X2959" s="170"/>
      <c r="Y2959" s="171"/>
    </row>
    <row r="2960" spans="2:25">
      <c r="B2960" s="170">
        <v>44939</v>
      </c>
      <c r="C2960">
        <v>6700</v>
      </c>
      <c r="E2960" s="170">
        <v>44924</v>
      </c>
      <c r="F2960">
        <v>6860.08</v>
      </c>
      <c r="H2960" s="170">
        <v>44924</v>
      </c>
      <c r="I2960" s="172">
        <f t="shared" si="104"/>
        <v>6825.9444444444453</v>
      </c>
      <c r="J2960" s="114">
        <f t="shared" si="105"/>
        <v>6860.08</v>
      </c>
      <c r="L2960" s="170"/>
      <c r="M2960" s="173"/>
      <c r="T2960" s="170"/>
      <c r="X2960" s="170"/>
      <c r="Y2960" s="171"/>
    </row>
    <row r="2961" spans="2:25">
      <c r="B2961" s="170">
        <v>44942</v>
      </c>
      <c r="C2961">
        <v>6700</v>
      </c>
      <c r="E2961" s="170">
        <v>44925</v>
      </c>
      <c r="F2961">
        <v>6850.62</v>
      </c>
      <c r="H2961" s="170">
        <v>44925</v>
      </c>
      <c r="I2961" s="172">
        <f t="shared" si="104"/>
        <v>6825.9444444444453</v>
      </c>
      <c r="J2961" s="114">
        <f t="shared" si="105"/>
        <v>6850.62</v>
      </c>
      <c r="L2961" s="170"/>
      <c r="M2961" s="173"/>
      <c r="T2961" s="170"/>
      <c r="X2961" s="170"/>
      <c r="Y2961" s="171"/>
    </row>
    <row r="2962" spans="2:25">
      <c r="B2962" s="170">
        <v>44943</v>
      </c>
      <c r="C2962">
        <v>6825</v>
      </c>
      <c r="E2962" s="170">
        <v>44928</v>
      </c>
      <c r="F2962">
        <v>6850.98</v>
      </c>
      <c r="H2962" s="170">
        <v>44928</v>
      </c>
      <c r="I2962" s="172">
        <f t="shared" si="104"/>
        <v>6825.9444444444453</v>
      </c>
      <c r="J2962" s="114">
        <f t="shared" si="105"/>
        <v>6850.98</v>
      </c>
      <c r="L2962" s="170"/>
      <c r="M2962" s="173"/>
      <c r="T2962" s="170"/>
      <c r="X2962" s="170"/>
      <c r="Y2962" s="171"/>
    </row>
    <row r="2963" spans="2:25">
      <c r="B2963" s="170">
        <v>44944</v>
      </c>
      <c r="C2963">
        <v>6950</v>
      </c>
      <c r="E2963" s="170">
        <v>44929</v>
      </c>
      <c r="F2963">
        <v>6888.76</v>
      </c>
      <c r="H2963" s="170">
        <v>44929</v>
      </c>
      <c r="I2963" s="172">
        <f t="shared" si="104"/>
        <v>6825.9444444444453</v>
      </c>
      <c r="J2963" s="114">
        <f t="shared" si="105"/>
        <v>6888.76</v>
      </c>
      <c r="L2963" s="170"/>
      <c r="M2963" s="173"/>
      <c r="T2963" s="170"/>
      <c r="X2963" s="170"/>
      <c r="Y2963" s="171"/>
    </row>
    <row r="2964" spans="2:25">
      <c r="B2964" s="170">
        <v>44945</v>
      </c>
      <c r="C2964">
        <v>6875</v>
      </c>
      <c r="E2964" s="170">
        <v>44930</v>
      </c>
      <c r="F2964">
        <v>6813.24</v>
      </c>
      <c r="H2964" s="170">
        <v>44930</v>
      </c>
      <c r="I2964" s="172">
        <f t="shared" si="104"/>
        <v>6825.9444444444453</v>
      </c>
      <c r="J2964" s="114">
        <f t="shared" si="105"/>
        <v>6813.24</v>
      </c>
      <c r="L2964" s="170"/>
      <c r="M2964" s="173"/>
      <c r="T2964" s="170"/>
      <c r="X2964" s="170"/>
      <c r="Y2964" s="171"/>
    </row>
    <row r="2965" spans="2:25">
      <c r="B2965" s="170">
        <v>44946</v>
      </c>
      <c r="C2965">
        <v>6875</v>
      </c>
      <c r="E2965" s="170">
        <v>44931</v>
      </c>
      <c r="F2965">
        <v>6653.84</v>
      </c>
      <c r="H2965" s="170">
        <v>44931</v>
      </c>
      <c r="I2965" s="172">
        <f t="shared" si="104"/>
        <v>6825.9444444444453</v>
      </c>
      <c r="J2965" s="114">
        <f t="shared" si="105"/>
        <v>6653.84</v>
      </c>
      <c r="L2965" s="170"/>
      <c r="M2965" s="173"/>
      <c r="T2965" s="170"/>
      <c r="X2965" s="170"/>
      <c r="Y2965" s="171"/>
    </row>
    <row r="2966" spans="2:25">
      <c r="B2966" s="170">
        <v>44950</v>
      </c>
      <c r="C2966">
        <v>6925</v>
      </c>
      <c r="E2966" s="170">
        <v>44932</v>
      </c>
      <c r="F2966">
        <v>6684.56</v>
      </c>
      <c r="H2966" s="170">
        <v>44932</v>
      </c>
      <c r="I2966" s="172">
        <f t="shared" si="104"/>
        <v>6825.9444444444453</v>
      </c>
      <c r="J2966" s="114">
        <f t="shared" si="105"/>
        <v>6684.56</v>
      </c>
      <c r="L2966" s="170"/>
      <c r="M2966" s="173"/>
      <c r="T2966" s="170"/>
      <c r="X2966" s="170"/>
      <c r="Y2966" s="171"/>
    </row>
    <row r="2967" spans="2:25">
      <c r="B2967" s="170">
        <v>44951</v>
      </c>
      <c r="C2967">
        <v>6800</v>
      </c>
      <c r="E2967" s="170">
        <v>44935</v>
      </c>
      <c r="F2967">
        <v>6688.27</v>
      </c>
      <c r="H2967" s="170">
        <v>44935</v>
      </c>
      <c r="I2967" s="172">
        <f t="shared" si="104"/>
        <v>6825.9444444444453</v>
      </c>
      <c r="J2967" s="114">
        <f t="shared" si="105"/>
        <v>6688.27</v>
      </c>
      <c r="L2967" s="170"/>
      <c r="M2967" s="173"/>
      <c r="T2967" s="170"/>
      <c r="X2967" s="170"/>
      <c r="Y2967" s="171"/>
    </row>
    <row r="2968" spans="2:25">
      <c r="B2968" s="170">
        <v>44952</v>
      </c>
      <c r="C2968">
        <v>6700</v>
      </c>
      <c r="E2968" s="170">
        <v>44936</v>
      </c>
      <c r="F2968">
        <v>6622.5</v>
      </c>
      <c r="H2968" s="170">
        <v>44936</v>
      </c>
      <c r="I2968" s="172">
        <f t="shared" si="104"/>
        <v>6825.9444444444453</v>
      </c>
      <c r="J2968" s="114">
        <f t="shared" si="105"/>
        <v>6622.5</v>
      </c>
      <c r="L2968" s="170"/>
      <c r="M2968" s="173"/>
      <c r="T2968" s="170"/>
      <c r="X2968" s="170"/>
      <c r="Y2968" s="171"/>
    </row>
    <row r="2969" spans="2:25">
      <c r="B2969" s="170">
        <v>44953</v>
      </c>
      <c r="C2969">
        <v>6700</v>
      </c>
      <c r="E2969" s="170">
        <v>44937</v>
      </c>
      <c r="F2969">
        <v>6584.45</v>
      </c>
      <c r="H2969" s="170">
        <v>44937</v>
      </c>
      <c r="I2969" s="172">
        <f t="shared" si="104"/>
        <v>6825.9444444444453</v>
      </c>
      <c r="J2969" s="114">
        <f t="shared" si="105"/>
        <v>6584.45</v>
      </c>
      <c r="L2969" s="170"/>
      <c r="M2969" s="173"/>
      <c r="T2969" s="170"/>
      <c r="X2969" s="170"/>
      <c r="Y2969" s="171"/>
    </row>
    <row r="2970" spans="2:25">
      <c r="B2970" s="170">
        <v>44956</v>
      </c>
      <c r="C2970">
        <v>6800</v>
      </c>
      <c r="E2970" s="170">
        <v>44938</v>
      </c>
      <c r="F2970">
        <v>6629.93</v>
      </c>
      <c r="H2970" s="170">
        <v>44938</v>
      </c>
      <c r="I2970" s="172">
        <f t="shared" si="104"/>
        <v>6825.9444444444453</v>
      </c>
      <c r="J2970" s="114">
        <f t="shared" si="105"/>
        <v>6629.93</v>
      </c>
      <c r="L2970" s="170"/>
      <c r="M2970" s="173"/>
      <c r="T2970" s="170"/>
      <c r="X2970" s="170"/>
      <c r="Y2970" s="171"/>
    </row>
    <row r="2971" spans="2:25">
      <c r="B2971" s="170">
        <v>44957</v>
      </c>
      <c r="C2971">
        <v>6725</v>
      </c>
      <c r="E2971" s="170">
        <v>44939</v>
      </c>
      <c r="F2971">
        <v>6641.83</v>
      </c>
      <c r="H2971" s="170">
        <v>44939</v>
      </c>
      <c r="I2971" s="172">
        <f t="shared" si="104"/>
        <v>6825.9444444444453</v>
      </c>
      <c r="J2971" s="114">
        <f t="shared" si="105"/>
        <v>6641.83</v>
      </c>
      <c r="L2971" s="170"/>
      <c r="M2971" s="173"/>
      <c r="T2971" s="170"/>
      <c r="X2971" s="170"/>
      <c r="Y2971" s="171"/>
    </row>
    <row r="2972" spans="2:25">
      <c r="B2972" s="170">
        <v>44958</v>
      </c>
      <c r="C2972">
        <v>6650</v>
      </c>
      <c r="E2972" s="170">
        <v>44942</v>
      </c>
      <c r="F2972">
        <v>6688.06</v>
      </c>
      <c r="H2972" s="170">
        <v>44942</v>
      </c>
      <c r="I2972" s="172">
        <f t="shared" si="104"/>
        <v>6825.9444444444453</v>
      </c>
      <c r="J2972" s="114">
        <f t="shared" si="105"/>
        <v>6688.06</v>
      </c>
      <c r="L2972" s="170"/>
      <c r="M2972" s="173"/>
      <c r="T2972" s="170"/>
      <c r="X2972" s="170"/>
      <c r="Y2972" s="171"/>
    </row>
    <row r="2973" spans="2:25">
      <c r="B2973" s="170">
        <v>44959</v>
      </c>
      <c r="C2973">
        <v>6600</v>
      </c>
      <c r="E2973" s="170">
        <v>44943</v>
      </c>
      <c r="F2973">
        <v>6767.34</v>
      </c>
      <c r="H2973" s="170">
        <v>44943</v>
      </c>
      <c r="I2973" s="172">
        <f t="shared" si="104"/>
        <v>6825.9444444444453</v>
      </c>
      <c r="J2973" s="114">
        <f t="shared" si="105"/>
        <v>6767.34</v>
      </c>
      <c r="L2973" s="170"/>
      <c r="M2973" s="173"/>
      <c r="T2973" s="170"/>
      <c r="X2973" s="170"/>
      <c r="Y2973" s="171"/>
    </row>
    <row r="2974" spans="2:25">
      <c r="B2974" s="170">
        <v>44960</v>
      </c>
      <c r="C2974">
        <v>6700</v>
      </c>
      <c r="E2974" s="170">
        <v>44944</v>
      </c>
      <c r="F2974">
        <v>6765.79</v>
      </c>
      <c r="H2974" s="170">
        <v>44944</v>
      </c>
      <c r="I2974" s="172">
        <f t="shared" si="104"/>
        <v>6825.9444444444453</v>
      </c>
      <c r="J2974" s="114">
        <f t="shared" si="105"/>
        <v>6765.79</v>
      </c>
      <c r="L2974" s="170"/>
      <c r="M2974" s="173"/>
      <c r="T2974" s="170"/>
      <c r="X2974" s="170"/>
      <c r="Y2974" s="171"/>
    </row>
    <row r="2975" spans="2:25">
      <c r="B2975" s="170">
        <v>44963</v>
      </c>
      <c r="C2975">
        <v>6675</v>
      </c>
      <c r="E2975" s="170">
        <v>44945</v>
      </c>
      <c r="F2975">
        <v>6819.91</v>
      </c>
      <c r="H2975" s="170">
        <v>44945</v>
      </c>
      <c r="I2975" s="172">
        <f t="shared" si="104"/>
        <v>6825.9444444444453</v>
      </c>
      <c r="J2975" s="114">
        <f t="shared" si="105"/>
        <v>6819.91</v>
      </c>
      <c r="L2975" s="170"/>
      <c r="M2975" s="173"/>
      <c r="T2975" s="170"/>
      <c r="X2975" s="170"/>
      <c r="Y2975" s="171"/>
    </row>
    <row r="2976" spans="2:25">
      <c r="B2976" s="170">
        <v>44964</v>
      </c>
      <c r="C2976">
        <v>6675</v>
      </c>
      <c r="E2976" s="170">
        <v>44946</v>
      </c>
      <c r="F2976">
        <v>6874.93</v>
      </c>
      <c r="H2976" s="170">
        <v>44946</v>
      </c>
      <c r="I2976" s="172">
        <f t="shared" si="104"/>
        <v>6825.9444444444453</v>
      </c>
      <c r="J2976" s="114">
        <f t="shared" si="105"/>
        <v>6874.93</v>
      </c>
      <c r="L2976" s="170"/>
      <c r="M2976" s="173"/>
      <c r="T2976" s="170"/>
      <c r="X2976" s="170"/>
      <c r="Y2976" s="171"/>
    </row>
    <row r="2977" spans="2:25">
      <c r="B2977" s="170">
        <v>44965</v>
      </c>
      <c r="C2977">
        <v>6800</v>
      </c>
      <c r="E2977" s="170">
        <v>44950</v>
      </c>
      <c r="F2977">
        <v>6860.85</v>
      </c>
      <c r="H2977" s="170">
        <v>44950</v>
      </c>
      <c r="I2977" s="172">
        <f t="shared" si="104"/>
        <v>6825.9444444444453</v>
      </c>
      <c r="J2977" s="114">
        <f t="shared" si="105"/>
        <v>6860.85</v>
      </c>
      <c r="L2977" s="170"/>
      <c r="M2977" s="173"/>
      <c r="T2977" s="170"/>
      <c r="X2977" s="170"/>
      <c r="Y2977" s="171"/>
    </row>
    <row r="2978" spans="2:25">
      <c r="B2978" s="170">
        <v>44966</v>
      </c>
      <c r="C2978">
        <v>6775</v>
      </c>
      <c r="E2978" s="170">
        <v>44951</v>
      </c>
      <c r="F2978">
        <v>6829.93</v>
      </c>
      <c r="H2978" s="170">
        <v>44951</v>
      </c>
      <c r="I2978" s="172">
        <f t="shared" si="104"/>
        <v>6825.9444444444453</v>
      </c>
      <c r="J2978" s="114">
        <f t="shared" si="105"/>
        <v>6829.93</v>
      </c>
      <c r="L2978" s="170"/>
      <c r="M2978" s="173"/>
      <c r="T2978" s="170"/>
      <c r="X2978" s="170"/>
      <c r="Y2978" s="171"/>
    </row>
    <row r="2979" spans="2:25">
      <c r="B2979" s="170">
        <v>44967</v>
      </c>
      <c r="C2979">
        <v>6900</v>
      </c>
      <c r="E2979" s="170">
        <v>44952</v>
      </c>
      <c r="F2979">
        <v>6864.82</v>
      </c>
      <c r="H2979" s="170">
        <v>44952</v>
      </c>
      <c r="I2979" s="172">
        <f t="shared" si="104"/>
        <v>6825.9444444444453</v>
      </c>
      <c r="J2979" s="114">
        <f t="shared" si="105"/>
        <v>6864.82</v>
      </c>
      <c r="L2979" s="170"/>
      <c r="M2979" s="173"/>
      <c r="T2979" s="170"/>
      <c r="X2979" s="170"/>
      <c r="Y2979" s="171"/>
    </row>
    <row r="2980" spans="2:25">
      <c r="B2980" s="170">
        <v>44970</v>
      </c>
      <c r="C2980">
        <v>6725</v>
      </c>
      <c r="E2980" s="170">
        <v>44953</v>
      </c>
      <c r="F2980">
        <v>6898.98</v>
      </c>
      <c r="H2980" s="170">
        <v>44953</v>
      </c>
      <c r="I2980" s="172">
        <f t="shared" si="104"/>
        <v>6825.9444444444453</v>
      </c>
      <c r="J2980" s="114">
        <f t="shared" si="105"/>
        <v>6898.98</v>
      </c>
      <c r="L2980" s="170"/>
      <c r="M2980" s="173"/>
      <c r="T2980" s="170"/>
      <c r="X2980" s="170"/>
      <c r="Y2980" s="171"/>
    </row>
    <row r="2981" spans="2:25">
      <c r="B2981" s="170">
        <v>44971</v>
      </c>
      <c r="C2981">
        <v>6750</v>
      </c>
      <c r="E2981" s="170">
        <v>44956</v>
      </c>
      <c r="F2981">
        <v>6872.48</v>
      </c>
      <c r="H2981" s="170">
        <v>44956</v>
      </c>
      <c r="I2981" s="172">
        <f t="shared" si="104"/>
        <v>6825.9444444444453</v>
      </c>
      <c r="J2981" s="114">
        <f t="shared" si="105"/>
        <v>6872.48</v>
      </c>
      <c r="L2981" s="170"/>
      <c r="M2981" s="173"/>
      <c r="T2981" s="170"/>
      <c r="X2981" s="170"/>
      <c r="Y2981" s="171"/>
    </row>
    <row r="2982" spans="2:25">
      <c r="B2982" s="170">
        <v>44972</v>
      </c>
      <c r="C2982">
        <v>6675</v>
      </c>
      <c r="E2982" s="170">
        <v>44957</v>
      </c>
      <c r="F2982">
        <v>6839.34</v>
      </c>
      <c r="H2982" s="170">
        <v>44957</v>
      </c>
      <c r="I2982" s="172">
        <f t="shared" si="104"/>
        <v>6825.9444444444453</v>
      </c>
      <c r="J2982" s="114">
        <f t="shared" si="105"/>
        <v>6839.34</v>
      </c>
      <c r="L2982" s="170"/>
      <c r="M2982" s="173"/>
      <c r="T2982" s="170"/>
      <c r="X2982" s="170"/>
      <c r="Y2982" s="171"/>
    </row>
    <row r="2983" spans="2:25">
      <c r="B2983" s="170">
        <v>44973</v>
      </c>
      <c r="C2983">
        <v>6600</v>
      </c>
      <c r="E2983" s="170">
        <v>44958</v>
      </c>
      <c r="F2983">
        <v>6862.26</v>
      </c>
      <c r="H2983" s="170">
        <v>44958</v>
      </c>
      <c r="I2983" s="172">
        <f t="shared" si="104"/>
        <v>6825.9444444444453</v>
      </c>
      <c r="J2983" s="114">
        <f t="shared" si="105"/>
        <v>6862.26</v>
      </c>
      <c r="L2983" s="170"/>
      <c r="M2983" s="173"/>
      <c r="T2983" s="170"/>
      <c r="X2983" s="170"/>
      <c r="Y2983" s="171"/>
    </row>
    <row r="2984" spans="2:25">
      <c r="B2984" s="170">
        <v>44974</v>
      </c>
      <c r="C2984">
        <v>6600</v>
      </c>
      <c r="E2984" s="170">
        <v>44959</v>
      </c>
      <c r="F2984">
        <v>6890.57</v>
      </c>
      <c r="H2984" s="170">
        <v>44959</v>
      </c>
      <c r="I2984" s="172">
        <f t="shared" si="104"/>
        <v>6825.9444444444453</v>
      </c>
      <c r="J2984" s="114">
        <f t="shared" si="105"/>
        <v>6890.57</v>
      </c>
      <c r="L2984" s="170"/>
      <c r="M2984" s="173"/>
      <c r="T2984" s="170"/>
      <c r="X2984" s="170"/>
      <c r="Y2984" s="171"/>
    </row>
    <row r="2985" spans="2:25">
      <c r="B2985" s="170">
        <v>44977</v>
      </c>
      <c r="C2985">
        <v>6625</v>
      </c>
      <c r="E2985" s="170">
        <v>44960</v>
      </c>
      <c r="F2985">
        <v>6911.73</v>
      </c>
      <c r="H2985" s="170">
        <v>44960</v>
      </c>
      <c r="I2985" s="172">
        <f t="shared" si="104"/>
        <v>6825.9444444444453</v>
      </c>
      <c r="J2985" s="114">
        <f t="shared" si="105"/>
        <v>6911.73</v>
      </c>
      <c r="L2985" s="170"/>
      <c r="M2985" s="173"/>
      <c r="T2985" s="170"/>
      <c r="X2985" s="170"/>
      <c r="Y2985" s="171"/>
    </row>
    <row r="2986" spans="2:25">
      <c r="B2986" s="170">
        <v>44978</v>
      </c>
      <c r="C2986">
        <v>6525</v>
      </c>
      <c r="E2986" s="170">
        <v>44963</v>
      </c>
      <c r="F2986">
        <v>6873.79</v>
      </c>
      <c r="H2986" s="170">
        <v>44963</v>
      </c>
      <c r="I2986" s="172">
        <f t="shared" si="104"/>
        <v>6825.9444444444453</v>
      </c>
      <c r="J2986" s="114">
        <f t="shared" si="105"/>
        <v>6873.79</v>
      </c>
      <c r="L2986" s="170"/>
      <c r="M2986" s="173"/>
      <c r="T2986" s="170"/>
      <c r="X2986" s="170"/>
      <c r="Y2986" s="171"/>
    </row>
    <row r="2987" spans="2:25">
      <c r="B2987" s="170">
        <v>44979</v>
      </c>
      <c r="C2987">
        <v>6600</v>
      </c>
      <c r="E2987" s="170">
        <v>44964</v>
      </c>
      <c r="F2987">
        <v>6935.3</v>
      </c>
      <c r="H2987" s="170">
        <v>44964</v>
      </c>
      <c r="I2987" s="172">
        <f t="shared" si="104"/>
        <v>6825.9444444444453</v>
      </c>
      <c r="J2987" s="114">
        <f t="shared" si="105"/>
        <v>6935.3</v>
      </c>
      <c r="L2987" s="170"/>
      <c r="M2987" s="173"/>
      <c r="T2987" s="170"/>
      <c r="X2987" s="170"/>
      <c r="Y2987" s="171"/>
    </row>
    <row r="2988" spans="2:25">
      <c r="B2988" s="170">
        <v>44980</v>
      </c>
      <c r="C2988">
        <v>6575</v>
      </c>
      <c r="E2988" s="170">
        <v>44965</v>
      </c>
      <c r="F2988">
        <v>6940.12</v>
      </c>
      <c r="H2988" s="170">
        <v>44965</v>
      </c>
      <c r="I2988" s="172">
        <f t="shared" si="104"/>
        <v>6825.9444444444453</v>
      </c>
      <c r="J2988" s="114">
        <f t="shared" si="105"/>
        <v>6940.12</v>
      </c>
      <c r="L2988" s="170"/>
      <c r="M2988" s="173"/>
      <c r="T2988" s="170"/>
      <c r="X2988" s="170"/>
      <c r="Y2988" s="171"/>
    </row>
    <row r="2989" spans="2:25">
      <c r="B2989" s="170">
        <v>44981</v>
      </c>
      <c r="C2989">
        <v>6575</v>
      </c>
      <c r="E2989" s="170">
        <v>44966</v>
      </c>
      <c r="F2989">
        <v>6897.37</v>
      </c>
      <c r="H2989" s="170">
        <v>44966</v>
      </c>
      <c r="I2989" s="172">
        <f t="shared" si="104"/>
        <v>6825.9444444444453</v>
      </c>
      <c r="J2989" s="114">
        <f t="shared" si="105"/>
        <v>6897.37</v>
      </c>
      <c r="L2989" s="170"/>
      <c r="M2989" s="173"/>
      <c r="T2989" s="170"/>
      <c r="X2989" s="170"/>
      <c r="Y2989" s="171"/>
    </row>
    <row r="2990" spans="2:25">
      <c r="B2990" s="170">
        <v>44984</v>
      </c>
      <c r="C2990">
        <v>6600</v>
      </c>
      <c r="E2990" s="170">
        <v>44967</v>
      </c>
      <c r="F2990">
        <v>6880.33</v>
      </c>
      <c r="H2990" s="170">
        <v>44967</v>
      </c>
      <c r="I2990" s="172">
        <f t="shared" si="104"/>
        <v>6825.9444444444453</v>
      </c>
      <c r="J2990" s="114">
        <f t="shared" si="105"/>
        <v>6880.33</v>
      </c>
      <c r="L2990" s="170"/>
      <c r="M2990" s="173"/>
      <c r="T2990" s="170"/>
      <c r="X2990" s="170"/>
      <c r="Y2990" s="171"/>
    </row>
    <row r="2991" spans="2:25">
      <c r="B2991" s="170">
        <v>44985</v>
      </c>
      <c r="C2991">
        <v>6475</v>
      </c>
      <c r="E2991" s="170">
        <v>44970</v>
      </c>
      <c r="F2991">
        <v>6900.14</v>
      </c>
      <c r="H2991" s="170">
        <v>44970</v>
      </c>
      <c r="I2991" s="172">
        <f t="shared" si="104"/>
        <v>6825.9444444444453</v>
      </c>
      <c r="J2991" s="114">
        <f t="shared" si="105"/>
        <v>6900.14</v>
      </c>
      <c r="L2991" s="170"/>
      <c r="M2991" s="173"/>
      <c r="T2991" s="170"/>
      <c r="X2991" s="170"/>
      <c r="Y2991" s="171"/>
    </row>
    <row r="2992" spans="2:25">
      <c r="B2992" s="170">
        <v>44986</v>
      </c>
      <c r="C2992">
        <v>6275</v>
      </c>
      <c r="E2992" s="170">
        <v>44971</v>
      </c>
      <c r="F2992">
        <v>6941.86</v>
      </c>
      <c r="H2992" s="170">
        <v>44971</v>
      </c>
      <c r="I2992" s="172">
        <f t="shared" si="104"/>
        <v>6825.9444444444453</v>
      </c>
      <c r="J2992" s="114">
        <f t="shared" si="105"/>
        <v>6941.86</v>
      </c>
      <c r="L2992" s="170"/>
      <c r="M2992" s="173"/>
      <c r="T2992" s="170"/>
      <c r="X2992" s="170"/>
      <c r="Y2992" s="171"/>
    </row>
    <row r="2993" spans="2:25">
      <c r="B2993" s="170">
        <v>44987</v>
      </c>
      <c r="C2993">
        <v>6250</v>
      </c>
      <c r="E2993" s="170">
        <v>44972</v>
      </c>
      <c r="F2993">
        <v>6914.54</v>
      </c>
      <c r="H2993" s="170">
        <v>44972</v>
      </c>
      <c r="I2993" s="172">
        <f t="shared" si="104"/>
        <v>6825.9444444444453</v>
      </c>
      <c r="J2993" s="114">
        <f t="shared" si="105"/>
        <v>6914.54</v>
      </c>
      <c r="L2993" s="170"/>
      <c r="M2993" s="173"/>
      <c r="T2993" s="170"/>
      <c r="X2993" s="170"/>
      <c r="Y2993" s="171"/>
    </row>
    <row r="2994" spans="2:25">
      <c r="B2994" s="170">
        <v>44988</v>
      </c>
      <c r="C2994">
        <v>6275</v>
      </c>
      <c r="E2994" s="170">
        <v>44973</v>
      </c>
      <c r="F2994">
        <v>6895.66</v>
      </c>
      <c r="H2994" s="170">
        <v>44973</v>
      </c>
      <c r="I2994" s="172">
        <f t="shared" si="104"/>
        <v>6825.9444444444453</v>
      </c>
      <c r="J2994" s="114">
        <f t="shared" si="105"/>
        <v>6895.66</v>
      </c>
      <c r="L2994" s="170"/>
      <c r="M2994" s="173"/>
      <c r="T2994" s="170"/>
      <c r="X2994" s="170"/>
      <c r="Y2994" s="171"/>
    </row>
    <row r="2995" spans="2:25">
      <c r="B2995" s="170">
        <v>44991</v>
      </c>
      <c r="C2995">
        <v>6250</v>
      </c>
      <c r="E2995" s="170">
        <v>44974</v>
      </c>
      <c r="F2995">
        <v>6895.71</v>
      </c>
      <c r="H2995" s="170">
        <v>44974</v>
      </c>
      <c r="I2995" s="172">
        <f t="shared" si="104"/>
        <v>6825.9444444444453</v>
      </c>
      <c r="J2995" s="114">
        <f t="shared" si="105"/>
        <v>6895.71</v>
      </c>
      <c r="L2995" s="170"/>
      <c r="M2995" s="173"/>
      <c r="T2995" s="170"/>
      <c r="X2995" s="170"/>
      <c r="Y2995" s="171"/>
    </row>
    <row r="2996" spans="2:25">
      <c r="B2996" s="170">
        <v>44992</v>
      </c>
      <c r="C2996">
        <v>6250</v>
      </c>
      <c r="E2996" s="170">
        <v>44977</v>
      </c>
      <c r="F2996">
        <v>6894.72</v>
      </c>
      <c r="H2996" s="170">
        <v>44977</v>
      </c>
      <c r="I2996" s="172">
        <f t="shared" si="104"/>
        <v>6825.9444444444453</v>
      </c>
      <c r="J2996" s="114">
        <f t="shared" si="105"/>
        <v>6894.72</v>
      </c>
      <c r="L2996" s="170"/>
      <c r="M2996" s="173"/>
      <c r="T2996" s="170"/>
      <c r="X2996" s="170"/>
      <c r="Y2996" s="171"/>
    </row>
    <row r="2997" spans="2:25">
      <c r="B2997" s="170">
        <v>44993</v>
      </c>
      <c r="C2997">
        <v>6150</v>
      </c>
      <c r="E2997" s="170">
        <v>44978</v>
      </c>
      <c r="F2997">
        <v>6873.41</v>
      </c>
      <c r="H2997" s="170">
        <v>44978</v>
      </c>
      <c r="I2997" s="172">
        <f t="shared" si="104"/>
        <v>6825.9444444444453</v>
      </c>
      <c r="J2997" s="114">
        <f t="shared" si="105"/>
        <v>6873.41</v>
      </c>
      <c r="L2997" s="170"/>
      <c r="M2997" s="173"/>
      <c r="T2997" s="170"/>
      <c r="X2997" s="170"/>
      <c r="Y2997" s="171"/>
    </row>
    <row r="2998" spans="2:25">
      <c r="B2998" s="170">
        <v>44994</v>
      </c>
      <c r="C2998">
        <v>6150</v>
      </c>
      <c r="E2998" s="170">
        <v>44979</v>
      </c>
      <c r="F2998">
        <v>6809.97</v>
      </c>
      <c r="H2998" s="170">
        <v>44979</v>
      </c>
      <c r="I2998" s="172">
        <f t="shared" si="104"/>
        <v>6825.9444444444453</v>
      </c>
      <c r="J2998" s="114">
        <f t="shared" si="105"/>
        <v>6809.97</v>
      </c>
      <c r="L2998" s="170"/>
      <c r="M2998" s="173"/>
      <c r="T2998" s="170"/>
      <c r="X2998" s="170"/>
      <c r="Y2998" s="171"/>
    </row>
    <row r="2999" spans="2:25">
      <c r="B2999" s="170">
        <v>44995</v>
      </c>
      <c r="C2999">
        <v>6125</v>
      </c>
      <c r="E2999" s="170">
        <v>44980</v>
      </c>
      <c r="F2999">
        <v>6839.45</v>
      </c>
      <c r="H2999" s="170">
        <v>44980</v>
      </c>
      <c r="I2999" s="172">
        <f t="shared" si="104"/>
        <v>6825.9444444444453</v>
      </c>
      <c r="J2999" s="114">
        <f t="shared" si="105"/>
        <v>6839.45</v>
      </c>
      <c r="L2999" s="170"/>
      <c r="M2999" s="173"/>
      <c r="T2999" s="170"/>
      <c r="X2999" s="170"/>
      <c r="Y2999" s="171"/>
    </row>
    <row r="3000" spans="2:25">
      <c r="B3000" s="170">
        <v>44998</v>
      </c>
      <c r="C3000">
        <v>6125</v>
      </c>
      <c r="E3000" s="170">
        <v>44981</v>
      </c>
      <c r="F3000">
        <v>6856.58</v>
      </c>
      <c r="H3000" s="170">
        <v>44981</v>
      </c>
      <c r="I3000" s="172">
        <f t="shared" si="104"/>
        <v>6825.9444444444453</v>
      </c>
      <c r="J3000" s="114">
        <f t="shared" si="105"/>
        <v>6856.58</v>
      </c>
      <c r="L3000" s="170"/>
      <c r="M3000" s="173"/>
      <c r="T3000" s="170"/>
      <c r="X3000" s="170"/>
      <c r="Y3000" s="171"/>
    </row>
    <row r="3001" spans="2:25">
      <c r="B3001" s="170">
        <v>44999</v>
      </c>
      <c r="C3001">
        <v>6175</v>
      </c>
      <c r="E3001" s="170">
        <v>44984</v>
      </c>
      <c r="F3001">
        <v>6854.78</v>
      </c>
      <c r="H3001" s="170">
        <v>44984</v>
      </c>
      <c r="I3001" s="172">
        <f t="shared" si="104"/>
        <v>6825.9444444444453</v>
      </c>
      <c r="J3001" s="114">
        <f t="shared" si="105"/>
        <v>6854.78</v>
      </c>
      <c r="L3001" s="170"/>
      <c r="M3001" s="173"/>
      <c r="T3001" s="170"/>
      <c r="X3001" s="170"/>
      <c r="Y3001" s="171"/>
    </row>
    <row r="3002" spans="2:25">
      <c r="B3002" s="170">
        <v>45000</v>
      </c>
      <c r="C3002">
        <v>6100</v>
      </c>
      <c r="E3002" s="170">
        <v>44985</v>
      </c>
      <c r="F3002">
        <v>6843.24</v>
      </c>
      <c r="H3002" s="170">
        <v>44985</v>
      </c>
      <c r="I3002" s="172">
        <f t="shared" si="104"/>
        <v>6825.9444444444453</v>
      </c>
      <c r="J3002" s="114">
        <f t="shared" si="105"/>
        <v>6843.24</v>
      </c>
      <c r="L3002" s="170"/>
      <c r="M3002" s="173"/>
      <c r="T3002" s="170"/>
      <c r="X3002" s="170"/>
      <c r="Y3002" s="171"/>
    </row>
    <row r="3003" spans="2:25">
      <c r="B3003" s="170">
        <v>45001</v>
      </c>
      <c r="C3003">
        <v>6150</v>
      </c>
      <c r="E3003" s="170">
        <v>44986</v>
      </c>
      <c r="F3003">
        <v>6844.94</v>
      </c>
      <c r="H3003" s="170">
        <v>44986</v>
      </c>
      <c r="I3003" s="172">
        <f t="shared" si="104"/>
        <v>6825.9444444444453</v>
      </c>
      <c r="J3003" s="114">
        <f t="shared" si="105"/>
        <v>6844.94</v>
      </c>
      <c r="L3003" s="170"/>
      <c r="M3003" s="173"/>
      <c r="T3003" s="170"/>
      <c r="X3003" s="170"/>
      <c r="Y3003" s="171"/>
    </row>
    <row r="3004" spans="2:25">
      <c r="B3004" s="170">
        <v>45002</v>
      </c>
      <c r="C3004">
        <v>6125</v>
      </c>
      <c r="E3004" s="170">
        <v>44987</v>
      </c>
      <c r="F3004">
        <v>6857.42</v>
      </c>
      <c r="H3004" s="170">
        <v>44987</v>
      </c>
      <c r="I3004" s="172">
        <f t="shared" si="104"/>
        <v>6825.9444444444453</v>
      </c>
      <c r="J3004" s="114">
        <f t="shared" si="105"/>
        <v>6857.42</v>
      </c>
      <c r="L3004" s="170"/>
      <c r="M3004" s="173"/>
      <c r="T3004" s="170"/>
      <c r="X3004" s="170"/>
      <c r="Y3004" s="171"/>
    </row>
    <row r="3005" spans="2:25">
      <c r="B3005" s="170">
        <v>45005</v>
      </c>
      <c r="C3005">
        <v>6200</v>
      </c>
      <c r="E3005" s="170">
        <v>44988</v>
      </c>
      <c r="F3005">
        <v>6813.64</v>
      </c>
      <c r="H3005" s="170">
        <v>44988</v>
      </c>
      <c r="I3005" s="172">
        <f t="shared" si="104"/>
        <v>6825.9444444444453</v>
      </c>
      <c r="J3005" s="114">
        <f t="shared" si="105"/>
        <v>6813.64</v>
      </c>
      <c r="L3005" s="170"/>
      <c r="M3005" s="173"/>
      <c r="T3005" s="170"/>
      <c r="X3005" s="170"/>
      <c r="Y3005" s="171"/>
    </row>
    <row r="3006" spans="2:25">
      <c r="B3006" s="170">
        <v>45006</v>
      </c>
      <c r="C3006">
        <v>6125</v>
      </c>
      <c r="E3006" s="170">
        <v>44991</v>
      </c>
      <c r="F3006">
        <v>6807</v>
      </c>
      <c r="H3006" s="170">
        <v>44991</v>
      </c>
      <c r="I3006" s="172">
        <f t="shared" si="104"/>
        <v>6825.9444444444453</v>
      </c>
      <c r="J3006" s="114">
        <f t="shared" si="105"/>
        <v>6807</v>
      </c>
      <c r="L3006" s="170"/>
      <c r="M3006" s="173"/>
      <c r="T3006" s="170"/>
      <c r="X3006" s="170"/>
      <c r="Y3006" s="171"/>
    </row>
    <row r="3007" spans="2:25">
      <c r="B3007" s="170">
        <v>45009</v>
      </c>
      <c r="C3007">
        <v>6325</v>
      </c>
      <c r="E3007" s="170">
        <v>44992</v>
      </c>
      <c r="F3007">
        <v>6766.76</v>
      </c>
      <c r="H3007" s="170">
        <v>44992</v>
      </c>
      <c r="I3007" s="172">
        <f t="shared" si="104"/>
        <v>6825.9444444444453</v>
      </c>
      <c r="J3007" s="114">
        <f t="shared" si="105"/>
        <v>6766.76</v>
      </c>
      <c r="L3007" s="170"/>
      <c r="M3007" s="173"/>
      <c r="T3007" s="170"/>
      <c r="X3007" s="170"/>
      <c r="Y3007" s="171"/>
    </row>
    <row r="3008" spans="2:25">
      <c r="B3008" s="170">
        <v>45012</v>
      </c>
      <c r="C3008">
        <v>6375</v>
      </c>
      <c r="E3008" s="170">
        <v>44993</v>
      </c>
      <c r="F3008">
        <v>6776.37</v>
      </c>
      <c r="H3008" s="170">
        <v>44993</v>
      </c>
      <c r="I3008" s="172">
        <f t="shared" si="104"/>
        <v>6825.9444444444453</v>
      </c>
      <c r="J3008" s="114">
        <f t="shared" si="105"/>
        <v>6776.37</v>
      </c>
      <c r="L3008" s="170"/>
      <c r="M3008" s="173"/>
      <c r="T3008" s="170"/>
      <c r="X3008" s="170"/>
      <c r="Y3008" s="171"/>
    </row>
    <row r="3009" spans="2:25">
      <c r="B3009" s="170">
        <v>45013</v>
      </c>
      <c r="C3009">
        <v>6375</v>
      </c>
      <c r="E3009" s="170">
        <v>44994</v>
      </c>
      <c r="F3009">
        <v>6799.8</v>
      </c>
      <c r="H3009" s="170">
        <v>44994</v>
      </c>
      <c r="I3009" s="172">
        <f t="shared" si="104"/>
        <v>6825.9444444444453</v>
      </c>
      <c r="J3009" s="114">
        <f t="shared" si="105"/>
        <v>6799.8</v>
      </c>
      <c r="L3009" s="170"/>
      <c r="M3009" s="173"/>
      <c r="T3009" s="170"/>
      <c r="X3009" s="170"/>
      <c r="Y3009" s="171"/>
    </row>
    <row r="3010" spans="2:25">
      <c r="B3010" s="170">
        <v>45014</v>
      </c>
      <c r="C3010">
        <v>6350</v>
      </c>
      <c r="E3010" s="170">
        <v>44995</v>
      </c>
      <c r="F3010">
        <v>6765.3</v>
      </c>
      <c r="H3010" s="170">
        <v>44995</v>
      </c>
      <c r="I3010" s="172">
        <f t="shared" si="104"/>
        <v>6825.9444444444453</v>
      </c>
      <c r="J3010" s="114">
        <f t="shared" si="105"/>
        <v>6765.3</v>
      </c>
      <c r="L3010" s="170"/>
      <c r="M3010" s="173"/>
      <c r="T3010" s="170"/>
      <c r="X3010" s="170"/>
      <c r="Y3010" s="171"/>
    </row>
    <row r="3011" spans="2:25">
      <c r="B3011" s="170">
        <v>45015</v>
      </c>
      <c r="C3011">
        <v>6400</v>
      </c>
      <c r="E3011" s="170">
        <v>44998</v>
      </c>
      <c r="F3011">
        <v>6786.96</v>
      </c>
      <c r="H3011" s="170">
        <v>44998</v>
      </c>
      <c r="I3011" s="172">
        <f t="shared" si="104"/>
        <v>6825.9444444444453</v>
      </c>
      <c r="J3011" s="114">
        <f t="shared" si="105"/>
        <v>6786.96</v>
      </c>
      <c r="L3011" s="170"/>
      <c r="M3011" s="173"/>
      <c r="T3011" s="170"/>
      <c r="X3011" s="170"/>
      <c r="Y3011" s="171"/>
    </row>
    <row r="3012" spans="2:25">
      <c r="B3012" s="170">
        <v>45016</v>
      </c>
      <c r="C3012">
        <v>6200</v>
      </c>
      <c r="E3012" s="170">
        <v>44999</v>
      </c>
      <c r="F3012">
        <v>6641.81</v>
      </c>
      <c r="H3012" s="170">
        <v>44999</v>
      </c>
      <c r="I3012" s="172">
        <f t="shared" si="104"/>
        <v>6825.9444444444453</v>
      </c>
      <c r="J3012" s="114">
        <f t="shared" si="105"/>
        <v>6641.81</v>
      </c>
      <c r="L3012" s="170"/>
      <c r="M3012" s="173"/>
      <c r="T3012" s="170"/>
      <c r="X3012" s="170"/>
      <c r="Y3012" s="171"/>
    </row>
    <row r="3013" spans="2:25">
      <c r="B3013" s="170">
        <v>45019</v>
      </c>
      <c r="C3013">
        <v>6175</v>
      </c>
      <c r="E3013" s="170">
        <v>45000</v>
      </c>
      <c r="F3013">
        <v>6628.14</v>
      </c>
      <c r="H3013" s="170">
        <v>45000</v>
      </c>
      <c r="I3013" s="172">
        <f t="shared" ref="I3013:I3076" si="106">IFERROR(_xlfn.XLOOKUP($H3013,B3013:B6580,C3013:C6580),AVERAGE(I3010:I3012))</f>
        <v>6825.9444444444453</v>
      </c>
      <c r="J3013" s="114">
        <f t="shared" ref="J3013:J3076" si="107">F3013</f>
        <v>6628.14</v>
      </c>
      <c r="L3013" s="170"/>
      <c r="M3013" s="173"/>
      <c r="T3013" s="170"/>
      <c r="X3013" s="170"/>
      <c r="Y3013" s="171"/>
    </row>
    <row r="3014" spans="2:25">
      <c r="B3014" s="170">
        <v>45020</v>
      </c>
      <c r="C3014">
        <v>6350</v>
      </c>
      <c r="E3014" s="170">
        <v>45001</v>
      </c>
      <c r="F3014">
        <v>6565.73</v>
      </c>
      <c r="H3014" s="170">
        <v>45001</v>
      </c>
      <c r="I3014" s="172">
        <f t="shared" si="106"/>
        <v>6825.9444444444453</v>
      </c>
      <c r="J3014" s="114">
        <f t="shared" si="107"/>
        <v>6565.73</v>
      </c>
      <c r="L3014" s="170"/>
      <c r="M3014" s="173"/>
      <c r="T3014" s="170"/>
      <c r="X3014" s="170"/>
      <c r="Y3014" s="171"/>
    </row>
    <row r="3015" spans="2:25">
      <c r="B3015" s="170">
        <v>45021</v>
      </c>
      <c r="C3015">
        <v>6275</v>
      </c>
      <c r="E3015" s="170">
        <v>45002</v>
      </c>
      <c r="F3015">
        <v>6678.24</v>
      </c>
      <c r="H3015" s="170">
        <v>45002</v>
      </c>
      <c r="I3015" s="172">
        <f t="shared" si="106"/>
        <v>6825.9444444444453</v>
      </c>
      <c r="J3015" s="114">
        <f t="shared" si="107"/>
        <v>6678.24</v>
      </c>
      <c r="L3015" s="170"/>
      <c r="M3015" s="173"/>
      <c r="T3015" s="170"/>
      <c r="X3015" s="170"/>
      <c r="Y3015" s="171"/>
    </row>
    <row r="3016" spans="2:25">
      <c r="B3016" s="170">
        <v>45022</v>
      </c>
      <c r="C3016">
        <v>6250</v>
      </c>
      <c r="E3016" s="170">
        <v>45005</v>
      </c>
      <c r="F3016">
        <v>6612.49</v>
      </c>
      <c r="H3016" s="170">
        <v>45005</v>
      </c>
      <c r="I3016" s="172">
        <f t="shared" si="106"/>
        <v>6825.9444444444453</v>
      </c>
      <c r="J3016" s="114">
        <f t="shared" si="107"/>
        <v>6612.49</v>
      </c>
      <c r="L3016" s="170"/>
      <c r="M3016" s="173"/>
      <c r="T3016" s="170"/>
      <c r="X3016" s="170"/>
      <c r="Y3016" s="171"/>
    </row>
    <row r="3017" spans="2:25">
      <c r="B3017" s="170">
        <v>45026</v>
      </c>
      <c r="C3017">
        <v>6325</v>
      </c>
      <c r="E3017" s="170">
        <v>45006</v>
      </c>
      <c r="F3017">
        <v>6691.61</v>
      </c>
      <c r="H3017" s="170">
        <v>45006</v>
      </c>
      <c r="I3017" s="172">
        <f t="shared" si="106"/>
        <v>6825.9444444444453</v>
      </c>
      <c r="J3017" s="114">
        <f t="shared" si="107"/>
        <v>6691.61</v>
      </c>
      <c r="L3017" s="170"/>
      <c r="M3017" s="173"/>
      <c r="T3017" s="170"/>
      <c r="X3017" s="170"/>
      <c r="Y3017" s="171"/>
    </row>
    <row r="3018" spans="2:25">
      <c r="B3018" s="170">
        <v>45027</v>
      </c>
      <c r="C3018">
        <v>6350</v>
      </c>
      <c r="E3018" s="170">
        <v>45009</v>
      </c>
      <c r="F3018">
        <v>6762.25</v>
      </c>
      <c r="H3018" s="170">
        <v>45009</v>
      </c>
      <c r="I3018" s="172">
        <f t="shared" si="106"/>
        <v>6825.9444444444453</v>
      </c>
      <c r="J3018" s="114">
        <f t="shared" si="107"/>
        <v>6762.25</v>
      </c>
      <c r="L3018" s="170"/>
      <c r="M3018" s="173"/>
      <c r="T3018" s="170"/>
      <c r="X3018" s="170"/>
      <c r="Y3018" s="171"/>
    </row>
    <row r="3019" spans="2:25">
      <c r="B3019" s="170">
        <v>45028</v>
      </c>
      <c r="C3019">
        <v>6275</v>
      </c>
      <c r="E3019" s="170">
        <v>45012</v>
      </c>
      <c r="F3019">
        <v>6708.93</v>
      </c>
      <c r="H3019" s="170">
        <v>45012</v>
      </c>
      <c r="I3019" s="172">
        <f t="shared" si="106"/>
        <v>6825.9444444444453</v>
      </c>
      <c r="J3019" s="114">
        <f t="shared" si="107"/>
        <v>6708.93</v>
      </c>
      <c r="L3019" s="170"/>
      <c r="M3019" s="173"/>
      <c r="T3019" s="170"/>
      <c r="X3019" s="170"/>
      <c r="Y3019" s="171"/>
    </row>
    <row r="3020" spans="2:25">
      <c r="B3020" s="170">
        <v>45029</v>
      </c>
      <c r="C3020">
        <v>6275</v>
      </c>
      <c r="E3020" s="170">
        <v>45013</v>
      </c>
      <c r="F3020">
        <v>6760.33</v>
      </c>
      <c r="H3020" s="170">
        <v>45013</v>
      </c>
      <c r="I3020" s="172">
        <f t="shared" si="106"/>
        <v>6825.9444444444453</v>
      </c>
      <c r="J3020" s="114">
        <f t="shared" si="107"/>
        <v>6760.33</v>
      </c>
      <c r="L3020" s="170"/>
      <c r="M3020" s="173"/>
      <c r="T3020" s="170"/>
      <c r="X3020" s="170"/>
      <c r="Y3020" s="171"/>
    </row>
    <row r="3021" spans="2:25">
      <c r="B3021" s="170">
        <v>45030</v>
      </c>
      <c r="C3021">
        <v>6300</v>
      </c>
      <c r="E3021" s="170">
        <v>45014</v>
      </c>
      <c r="F3021">
        <v>6839.44</v>
      </c>
      <c r="H3021" s="170">
        <v>45014</v>
      </c>
      <c r="I3021" s="172">
        <f t="shared" si="106"/>
        <v>6825.9444444444453</v>
      </c>
      <c r="J3021" s="114">
        <f t="shared" si="107"/>
        <v>6839.44</v>
      </c>
      <c r="L3021" s="170"/>
      <c r="M3021" s="173"/>
      <c r="T3021" s="170"/>
      <c r="X3021" s="170"/>
      <c r="Y3021" s="171"/>
    </row>
    <row r="3022" spans="2:25">
      <c r="B3022" s="170">
        <v>45033</v>
      </c>
      <c r="C3022">
        <v>6325</v>
      </c>
      <c r="E3022" s="170">
        <v>45015</v>
      </c>
      <c r="F3022">
        <v>6808.95</v>
      </c>
      <c r="H3022" s="170">
        <v>45015</v>
      </c>
      <c r="I3022" s="172">
        <f t="shared" si="106"/>
        <v>6825.9444444444453</v>
      </c>
      <c r="J3022" s="114">
        <f t="shared" si="107"/>
        <v>6808.95</v>
      </c>
      <c r="L3022" s="170"/>
      <c r="M3022" s="173"/>
      <c r="T3022" s="170"/>
      <c r="X3022" s="170"/>
      <c r="Y3022" s="171"/>
    </row>
    <row r="3023" spans="2:25">
      <c r="B3023" s="170">
        <v>45034</v>
      </c>
      <c r="C3023">
        <v>6350</v>
      </c>
      <c r="E3023" s="170">
        <v>45016</v>
      </c>
      <c r="F3023">
        <v>6805.28</v>
      </c>
      <c r="H3023" s="170">
        <v>45016</v>
      </c>
      <c r="I3023" s="172">
        <f t="shared" si="106"/>
        <v>6825.9444444444453</v>
      </c>
      <c r="J3023" s="114">
        <f t="shared" si="107"/>
        <v>6805.28</v>
      </c>
      <c r="L3023" s="170"/>
      <c r="M3023" s="173"/>
      <c r="T3023" s="170"/>
      <c r="X3023" s="170"/>
      <c r="Y3023" s="171"/>
    </row>
    <row r="3024" spans="2:25">
      <c r="B3024" s="170">
        <v>45042</v>
      </c>
      <c r="C3024">
        <v>6500</v>
      </c>
      <c r="E3024" s="170">
        <v>45019</v>
      </c>
      <c r="F3024">
        <v>6827.18</v>
      </c>
      <c r="H3024" s="170">
        <v>45019</v>
      </c>
      <c r="I3024" s="172">
        <f t="shared" si="106"/>
        <v>6825.9444444444453</v>
      </c>
      <c r="J3024" s="114">
        <f t="shared" si="107"/>
        <v>6827.18</v>
      </c>
      <c r="L3024" s="170"/>
      <c r="M3024" s="173"/>
      <c r="T3024" s="170"/>
      <c r="X3024" s="170"/>
      <c r="Y3024" s="171"/>
    </row>
    <row r="3025" spans="2:25">
      <c r="B3025" s="170">
        <v>45043</v>
      </c>
      <c r="C3025">
        <v>6425</v>
      </c>
      <c r="E3025" s="170">
        <v>45020</v>
      </c>
      <c r="F3025">
        <v>6833.18</v>
      </c>
      <c r="H3025" s="170">
        <v>45020</v>
      </c>
      <c r="I3025" s="172">
        <f t="shared" si="106"/>
        <v>6825.9444444444453</v>
      </c>
      <c r="J3025" s="114">
        <f t="shared" si="107"/>
        <v>6833.18</v>
      </c>
      <c r="L3025" s="170"/>
      <c r="M3025" s="173"/>
      <c r="T3025" s="170"/>
      <c r="X3025" s="170"/>
      <c r="Y3025" s="171"/>
    </row>
    <row r="3026" spans="2:25">
      <c r="B3026" s="170">
        <v>45044</v>
      </c>
      <c r="C3026">
        <v>6450</v>
      </c>
      <c r="E3026" s="170">
        <v>45021</v>
      </c>
      <c r="F3026">
        <v>6819.68</v>
      </c>
      <c r="H3026" s="170">
        <v>45021</v>
      </c>
      <c r="I3026" s="172">
        <f t="shared" si="106"/>
        <v>6825.9444444444453</v>
      </c>
      <c r="J3026" s="114">
        <f t="shared" si="107"/>
        <v>6819.68</v>
      </c>
      <c r="L3026" s="170"/>
      <c r="M3026" s="173"/>
      <c r="T3026" s="170"/>
      <c r="X3026" s="170"/>
      <c r="Y3026" s="171"/>
    </row>
    <row r="3027" spans="2:25">
      <c r="B3027" s="170">
        <v>45048</v>
      </c>
      <c r="C3027">
        <v>6500</v>
      </c>
      <c r="E3027" s="170">
        <v>45022</v>
      </c>
      <c r="F3027">
        <v>6792.77</v>
      </c>
      <c r="H3027" s="170">
        <v>45022</v>
      </c>
      <c r="I3027" s="172">
        <f t="shared" si="106"/>
        <v>6825.9444444444453</v>
      </c>
      <c r="J3027" s="114">
        <f t="shared" si="107"/>
        <v>6792.77</v>
      </c>
      <c r="L3027" s="170"/>
      <c r="M3027" s="173"/>
      <c r="T3027" s="170"/>
      <c r="X3027" s="170"/>
      <c r="Y3027" s="171"/>
    </row>
    <row r="3028" spans="2:25">
      <c r="B3028" s="170">
        <v>45049</v>
      </c>
      <c r="C3028">
        <v>6650</v>
      </c>
      <c r="E3028" s="170">
        <v>45026</v>
      </c>
      <c r="F3028">
        <v>6771.24</v>
      </c>
      <c r="H3028" s="170">
        <v>45026</v>
      </c>
      <c r="I3028" s="172">
        <f t="shared" si="106"/>
        <v>6825.9444444444453</v>
      </c>
      <c r="J3028" s="114">
        <f t="shared" si="107"/>
        <v>6771.24</v>
      </c>
      <c r="L3028" s="170"/>
      <c r="M3028" s="173"/>
      <c r="T3028" s="170"/>
      <c r="X3028" s="170"/>
      <c r="Y3028" s="171"/>
    </row>
    <row r="3029" spans="2:25">
      <c r="B3029" s="170">
        <v>45050</v>
      </c>
      <c r="C3029">
        <v>6625</v>
      </c>
      <c r="E3029" s="170">
        <v>45027</v>
      </c>
      <c r="F3029">
        <v>6811.31</v>
      </c>
      <c r="H3029" s="170">
        <v>45027</v>
      </c>
      <c r="I3029" s="172">
        <f t="shared" si="106"/>
        <v>6825.9444444444453</v>
      </c>
      <c r="J3029" s="114">
        <f t="shared" si="107"/>
        <v>6811.31</v>
      </c>
      <c r="L3029" s="170"/>
      <c r="M3029" s="173"/>
      <c r="T3029" s="170"/>
      <c r="X3029" s="170"/>
      <c r="Y3029" s="171"/>
    </row>
    <row r="3030" spans="2:25">
      <c r="B3030" s="170">
        <v>45051</v>
      </c>
      <c r="C3030">
        <v>6700</v>
      </c>
      <c r="E3030" s="170">
        <v>45028</v>
      </c>
      <c r="F3030">
        <v>6798.96</v>
      </c>
      <c r="H3030" s="170">
        <v>45028</v>
      </c>
      <c r="I3030" s="172">
        <f t="shared" si="106"/>
        <v>6825.9444444444453</v>
      </c>
      <c r="J3030" s="114">
        <f t="shared" si="107"/>
        <v>6798.96</v>
      </c>
      <c r="L3030" s="170"/>
      <c r="M3030" s="173"/>
      <c r="T3030" s="170"/>
      <c r="X3030" s="170"/>
      <c r="Y3030" s="171"/>
    </row>
    <row r="3031" spans="2:25">
      <c r="B3031" s="170">
        <v>45054</v>
      </c>
      <c r="C3031">
        <v>6875</v>
      </c>
      <c r="E3031" s="170">
        <v>45029</v>
      </c>
      <c r="F3031">
        <v>6785.6</v>
      </c>
      <c r="H3031" s="170">
        <v>45029</v>
      </c>
      <c r="I3031" s="172">
        <f t="shared" si="106"/>
        <v>6825.9444444444453</v>
      </c>
      <c r="J3031" s="114">
        <f t="shared" si="107"/>
        <v>6785.6</v>
      </c>
      <c r="L3031" s="170"/>
      <c r="M3031" s="173"/>
      <c r="T3031" s="170"/>
      <c r="X3031" s="170"/>
      <c r="Y3031" s="171"/>
    </row>
    <row r="3032" spans="2:25">
      <c r="B3032" s="170">
        <v>45055</v>
      </c>
      <c r="C3032">
        <v>6825</v>
      </c>
      <c r="E3032" s="170">
        <v>45030</v>
      </c>
      <c r="F3032">
        <v>6818.57</v>
      </c>
      <c r="H3032" s="170">
        <v>45030</v>
      </c>
      <c r="I3032" s="172">
        <f t="shared" si="106"/>
        <v>6825.9444444444453</v>
      </c>
      <c r="J3032" s="114">
        <f t="shared" si="107"/>
        <v>6818.57</v>
      </c>
      <c r="L3032" s="170"/>
      <c r="M3032" s="173"/>
      <c r="T3032" s="170"/>
      <c r="X3032" s="170"/>
      <c r="Y3032" s="171"/>
    </row>
    <row r="3033" spans="2:25">
      <c r="B3033" s="170">
        <v>45056</v>
      </c>
      <c r="C3033">
        <v>6900</v>
      </c>
      <c r="E3033" s="170">
        <v>45033</v>
      </c>
      <c r="F3033">
        <v>6787.58</v>
      </c>
      <c r="H3033" s="170">
        <v>45033</v>
      </c>
      <c r="I3033" s="172">
        <f t="shared" si="106"/>
        <v>6825.9444444444453</v>
      </c>
      <c r="J3033" s="114">
        <f t="shared" si="107"/>
        <v>6787.58</v>
      </c>
      <c r="L3033" s="170"/>
      <c r="M3033" s="173"/>
      <c r="T3033" s="170"/>
      <c r="X3033" s="170"/>
      <c r="Y3033" s="171"/>
    </row>
    <row r="3034" spans="2:25">
      <c r="B3034" s="170">
        <v>45057</v>
      </c>
      <c r="C3034">
        <v>6800</v>
      </c>
      <c r="E3034" s="170">
        <v>45034</v>
      </c>
      <c r="F3034">
        <v>6821.81</v>
      </c>
      <c r="H3034" s="170">
        <v>45034</v>
      </c>
      <c r="I3034" s="172">
        <f t="shared" si="106"/>
        <v>6825.9444444444453</v>
      </c>
      <c r="J3034" s="114">
        <f t="shared" si="107"/>
        <v>6821.81</v>
      </c>
      <c r="L3034" s="170"/>
      <c r="M3034" s="173"/>
      <c r="T3034" s="170"/>
      <c r="X3034" s="170"/>
      <c r="Y3034" s="171"/>
    </row>
    <row r="3035" spans="2:25">
      <c r="B3035" s="170">
        <v>45058</v>
      </c>
      <c r="C3035">
        <v>6725</v>
      </c>
      <c r="E3035" s="170">
        <v>45042</v>
      </c>
      <c r="F3035">
        <v>6910.15</v>
      </c>
      <c r="H3035" s="170">
        <v>45042</v>
      </c>
      <c r="I3035" s="172">
        <f t="shared" si="106"/>
        <v>6825.9444444444453</v>
      </c>
      <c r="J3035" s="114">
        <f t="shared" si="107"/>
        <v>6910.15</v>
      </c>
      <c r="L3035" s="170"/>
      <c r="M3035" s="173"/>
      <c r="T3035" s="170"/>
      <c r="X3035" s="170"/>
      <c r="Y3035" s="171"/>
    </row>
    <row r="3036" spans="2:25">
      <c r="B3036" s="170">
        <v>45061</v>
      </c>
      <c r="C3036">
        <v>6725</v>
      </c>
      <c r="E3036" s="170">
        <v>45043</v>
      </c>
      <c r="F3036">
        <v>6945.48</v>
      </c>
      <c r="H3036" s="170">
        <v>45043</v>
      </c>
      <c r="I3036" s="172">
        <f t="shared" si="106"/>
        <v>6825.9444444444453</v>
      </c>
      <c r="J3036" s="114">
        <f t="shared" si="107"/>
        <v>6945.48</v>
      </c>
      <c r="L3036" s="170"/>
      <c r="M3036" s="173"/>
      <c r="T3036" s="170"/>
      <c r="X3036" s="170"/>
      <c r="Y3036" s="171"/>
    </row>
    <row r="3037" spans="2:25">
      <c r="B3037" s="170">
        <v>45062</v>
      </c>
      <c r="C3037">
        <v>6825</v>
      </c>
      <c r="E3037" s="170">
        <v>45044</v>
      </c>
      <c r="F3037">
        <v>6915.72</v>
      </c>
      <c r="H3037" s="170">
        <v>45044</v>
      </c>
      <c r="I3037" s="172">
        <f t="shared" si="106"/>
        <v>6825.9444444444453</v>
      </c>
      <c r="J3037" s="114">
        <f t="shared" si="107"/>
        <v>6915.72</v>
      </c>
      <c r="L3037" s="170"/>
      <c r="M3037" s="173"/>
      <c r="T3037" s="170"/>
      <c r="X3037" s="170"/>
      <c r="Y3037" s="171"/>
    </row>
    <row r="3038" spans="2:25">
      <c r="B3038" s="170">
        <v>45063</v>
      </c>
      <c r="C3038">
        <v>6800</v>
      </c>
      <c r="E3038" s="170">
        <v>45048</v>
      </c>
      <c r="F3038">
        <v>6863.3</v>
      </c>
      <c r="H3038" s="170">
        <v>45048</v>
      </c>
      <c r="I3038" s="172">
        <f t="shared" si="106"/>
        <v>6825.9444444444453</v>
      </c>
      <c r="J3038" s="114">
        <f t="shared" si="107"/>
        <v>6863.3</v>
      </c>
      <c r="L3038" s="170"/>
      <c r="M3038" s="173"/>
      <c r="T3038" s="170"/>
      <c r="X3038" s="170"/>
      <c r="Y3038" s="171"/>
    </row>
    <row r="3039" spans="2:25">
      <c r="B3039" s="170">
        <v>45065</v>
      </c>
      <c r="C3039">
        <v>6950</v>
      </c>
      <c r="E3039" s="170">
        <v>45049</v>
      </c>
      <c r="F3039">
        <v>6812.72</v>
      </c>
      <c r="H3039" s="170">
        <v>45049</v>
      </c>
      <c r="I3039" s="172">
        <f t="shared" si="106"/>
        <v>6825.9444444444453</v>
      </c>
      <c r="J3039" s="114">
        <f t="shared" si="107"/>
        <v>6812.72</v>
      </c>
      <c r="L3039" s="170"/>
      <c r="M3039" s="173"/>
      <c r="T3039" s="170"/>
      <c r="X3039" s="170"/>
      <c r="Y3039" s="171"/>
    </row>
    <row r="3040" spans="2:25">
      <c r="B3040" s="170">
        <v>45068</v>
      </c>
      <c r="C3040">
        <v>6900</v>
      </c>
      <c r="E3040" s="170">
        <v>45050</v>
      </c>
      <c r="F3040">
        <v>6844.03</v>
      </c>
      <c r="H3040" s="170">
        <v>45050</v>
      </c>
      <c r="I3040" s="172">
        <f t="shared" si="106"/>
        <v>6825.9444444444453</v>
      </c>
      <c r="J3040" s="114">
        <f t="shared" si="107"/>
        <v>6844.03</v>
      </c>
      <c r="L3040" s="170"/>
      <c r="M3040" s="173"/>
      <c r="T3040" s="170"/>
      <c r="X3040" s="170"/>
      <c r="Y3040" s="171"/>
    </row>
    <row r="3041" spans="2:25">
      <c r="B3041" s="170">
        <v>45069</v>
      </c>
      <c r="C3041">
        <v>6950</v>
      </c>
      <c r="E3041" s="170">
        <v>45051</v>
      </c>
      <c r="F3041">
        <v>6787.63</v>
      </c>
      <c r="H3041" s="170">
        <v>45051</v>
      </c>
      <c r="I3041" s="172">
        <f t="shared" si="106"/>
        <v>6825.9444444444453</v>
      </c>
      <c r="J3041" s="114">
        <f t="shared" si="107"/>
        <v>6787.63</v>
      </c>
      <c r="L3041" s="170"/>
      <c r="M3041" s="173"/>
      <c r="T3041" s="170"/>
      <c r="X3041" s="170"/>
      <c r="Y3041" s="171"/>
    </row>
    <row r="3042" spans="2:25">
      <c r="B3042" s="170">
        <v>45070</v>
      </c>
      <c r="C3042">
        <v>6950</v>
      </c>
      <c r="E3042" s="170">
        <v>45054</v>
      </c>
      <c r="F3042">
        <v>6769.63</v>
      </c>
      <c r="H3042" s="170">
        <v>45054</v>
      </c>
      <c r="I3042" s="172">
        <f t="shared" si="106"/>
        <v>6825.9444444444453</v>
      </c>
      <c r="J3042" s="114">
        <f t="shared" si="107"/>
        <v>6769.63</v>
      </c>
      <c r="L3042" s="170"/>
      <c r="M3042" s="173"/>
      <c r="T3042" s="170"/>
      <c r="X3042" s="170"/>
      <c r="Y3042" s="171"/>
    </row>
    <row r="3043" spans="2:25">
      <c r="B3043" s="170">
        <v>45071</v>
      </c>
      <c r="C3043">
        <v>7100</v>
      </c>
      <c r="E3043" s="170">
        <v>45055</v>
      </c>
      <c r="F3043">
        <v>6779.98</v>
      </c>
      <c r="H3043" s="170">
        <v>45055</v>
      </c>
      <c r="I3043" s="172">
        <f t="shared" si="106"/>
        <v>6825.9444444444453</v>
      </c>
      <c r="J3043" s="114">
        <f t="shared" si="107"/>
        <v>6779.98</v>
      </c>
      <c r="L3043" s="170"/>
      <c r="M3043" s="173"/>
      <c r="T3043" s="170"/>
      <c r="X3043" s="170"/>
      <c r="Y3043" s="171"/>
    </row>
    <row r="3044" spans="2:25">
      <c r="B3044" s="170">
        <v>45072</v>
      </c>
      <c r="C3044">
        <v>7200</v>
      </c>
      <c r="E3044" s="170">
        <v>45056</v>
      </c>
      <c r="F3044">
        <v>6811.91</v>
      </c>
      <c r="H3044" s="170">
        <v>45056</v>
      </c>
      <c r="I3044" s="172">
        <f t="shared" si="106"/>
        <v>6825.9444444444453</v>
      </c>
      <c r="J3044" s="114">
        <f t="shared" si="107"/>
        <v>6811.91</v>
      </c>
      <c r="L3044" s="170"/>
      <c r="M3044" s="173"/>
      <c r="T3044" s="170"/>
      <c r="X3044" s="170"/>
      <c r="Y3044" s="171"/>
    </row>
    <row r="3045" spans="2:25">
      <c r="B3045" s="170">
        <v>45075</v>
      </c>
      <c r="C3045">
        <v>7200</v>
      </c>
      <c r="E3045" s="170">
        <v>45057</v>
      </c>
      <c r="F3045">
        <v>6755.94</v>
      </c>
      <c r="H3045" s="170">
        <v>45057</v>
      </c>
      <c r="I3045" s="172">
        <f t="shared" si="106"/>
        <v>6825.9444444444453</v>
      </c>
      <c r="J3045" s="114">
        <f t="shared" si="107"/>
        <v>6755.94</v>
      </c>
      <c r="L3045" s="170"/>
      <c r="M3045" s="173"/>
      <c r="T3045" s="170"/>
      <c r="X3045" s="170"/>
      <c r="Y3045" s="171"/>
    </row>
    <row r="3046" spans="2:25">
      <c r="B3046" s="170">
        <v>45076</v>
      </c>
      <c r="C3046">
        <v>7150</v>
      </c>
      <c r="E3046" s="170">
        <v>45058</v>
      </c>
      <c r="F3046">
        <v>6707.76</v>
      </c>
      <c r="H3046" s="170">
        <v>45058</v>
      </c>
      <c r="I3046" s="172">
        <f t="shared" si="106"/>
        <v>6825.9444444444453</v>
      </c>
      <c r="J3046" s="114">
        <f t="shared" si="107"/>
        <v>6707.76</v>
      </c>
      <c r="L3046" s="170"/>
      <c r="M3046" s="173"/>
      <c r="T3046" s="170"/>
      <c r="X3046" s="170"/>
      <c r="Y3046" s="171"/>
    </row>
    <row r="3047" spans="2:25">
      <c r="B3047" s="170">
        <v>45077</v>
      </c>
      <c r="C3047">
        <v>7100</v>
      </c>
      <c r="E3047" s="170">
        <v>45061</v>
      </c>
      <c r="F3047">
        <v>6711.74</v>
      </c>
      <c r="H3047" s="170">
        <v>45061</v>
      </c>
      <c r="I3047" s="172">
        <f t="shared" si="106"/>
        <v>6825.9444444444453</v>
      </c>
      <c r="J3047" s="114">
        <f t="shared" si="107"/>
        <v>6711.74</v>
      </c>
      <c r="L3047" s="170"/>
      <c r="M3047" s="173"/>
      <c r="T3047" s="170"/>
      <c r="X3047" s="170"/>
      <c r="Y3047" s="171"/>
    </row>
    <row r="3048" spans="2:25">
      <c r="B3048" s="170">
        <v>45082</v>
      </c>
      <c r="C3048">
        <v>7250</v>
      </c>
      <c r="E3048" s="170">
        <v>45062</v>
      </c>
      <c r="F3048">
        <v>6676.56</v>
      </c>
      <c r="H3048" s="170">
        <v>45062</v>
      </c>
      <c r="I3048" s="172">
        <f t="shared" si="106"/>
        <v>6825.9444444444453</v>
      </c>
      <c r="J3048" s="114">
        <f t="shared" si="107"/>
        <v>6676.56</v>
      </c>
      <c r="L3048" s="170"/>
      <c r="M3048" s="173"/>
      <c r="T3048" s="170"/>
      <c r="X3048" s="170"/>
      <c r="Y3048" s="171"/>
    </row>
    <row r="3049" spans="2:25">
      <c r="B3049" s="170">
        <v>45083</v>
      </c>
      <c r="C3049">
        <v>7375</v>
      </c>
      <c r="E3049" s="170">
        <v>45063</v>
      </c>
      <c r="F3049">
        <v>6663.11</v>
      </c>
      <c r="H3049" s="170">
        <v>45063</v>
      </c>
      <c r="I3049" s="172">
        <f t="shared" si="106"/>
        <v>6825.9444444444453</v>
      </c>
      <c r="J3049" s="114">
        <f t="shared" si="107"/>
        <v>6663.11</v>
      </c>
      <c r="L3049" s="170"/>
      <c r="M3049" s="173"/>
      <c r="T3049" s="170"/>
      <c r="X3049" s="170"/>
      <c r="Y3049" s="171"/>
    </row>
    <row r="3050" spans="2:25">
      <c r="B3050" s="170">
        <v>45084</v>
      </c>
      <c r="C3050">
        <v>7450</v>
      </c>
      <c r="E3050" s="170">
        <v>45065</v>
      </c>
      <c r="F3050">
        <v>6700.56</v>
      </c>
      <c r="H3050" s="170">
        <v>45065</v>
      </c>
      <c r="I3050" s="172">
        <f t="shared" si="106"/>
        <v>6825.9444444444453</v>
      </c>
      <c r="J3050" s="114">
        <f t="shared" si="107"/>
        <v>6700.56</v>
      </c>
      <c r="L3050" s="170"/>
      <c r="M3050" s="173"/>
      <c r="T3050" s="170"/>
      <c r="X3050" s="170"/>
      <c r="Y3050" s="171"/>
    </row>
    <row r="3051" spans="2:25">
      <c r="B3051" s="170">
        <v>45085</v>
      </c>
      <c r="C3051">
        <v>7425</v>
      </c>
      <c r="E3051" s="170">
        <v>45068</v>
      </c>
      <c r="F3051">
        <v>6729.65</v>
      </c>
      <c r="H3051" s="170">
        <v>45068</v>
      </c>
      <c r="I3051" s="172">
        <f t="shared" si="106"/>
        <v>6825.9444444444453</v>
      </c>
      <c r="J3051" s="114">
        <f t="shared" si="107"/>
        <v>6729.65</v>
      </c>
      <c r="L3051" s="170"/>
      <c r="M3051" s="173"/>
      <c r="T3051" s="170"/>
      <c r="X3051" s="170"/>
      <c r="Y3051" s="171"/>
    </row>
    <row r="3052" spans="2:25">
      <c r="B3052" s="170">
        <v>45086</v>
      </c>
      <c r="C3052">
        <v>7425</v>
      </c>
      <c r="E3052" s="170">
        <v>45069</v>
      </c>
      <c r="F3052">
        <v>6736.68</v>
      </c>
      <c r="H3052" s="170">
        <v>45069</v>
      </c>
      <c r="I3052" s="172">
        <f t="shared" si="106"/>
        <v>6825.9444444444453</v>
      </c>
      <c r="J3052" s="114">
        <f t="shared" si="107"/>
        <v>6736.68</v>
      </c>
      <c r="L3052" s="170"/>
      <c r="M3052" s="173"/>
      <c r="T3052" s="170"/>
      <c r="X3052" s="170"/>
      <c r="Y3052" s="171"/>
    </row>
    <row r="3053" spans="2:25">
      <c r="B3053" s="170">
        <v>45089</v>
      </c>
      <c r="C3053">
        <v>7450</v>
      </c>
      <c r="E3053" s="170">
        <v>45070</v>
      </c>
      <c r="F3053">
        <v>6745.8</v>
      </c>
      <c r="H3053" s="170">
        <v>45070</v>
      </c>
      <c r="I3053" s="172">
        <f t="shared" si="106"/>
        <v>6825.9444444444453</v>
      </c>
      <c r="J3053" s="114">
        <f t="shared" si="107"/>
        <v>6745.8</v>
      </c>
      <c r="L3053" s="170"/>
      <c r="M3053" s="173"/>
      <c r="T3053" s="170"/>
      <c r="X3053" s="170"/>
      <c r="Y3053" s="171"/>
    </row>
    <row r="3054" spans="2:25">
      <c r="B3054" s="170">
        <v>45090</v>
      </c>
      <c r="C3054">
        <v>7350</v>
      </c>
      <c r="E3054" s="170">
        <v>45071</v>
      </c>
      <c r="F3054">
        <v>6704.23</v>
      </c>
      <c r="H3054" s="170">
        <v>45071</v>
      </c>
      <c r="I3054" s="172">
        <f t="shared" si="106"/>
        <v>6825.9444444444453</v>
      </c>
      <c r="J3054" s="114">
        <f t="shared" si="107"/>
        <v>6704.23</v>
      </c>
      <c r="L3054" s="170"/>
      <c r="M3054" s="173"/>
      <c r="T3054" s="170"/>
      <c r="X3054" s="170"/>
      <c r="Y3054" s="171"/>
    </row>
    <row r="3055" spans="2:25">
      <c r="B3055" s="170">
        <v>45091</v>
      </c>
      <c r="C3055">
        <v>7425</v>
      </c>
      <c r="E3055" s="170">
        <v>45072</v>
      </c>
      <c r="F3055">
        <v>6687</v>
      </c>
      <c r="H3055" s="170">
        <v>45072</v>
      </c>
      <c r="I3055" s="172">
        <f t="shared" si="106"/>
        <v>6825.9444444444453</v>
      </c>
      <c r="J3055" s="114">
        <f t="shared" si="107"/>
        <v>6687</v>
      </c>
      <c r="L3055" s="170"/>
      <c r="M3055" s="173"/>
      <c r="T3055" s="170"/>
      <c r="X3055" s="170"/>
      <c r="Y3055" s="171"/>
    </row>
    <row r="3056" spans="2:25">
      <c r="B3056" s="170">
        <v>45092</v>
      </c>
      <c r="C3056">
        <v>7450</v>
      </c>
      <c r="E3056" s="170">
        <v>45075</v>
      </c>
      <c r="F3056">
        <v>6681.1</v>
      </c>
      <c r="H3056" s="170">
        <v>45075</v>
      </c>
      <c r="I3056" s="172">
        <f t="shared" si="106"/>
        <v>6825.9444444444453</v>
      </c>
      <c r="J3056" s="114">
        <f t="shared" si="107"/>
        <v>6681.1</v>
      </c>
      <c r="L3056" s="170"/>
      <c r="M3056" s="173"/>
      <c r="T3056" s="170"/>
      <c r="X3056" s="170"/>
      <c r="Y3056" s="171"/>
    </row>
    <row r="3057" spans="2:25">
      <c r="B3057" s="170">
        <v>45093</v>
      </c>
      <c r="C3057">
        <v>7275</v>
      </c>
      <c r="E3057" s="170">
        <v>45076</v>
      </c>
      <c r="F3057">
        <v>6636.42</v>
      </c>
      <c r="H3057" s="170">
        <v>45076</v>
      </c>
      <c r="I3057" s="172">
        <f t="shared" si="106"/>
        <v>6825.9444444444453</v>
      </c>
      <c r="J3057" s="114">
        <f t="shared" si="107"/>
        <v>6636.42</v>
      </c>
      <c r="L3057" s="170"/>
      <c r="M3057" s="173"/>
      <c r="T3057" s="170"/>
      <c r="X3057" s="170"/>
      <c r="Y3057" s="171"/>
    </row>
    <row r="3058" spans="2:25">
      <c r="B3058" s="170">
        <v>45096</v>
      </c>
      <c r="C3058">
        <v>7400</v>
      </c>
      <c r="E3058" s="170">
        <v>45077</v>
      </c>
      <c r="F3058">
        <v>6633.26</v>
      </c>
      <c r="H3058" s="170">
        <v>45077</v>
      </c>
      <c r="I3058" s="172">
        <f t="shared" si="106"/>
        <v>6825.9444444444453</v>
      </c>
      <c r="J3058" s="114">
        <f t="shared" si="107"/>
        <v>6633.26</v>
      </c>
      <c r="L3058" s="170"/>
      <c r="M3058" s="173"/>
      <c r="T3058" s="170"/>
      <c r="X3058" s="170"/>
      <c r="Y3058" s="171"/>
    </row>
    <row r="3059" spans="2:25">
      <c r="B3059" s="170">
        <v>45097</v>
      </c>
      <c r="C3059">
        <v>7150</v>
      </c>
      <c r="E3059" s="170">
        <v>45082</v>
      </c>
      <c r="F3059">
        <v>6633.44</v>
      </c>
      <c r="H3059" s="170">
        <v>45082</v>
      </c>
      <c r="I3059" s="172">
        <f t="shared" si="106"/>
        <v>6825.9444444444453</v>
      </c>
      <c r="J3059" s="114">
        <f t="shared" si="107"/>
        <v>6633.44</v>
      </c>
      <c r="L3059" s="170"/>
      <c r="M3059" s="173"/>
      <c r="T3059" s="170"/>
      <c r="X3059" s="170"/>
      <c r="Y3059" s="171"/>
    </row>
    <row r="3060" spans="2:25">
      <c r="B3060" s="170">
        <v>45098</v>
      </c>
      <c r="C3060">
        <v>7375</v>
      </c>
      <c r="E3060" s="170">
        <v>45083</v>
      </c>
      <c r="F3060">
        <v>6618.92</v>
      </c>
      <c r="H3060" s="170">
        <v>45083</v>
      </c>
      <c r="I3060" s="172">
        <f t="shared" si="106"/>
        <v>6825.9444444444453</v>
      </c>
      <c r="J3060" s="114">
        <f t="shared" si="107"/>
        <v>6618.92</v>
      </c>
      <c r="L3060" s="170"/>
      <c r="M3060" s="173"/>
      <c r="T3060" s="170"/>
      <c r="X3060" s="170"/>
      <c r="Y3060" s="171"/>
    </row>
    <row r="3061" spans="2:25">
      <c r="B3061" s="170">
        <v>45099</v>
      </c>
      <c r="C3061">
        <v>7225</v>
      </c>
      <c r="E3061" s="170">
        <v>45084</v>
      </c>
      <c r="F3061">
        <v>6619.76</v>
      </c>
      <c r="H3061" s="170">
        <v>45084</v>
      </c>
      <c r="I3061" s="172">
        <f t="shared" si="106"/>
        <v>6825.9444444444453</v>
      </c>
      <c r="J3061" s="114">
        <f t="shared" si="107"/>
        <v>6619.76</v>
      </c>
      <c r="L3061" s="170"/>
      <c r="M3061" s="173"/>
      <c r="T3061" s="170"/>
      <c r="X3061" s="170"/>
      <c r="Y3061" s="171"/>
    </row>
    <row r="3062" spans="2:25">
      <c r="B3062" s="170">
        <v>45100</v>
      </c>
      <c r="C3062">
        <v>7300</v>
      </c>
      <c r="E3062" s="170">
        <v>45085</v>
      </c>
      <c r="F3062">
        <v>6666.33</v>
      </c>
      <c r="H3062" s="170">
        <v>45085</v>
      </c>
      <c r="I3062" s="172">
        <f t="shared" si="106"/>
        <v>6825.9444444444453</v>
      </c>
      <c r="J3062" s="114">
        <f t="shared" si="107"/>
        <v>6666.33</v>
      </c>
      <c r="L3062" s="170"/>
      <c r="M3062" s="173"/>
      <c r="T3062" s="170"/>
      <c r="X3062" s="170"/>
      <c r="Y3062" s="171"/>
    </row>
    <row r="3063" spans="2:25">
      <c r="B3063" s="170">
        <v>45103</v>
      </c>
      <c r="C3063">
        <v>7325</v>
      </c>
      <c r="E3063" s="170">
        <v>45086</v>
      </c>
      <c r="F3063">
        <v>6694.02</v>
      </c>
      <c r="H3063" s="170">
        <v>45086</v>
      </c>
      <c r="I3063" s="172">
        <f t="shared" si="106"/>
        <v>6825.9444444444453</v>
      </c>
      <c r="J3063" s="114">
        <f t="shared" si="107"/>
        <v>6694.02</v>
      </c>
      <c r="L3063" s="170"/>
      <c r="M3063" s="173"/>
      <c r="T3063" s="170"/>
      <c r="X3063" s="170"/>
      <c r="Y3063" s="171"/>
    </row>
    <row r="3064" spans="2:25">
      <c r="B3064" s="170">
        <v>45104</v>
      </c>
      <c r="C3064">
        <v>7350</v>
      </c>
      <c r="E3064" s="170">
        <v>45089</v>
      </c>
      <c r="F3064">
        <v>6722.37</v>
      </c>
      <c r="H3064" s="170">
        <v>45089</v>
      </c>
      <c r="I3064" s="172">
        <f t="shared" si="106"/>
        <v>6825.9444444444453</v>
      </c>
      <c r="J3064" s="114">
        <f t="shared" si="107"/>
        <v>6722.37</v>
      </c>
      <c r="L3064" s="170"/>
      <c r="M3064" s="173"/>
      <c r="T3064" s="170"/>
      <c r="X3064" s="170"/>
      <c r="Y3064" s="171"/>
    </row>
    <row r="3065" spans="2:25">
      <c r="B3065" s="170">
        <v>45110</v>
      </c>
      <c r="C3065">
        <v>7250</v>
      </c>
      <c r="E3065" s="170">
        <v>45090</v>
      </c>
      <c r="F3065">
        <v>6719.01</v>
      </c>
      <c r="H3065" s="170">
        <v>45090</v>
      </c>
      <c r="I3065" s="172">
        <f t="shared" si="106"/>
        <v>6825.9444444444453</v>
      </c>
      <c r="J3065" s="114">
        <f t="shared" si="107"/>
        <v>6719.01</v>
      </c>
      <c r="L3065" s="170"/>
      <c r="M3065" s="173"/>
      <c r="T3065" s="170"/>
      <c r="X3065" s="170"/>
      <c r="Y3065" s="171"/>
    </row>
    <row r="3066" spans="2:25">
      <c r="B3066" s="170">
        <v>45111</v>
      </c>
      <c r="C3066">
        <v>7375</v>
      </c>
      <c r="E3066" s="170">
        <v>45091</v>
      </c>
      <c r="F3066">
        <v>6699.72</v>
      </c>
      <c r="H3066" s="170">
        <v>45091</v>
      </c>
      <c r="I3066" s="172">
        <f t="shared" si="106"/>
        <v>6825.9444444444453</v>
      </c>
      <c r="J3066" s="114">
        <f t="shared" si="107"/>
        <v>6699.72</v>
      </c>
      <c r="L3066" s="170"/>
      <c r="M3066" s="173"/>
      <c r="T3066" s="170"/>
      <c r="X3066" s="170"/>
      <c r="Y3066" s="171"/>
    </row>
    <row r="3067" spans="2:25">
      <c r="B3067" s="170">
        <v>45112</v>
      </c>
      <c r="C3067">
        <v>7425</v>
      </c>
      <c r="E3067" s="170">
        <v>45092</v>
      </c>
      <c r="F3067">
        <v>6713.8</v>
      </c>
      <c r="H3067" s="170">
        <v>45092</v>
      </c>
      <c r="I3067" s="172">
        <f t="shared" si="106"/>
        <v>6825.9444444444453</v>
      </c>
      <c r="J3067" s="114">
        <f t="shared" si="107"/>
        <v>6713.8</v>
      </c>
      <c r="L3067" s="170"/>
      <c r="M3067" s="173"/>
      <c r="T3067" s="170"/>
      <c r="X3067" s="170"/>
      <c r="Y3067" s="171"/>
    </row>
    <row r="3068" spans="2:25">
      <c r="B3068" s="170">
        <v>45113</v>
      </c>
      <c r="C3068">
        <v>7450</v>
      </c>
      <c r="E3068" s="170">
        <v>45093</v>
      </c>
      <c r="F3068">
        <v>6698.55</v>
      </c>
      <c r="H3068" s="170">
        <v>45093</v>
      </c>
      <c r="I3068" s="172">
        <f t="shared" si="106"/>
        <v>6825.9444444444453</v>
      </c>
      <c r="J3068" s="114">
        <f t="shared" si="107"/>
        <v>6698.55</v>
      </c>
      <c r="L3068" s="170"/>
      <c r="M3068" s="173"/>
      <c r="T3068" s="170"/>
      <c r="X3068" s="170"/>
      <c r="Y3068" s="171"/>
    </row>
    <row r="3069" spans="2:25">
      <c r="B3069" s="170">
        <v>45114</v>
      </c>
      <c r="C3069">
        <v>7275</v>
      </c>
      <c r="E3069" s="170">
        <v>45096</v>
      </c>
      <c r="F3069">
        <v>6686.06</v>
      </c>
      <c r="H3069" s="170">
        <v>45096</v>
      </c>
      <c r="I3069" s="172">
        <f t="shared" si="106"/>
        <v>6825.9444444444453</v>
      </c>
      <c r="J3069" s="114">
        <f t="shared" si="107"/>
        <v>6686.06</v>
      </c>
      <c r="L3069" s="170"/>
      <c r="M3069" s="173"/>
      <c r="T3069" s="170"/>
      <c r="X3069" s="170"/>
      <c r="Y3069" s="171"/>
    </row>
    <row r="3070" spans="2:25">
      <c r="B3070" s="170">
        <v>45117</v>
      </c>
      <c r="C3070">
        <v>7250</v>
      </c>
      <c r="E3070" s="170">
        <v>45097</v>
      </c>
      <c r="F3070">
        <v>6660.46</v>
      </c>
      <c r="H3070" s="170">
        <v>45097</v>
      </c>
      <c r="I3070" s="172">
        <f t="shared" si="106"/>
        <v>6825.9444444444453</v>
      </c>
      <c r="J3070" s="114">
        <f t="shared" si="107"/>
        <v>6660.46</v>
      </c>
      <c r="L3070" s="170"/>
      <c r="M3070" s="173"/>
      <c r="T3070" s="170"/>
      <c r="X3070" s="170"/>
      <c r="Y3070" s="171"/>
    </row>
    <row r="3071" spans="2:25">
      <c r="B3071" s="170">
        <v>45118</v>
      </c>
      <c r="C3071">
        <v>7300</v>
      </c>
      <c r="E3071" s="170">
        <v>45098</v>
      </c>
      <c r="F3071">
        <v>6702.63</v>
      </c>
      <c r="H3071" s="170">
        <v>45098</v>
      </c>
      <c r="I3071" s="172">
        <f t="shared" si="106"/>
        <v>6825.9444444444453</v>
      </c>
      <c r="J3071" s="114">
        <f t="shared" si="107"/>
        <v>6702.63</v>
      </c>
      <c r="L3071" s="170"/>
      <c r="M3071" s="173"/>
      <c r="T3071" s="170"/>
      <c r="X3071" s="170"/>
      <c r="Y3071" s="171"/>
    </row>
    <row r="3072" spans="2:25">
      <c r="B3072" s="170">
        <v>45119</v>
      </c>
      <c r="C3072">
        <v>7400</v>
      </c>
      <c r="E3072" s="170">
        <v>45099</v>
      </c>
      <c r="F3072">
        <v>6652.26</v>
      </c>
      <c r="H3072" s="170">
        <v>45099</v>
      </c>
      <c r="I3072" s="172">
        <f t="shared" si="106"/>
        <v>6825.9444444444453</v>
      </c>
      <c r="J3072" s="114">
        <f t="shared" si="107"/>
        <v>6652.26</v>
      </c>
      <c r="L3072" s="170"/>
      <c r="M3072" s="173"/>
      <c r="T3072" s="170"/>
      <c r="X3072" s="170"/>
      <c r="Y3072" s="171"/>
    </row>
    <row r="3073" spans="2:25">
      <c r="B3073" s="170">
        <v>45120</v>
      </c>
      <c r="C3073">
        <v>7450</v>
      </c>
      <c r="E3073" s="170">
        <v>45100</v>
      </c>
      <c r="F3073">
        <v>6639.73</v>
      </c>
      <c r="H3073" s="170">
        <v>45100</v>
      </c>
      <c r="I3073" s="172">
        <f t="shared" si="106"/>
        <v>6825.9444444444453</v>
      </c>
      <c r="J3073" s="114">
        <f t="shared" si="107"/>
        <v>6639.73</v>
      </c>
      <c r="L3073" s="170"/>
      <c r="M3073" s="173"/>
      <c r="T3073" s="170"/>
      <c r="X3073" s="170"/>
      <c r="Y3073" s="171"/>
    </row>
    <row r="3074" spans="2:25">
      <c r="B3074" s="170">
        <v>45121</v>
      </c>
      <c r="C3074">
        <v>7450</v>
      </c>
      <c r="E3074" s="170">
        <v>45103</v>
      </c>
      <c r="F3074">
        <v>6664.67</v>
      </c>
      <c r="H3074" s="170">
        <v>45103</v>
      </c>
      <c r="I3074" s="172">
        <f t="shared" si="106"/>
        <v>6825.9444444444453</v>
      </c>
      <c r="J3074" s="114">
        <f t="shared" si="107"/>
        <v>6664.67</v>
      </c>
      <c r="L3074" s="170"/>
      <c r="M3074" s="173"/>
      <c r="T3074" s="170"/>
      <c r="X3074" s="170"/>
      <c r="Y3074" s="171"/>
    </row>
    <row r="3075" spans="2:25">
      <c r="B3075" s="170">
        <v>45124</v>
      </c>
      <c r="C3075">
        <v>7300</v>
      </c>
      <c r="E3075" s="170">
        <v>45104</v>
      </c>
      <c r="F3075">
        <v>6661.88</v>
      </c>
      <c r="H3075" s="170">
        <v>45104</v>
      </c>
      <c r="I3075" s="172">
        <f t="shared" si="106"/>
        <v>6825.9444444444453</v>
      </c>
      <c r="J3075" s="114">
        <f t="shared" si="107"/>
        <v>6661.88</v>
      </c>
      <c r="L3075" s="170"/>
      <c r="M3075" s="173"/>
      <c r="T3075" s="170"/>
      <c r="X3075" s="170"/>
      <c r="Y3075" s="171"/>
    </row>
    <row r="3076" spans="2:25">
      <c r="B3076" s="170">
        <v>45125</v>
      </c>
      <c r="C3076">
        <v>7350</v>
      </c>
      <c r="E3076" s="170">
        <v>45110</v>
      </c>
      <c r="F3076">
        <v>6696.72</v>
      </c>
      <c r="H3076" s="170">
        <v>45110</v>
      </c>
      <c r="I3076" s="172">
        <f t="shared" si="106"/>
        <v>6825.9444444444453</v>
      </c>
      <c r="J3076" s="114">
        <f t="shared" si="107"/>
        <v>6696.72</v>
      </c>
      <c r="L3076" s="170"/>
      <c r="M3076" s="173"/>
      <c r="T3076" s="170"/>
      <c r="X3076" s="170"/>
      <c r="Y3076" s="171"/>
    </row>
    <row r="3077" spans="2:25">
      <c r="B3077" s="170">
        <v>45127</v>
      </c>
      <c r="C3077">
        <v>7325</v>
      </c>
      <c r="E3077" s="170">
        <v>45111</v>
      </c>
      <c r="F3077">
        <v>6681.75</v>
      </c>
      <c r="H3077" s="170">
        <v>45111</v>
      </c>
      <c r="I3077" s="172">
        <f t="shared" ref="I3077:I3140" si="108">IFERROR(_xlfn.XLOOKUP($H3077,B3077:B6644,C3077:C6644),AVERAGE(I3074:I3076))</f>
        <v>6825.9444444444453</v>
      </c>
      <c r="J3077" s="114">
        <f t="shared" ref="J3077:J3140" si="109">F3077</f>
        <v>6681.75</v>
      </c>
      <c r="L3077" s="170"/>
      <c r="M3077" s="173"/>
      <c r="T3077" s="170"/>
      <c r="X3077" s="170"/>
      <c r="Y3077" s="171"/>
    </row>
    <row r="3078" spans="2:25">
      <c r="B3078" s="170">
        <v>45128</v>
      </c>
      <c r="C3078">
        <v>7325</v>
      </c>
      <c r="E3078" s="170">
        <v>45112</v>
      </c>
      <c r="F3078">
        <v>6718.98</v>
      </c>
      <c r="H3078" s="170">
        <v>45112</v>
      </c>
      <c r="I3078" s="172">
        <f t="shared" si="108"/>
        <v>6825.9444444444453</v>
      </c>
      <c r="J3078" s="114">
        <f t="shared" si="109"/>
        <v>6718.98</v>
      </c>
      <c r="L3078" s="170"/>
      <c r="M3078" s="173"/>
      <c r="T3078" s="170"/>
      <c r="X3078" s="170"/>
      <c r="Y3078" s="171"/>
    </row>
    <row r="3079" spans="2:25">
      <c r="B3079" s="170">
        <v>45131</v>
      </c>
      <c r="C3079">
        <v>7275</v>
      </c>
      <c r="E3079" s="170">
        <v>45113</v>
      </c>
      <c r="F3079">
        <v>6757.33</v>
      </c>
      <c r="H3079" s="170">
        <v>45113</v>
      </c>
      <c r="I3079" s="172">
        <f t="shared" si="108"/>
        <v>6825.9444444444453</v>
      </c>
      <c r="J3079" s="114">
        <f t="shared" si="109"/>
        <v>6757.33</v>
      </c>
      <c r="L3079" s="170"/>
      <c r="M3079" s="173"/>
      <c r="T3079" s="170"/>
      <c r="X3079" s="170"/>
      <c r="Y3079" s="171"/>
    </row>
    <row r="3080" spans="2:25">
      <c r="B3080" s="170">
        <v>45132</v>
      </c>
      <c r="C3080">
        <v>7175</v>
      </c>
      <c r="E3080" s="170">
        <v>45114</v>
      </c>
      <c r="F3080">
        <v>6716.46</v>
      </c>
      <c r="H3080" s="170">
        <v>45114</v>
      </c>
      <c r="I3080" s="172">
        <f t="shared" si="108"/>
        <v>6825.9444444444453</v>
      </c>
      <c r="J3080" s="114">
        <f t="shared" si="109"/>
        <v>6716.46</v>
      </c>
      <c r="L3080" s="170"/>
      <c r="M3080" s="173"/>
      <c r="T3080" s="170"/>
      <c r="X3080" s="170"/>
      <c r="Y3080" s="171"/>
    </row>
    <row r="3081" spans="2:25">
      <c r="B3081" s="170">
        <v>45133</v>
      </c>
      <c r="C3081">
        <v>7175</v>
      </c>
      <c r="E3081" s="170">
        <v>45117</v>
      </c>
      <c r="F3081">
        <v>6731.04</v>
      </c>
      <c r="H3081" s="170">
        <v>45117</v>
      </c>
      <c r="I3081" s="172">
        <f t="shared" si="108"/>
        <v>6825.9444444444453</v>
      </c>
      <c r="J3081" s="114">
        <f t="shared" si="109"/>
        <v>6731.04</v>
      </c>
      <c r="L3081" s="170"/>
      <c r="M3081" s="173"/>
      <c r="T3081" s="170"/>
      <c r="X3081" s="170"/>
      <c r="Y3081" s="171"/>
    </row>
    <row r="3082" spans="2:25">
      <c r="B3082" s="170">
        <v>45134</v>
      </c>
      <c r="C3082">
        <v>7250</v>
      </c>
      <c r="E3082" s="170">
        <v>45118</v>
      </c>
      <c r="F3082">
        <v>6796.92</v>
      </c>
      <c r="H3082" s="170">
        <v>45118</v>
      </c>
      <c r="I3082" s="172">
        <f t="shared" si="108"/>
        <v>6825.9444444444453</v>
      </c>
      <c r="J3082" s="114">
        <f t="shared" si="109"/>
        <v>6796.92</v>
      </c>
      <c r="L3082" s="170"/>
      <c r="M3082" s="173"/>
      <c r="T3082" s="170"/>
      <c r="X3082" s="170"/>
      <c r="Y3082" s="171"/>
    </row>
    <row r="3083" spans="2:25">
      <c r="B3083" s="170">
        <v>45135</v>
      </c>
      <c r="C3083">
        <v>7325</v>
      </c>
      <c r="E3083" s="170">
        <v>45119</v>
      </c>
      <c r="F3083">
        <v>6808.21</v>
      </c>
      <c r="H3083" s="170">
        <v>45119</v>
      </c>
      <c r="I3083" s="172">
        <f t="shared" si="108"/>
        <v>6825.9444444444453</v>
      </c>
      <c r="J3083" s="114">
        <f t="shared" si="109"/>
        <v>6808.21</v>
      </c>
      <c r="L3083" s="170"/>
      <c r="M3083" s="173"/>
      <c r="T3083" s="170"/>
      <c r="X3083" s="170"/>
      <c r="Y3083" s="171"/>
    </row>
    <row r="3084" spans="2:25">
      <c r="B3084" s="170">
        <v>45138</v>
      </c>
      <c r="C3084">
        <v>7325</v>
      </c>
      <c r="E3084" s="170">
        <v>45120</v>
      </c>
      <c r="F3084">
        <v>6810.21</v>
      </c>
      <c r="H3084" s="170">
        <v>45120</v>
      </c>
      <c r="I3084" s="172">
        <f t="shared" si="108"/>
        <v>6825.9444444444453</v>
      </c>
      <c r="J3084" s="114">
        <f t="shared" si="109"/>
        <v>6810.21</v>
      </c>
      <c r="L3084" s="170"/>
      <c r="M3084" s="173"/>
      <c r="T3084" s="170"/>
      <c r="X3084" s="170"/>
      <c r="Y3084" s="171"/>
    </row>
    <row r="3085" spans="2:25">
      <c r="B3085" s="170">
        <v>45139</v>
      </c>
      <c r="C3085">
        <v>7000</v>
      </c>
      <c r="E3085" s="170">
        <v>45121</v>
      </c>
      <c r="F3085">
        <v>6869.57</v>
      </c>
      <c r="H3085" s="170">
        <v>45121</v>
      </c>
      <c r="I3085" s="172">
        <f t="shared" si="108"/>
        <v>6825.9444444444453</v>
      </c>
      <c r="J3085" s="114">
        <f t="shared" si="109"/>
        <v>6869.57</v>
      </c>
      <c r="L3085" s="170"/>
      <c r="M3085" s="173"/>
      <c r="T3085" s="170"/>
      <c r="X3085" s="170"/>
      <c r="Y3085" s="171"/>
    </row>
    <row r="3086" spans="2:25">
      <c r="B3086" s="170">
        <v>45140</v>
      </c>
      <c r="C3086">
        <v>7050</v>
      </c>
      <c r="E3086" s="170">
        <v>45124</v>
      </c>
      <c r="F3086">
        <v>6867.14</v>
      </c>
      <c r="H3086" s="170">
        <v>45124</v>
      </c>
      <c r="I3086" s="172">
        <f t="shared" si="108"/>
        <v>6825.9444444444453</v>
      </c>
      <c r="J3086" s="114">
        <f t="shared" si="109"/>
        <v>6867.14</v>
      </c>
      <c r="L3086" s="170"/>
      <c r="M3086" s="173"/>
      <c r="T3086" s="170"/>
      <c r="X3086" s="170"/>
      <c r="Y3086" s="171"/>
    </row>
    <row r="3087" spans="2:25">
      <c r="B3087" s="170">
        <v>45141</v>
      </c>
      <c r="C3087">
        <v>7050</v>
      </c>
      <c r="E3087" s="170">
        <v>45125</v>
      </c>
      <c r="F3087">
        <v>6830.2</v>
      </c>
      <c r="H3087" s="170">
        <v>45125</v>
      </c>
      <c r="I3087" s="172">
        <f t="shared" si="108"/>
        <v>6825.9444444444453</v>
      </c>
      <c r="J3087" s="114">
        <f t="shared" si="109"/>
        <v>6830.2</v>
      </c>
      <c r="L3087" s="170"/>
      <c r="M3087" s="173"/>
      <c r="T3087" s="170"/>
      <c r="X3087" s="170"/>
      <c r="Y3087" s="171"/>
    </row>
    <row r="3088" spans="2:25">
      <c r="B3088" s="170">
        <v>45142</v>
      </c>
      <c r="C3088">
        <v>7050</v>
      </c>
      <c r="E3088" s="170">
        <v>45127</v>
      </c>
      <c r="F3088">
        <v>6864.19</v>
      </c>
      <c r="H3088" s="170">
        <v>45127</v>
      </c>
      <c r="I3088" s="172">
        <f t="shared" si="108"/>
        <v>6825.9444444444453</v>
      </c>
      <c r="J3088" s="114">
        <f t="shared" si="109"/>
        <v>6864.19</v>
      </c>
      <c r="L3088" s="170"/>
      <c r="M3088" s="173"/>
      <c r="T3088" s="170"/>
      <c r="X3088" s="170"/>
      <c r="Y3088" s="171"/>
    </row>
    <row r="3089" spans="2:25">
      <c r="B3089" s="170">
        <v>45145</v>
      </c>
      <c r="C3089">
        <v>7075</v>
      </c>
      <c r="E3089" s="170">
        <v>45128</v>
      </c>
      <c r="F3089">
        <v>6880.8</v>
      </c>
      <c r="H3089" s="170">
        <v>45128</v>
      </c>
      <c r="I3089" s="172">
        <f t="shared" si="108"/>
        <v>6825.9444444444453</v>
      </c>
      <c r="J3089" s="114">
        <f t="shared" si="109"/>
        <v>6880.8</v>
      </c>
      <c r="L3089" s="170"/>
      <c r="M3089" s="173"/>
      <c r="T3089" s="170"/>
      <c r="X3089" s="170"/>
      <c r="Y3089" s="171"/>
    </row>
    <row r="3090" spans="2:25">
      <c r="B3090" s="170">
        <v>45146</v>
      </c>
      <c r="C3090">
        <v>7000</v>
      </c>
      <c r="E3090" s="170">
        <v>45131</v>
      </c>
      <c r="F3090">
        <v>6899.4</v>
      </c>
      <c r="H3090" s="170">
        <v>45131</v>
      </c>
      <c r="I3090" s="172">
        <f t="shared" si="108"/>
        <v>6825.9444444444453</v>
      </c>
      <c r="J3090" s="114">
        <f t="shared" si="109"/>
        <v>6899.4</v>
      </c>
      <c r="L3090" s="170"/>
      <c r="M3090" s="173"/>
      <c r="T3090" s="170"/>
      <c r="X3090" s="170"/>
      <c r="Y3090" s="171"/>
    </row>
    <row r="3091" spans="2:25">
      <c r="B3091" s="170">
        <v>45147</v>
      </c>
      <c r="C3091">
        <v>6975</v>
      </c>
      <c r="E3091" s="170">
        <v>45132</v>
      </c>
      <c r="F3091">
        <v>6917.71</v>
      </c>
      <c r="H3091" s="170">
        <v>45132</v>
      </c>
      <c r="I3091" s="172">
        <f t="shared" si="108"/>
        <v>6825.9444444444453</v>
      </c>
      <c r="J3091" s="114">
        <f t="shared" si="109"/>
        <v>6917.71</v>
      </c>
      <c r="L3091" s="170"/>
      <c r="M3091" s="173"/>
      <c r="T3091" s="170"/>
      <c r="X3091" s="170"/>
      <c r="Y3091" s="171"/>
    </row>
    <row r="3092" spans="2:25">
      <c r="B3092" s="170">
        <v>45148</v>
      </c>
      <c r="C3092">
        <v>7075</v>
      </c>
      <c r="E3092" s="170">
        <v>45133</v>
      </c>
      <c r="F3092">
        <v>6948.28</v>
      </c>
      <c r="H3092" s="170">
        <v>45133</v>
      </c>
      <c r="I3092" s="172">
        <f t="shared" si="108"/>
        <v>6825.9444444444453</v>
      </c>
      <c r="J3092" s="114">
        <f t="shared" si="109"/>
        <v>6948.28</v>
      </c>
      <c r="L3092" s="170"/>
      <c r="M3092" s="173"/>
      <c r="T3092" s="170"/>
      <c r="X3092" s="170"/>
      <c r="Y3092" s="171"/>
    </row>
    <row r="3093" spans="2:25">
      <c r="B3093" s="170">
        <v>45149</v>
      </c>
      <c r="C3093">
        <v>7050</v>
      </c>
      <c r="E3093" s="170">
        <v>45134</v>
      </c>
      <c r="F3093">
        <v>6896.66</v>
      </c>
      <c r="H3093" s="170">
        <v>45134</v>
      </c>
      <c r="I3093" s="172">
        <f t="shared" si="108"/>
        <v>6825.9444444444453</v>
      </c>
      <c r="J3093" s="114">
        <f t="shared" si="109"/>
        <v>6896.66</v>
      </c>
      <c r="L3093" s="170"/>
      <c r="M3093" s="173"/>
      <c r="T3093" s="170"/>
      <c r="X3093" s="170"/>
      <c r="Y3093" s="171"/>
    </row>
    <row r="3094" spans="2:25">
      <c r="B3094" s="170">
        <v>45152</v>
      </c>
      <c r="C3094">
        <v>7050</v>
      </c>
      <c r="E3094" s="170">
        <v>45135</v>
      </c>
      <c r="F3094">
        <v>6900.23</v>
      </c>
      <c r="H3094" s="170">
        <v>45135</v>
      </c>
      <c r="I3094" s="172">
        <f t="shared" si="108"/>
        <v>6825.9444444444453</v>
      </c>
      <c r="J3094" s="114">
        <f t="shared" si="109"/>
        <v>6900.23</v>
      </c>
      <c r="L3094" s="170"/>
      <c r="M3094" s="173"/>
      <c r="T3094" s="170"/>
      <c r="X3094" s="170"/>
      <c r="Y3094" s="171"/>
    </row>
    <row r="3095" spans="2:25">
      <c r="B3095" s="170">
        <v>45153</v>
      </c>
      <c r="C3095">
        <v>7000</v>
      </c>
      <c r="E3095" s="170">
        <v>45138</v>
      </c>
      <c r="F3095">
        <v>6931.36</v>
      </c>
      <c r="H3095" s="170">
        <v>45138</v>
      </c>
      <c r="I3095" s="172">
        <f t="shared" si="108"/>
        <v>6825.9444444444453</v>
      </c>
      <c r="J3095" s="114">
        <f t="shared" si="109"/>
        <v>6931.36</v>
      </c>
      <c r="L3095" s="170"/>
      <c r="M3095" s="173"/>
      <c r="T3095" s="170"/>
      <c r="X3095" s="170"/>
      <c r="Y3095" s="171"/>
    </row>
    <row r="3096" spans="2:25">
      <c r="B3096" s="170">
        <v>45154</v>
      </c>
      <c r="C3096">
        <v>7100</v>
      </c>
      <c r="E3096" s="170">
        <v>45139</v>
      </c>
      <c r="F3096">
        <v>6886.5</v>
      </c>
      <c r="H3096" s="170">
        <v>45139</v>
      </c>
      <c r="I3096" s="172">
        <f t="shared" si="108"/>
        <v>6825.9444444444453</v>
      </c>
      <c r="J3096" s="114">
        <f t="shared" si="109"/>
        <v>6886.5</v>
      </c>
      <c r="L3096" s="170"/>
      <c r="M3096" s="173"/>
      <c r="T3096" s="170"/>
      <c r="X3096" s="170"/>
      <c r="Y3096" s="171"/>
    </row>
    <row r="3097" spans="2:25">
      <c r="B3097" s="170">
        <v>45156</v>
      </c>
      <c r="C3097">
        <v>7050</v>
      </c>
      <c r="E3097" s="170">
        <v>45140</v>
      </c>
      <c r="F3097">
        <v>6854.51</v>
      </c>
      <c r="H3097" s="170">
        <v>45140</v>
      </c>
      <c r="I3097" s="172">
        <f t="shared" si="108"/>
        <v>6825.9444444444453</v>
      </c>
      <c r="J3097" s="114">
        <f t="shared" si="109"/>
        <v>6854.51</v>
      </c>
      <c r="L3097" s="170"/>
      <c r="M3097" s="173"/>
      <c r="T3097" s="170"/>
      <c r="X3097" s="170"/>
      <c r="Y3097" s="171"/>
    </row>
    <row r="3098" spans="2:25">
      <c r="B3098" s="170">
        <v>45159</v>
      </c>
      <c r="C3098">
        <v>7000</v>
      </c>
      <c r="E3098" s="170">
        <v>45141</v>
      </c>
      <c r="F3098">
        <v>6898.08</v>
      </c>
      <c r="H3098" s="170">
        <v>45141</v>
      </c>
      <c r="I3098" s="172">
        <f t="shared" si="108"/>
        <v>6825.9444444444453</v>
      </c>
      <c r="J3098" s="114">
        <f t="shared" si="109"/>
        <v>6898.08</v>
      </c>
      <c r="L3098" s="170"/>
      <c r="M3098" s="173"/>
      <c r="T3098" s="170"/>
      <c r="X3098" s="170"/>
      <c r="Y3098" s="171"/>
    </row>
    <row r="3099" spans="2:25">
      <c r="B3099" s="170">
        <v>45160</v>
      </c>
      <c r="C3099">
        <v>7000</v>
      </c>
      <c r="E3099" s="170">
        <v>45142</v>
      </c>
      <c r="F3099">
        <v>6852.84</v>
      </c>
      <c r="H3099" s="170">
        <v>45142</v>
      </c>
      <c r="I3099" s="172">
        <f t="shared" si="108"/>
        <v>6825.9444444444453</v>
      </c>
      <c r="J3099" s="114">
        <f t="shared" si="109"/>
        <v>6852.84</v>
      </c>
      <c r="L3099" s="170"/>
      <c r="M3099" s="173"/>
      <c r="T3099" s="170"/>
      <c r="X3099" s="170"/>
      <c r="Y3099" s="171"/>
    </row>
    <row r="3100" spans="2:25">
      <c r="B3100" s="170">
        <v>45161</v>
      </c>
      <c r="C3100">
        <v>7075</v>
      </c>
      <c r="E3100" s="170">
        <v>45145</v>
      </c>
      <c r="F3100">
        <v>6886.37</v>
      </c>
      <c r="H3100" s="170">
        <v>45145</v>
      </c>
      <c r="I3100" s="172">
        <f t="shared" si="108"/>
        <v>6825.9444444444453</v>
      </c>
      <c r="J3100" s="114">
        <f t="shared" si="109"/>
        <v>6886.37</v>
      </c>
      <c r="L3100" s="170"/>
      <c r="M3100" s="173"/>
      <c r="T3100" s="170"/>
      <c r="X3100" s="170"/>
      <c r="Y3100" s="171"/>
    </row>
    <row r="3101" spans="2:25">
      <c r="B3101" s="170">
        <v>45162</v>
      </c>
      <c r="C3101">
        <v>7025</v>
      </c>
      <c r="E3101" s="170">
        <v>45146</v>
      </c>
      <c r="F3101">
        <v>6868.81</v>
      </c>
      <c r="H3101" s="170">
        <v>45146</v>
      </c>
      <c r="I3101" s="172">
        <f t="shared" si="108"/>
        <v>6825.9444444444453</v>
      </c>
      <c r="J3101" s="114">
        <f t="shared" si="109"/>
        <v>6868.81</v>
      </c>
      <c r="L3101" s="170"/>
      <c r="M3101" s="173"/>
      <c r="T3101" s="170"/>
      <c r="X3101" s="170"/>
      <c r="Y3101" s="171"/>
    </row>
    <row r="3102" spans="2:25">
      <c r="B3102" s="170">
        <v>45163</v>
      </c>
      <c r="C3102">
        <v>7125</v>
      </c>
      <c r="E3102" s="170">
        <v>45147</v>
      </c>
      <c r="F3102">
        <v>6875.11</v>
      </c>
      <c r="H3102" s="170">
        <v>45147</v>
      </c>
      <c r="I3102" s="172">
        <f t="shared" si="108"/>
        <v>6825.9444444444453</v>
      </c>
      <c r="J3102" s="114">
        <f t="shared" si="109"/>
        <v>6875.11</v>
      </c>
      <c r="L3102" s="170"/>
      <c r="M3102" s="173"/>
      <c r="T3102" s="170"/>
      <c r="X3102" s="170"/>
      <c r="Y3102" s="171"/>
    </row>
    <row r="3103" spans="2:25">
      <c r="B3103" s="170">
        <v>45166</v>
      </c>
      <c r="C3103">
        <v>7100</v>
      </c>
      <c r="E3103" s="170">
        <v>45148</v>
      </c>
      <c r="F3103">
        <v>6893.28</v>
      </c>
      <c r="H3103" s="170">
        <v>45148</v>
      </c>
      <c r="I3103" s="172">
        <f t="shared" si="108"/>
        <v>6825.9444444444453</v>
      </c>
      <c r="J3103" s="114">
        <f t="shared" si="109"/>
        <v>6893.28</v>
      </c>
      <c r="L3103" s="170"/>
      <c r="M3103" s="173"/>
      <c r="T3103" s="170"/>
      <c r="X3103" s="170"/>
      <c r="Y3103" s="171"/>
    </row>
    <row r="3104" spans="2:25">
      <c r="B3104" s="170">
        <v>45167</v>
      </c>
      <c r="C3104">
        <v>7150</v>
      </c>
      <c r="E3104" s="170">
        <v>45149</v>
      </c>
      <c r="F3104">
        <v>6879.98</v>
      </c>
      <c r="H3104" s="170">
        <v>45149</v>
      </c>
      <c r="I3104" s="172">
        <f t="shared" si="108"/>
        <v>6825.9444444444453</v>
      </c>
      <c r="J3104" s="114">
        <f t="shared" si="109"/>
        <v>6879.98</v>
      </c>
      <c r="L3104" s="170"/>
      <c r="M3104" s="173"/>
      <c r="T3104" s="170"/>
      <c r="X3104" s="170"/>
      <c r="Y3104" s="171"/>
    </row>
    <row r="3105" spans="2:25">
      <c r="B3105" s="170">
        <v>45168</v>
      </c>
      <c r="C3105">
        <v>7050</v>
      </c>
      <c r="E3105" s="170">
        <v>45152</v>
      </c>
      <c r="F3105">
        <v>6910.17</v>
      </c>
      <c r="H3105" s="170">
        <v>45152</v>
      </c>
      <c r="I3105" s="172">
        <f t="shared" si="108"/>
        <v>6825.9444444444453</v>
      </c>
      <c r="J3105" s="114">
        <f t="shared" si="109"/>
        <v>6910.17</v>
      </c>
      <c r="L3105" s="170"/>
      <c r="M3105" s="173"/>
      <c r="T3105" s="170"/>
      <c r="X3105" s="170"/>
      <c r="Y3105" s="171"/>
    </row>
    <row r="3106" spans="2:25">
      <c r="B3106" s="170">
        <v>45169</v>
      </c>
      <c r="C3106">
        <v>7100</v>
      </c>
      <c r="E3106" s="170">
        <v>45153</v>
      </c>
      <c r="F3106">
        <v>6915.1</v>
      </c>
      <c r="H3106" s="170">
        <v>45153</v>
      </c>
      <c r="I3106" s="172">
        <f t="shared" si="108"/>
        <v>6825.9444444444453</v>
      </c>
      <c r="J3106" s="114">
        <f t="shared" si="109"/>
        <v>6915.1</v>
      </c>
      <c r="L3106" s="170"/>
      <c r="M3106" s="173"/>
      <c r="T3106" s="170"/>
      <c r="X3106" s="170"/>
      <c r="Y3106" s="171"/>
    </row>
    <row r="3107" spans="2:25">
      <c r="B3107" s="170">
        <v>45170</v>
      </c>
      <c r="C3107">
        <v>7000</v>
      </c>
      <c r="E3107" s="170">
        <v>45154</v>
      </c>
      <c r="F3107">
        <v>6900.54</v>
      </c>
      <c r="H3107" s="170">
        <v>45154</v>
      </c>
      <c r="I3107" s="172">
        <f t="shared" si="108"/>
        <v>6825.9444444444453</v>
      </c>
      <c r="J3107" s="114">
        <f t="shared" si="109"/>
        <v>6900.54</v>
      </c>
      <c r="L3107" s="170"/>
      <c r="M3107" s="173"/>
      <c r="T3107" s="170"/>
      <c r="X3107" s="170"/>
      <c r="Y3107" s="171"/>
    </row>
    <row r="3108" spans="2:25">
      <c r="B3108" s="170">
        <v>45173</v>
      </c>
      <c r="C3108">
        <v>6900</v>
      </c>
      <c r="E3108" s="170">
        <v>45156</v>
      </c>
      <c r="F3108">
        <v>6859.91</v>
      </c>
      <c r="H3108" s="170">
        <v>45156</v>
      </c>
      <c r="I3108" s="172">
        <f t="shared" si="108"/>
        <v>6825.9444444444453</v>
      </c>
      <c r="J3108" s="114">
        <f t="shared" si="109"/>
        <v>6859.91</v>
      </c>
      <c r="L3108" s="170"/>
      <c r="M3108" s="173"/>
      <c r="T3108" s="170"/>
      <c r="X3108" s="170"/>
      <c r="Y3108" s="171"/>
    </row>
    <row r="3109" spans="2:25">
      <c r="B3109" s="170">
        <v>45174</v>
      </c>
      <c r="C3109">
        <v>6850</v>
      </c>
      <c r="E3109" s="170">
        <v>45159</v>
      </c>
      <c r="F3109">
        <v>6866.03</v>
      </c>
      <c r="H3109" s="170">
        <v>45159</v>
      </c>
      <c r="I3109" s="172">
        <f t="shared" si="108"/>
        <v>6825.9444444444453</v>
      </c>
      <c r="J3109" s="114">
        <f t="shared" si="109"/>
        <v>6866.03</v>
      </c>
      <c r="L3109" s="170"/>
      <c r="M3109" s="173"/>
      <c r="T3109" s="170"/>
      <c r="X3109" s="170"/>
      <c r="Y3109" s="171"/>
    </row>
    <row r="3110" spans="2:25">
      <c r="B3110" s="170">
        <v>45175</v>
      </c>
      <c r="C3110">
        <v>6875</v>
      </c>
      <c r="E3110" s="170">
        <v>45160</v>
      </c>
      <c r="F3110">
        <v>6916.45</v>
      </c>
      <c r="H3110" s="170">
        <v>45160</v>
      </c>
      <c r="I3110" s="172">
        <f t="shared" si="108"/>
        <v>6825.9444444444453</v>
      </c>
      <c r="J3110" s="114">
        <f t="shared" si="109"/>
        <v>6916.45</v>
      </c>
      <c r="L3110" s="170"/>
      <c r="M3110" s="173"/>
      <c r="T3110" s="170"/>
      <c r="X3110" s="170"/>
      <c r="Y3110" s="171"/>
    </row>
    <row r="3111" spans="2:25">
      <c r="B3111" s="170">
        <v>45176</v>
      </c>
      <c r="C3111">
        <v>6950</v>
      </c>
      <c r="E3111" s="170">
        <v>45161</v>
      </c>
      <c r="F3111">
        <v>6921.41</v>
      </c>
      <c r="H3111" s="170">
        <v>45161</v>
      </c>
      <c r="I3111" s="172">
        <f t="shared" si="108"/>
        <v>6825.9444444444453</v>
      </c>
      <c r="J3111" s="114">
        <f t="shared" si="109"/>
        <v>6921.41</v>
      </c>
      <c r="L3111" s="170"/>
      <c r="M3111" s="173"/>
      <c r="T3111" s="170"/>
      <c r="X3111" s="170"/>
      <c r="Y3111" s="171"/>
    </row>
    <row r="3112" spans="2:25">
      <c r="B3112" s="170">
        <v>45177</v>
      </c>
      <c r="C3112">
        <v>6925</v>
      </c>
      <c r="E3112" s="170">
        <v>45162</v>
      </c>
      <c r="F3112">
        <v>6899.39</v>
      </c>
      <c r="H3112" s="170">
        <v>45162</v>
      </c>
      <c r="I3112" s="172">
        <f t="shared" si="108"/>
        <v>6825.9444444444453</v>
      </c>
      <c r="J3112" s="114">
        <f t="shared" si="109"/>
        <v>6899.39</v>
      </c>
      <c r="L3112" s="170"/>
      <c r="M3112" s="173"/>
      <c r="T3112" s="170"/>
      <c r="X3112" s="170"/>
      <c r="Y3112" s="171"/>
    </row>
    <row r="3113" spans="2:25">
      <c r="B3113" s="170">
        <v>45180</v>
      </c>
      <c r="C3113">
        <v>6950</v>
      </c>
      <c r="E3113" s="170">
        <v>45163</v>
      </c>
      <c r="F3113">
        <v>6895.44</v>
      </c>
      <c r="H3113" s="170">
        <v>45163</v>
      </c>
      <c r="I3113" s="172">
        <f t="shared" si="108"/>
        <v>6825.9444444444453</v>
      </c>
      <c r="J3113" s="114">
        <f t="shared" si="109"/>
        <v>6895.44</v>
      </c>
      <c r="L3113" s="170"/>
      <c r="M3113" s="173"/>
      <c r="T3113" s="170"/>
      <c r="X3113" s="170"/>
      <c r="Y3113" s="171"/>
    </row>
    <row r="3114" spans="2:25">
      <c r="B3114" s="170">
        <v>45181</v>
      </c>
      <c r="C3114">
        <v>6850</v>
      </c>
      <c r="E3114" s="170">
        <v>45166</v>
      </c>
      <c r="F3114">
        <v>6921.73</v>
      </c>
      <c r="H3114" s="170">
        <v>45166</v>
      </c>
      <c r="I3114" s="172">
        <f t="shared" si="108"/>
        <v>6825.9444444444453</v>
      </c>
      <c r="J3114" s="114">
        <f t="shared" si="109"/>
        <v>6921.73</v>
      </c>
      <c r="L3114" s="170"/>
      <c r="M3114" s="173"/>
      <c r="T3114" s="170"/>
      <c r="X3114" s="170"/>
      <c r="Y3114" s="171"/>
    </row>
    <row r="3115" spans="2:25">
      <c r="B3115" s="170">
        <v>45182</v>
      </c>
      <c r="C3115">
        <v>6900</v>
      </c>
      <c r="E3115" s="170">
        <v>45167</v>
      </c>
      <c r="F3115">
        <v>6957.84</v>
      </c>
      <c r="H3115" s="170">
        <v>45167</v>
      </c>
      <c r="I3115" s="172">
        <f t="shared" si="108"/>
        <v>6825.9444444444453</v>
      </c>
      <c r="J3115" s="114">
        <f t="shared" si="109"/>
        <v>6957.84</v>
      </c>
      <c r="L3115" s="170"/>
      <c r="M3115" s="173"/>
      <c r="T3115" s="170"/>
      <c r="X3115" s="170"/>
      <c r="Y3115" s="171"/>
    </row>
    <row r="3116" spans="2:25">
      <c r="B3116" s="170">
        <v>45183</v>
      </c>
      <c r="C3116">
        <v>6700</v>
      </c>
      <c r="E3116" s="170">
        <v>45168</v>
      </c>
      <c r="F3116">
        <v>6966.66</v>
      </c>
      <c r="H3116" s="170">
        <v>45168</v>
      </c>
      <c r="I3116" s="172">
        <f t="shared" si="108"/>
        <v>6825.9444444444453</v>
      </c>
      <c r="J3116" s="114">
        <f t="shared" si="109"/>
        <v>6966.66</v>
      </c>
      <c r="L3116" s="170"/>
      <c r="M3116" s="173"/>
      <c r="T3116" s="170"/>
      <c r="X3116" s="170"/>
      <c r="Y3116" s="171"/>
    </row>
    <row r="3117" spans="2:25">
      <c r="B3117" s="170">
        <v>45184</v>
      </c>
      <c r="C3117">
        <v>6750</v>
      </c>
      <c r="E3117" s="170">
        <v>45169</v>
      </c>
      <c r="F3117">
        <v>6953.26</v>
      </c>
      <c r="H3117" s="170">
        <v>45169</v>
      </c>
      <c r="I3117" s="172">
        <f t="shared" si="108"/>
        <v>6825.9444444444453</v>
      </c>
      <c r="J3117" s="114">
        <f t="shared" si="109"/>
        <v>6953.26</v>
      </c>
      <c r="L3117" s="170"/>
      <c r="M3117" s="173"/>
      <c r="T3117" s="170"/>
      <c r="X3117" s="170"/>
      <c r="Y3117" s="171"/>
    </row>
    <row r="3118" spans="2:25">
      <c r="B3118" s="170">
        <v>45187</v>
      </c>
      <c r="C3118">
        <v>6600</v>
      </c>
      <c r="E3118" s="170">
        <v>45170</v>
      </c>
      <c r="F3118">
        <v>6977.65</v>
      </c>
      <c r="H3118" s="170">
        <v>45170</v>
      </c>
      <c r="I3118" s="172">
        <f t="shared" si="108"/>
        <v>6825.9444444444453</v>
      </c>
      <c r="J3118" s="114">
        <f t="shared" si="109"/>
        <v>6977.65</v>
      </c>
      <c r="L3118" s="170"/>
      <c r="M3118" s="173"/>
      <c r="T3118" s="170"/>
      <c r="X3118" s="170"/>
      <c r="Y3118" s="171"/>
    </row>
    <row r="3119" spans="2:25">
      <c r="B3119" s="170">
        <v>45188</v>
      </c>
      <c r="C3119">
        <v>6675</v>
      </c>
      <c r="E3119" s="170">
        <v>45173</v>
      </c>
      <c r="F3119">
        <v>6996.75</v>
      </c>
      <c r="H3119" s="170">
        <v>45173</v>
      </c>
      <c r="I3119" s="172">
        <f t="shared" si="108"/>
        <v>6825.9444444444453</v>
      </c>
      <c r="J3119" s="114">
        <f t="shared" si="109"/>
        <v>6996.75</v>
      </c>
      <c r="L3119" s="170"/>
      <c r="M3119" s="173"/>
      <c r="T3119" s="170"/>
      <c r="X3119" s="170"/>
      <c r="Y3119" s="171"/>
    </row>
    <row r="3120" spans="2:25">
      <c r="B3120" s="170">
        <v>45189</v>
      </c>
      <c r="C3120">
        <v>6800</v>
      </c>
      <c r="E3120" s="170">
        <v>45174</v>
      </c>
      <c r="F3120">
        <v>6991.71</v>
      </c>
      <c r="H3120" s="170">
        <v>45174</v>
      </c>
      <c r="I3120" s="172">
        <f t="shared" si="108"/>
        <v>6825.9444444444453</v>
      </c>
      <c r="J3120" s="114">
        <f t="shared" si="109"/>
        <v>6991.71</v>
      </c>
      <c r="L3120" s="170"/>
      <c r="M3120" s="173"/>
      <c r="T3120" s="170"/>
      <c r="X3120" s="170"/>
      <c r="Y3120" s="171"/>
    </row>
    <row r="3121" spans="2:25">
      <c r="B3121" s="170">
        <v>45190</v>
      </c>
      <c r="C3121">
        <v>6700</v>
      </c>
      <c r="E3121" s="170">
        <v>45175</v>
      </c>
      <c r="F3121">
        <v>6995.95</v>
      </c>
      <c r="H3121" s="170">
        <v>45175</v>
      </c>
      <c r="I3121" s="172">
        <f t="shared" si="108"/>
        <v>6825.9444444444453</v>
      </c>
      <c r="J3121" s="114">
        <f t="shared" si="109"/>
        <v>6995.95</v>
      </c>
      <c r="L3121" s="170"/>
      <c r="M3121" s="173"/>
      <c r="T3121" s="170"/>
      <c r="X3121" s="170"/>
      <c r="Y3121" s="171"/>
    </row>
    <row r="3122" spans="2:25">
      <c r="B3122" s="170">
        <v>45191</v>
      </c>
      <c r="C3122">
        <v>6775</v>
      </c>
      <c r="E3122" s="170">
        <v>45176</v>
      </c>
      <c r="F3122">
        <v>6954.81</v>
      </c>
      <c r="H3122" s="170">
        <v>45176</v>
      </c>
      <c r="I3122" s="172">
        <f t="shared" si="108"/>
        <v>6825.9444444444453</v>
      </c>
      <c r="J3122" s="114">
        <f t="shared" si="109"/>
        <v>6954.81</v>
      </c>
      <c r="L3122" s="170"/>
      <c r="M3122" s="173"/>
      <c r="T3122" s="170"/>
      <c r="X3122" s="170"/>
      <c r="Y3122" s="171"/>
    </row>
    <row r="3123" spans="2:25">
      <c r="B3123" s="170">
        <v>45194</v>
      </c>
      <c r="C3123">
        <v>6775</v>
      </c>
      <c r="E3123" s="170">
        <v>45177</v>
      </c>
      <c r="F3123">
        <v>6924.78</v>
      </c>
      <c r="H3123" s="170">
        <v>45177</v>
      </c>
      <c r="I3123" s="172">
        <f t="shared" si="108"/>
        <v>6825.9444444444453</v>
      </c>
      <c r="J3123" s="114">
        <f t="shared" si="109"/>
        <v>6924.78</v>
      </c>
      <c r="L3123" s="170"/>
      <c r="M3123" s="173"/>
      <c r="T3123" s="170"/>
      <c r="X3123" s="170"/>
      <c r="Y3123" s="171"/>
    </row>
    <row r="3124" spans="2:25">
      <c r="B3124" s="170">
        <v>45195</v>
      </c>
      <c r="C3124">
        <v>6700</v>
      </c>
      <c r="E3124" s="170">
        <v>45180</v>
      </c>
      <c r="F3124">
        <v>6963.39</v>
      </c>
      <c r="H3124" s="170">
        <v>45180</v>
      </c>
      <c r="I3124" s="172">
        <f t="shared" si="108"/>
        <v>6825.9444444444453</v>
      </c>
      <c r="J3124" s="114">
        <f t="shared" si="109"/>
        <v>6963.39</v>
      </c>
      <c r="L3124" s="170"/>
      <c r="M3124" s="173"/>
      <c r="T3124" s="170"/>
      <c r="X3124" s="170"/>
      <c r="Y3124" s="171"/>
    </row>
    <row r="3125" spans="2:25">
      <c r="B3125" s="170">
        <v>45196</v>
      </c>
      <c r="C3125">
        <v>6750</v>
      </c>
      <c r="E3125" s="170">
        <v>45181</v>
      </c>
      <c r="F3125">
        <v>6933.97</v>
      </c>
      <c r="H3125" s="170">
        <v>45181</v>
      </c>
      <c r="I3125" s="172">
        <f t="shared" si="108"/>
        <v>6825.9444444444453</v>
      </c>
      <c r="J3125" s="114">
        <f t="shared" si="109"/>
        <v>6933.97</v>
      </c>
      <c r="L3125" s="170"/>
      <c r="M3125" s="173"/>
      <c r="T3125" s="170"/>
      <c r="X3125" s="170"/>
      <c r="Y3125" s="171"/>
    </row>
    <row r="3126" spans="2:25">
      <c r="B3126" s="170">
        <v>45198</v>
      </c>
      <c r="C3126">
        <v>6625</v>
      </c>
      <c r="E3126" s="170">
        <v>45182</v>
      </c>
      <c r="F3126">
        <v>6935.48</v>
      </c>
      <c r="H3126" s="170">
        <v>45182</v>
      </c>
      <c r="I3126" s="172">
        <f t="shared" si="108"/>
        <v>6825.9444444444453</v>
      </c>
      <c r="J3126" s="114">
        <f t="shared" si="109"/>
        <v>6935.48</v>
      </c>
      <c r="L3126" s="170"/>
      <c r="M3126" s="173"/>
      <c r="T3126" s="170"/>
      <c r="X3126" s="170"/>
      <c r="Y3126" s="171"/>
    </row>
    <row r="3127" spans="2:25">
      <c r="B3127" s="170">
        <v>45201</v>
      </c>
      <c r="C3127">
        <v>6750</v>
      </c>
      <c r="E3127" s="170">
        <v>45183</v>
      </c>
      <c r="F3127">
        <v>6959.33</v>
      </c>
      <c r="H3127" s="170">
        <v>45183</v>
      </c>
      <c r="I3127" s="172">
        <f t="shared" si="108"/>
        <v>6825.9444444444453</v>
      </c>
      <c r="J3127" s="114">
        <f t="shared" si="109"/>
        <v>6959.33</v>
      </c>
      <c r="L3127" s="170"/>
      <c r="M3127" s="173"/>
      <c r="T3127" s="170"/>
      <c r="X3127" s="170"/>
      <c r="Y3127" s="171"/>
    </row>
    <row r="3128" spans="2:25">
      <c r="B3128" s="170">
        <v>45202</v>
      </c>
      <c r="C3128">
        <v>6725</v>
      </c>
      <c r="E3128" s="170">
        <v>45184</v>
      </c>
      <c r="F3128">
        <v>6982.79</v>
      </c>
      <c r="H3128" s="170">
        <v>45184</v>
      </c>
      <c r="I3128" s="172">
        <f t="shared" si="108"/>
        <v>6825.9444444444453</v>
      </c>
      <c r="J3128" s="114">
        <f t="shared" si="109"/>
        <v>6982.79</v>
      </c>
      <c r="L3128" s="170"/>
      <c r="M3128" s="173"/>
      <c r="T3128" s="170"/>
      <c r="X3128" s="170"/>
      <c r="Y3128" s="171"/>
    </row>
    <row r="3129" spans="2:25">
      <c r="B3129" s="170">
        <v>45203</v>
      </c>
      <c r="C3129">
        <v>6750</v>
      </c>
      <c r="E3129" s="170">
        <v>45187</v>
      </c>
      <c r="F3129">
        <v>6936.08</v>
      </c>
      <c r="H3129" s="170">
        <v>45187</v>
      </c>
      <c r="I3129" s="172">
        <f t="shared" si="108"/>
        <v>6825.9444444444453</v>
      </c>
      <c r="J3129" s="114">
        <f t="shared" si="109"/>
        <v>6936.08</v>
      </c>
      <c r="L3129" s="170"/>
      <c r="M3129" s="173"/>
      <c r="T3129" s="170"/>
      <c r="X3129" s="170"/>
      <c r="Y3129" s="171"/>
    </row>
    <row r="3130" spans="2:25">
      <c r="B3130" s="170">
        <v>45204</v>
      </c>
      <c r="C3130">
        <v>6875</v>
      </c>
      <c r="E3130" s="170">
        <v>45188</v>
      </c>
      <c r="F3130">
        <v>6980.32</v>
      </c>
      <c r="H3130" s="170">
        <v>45188</v>
      </c>
      <c r="I3130" s="172">
        <f t="shared" si="108"/>
        <v>6825.9444444444453</v>
      </c>
      <c r="J3130" s="114">
        <f t="shared" si="109"/>
        <v>6980.32</v>
      </c>
      <c r="L3130" s="170"/>
      <c r="M3130" s="173"/>
      <c r="T3130" s="170"/>
      <c r="X3130" s="170"/>
      <c r="Y3130" s="171"/>
    </row>
    <row r="3131" spans="2:25">
      <c r="B3131" s="170">
        <v>45205</v>
      </c>
      <c r="C3131">
        <v>6875</v>
      </c>
      <c r="E3131" s="170">
        <v>45189</v>
      </c>
      <c r="F3131">
        <v>7011.68</v>
      </c>
      <c r="H3131" s="170">
        <v>45189</v>
      </c>
      <c r="I3131" s="172">
        <f t="shared" si="108"/>
        <v>6825.9444444444453</v>
      </c>
      <c r="J3131" s="114">
        <f t="shared" si="109"/>
        <v>7011.68</v>
      </c>
      <c r="L3131" s="170"/>
      <c r="M3131" s="173"/>
      <c r="T3131" s="170"/>
      <c r="X3131" s="170"/>
      <c r="Y3131" s="171"/>
    </row>
    <row r="3132" spans="2:25">
      <c r="B3132" s="170">
        <v>45208</v>
      </c>
      <c r="C3132">
        <v>6850</v>
      </c>
      <c r="E3132" s="170">
        <v>45190</v>
      </c>
      <c r="F3132">
        <v>6991.47</v>
      </c>
      <c r="H3132" s="170">
        <v>45190</v>
      </c>
      <c r="I3132" s="172">
        <f t="shared" si="108"/>
        <v>6825.9444444444453</v>
      </c>
      <c r="J3132" s="114">
        <f t="shared" si="109"/>
        <v>6991.47</v>
      </c>
      <c r="L3132" s="170"/>
      <c r="M3132" s="173"/>
      <c r="T3132" s="170"/>
      <c r="X3132" s="170"/>
      <c r="Y3132" s="171"/>
    </row>
    <row r="3133" spans="2:25">
      <c r="B3133" s="170">
        <v>45209</v>
      </c>
      <c r="C3133">
        <v>6800</v>
      </c>
      <c r="E3133" s="170">
        <v>45191</v>
      </c>
      <c r="F3133">
        <v>7016.84</v>
      </c>
      <c r="H3133" s="170">
        <v>45191</v>
      </c>
      <c r="I3133" s="172">
        <f t="shared" si="108"/>
        <v>6825.9444444444453</v>
      </c>
      <c r="J3133" s="114">
        <f t="shared" si="109"/>
        <v>7016.84</v>
      </c>
      <c r="L3133" s="170"/>
      <c r="M3133" s="173"/>
      <c r="T3133" s="170"/>
      <c r="X3133" s="170"/>
      <c r="Y3133" s="171"/>
    </row>
    <row r="3134" spans="2:25">
      <c r="B3134" s="170">
        <v>45210</v>
      </c>
      <c r="C3134">
        <v>6750</v>
      </c>
      <c r="E3134" s="170">
        <v>45194</v>
      </c>
      <c r="F3134">
        <v>6998.38</v>
      </c>
      <c r="H3134" s="170">
        <v>45194</v>
      </c>
      <c r="I3134" s="172">
        <f t="shared" si="108"/>
        <v>6825.9444444444453</v>
      </c>
      <c r="J3134" s="114">
        <f t="shared" si="109"/>
        <v>6998.38</v>
      </c>
      <c r="L3134" s="170"/>
      <c r="M3134" s="173"/>
      <c r="T3134" s="170"/>
      <c r="X3134" s="170"/>
      <c r="Y3134" s="171"/>
    </row>
    <row r="3135" spans="2:25">
      <c r="B3135" s="170">
        <v>45211</v>
      </c>
      <c r="C3135">
        <v>6725</v>
      </c>
      <c r="E3135" s="170">
        <v>45195</v>
      </c>
      <c r="F3135">
        <v>6923.8</v>
      </c>
      <c r="H3135" s="170">
        <v>45195</v>
      </c>
      <c r="I3135" s="172">
        <f t="shared" si="108"/>
        <v>6825.9444444444453</v>
      </c>
      <c r="J3135" s="114">
        <f t="shared" si="109"/>
        <v>6923.8</v>
      </c>
      <c r="L3135" s="170"/>
      <c r="M3135" s="173"/>
      <c r="T3135" s="170"/>
      <c r="X3135" s="170"/>
      <c r="Y3135" s="171"/>
    </row>
    <row r="3136" spans="2:25">
      <c r="B3136" s="170">
        <v>45212</v>
      </c>
      <c r="C3136">
        <v>6700</v>
      </c>
      <c r="E3136" s="170">
        <v>45196</v>
      </c>
      <c r="F3136">
        <v>6937.83</v>
      </c>
      <c r="H3136" s="170">
        <v>45196</v>
      </c>
      <c r="I3136" s="172">
        <f t="shared" si="108"/>
        <v>6825.9444444444453</v>
      </c>
      <c r="J3136" s="114">
        <f t="shared" si="109"/>
        <v>6937.83</v>
      </c>
      <c r="L3136" s="170"/>
      <c r="M3136" s="173"/>
      <c r="T3136" s="170"/>
      <c r="X3136" s="170"/>
      <c r="Y3136" s="171"/>
    </row>
    <row r="3137" spans="2:25">
      <c r="B3137" s="170">
        <v>45215</v>
      </c>
      <c r="C3137">
        <v>6725</v>
      </c>
      <c r="E3137" s="170">
        <v>45198</v>
      </c>
      <c r="F3137">
        <v>6939.89</v>
      </c>
      <c r="H3137" s="170">
        <v>45198</v>
      </c>
      <c r="I3137" s="172">
        <f t="shared" si="108"/>
        <v>6825.9444444444453</v>
      </c>
      <c r="J3137" s="114">
        <f t="shared" si="109"/>
        <v>6939.89</v>
      </c>
      <c r="L3137" s="170"/>
      <c r="M3137" s="173"/>
      <c r="T3137" s="170"/>
      <c r="X3137" s="170"/>
      <c r="Y3137" s="171"/>
    </row>
    <row r="3138" spans="2:25">
      <c r="B3138" s="170">
        <v>45216</v>
      </c>
      <c r="C3138">
        <v>6850</v>
      </c>
      <c r="E3138" s="170">
        <v>45201</v>
      </c>
      <c r="F3138">
        <v>6961.46</v>
      </c>
      <c r="H3138" s="170">
        <v>45201</v>
      </c>
      <c r="I3138" s="172">
        <f t="shared" si="108"/>
        <v>6825.9444444444453</v>
      </c>
      <c r="J3138" s="114">
        <f t="shared" si="109"/>
        <v>6961.46</v>
      </c>
      <c r="L3138" s="170"/>
      <c r="M3138" s="173"/>
      <c r="T3138" s="170"/>
      <c r="X3138" s="170"/>
      <c r="Y3138" s="171"/>
    </row>
    <row r="3139" spans="2:25">
      <c r="B3139" s="170">
        <v>45217</v>
      </c>
      <c r="C3139">
        <v>6800</v>
      </c>
      <c r="E3139" s="170">
        <v>45202</v>
      </c>
      <c r="F3139">
        <v>6940.89</v>
      </c>
      <c r="H3139" s="170">
        <v>45202</v>
      </c>
      <c r="I3139" s="172">
        <f t="shared" si="108"/>
        <v>6825.9444444444453</v>
      </c>
      <c r="J3139" s="114">
        <f t="shared" si="109"/>
        <v>6940.89</v>
      </c>
      <c r="L3139" s="170"/>
      <c r="M3139" s="173"/>
      <c r="T3139" s="170"/>
      <c r="X3139" s="170"/>
      <c r="Y3139" s="171"/>
    </row>
    <row r="3140" spans="2:25">
      <c r="B3140" s="170">
        <v>45218</v>
      </c>
      <c r="C3140">
        <v>6750</v>
      </c>
      <c r="E3140" s="170">
        <v>45203</v>
      </c>
      <c r="F3140">
        <v>6886.58</v>
      </c>
      <c r="H3140" s="170">
        <v>45203</v>
      </c>
      <c r="I3140" s="172">
        <f t="shared" si="108"/>
        <v>6825.9444444444453</v>
      </c>
      <c r="J3140" s="114">
        <f t="shared" si="109"/>
        <v>6886.58</v>
      </c>
      <c r="L3140" s="170"/>
      <c r="M3140" s="173"/>
      <c r="T3140" s="170"/>
      <c r="X3140" s="170"/>
      <c r="Y3140" s="171"/>
    </row>
    <row r="3141" spans="2:25">
      <c r="B3141" s="170">
        <v>45219</v>
      </c>
      <c r="C3141">
        <v>6675</v>
      </c>
      <c r="E3141" s="170">
        <v>45204</v>
      </c>
      <c r="F3141">
        <v>6874.83</v>
      </c>
      <c r="H3141" s="170">
        <v>45204</v>
      </c>
      <c r="I3141" s="172">
        <f t="shared" ref="I3141:I3204" si="110">IFERROR(_xlfn.XLOOKUP($H3141,B3141:B6708,C3141:C6708),AVERAGE(I3138:I3140))</f>
        <v>6825.9444444444453</v>
      </c>
      <c r="J3141" s="114">
        <f t="shared" ref="J3141:J3204" si="111">F3141</f>
        <v>6874.83</v>
      </c>
      <c r="L3141" s="170"/>
      <c r="M3141" s="173"/>
      <c r="T3141" s="170"/>
      <c r="X3141" s="170"/>
      <c r="Y3141" s="171"/>
    </row>
    <row r="3142" spans="2:25">
      <c r="B3142" s="170">
        <v>45222</v>
      </c>
      <c r="C3142">
        <v>6600</v>
      </c>
      <c r="E3142" s="170">
        <v>45205</v>
      </c>
      <c r="F3142">
        <v>6888.52</v>
      </c>
      <c r="H3142" s="170">
        <v>45205</v>
      </c>
      <c r="I3142" s="172">
        <f t="shared" si="110"/>
        <v>6825.9444444444453</v>
      </c>
      <c r="J3142" s="114">
        <f t="shared" si="111"/>
        <v>6888.52</v>
      </c>
      <c r="L3142" s="170"/>
      <c r="M3142" s="173"/>
      <c r="T3142" s="170"/>
      <c r="X3142" s="170"/>
      <c r="Y3142" s="171"/>
    </row>
    <row r="3143" spans="2:25">
      <c r="B3143" s="170">
        <v>45223</v>
      </c>
      <c r="C3143">
        <v>6725</v>
      </c>
      <c r="E3143" s="170">
        <v>45208</v>
      </c>
      <c r="F3143">
        <v>6891.46</v>
      </c>
      <c r="H3143" s="170">
        <v>45208</v>
      </c>
      <c r="I3143" s="172">
        <f t="shared" si="110"/>
        <v>6825.9444444444453</v>
      </c>
      <c r="J3143" s="114">
        <f t="shared" si="111"/>
        <v>6891.46</v>
      </c>
      <c r="L3143" s="170"/>
      <c r="M3143" s="173"/>
      <c r="T3143" s="170"/>
      <c r="X3143" s="170"/>
      <c r="Y3143" s="171"/>
    </row>
    <row r="3144" spans="2:25">
      <c r="B3144" s="170">
        <v>45224</v>
      </c>
      <c r="C3144">
        <v>6750</v>
      </c>
      <c r="E3144" s="170">
        <v>45209</v>
      </c>
      <c r="F3144">
        <v>6922.19</v>
      </c>
      <c r="H3144" s="170">
        <v>45209</v>
      </c>
      <c r="I3144" s="172">
        <f t="shared" si="110"/>
        <v>6825.9444444444453</v>
      </c>
      <c r="J3144" s="114">
        <f t="shared" si="111"/>
        <v>6922.19</v>
      </c>
      <c r="L3144" s="170"/>
      <c r="M3144" s="173"/>
      <c r="T3144" s="170"/>
      <c r="X3144" s="170"/>
      <c r="Y3144" s="171"/>
    </row>
    <row r="3145" spans="2:25">
      <c r="B3145" s="170">
        <v>45225</v>
      </c>
      <c r="C3145">
        <v>6750</v>
      </c>
      <c r="E3145" s="170">
        <v>45210</v>
      </c>
      <c r="F3145">
        <v>6931.75</v>
      </c>
      <c r="H3145" s="170">
        <v>45210</v>
      </c>
      <c r="I3145" s="172">
        <f t="shared" si="110"/>
        <v>6825.9444444444453</v>
      </c>
      <c r="J3145" s="114">
        <f t="shared" si="111"/>
        <v>6931.75</v>
      </c>
      <c r="L3145" s="170"/>
      <c r="M3145" s="173"/>
      <c r="T3145" s="170"/>
      <c r="X3145" s="170"/>
      <c r="Y3145" s="171"/>
    </row>
    <row r="3146" spans="2:25">
      <c r="B3146" s="170">
        <v>45226</v>
      </c>
      <c r="C3146">
        <v>6750</v>
      </c>
      <c r="E3146" s="170">
        <v>45211</v>
      </c>
      <c r="F3146">
        <v>6935.15</v>
      </c>
      <c r="H3146" s="170">
        <v>45211</v>
      </c>
      <c r="I3146" s="172">
        <f t="shared" si="110"/>
        <v>6825.9444444444453</v>
      </c>
      <c r="J3146" s="114">
        <f t="shared" si="111"/>
        <v>6935.15</v>
      </c>
      <c r="L3146" s="170"/>
      <c r="M3146" s="173"/>
      <c r="T3146" s="170"/>
      <c r="X3146" s="170"/>
      <c r="Y3146" s="171"/>
    </row>
    <row r="3147" spans="2:25">
      <c r="B3147" s="170">
        <v>45229</v>
      </c>
      <c r="C3147">
        <v>6725</v>
      </c>
      <c r="E3147" s="170">
        <v>45212</v>
      </c>
      <c r="F3147">
        <v>6926.78</v>
      </c>
      <c r="H3147" s="170">
        <v>45212</v>
      </c>
      <c r="I3147" s="172">
        <f t="shared" si="110"/>
        <v>6825.9444444444453</v>
      </c>
      <c r="J3147" s="114">
        <f t="shared" si="111"/>
        <v>6926.78</v>
      </c>
      <c r="L3147" s="170"/>
      <c r="M3147" s="173"/>
      <c r="T3147" s="170"/>
      <c r="X3147" s="170"/>
      <c r="Y3147" s="171"/>
    </row>
    <row r="3148" spans="2:25">
      <c r="B3148" s="170">
        <v>45230</v>
      </c>
      <c r="C3148">
        <v>6650</v>
      </c>
      <c r="E3148" s="170">
        <v>45215</v>
      </c>
      <c r="F3148">
        <v>6896.29</v>
      </c>
      <c r="H3148" s="170">
        <v>45215</v>
      </c>
      <c r="I3148" s="172">
        <f t="shared" si="110"/>
        <v>6825.9444444444453</v>
      </c>
      <c r="J3148" s="114">
        <f t="shared" si="111"/>
        <v>6896.29</v>
      </c>
      <c r="L3148" s="170"/>
      <c r="M3148" s="173"/>
      <c r="T3148" s="170"/>
      <c r="X3148" s="170"/>
      <c r="Y3148" s="171"/>
    </row>
    <row r="3149" spans="2:25">
      <c r="B3149" s="170">
        <v>45231</v>
      </c>
      <c r="C3149">
        <v>6650</v>
      </c>
      <c r="E3149" s="170">
        <v>45216</v>
      </c>
      <c r="F3149">
        <v>6939.62</v>
      </c>
      <c r="H3149" s="170">
        <v>45216</v>
      </c>
      <c r="I3149" s="172">
        <f t="shared" si="110"/>
        <v>6825.9444444444453</v>
      </c>
      <c r="J3149" s="114">
        <f t="shared" si="111"/>
        <v>6939.62</v>
      </c>
      <c r="L3149" s="170"/>
      <c r="M3149" s="173"/>
      <c r="T3149" s="170"/>
      <c r="X3149" s="170"/>
      <c r="Y3149" s="171"/>
    </row>
    <row r="3150" spans="2:25">
      <c r="B3150" s="170">
        <v>45232</v>
      </c>
      <c r="C3150">
        <v>6475</v>
      </c>
      <c r="E3150" s="170">
        <v>45217</v>
      </c>
      <c r="F3150">
        <v>6927.91</v>
      </c>
      <c r="H3150" s="170">
        <v>45217</v>
      </c>
      <c r="I3150" s="172">
        <f t="shared" si="110"/>
        <v>6825.9444444444453</v>
      </c>
      <c r="J3150" s="114">
        <f t="shared" si="111"/>
        <v>6927.91</v>
      </c>
      <c r="L3150" s="170"/>
      <c r="M3150" s="173"/>
      <c r="T3150" s="170"/>
      <c r="X3150" s="170"/>
      <c r="Y3150" s="171"/>
    </row>
    <row r="3151" spans="2:25">
      <c r="B3151" s="170">
        <v>45233</v>
      </c>
      <c r="C3151">
        <v>6375</v>
      </c>
      <c r="E3151" s="170">
        <v>45218</v>
      </c>
      <c r="F3151">
        <v>6846.43</v>
      </c>
      <c r="H3151" s="170">
        <v>45218</v>
      </c>
      <c r="I3151" s="172">
        <f t="shared" si="110"/>
        <v>6825.9444444444453</v>
      </c>
      <c r="J3151" s="114">
        <f t="shared" si="111"/>
        <v>6846.43</v>
      </c>
      <c r="L3151" s="170"/>
      <c r="M3151" s="173"/>
      <c r="T3151" s="170"/>
      <c r="X3151" s="170"/>
      <c r="Y3151" s="171"/>
    </row>
    <row r="3152" spans="2:25">
      <c r="B3152" s="170">
        <v>45236</v>
      </c>
      <c r="C3152">
        <v>6350</v>
      </c>
      <c r="E3152" s="170">
        <v>45219</v>
      </c>
      <c r="F3152">
        <v>6849.17</v>
      </c>
      <c r="H3152" s="170">
        <v>45219</v>
      </c>
      <c r="I3152" s="172">
        <f t="shared" si="110"/>
        <v>6825.9444444444453</v>
      </c>
      <c r="J3152" s="114">
        <f t="shared" si="111"/>
        <v>6849.17</v>
      </c>
      <c r="L3152" s="170"/>
      <c r="M3152" s="173"/>
      <c r="T3152" s="170"/>
      <c r="X3152" s="170"/>
      <c r="Y3152" s="171"/>
    </row>
    <row r="3153" spans="2:25">
      <c r="B3153" s="170">
        <v>45237</v>
      </c>
      <c r="C3153">
        <v>6375</v>
      </c>
      <c r="E3153" s="170">
        <v>45222</v>
      </c>
      <c r="F3153">
        <v>6741.96</v>
      </c>
      <c r="H3153" s="170">
        <v>45222</v>
      </c>
      <c r="I3153" s="172">
        <f t="shared" si="110"/>
        <v>6825.9444444444453</v>
      </c>
      <c r="J3153" s="114">
        <f t="shared" si="111"/>
        <v>6741.96</v>
      </c>
      <c r="L3153" s="170"/>
      <c r="M3153" s="173"/>
      <c r="T3153" s="170"/>
      <c r="X3153" s="170"/>
      <c r="Y3153" s="171"/>
    </row>
    <row r="3154" spans="2:25">
      <c r="B3154" s="170">
        <v>45238</v>
      </c>
      <c r="C3154">
        <v>6350</v>
      </c>
      <c r="E3154" s="170">
        <v>45223</v>
      </c>
      <c r="F3154">
        <v>6806.76</v>
      </c>
      <c r="H3154" s="170">
        <v>45223</v>
      </c>
      <c r="I3154" s="172">
        <f t="shared" si="110"/>
        <v>6825.9444444444453</v>
      </c>
      <c r="J3154" s="114">
        <f t="shared" si="111"/>
        <v>6806.76</v>
      </c>
      <c r="L3154" s="170"/>
      <c r="M3154" s="173"/>
      <c r="T3154" s="170"/>
      <c r="X3154" s="170"/>
      <c r="Y3154" s="171"/>
    </row>
    <row r="3155" spans="2:25">
      <c r="B3155" s="170">
        <v>45239</v>
      </c>
      <c r="C3155">
        <v>6325</v>
      </c>
      <c r="E3155" s="170">
        <v>45224</v>
      </c>
      <c r="F3155">
        <v>6834.39</v>
      </c>
      <c r="H3155" s="170">
        <v>45224</v>
      </c>
      <c r="I3155" s="172">
        <f t="shared" si="110"/>
        <v>6825.9444444444453</v>
      </c>
      <c r="J3155" s="114">
        <f t="shared" si="111"/>
        <v>6834.39</v>
      </c>
      <c r="L3155" s="170"/>
      <c r="M3155" s="173"/>
      <c r="T3155" s="170"/>
      <c r="X3155" s="170"/>
      <c r="Y3155" s="171"/>
    </row>
    <row r="3156" spans="2:25">
      <c r="B3156" s="170">
        <v>45240</v>
      </c>
      <c r="C3156">
        <v>6325</v>
      </c>
      <c r="E3156" s="170">
        <v>45225</v>
      </c>
      <c r="F3156">
        <v>6714.52</v>
      </c>
      <c r="H3156" s="170">
        <v>45225</v>
      </c>
      <c r="I3156" s="172">
        <f t="shared" si="110"/>
        <v>6825.9444444444453</v>
      </c>
      <c r="J3156" s="114">
        <f t="shared" si="111"/>
        <v>6714.52</v>
      </c>
      <c r="L3156" s="170"/>
      <c r="M3156" s="173"/>
      <c r="T3156" s="170"/>
      <c r="X3156" s="170"/>
      <c r="Y3156" s="171"/>
    </row>
    <row r="3157" spans="2:25">
      <c r="B3157" s="170">
        <v>45243</v>
      </c>
      <c r="C3157">
        <v>6450</v>
      </c>
      <c r="E3157" s="170">
        <v>45226</v>
      </c>
      <c r="F3157">
        <v>6758.79</v>
      </c>
      <c r="H3157" s="170">
        <v>45226</v>
      </c>
      <c r="I3157" s="172">
        <f t="shared" si="110"/>
        <v>6825.9444444444453</v>
      </c>
      <c r="J3157" s="114">
        <f t="shared" si="111"/>
        <v>6758.79</v>
      </c>
      <c r="L3157" s="170"/>
      <c r="M3157" s="173"/>
      <c r="T3157" s="170"/>
      <c r="X3157" s="170"/>
      <c r="Y3157" s="171"/>
    </row>
    <row r="3158" spans="2:25">
      <c r="B3158" s="170">
        <v>45244</v>
      </c>
      <c r="C3158">
        <v>6375</v>
      </c>
      <c r="E3158" s="170">
        <v>45229</v>
      </c>
      <c r="F3158">
        <v>6735.89</v>
      </c>
      <c r="H3158" s="170">
        <v>45229</v>
      </c>
      <c r="I3158" s="172">
        <f t="shared" si="110"/>
        <v>6825.9444444444453</v>
      </c>
      <c r="J3158" s="114">
        <f t="shared" si="111"/>
        <v>6735.89</v>
      </c>
      <c r="L3158" s="170"/>
      <c r="M3158" s="173"/>
      <c r="T3158" s="170"/>
      <c r="X3158" s="170"/>
      <c r="Y3158" s="171"/>
    </row>
    <row r="3159" spans="2:25">
      <c r="B3159" s="170">
        <v>45245</v>
      </c>
      <c r="C3159">
        <v>6425</v>
      </c>
      <c r="E3159" s="170">
        <v>45230</v>
      </c>
      <c r="F3159">
        <v>6752.21</v>
      </c>
      <c r="H3159" s="170">
        <v>45230</v>
      </c>
      <c r="I3159" s="172">
        <f t="shared" si="110"/>
        <v>6825.9444444444453</v>
      </c>
      <c r="J3159" s="114">
        <f t="shared" si="111"/>
        <v>6752.21</v>
      </c>
      <c r="L3159" s="170"/>
      <c r="M3159" s="173"/>
      <c r="T3159" s="170"/>
      <c r="X3159" s="170"/>
      <c r="Y3159" s="171"/>
    </row>
    <row r="3160" spans="2:25">
      <c r="B3160" s="170">
        <v>45246</v>
      </c>
      <c r="C3160">
        <v>6450</v>
      </c>
      <c r="E3160" s="170">
        <v>45231</v>
      </c>
      <c r="F3160">
        <v>6642.42</v>
      </c>
      <c r="H3160" s="170">
        <v>45231</v>
      </c>
      <c r="I3160" s="172">
        <f t="shared" si="110"/>
        <v>6825.9444444444453</v>
      </c>
      <c r="J3160" s="114">
        <f t="shared" si="111"/>
        <v>6642.42</v>
      </c>
      <c r="L3160" s="170"/>
      <c r="M3160" s="173"/>
      <c r="T3160" s="170"/>
      <c r="X3160" s="170"/>
      <c r="Y3160" s="171"/>
    </row>
    <row r="3161" spans="2:25">
      <c r="B3161" s="170">
        <v>45247</v>
      </c>
      <c r="C3161">
        <v>6425</v>
      </c>
      <c r="E3161" s="170">
        <v>45232</v>
      </c>
      <c r="F3161">
        <v>6751.39</v>
      </c>
      <c r="H3161" s="170">
        <v>45232</v>
      </c>
      <c r="I3161" s="172">
        <f t="shared" si="110"/>
        <v>6825.9444444444453</v>
      </c>
      <c r="J3161" s="114">
        <f t="shared" si="111"/>
        <v>6751.39</v>
      </c>
      <c r="L3161" s="170"/>
      <c r="M3161" s="173"/>
      <c r="T3161" s="170"/>
      <c r="X3161" s="170"/>
      <c r="Y3161" s="171"/>
    </row>
    <row r="3162" spans="2:25">
      <c r="B3162" s="170">
        <v>45250</v>
      </c>
      <c r="C3162">
        <v>6400</v>
      </c>
      <c r="E3162" s="170">
        <v>45233</v>
      </c>
      <c r="F3162">
        <v>6788.85</v>
      </c>
      <c r="H3162" s="170">
        <v>45233</v>
      </c>
      <c r="I3162" s="172">
        <f t="shared" si="110"/>
        <v>6825.9444444444453</v>
      </c>
      <c r="J3162" s="114">
        <f t="shared" si="111"/>
        <v>6788.85</v>
      </c>
      <c r="L3162" s="170"/>
      <c r="M3162" s="173"/>
      <c r="T3162" s="170"/>
      <c r="X3162" s="170"/>
      <c r="Y3162" s="171"/>
    </row>
    <row r="3163" spans="2:25">
      <c r="B3163" s="170">
        <v>45251</v>
      </c>
      <c r="C3163">
        <v>6425</v>
      </c>
      <c r="E3163" s="170">
        <v>45236</v>
      </c>
      <c r="F3163">
        <v>6878.84</v>
      </c>
      <c r="H3163" s="170">
        <v>45236</v>
      </c>
      <c r="I3163" s="172">
        <f t="shared" si="110"/>
        <v>6825.9444444444453</v>
      </c>
      <c r="J3163" s="114">
        <f t="shared" si="111"/>
        <v>6878.84</v>
      </c>
      <c r="L3163" s="170"/>
      <c r="M3163" s="173"/>
      <c r="T3163" s="170"/>
      <c r="X3163" s="170"/>
      <c r="Y3163" s="171"/>
    </row>
    <row r="3164" spans="2:25">
      <c r="B3164" s="170">
        <v>45252</v>
      </c>
      <c r="C3164">
        <v>6350</v>
      </c>
      <c r="E3164" s="170">
        <v>45237</v>
      </c>
      <c r="F3164">
        <v>6843.79</v>
      </c>
      <c r="H3164" s="170">
        <v>45237</v>
      </c>
      <c r="I3164" s="172">
        <f t="shared" si="110"/>
        <v>6825.9444444444453</v>
      </c>
      <c r="J3164" s="114">
        <f t="shared" si="111"/>
        <v>6843.79</v>
      </c>
      <c r="L3164" s="170"/>
      <c r="M3164" s="173"/>
      <c r="T3164" s="170"/>
      <c r="X3164" s="170"/>
      <c r="Y3164" s="171"/>
    </row>
    <row r="3165" spans="2:25">
      <c r="B3165" s="170">
        <v>45253</v>
      </c>
      <c r="C3165">
        <v>6350</v>
      </c>
      <c r="E3165" s="170">
        <v>45238</v>
      </c>
      <c r="F3165">
        <v>6804.11</v>
      </c>
      <c r="H3165" s="170">
        <v>45238</v>
      </c>
      <c r="I3165" s="172">
        <f t="shared" si="110"/>
        <v>6825.9444444444453</v>
      </c>
      <c r="J3165" s="114">
        <f t="shared" si="111"/>
        <v>6804.11</v>
      </c>
      <c r="L3165" s="170"/>
      <c r="M3165" s="173"/>
      <c r="T3165" s="170"/>
      <c r="X3165" s="170"/>
      <c r="Y3165" s="171"/>
    </row>
    <row r="3166" spans="2:25">
      <c r="B3166" s="170">
        <v>45254</v>
      </c>
      <c r="C3166">
        <v>6425</v>
      </c>
      <c r="E3166" s="170">
        <v>45239</v>
      </c>
      <c r="F3166">
        <v>6838.23</v>
      </c>
      <c r="H3166" s="170">
        <v>45239</v>
      </c>
      <c r="I3166" s="172">
        <f t="shared" si="110"/>
        <v>6825.9444444444453</v>
      </c>
      <c r="J3166" s="114">
        <f t="shared" si="111"/>
        <v>6838.23</v>
      </c>
      <c r="L3166" s="170"/>
      <c r="M3166" s="173"/>
      <c r="T3166" s="170"/>
      <c r="X3166" s="170"/>
      <c r="Y3166" s="171"/>
    </row>
    <row r="3167" spans="2:25">
      <c r="B3167" s="170">
        <v>45257</v>
      </c>
      <c r="C3167">
        <v>6400</v>
      </c>
      <c r="E3167" s="170">
        <v>45240</v>
      </c>
      <c r="F3167">
        <v>6809.26</v>
      </c>
      <c r="H3167" s="170">
        <v>45240</v>
      </c>
      <c r="I3167" s="172">
        <f t="shared" si="110"/>
        <v>6825.9444444444453</v>
      </c>
      <c r="J3167" s="114">
        <f t="shared" si="111"/>
        <v>6809.26</v>
      </c>
      <c r="L3167" s="170"/>
      <c r="M3167" s="173"/>
      <c r="T3167" s="170"/>
      <c r="X3167" s="170"/>
      <c r="Y3167" s="171"/>
    </row>
    <row r="3168" spans="2:25">
      <c r="B3168" s="170">
        <v>45258</v>
      </c>
      <c r="C3168">
        <v>6375</v>
      </c>
      <c r="E3168" s="170">
        <v>45243</v>
      </c>
      <c r="F3168">
        <v>6838.31</v>
      </c>
      <c r="H3168" s="170">
        <v>45243</v>
      </c>
      <c r="I3168" s="172">
        <f t="shared" si="110"/>
        <v>6825.9444444444453</v>
      </c>
      <c r="J3168" s="114">
        <f t="shared" si="111"/>
        <v>6838.31</v>
      </c>
      <c r="L3168" s="170"/>
      <c r="M3168" s="173"/>
      <c r="T3168" s="170"/>
      <c r="X3168" s="170"/>
      <c r="Y3168" s="171"/>
    </row>
    <row r="3169" spans="2:25">
      <c r="B3169" s="170">
        <v>45259</v>
      </c>
      <c r="C3169">
        <v>6425</v>
      </c>
      <c r="E3169" s="170">
        <v>45244</v>
      </c>
      <c r="F3169">
        <v>6862.06</v>
      </c>
      <c r="H3169" s="170">
        <v>45244</v>
      </c>
      <c r="I3169" s="172">
        <f t="shared" si="110"/>
        <v>6825.9444444444453</v>
      </c>
      <c r="J3169" s="114">
        <f t="shared" si="111"/>
        <v>6862.06</v>
      </c>
      <c r="L3169" s="170"/>
      <c r="M3169" s="173"/>
      <c r="T3169" s="170"/>
      <c r="X3169" s="170"/>
      <c r="Y3169" s="171"/>
    </row>
    <row r="3170" spans="2:25">
      <c r="B3170" s="170">
        <v>45260</v>
      </c>
      <c r="C3170">
        <v>6425</v>
      </c>
      <c r="E3170" s="170">
        <v>45246</v>
      </c>
      <c r="F3170">
        <v>6958.01</v>
      </c>
      <c r="H3170" s="170">
        <v>45246</v>
      </c>
      <c r="I3170" s="172">
        <f t="shared" si="110"/>
        <v>6825.9444444444453</v>
      </c>
      <c r="J3170" s="114">
        <f t="shared" si="111"/>
        <v>6958.01</v>
      </c>
      <c r="L3170" s="170"/>
      <c r="M3170" s="173"/>
      <c r="T3170" s="170"/>
      <c r="X3170" s="170"/>
      <c r="Y3170" s="171"/>
    </row>
    <row r="3171" spans="2:25">
      <c r="B3171" s="170">
        <v>45261</v>
      </c>
      <c r="C3171">
        <v>6325</v>
      </c>
      <c r="E3171" s="170">
        <v>45247</v>
      </c>
      <c r="F3171">
        <v>6977.67</v>
      </c>
      <c r="H3171" s="170">
        <v>45247</v>
      </c>
      <c r="I3171" s="172">
        <f t="shared" si="110"/>
        <v>6825.9444444444453</v>
      </c>
      <c r="J3171" s="114">
        <f t="shared" si="111"/>
        <v>6977.67</v>
      </c>
      <c r="L3171" s="170"/>
      <c r="M3171" s="173"/>
      <c r="T3171" s="170"/>
      <c r="X3171" s="170"/>
      <c r="Y3171" s="171"/>
    </row>
    <row r="3172" spans="2:25">
      <c r="B3172" s="170">
        <v>45264</v>
      </c>
      <c r="C3172">
        <v>6350</v>
      </c>
      <c r="E3172" s="170">
        <v>45250</v>
      </c>
      <c r="F3172">
        <v>6994.89</v>
      </c>
      <c r="H3172" s="170">
        <v>45250</v>
      </c>
      <c r="I3172" s="172">
        <f t="shared" si="110"/>
        <v>6825.9444444444453</v>
      </c>
      <c r="J3172" s="114">
        <f t="shared" si="111"/>
        <v>6994.89</v>
      </c>
      <c r="L3172" s="170"/>
      <c r="M3172" s="173"/>
      <c r="T3172" s="170"/>
      <c r="X3172" s="170"/>
      <c r="Y3172" s="171"/>
    </row>
    <row r="3173" spans="2:25">
      <c r="B3173" s="170">
        <v>45265</v>
      </c>
      <c r="C3173">
        <v>6475</v>
      </c>
      <c r="E3173" s="170">
        <v>45251</v>
      </c>
      <c r="F3173">
        <v>6961.79</v>
      </c>
      <c r="H3173" s="170">
        <v>45251</v>
      </c>
      <c r="I3173" s="172">
        <f t="shared" si="110"/>
        <v>6825.9444444444453</v>
      </c>
      <c r="J3173" s="114">
        <f t="shared" si="111"/>
        <v>6961.79</v>
      </c>
      <c r="L3173" s="170"/>
      <c r="M3173" s="173"/>
      <c r="T3173" s="170"/>
      <c r="X3173" s="170"/>
      <c r="Y3173" s="171"/>
    </row>
    <row r="3174" spans="2:25">
      <c r="B3174" s="170">
        <v>45266</v>
      </c>
      <c r="C3174">
        <v>6500</v>
      </c>
      <c r="E3174" s="170">
        <v>45252</v>
      </c>
      <c r="F3174">
        <v>6906.95</v>
      </c>
      <c r="H3174" s="170">
        <v>45252</v>
      </c>
      <c r="I3174" s="172">
        <f t="shared" si="110"/>
        <v>6825.9444444444453</v>
      </c>
      <c r="J3174" s="114">
        <f t="shared" si="111"/>
        <v>6906.95</v>
      </c>
      <c r="L3174" s="170"/>
      <c r="M3174" s="173"/>
      <c r="T3174" s="170"/>
      <c r="X3174" s="170"/>
      <c r="Y3174" s="171"/>
    </row>
    <row r="3175" spans="2:25">
      <c r="B3175" s="170">
        <v>45267</v>
      </c>
      <c r="C3175">
        <v>6450</v>
      </c>
      <c r="E3175" s="170">
        <v>45253</v>
      </c>
      <c r="F3175">
        <v>7004.34</v>
      </c>
      <c r="H3175" s="170">
        <v>45253</v>
      </c>
      <c r="I3175" s="172">
        <f t="shared" si="110"/>
        <v>6825.9444444444453</v>
      </c>
      <c r="J3175" s="114">
        <f t="shared" si="111"/>
        <v>7004.34</v>
      </c>
      <c r="L3175" s="170"/>
      <c r="M3175" s="173"/>
      <c r="T3175" s="170"/>
      <c r="X3175" s="170"/>
      <c r="Y3175" s="171"/>
    </row>
    <row r="3176" spans="2:25">
      <c r="B3176" s="170">
        <v>45268</v>
      </c>
      <c r="C3176">
        <v>6400</v>
      </c>
      <c r="E3176" s="170">
        <v>45254</v>
      </c>
      <c r="F3176">
        <v>7009.63</v>
      </c>
      <c r="H3176" s="170">
        <v>45254</v>
      </c>
      <c r="I3176" s="172">
        <f t="shared" si="110"/>
        <v>6825.9444444444453</v>
      </c>
      <c r="J3176" s="114">
        <f t="shared" si="111"/>
        <v>7009.63</v>
      </c>
      <c r="L3176" s="170"/>
      <c r="M3176" s="173"/>
      <c r="T3176" s="170"/>
      <c r="X3176" s="170"/>
      <c r="Y3176" s="171"/>
    </row>
    <row r="3177" spans="2:25">
      <c r="B3177" s="170">
        <v>45271</v>
      </c>
      <c r="C3177">
        <v>6375</v>
      </c>
      <c r="E3177" s="170">
        <v>45257</v>
      </c>
      <c r="F3177">
        <v>7013.41</v>
      </c>
      <c r="H3177" s="170">
        <v>45257</v>
      </c>
      <c r="I3177" s="172">
        <f t="shared" si="110"/>
        <v>6825.9444444444453</v>
      </c>
      <c r="J3177" s="114">
        <f t="shared" si="111"/>
        <v>7013.41</v>
      </c>
      <c r="L3177" s="170"/>
      <c r="M3177" s="173"/>
      <c r="T3177" s="170"/>
      <c r="X3177" s="170"/>
      <c r="Y3177" s="171"/>
    </row>
    <row r="3178" spans="2:25">
      <c r="B3178" s="170">
        <v>45272</v>
      </c>
      <c r="C3178">
        <v>6425</v>
      </c>
      <c r="E3178" s="170">
        <v>45258</v>
      </c>
      <c r="F3178">
        <v>7041.07</v>
      </c>
      <c r="H3178" s="170">
        <v>45258</v>
      </c>
      <c r="I3178" s="172">
        <f t="shared" si="110"/>
        <v>6825.9444444444453</v>
      </c>
      <c r="J3178" s="114">
        <f t="shared" si="111"/>
        <v>7041.07</v>
      </c>
      <c r="L3178" s="170"/>
      <c r="M3178" s="173"/>
      <c r="T3178" s="170"/>
      <c r="X3178" s="170"/>
      <c r="Y3178" s="171"/>
    </row>
    <row r="3179" spans="2:25">
      <c r="B3179" s="170">
        <v>45273</v>
      </c>
      <c r="C3179">
        <v>6400</v>
      </c>
      <c r="E3179" s="170">
        <v>45259</v>
      </c>
      <c r="F3179">
        <v>7036.09</v>
      </c>
      <c r="H3179" s="170">
        <v>45259</v>
      </c>
      <c r="I3179" s="172">
        <f t="shared" si="110"/>
        <v>6825.9444444444453</v>
      </c>
      <c r="J3179" s="114">
        <f t="shared" si="111"/>
        <v>7036.09</v>
      </c>
      <c r="L3179" s="170"/>
      <c r="M3179" s="173"/>
      <c r="T3179" s="170"/>
      <c r="X3179" s="170"/>
      <c r="Y3179" s="171"/>
    </row>
    <row r="3180" spans="2:25">
      <c r="B3180" s="170">
        <v>45274</v>
      </c>
      <c r="C3180">
        <v>6400</v>
      </c>
      <c r="E3180" s="170">
        <v>45260</v>
      </c>
      <c r="F3180">
        <v>7080.74</v>
      </c>
      <c r="H3180" s="170">
        <v>45260</v>
      </c>
      <c r="I3180" s="172">
        <f t="shared" si="110"/>
        <v>6825.9444444444453</v>
      </c>
      <c r="J3180" s="114">
        <f t="shared" si="111"/>
        <v>7080.74</v>
      </c>
      <c r="L3180" s="170"/>
      <c r="M3180" s="173"/>
      <c r="T3180" s="170"/>
      <c r="X3180" s="170"/>
      <c r="Y3180" s="171"/>
    </row>
    <row r="3181" spans="2:25">
      <c r="B3181" s="170">
        <v>45275</v>
      </c>
      <c r="C3181">
        <v>6325</v>
      </c>
      <c r="E3181" s="170">
        <v>45261</v>
      </c>
      <c r="F3181">
        <v>7059.91</v>
      </c>
      <c r="H3181" s="170">
        <v>45261</v>
      </c>
      <c r="I3181" s="172">
        <f t="shared" si="110"/>
        <v>6825.9444444444453</v>
      </c>
      <c r="J3181" s="114">
        <f t="shared" si="111"/>
        <v>7059.91</v>
      </c>
      <c r="L3181" s="170"/>
      <c r="M3181" s="173"/>
      <c r="T3181" s="170"/>
      <c r="X3181" s="170"/>
      <c r="Y3181" s="171"/>
    </row>
    <row r="3182" spans="2:25">
      <c r="B3182" s="170">
        <v>45278</v>
      </c>
      <c r="C3182">
        <v>6275</v>
      </c>
      <c r="E3182" s="170">
        <v>45264</v>
      </c>
      <c r="F3182">
        <v>7093.6</v>
      </c>
      <c r="H3182" s="170">
        <v>45264</v>
      </c>
      <c r="I3182" s="172">
        <f t="shared" si="110"/>
        <v>6825.9444444444453</v>
      </c>
      <c r="J3182" s="114">
        <f t="shared" si="111"/>
        <v>7093.6</v>
      </c>
      <c r="L3182" s="170"/>
      <c r="M3182" s="173"/>
      <c r="T3182" s="170"/>
      <c r="X3182" s="170"/>
      <c r="Y3182" s="171"/>
    </row>
    <row r="3183" spans="2:25">
      <c r="B3183" s="170">
        <v>45279</v>
      </c>
      <c r="C3183">
        <v>6325</v>
      </c>
      <c r="E3183" s="170">
        <v>45265</v>
      </c>
      <c r="F3183">
        <v>7100.86</v>
      </c>
      <c r="H3183" s="170">
        <v>45265</v>
      </c>
      <c r="I3183" s="172">
        <f t="shared" si="110"/>
        <v>6825.9444444444453</v>
      </c>
      <c r="J3183" s="114">
        <f t="shared" si="111"/>
        <v>7100.86</v>
      </c>
      <c r="L3183" s="170"/>
      <c r="M3183" s="173"/>
      <c r="T3183" s="170"/>
      <c r="X3183" s="170"/>
      <c r="Y3183" s="171"/>
    </row>
    <row r="3184" spans="2:25">
      <c r="B3184" s="170">
        <v>45280</v>
      </c>
      <c r="C3184">
        <v>6275</v>
      </c>
      <c r="E3184" s="170">
        <v>45266</v>
      </c>
      <c r="F3184">
        <v>7087.4</v>
      </c>
      <c r="H3184" s="170">
        <v>45266</v>
      </c>
      <c r="I3184" s="172">
        <f t="shared" si="110"/>
        <v>6825.9444444444453</v>
      </c>
      <c r="J3184" s="114">
        <f t="shared" si="111"/>
        <v>7087.4</v>
      </c>
      <c r="L3184" s="170"/>
      <c r="M3184" s="173"/>
      <c r="T3184" s="170"/>
      <c r="X3184" s="170"/>
      <c r="Y3184" s="171"/>
    </row>
    <row r="3185" spans="2:25">
      <c r="B3185" s="170">
        <v>45281</v>
      </c>
      <c r="C3185">
        <v>6275</v>
      </c>
      <c r="E3185" s="170">
        <v>45267</v>
      </c>
      <c r="F3185">
        <v>7134.62</v>
      </c>
      <c r="H3185" s="170">
        <v>45267</v>
      </c>
      <c r="I3185" s="172">
        <f t="shared" si="110"/>
        <v>6825.9444444444453</v>
      </c>
      <c r="J3185" s="114">
        <f t="shared" si="111"/>
        <v>7134.62</v>
      </c>
      <c r="L3185" s="170"/>
      <c r="M3185" s="173"/>
      <c r="T3185" s="170"/>
      <c r="X3185" s="170"/>
      <c r="Y3185" s="171"/>
    </row>
    <row r="3186" spans="2:25">
      <c r="B3186" s="170">
        <v>45282</v>
      </c>
      <c r="C3186">
        <v>6275</v>
      </c>
      <c r="E3186" s="170">
        <v>45268</v>
      </c>
      <c r="F3186">
        <v>7159.6</v>
      </c>
      <c r="H3186" s="170">
        <v>45268</v>
      </c>
      <c r="I3186" s="172">
        <f t="shared" si="110"/>
        <v>6825.9444444444453</v>
      </c>
      <c r="J3186" s="114">
        <f t="shared" si="111"/>
        <v>7159.6</v>
      </c>
      <c r="L3186" s="170"/>
      <c r="M3186" s="173"/>
      <c r="T3186" s="170"/>
      <c r="X3186" s="170"/>
      <c r="Y3186" s="171"/>
    </row>
    <row r="3187" spans="2:25">
      <c r="B3187" s="170">
        <v>45287</v>
      </c>
      <c r="C3187">
        <v>6350</v>
      </c>
      <c r="E3187" s="170">
        <v>45271</v>
      </c>
      <c r="F3187">
        <v>7088.79</v>
      </c>
      <c r="H3187" s="170">
        <v>45271</v>
      </c>
      <c r="I3187" s="172">
        <f t="shared" si="110"/>
        <v>6825.9444444444453</v>
      </c>
      <c r="J3187" s="114">
        <f t="shared" si="111"/>
        <v>7088.79</v>
      </c>
      <c r="L3187" s="170"/>
      <c r="M3187" s="173"/>
      <c r="T3187" s="170"/>
      <c r="X3187" s="170"/>
      <c r="Y3187" s="171"/>
    </row>
    <row r="3188" spans="2:25">
      <c r="B3188" s="170">
        <v>45288</v>
      </c>
      <c r="C3188">
        <v>6450</v>
      </c>
      <c r="E3188" s="170">
        <v>45272</v>
      </c>
      <c r="F3188">
        <v>7125.31</v>
      </c>
      <c r="H3188" s="170">
        <v>45272</v>
      </c>
      <c r="I3188" s="172">
        <f t="shared" si="110"/>
        <v>6825.9444444444453</v>
      </c>
      <c r="J3188" s="114">
        <f t="shared" si="111"/>
        <v>7125.31</v>
      </c>
      <c r="L3188" s="170"/>
      <c r="M3188" s="173"/>
      <c r="T3188" s="170"/>
      <c r="X3188" s="170"/>
      <c r="Y3188" s="171"/>
    </row>
    <row r="3189" spans="2:25">
      <c r="B3189" s="170">
        <v>45289</v>
      </c>
      <c r="C3189">
        <v>6450</v>
      </c>
      <c r="E3189" s="170">
        <v>45273</v>
      </c>
      <c r="F3189">
        <v>7075.34</v>
      </c>
      <c r="H3189" s="170">
        <v>45273</v>
      </c>
      <c r="I3189" s="172">
        <f t="shared" si="110"/>
        <v>6825.9444444444453</v>
      </c>
      <c r="J3189" s="114">
        <f t="shared" si="111"/>
        <v>7075.34</v>
      </c>
      <c r="L3189" s="170"/>
      <c r="M3189" s="173"/>
      <c r="T3189" s="170"/>
      <c r="X3189" s="170"/>
      <c r="Y3189" s="171"/>
    </row>
    <row r="3190" spans="2:25">
      <c r="B3190" s="170">
        <v>45293</v>
      </c>
      <c r="C3190">
        <v>6450</v>
      </c>
      <c r="E3190" s="170">
        <v>45274</v>
      </c>
      <c r="F3190">
        <v>7176.02</v>
      </c>
      <c r="H3190" s="170">
        <v>45274</v>
      </c>
      <c r="I3190" s="172">
        <f t="shared" si="110"/>
        <v>6825.9444444444453</v>
      </c>
      <c r="J3190" s="114">
        <f t="shared" si="111"/>
        <v>7176.02</v>
      </c>
      <c r="L3190" s="170"/>
      <c r="M3190" s="173"/>
      <c r="T3190" s="170"/>
      <c r="X3190" s="170"/>
      <c r="Y3190" s="171"/>
    </row>
    <row r="3191" spans="2:25">
      <c r="B3191" s="170">
        <v>45294</v>
      </c>
      <c r="C3191">
        <v>6400</v>
      </c>
      <c r="E3191" s="170">
        <v>45275</v>
      </c>
      <c r="F3191">
        <v>7190.99</v>
      </c>
      <c r="H3191" s="170">
        <v>45275</v>
      </c>
      <c r="I3191" s="172">
        <f t="shared" si="110"/>
        <v>6825.9444444444453</v>
      </c>
      <c r="J3191" s="114">
        <f t="shared" si="111"/>
        <v>7190.99</v>
      </c>
      <c r="L3191" s="170"/>
      <c r="M3191" s="173"/>
      <c r="T3191" s="170"/>
      <c r="X3191" s="170"/>
      <c r="Y3191" s="171"/>
    </row>
    <row r="3192" spans="2:25">
      <c r="B3192" s="170">
        <v>45295</v>
      </c>
      <c r="C3192">
        <v>6450</v>
      </c>
      <c r="E3192" s="170">
        <v>45278</v>
      </c>
      <c r="F3192">
        <v>7119.53</v>
      </c>
      <c r="H3192" s="170">
        <v>45278</v>
      </c>
      <c r="I3192" s="172">
        <f t="shared" si="110"/>
        <v>6825.9444444444453</v>
      </c>
      <c r="J3192" s="114">
        <f t="shared" si="111"/>
        <v>7119.53</v>
      </c>
      <c r="L3192" s="170"/>
      <c r="M3192" s="173"/>
      <c r="T3192" s="170"/>
      <c r="X3192" s="170"/>
      <c r="Y3192" s="171"/>
    </row>
    <row r="3193" spans="2:25">
      <c r="B3193" s="170">
        <v>45296</v>
      </c>
      <c r="C3193">
        <v>6450</v>
      </c>
      <c r="E3193" s="170">
        <v>45279</v>
      </c>
      <c r="F3193">
        <v>7187.85</v>
      </c>
      <c r="H3193" s="170">
        <v>45279</v>
      </c>
      <c r="I3193" s="172">
        <f t="shared" si="110"/>
        <v>6825.9444444444453</v>
      </c>
      <c r="J3193" s="114">
        <f t="shared" si="111"/>
        <v>7187.85</v>
      </c>
      <c r="L3193" s="170"/>
      <c r="M3193" s="173"/>
      <c r="T3193" s="170"/>
      <c r="X3193" s="170"/>
      <c r="Y3193" s="171"/>
    </row>
    <row r="3194" spans="2:25">
      <c r="B3194" s="170">
        <v>45299</v>
      </c>
      <c r="C3194">
        <v>6400</v>
      </c>
      <c r="E3194" s="170">
        <v>45280</v>
      </c>
      <c r="F3194">
        <v>7219.67</v>
      </c>
      <c r="H3194" s="170">
        <v>45280</v>
      </c>
      <c r="I3194" s="172">
        <f t="shared" si="110"/>
        <v>6825.9444444444453</v>
      </c>
      <c r="J3194" s="114">
        <f t="shared" si="111"/>
        <v>7219.67</v>
      </c>
      <c r="L3194" s="170"/>
      <c r="M3194" s="173"/>
      <c r="T3194" s="170"/>
      <c r="X3194" s="170"/>
      <c r="Y3194" s="171"/>
    </row>
    <row r="3195" spans="2:25">
      <c r="B3195" s="170">
        <v>45300</v>
      </c>
      <c r="C3195">
        <v>6375</v>
      </c>
      <c r="E3195" s="170">
        <v>45281</v>
      </c>
      <c r="F3195">
        <v>7209.62</v>
      </c>
      <c r="H3195" s="170">
        <v>45281</v>
      </c>
      <c r="I3195" s="172">
        <f t="shared" si="110"/>
        <v>6825.9444444444453</v>
      </c>
      <c r="J3195" s="114">
        <f t="shared" si="111"/>
        <v>7209.62</v>
      </c>
      <c r="L3195" s="170"/>
      <c r="M3195" s="173"/>
      <c r="T3195" s="170"/>
      <c r="X3195" s="170"/>
      <c r="Y3195" s="171"/>
    </row>
    <row r="3196" spans="2:25">
      <c r="B3196" s="170">
        <v>45301</v>
      </c>
      <c r="C3196">
        <v>6350</v>
      </c>
      <c r="E3196" s="170">
        <v>45282</v>
      </c>
      <c r="F3196">
        <v>7237.52</v>
      </c>
      <c r="H3196" s="170">
        <v>45282</v>
      </c>
      <c r="I3196" s="172">
        <f t="shared" si="110"/>
        <v>6825.9444444444453</v>
      </c>
      <c r="J3196" s="114">
        <f t="shared" si="111"/>
        <v>7237.52</v>
      </c>
      <c r="L3196" s="170"/>
      <c r="M3196" s="173"/>
      <c r="T3196" s="170"/>
      <c r="X3196" s="170"/>
      <c r="Y3196" s="171"/>
    </row>
    <row r="3197" spans="2:25">
      <c r="B3197" s="170">
        <v>45302</v>
      </c>
      <c r="C3197">
        <v>6350</v>
      </c>
      <c r="E3197" s="170">
        <v>45287</v>
      </c>
      <c r="F3197">
        <v>7245.92</v>
      </c>
      <c r="H3197" s="170">
        <v>45287</v>
      </c>
      <c r="I3197" s="172">
        <f t="shared" si="110"/>
        <v>6825.9444444444453</v>
      </c>
      <c r="J3197" s="114">
        <f t="shared" si="111"/>
        <v>7245.92</v>
      </c>
      <c r="L3197" s="170"/>
      <c r="M3197" s="173"/>
      <c r="T3197" s="170"/>
      <c r="X3197" s="170"/>
      <c r="Y3197" s="171"/>
    </row>
    <row r="3198" spans="2:25">
      <c r="B3198" s="170">
        <v>45303</v>
      </c>
      <c r="C3198">
        <v>6375</v>
      </c>
      <c r="E3198" s="170">
        <v>45288</v>
      </c>
      <c r="F3198">
        <v>7303.89</v>
      </c>
      <c r="H3198" s="170">
        <v>45288</v>
      </c>
      <c r="I3198" s="172">
        <f t="shared" si="110"/>
        <v>6825.9444444444453</v>
      </c>
      <c r="J3198" s="114">
        <f t="shared" si="111"/>
        <v>7303.89</v>
      </c>
      <c r="L3198" s="170"/>
      <c r="M3198" s="173"/>
      <c r="T3198" s="170"/>
      <c r="X3198" s="170"/>
      <c r="Y3198" s="171"/>
    </row>
    <row r="3199" spans="2:25">
      <c r="B3199" s="170">
        <v>45306</v>
      </c>
      <c r="C3199">
        <v>6450</v>
      </c>
      <c r="E3199" s="170">
        <v>45289</v>
      </c>
      <c r="F3199">
        <v>7272.8</v>
      </c>
      <c r="H3199" s="170">
        <v>45289</v>
      </c>
      <c r="I3199" s="172">
        <f t="shared" si="110"/>
        <v>6825.9444444444453</v>
      </c>
      <c r="J3199" s="114">
        <f t="shared" si="111"/>
        <v>7272.8</v>
      </c>
      <c r="L3199" s="170"/>
      <c r="M3199" s="173"/>
      <c r="T3199" s="170"/>
      <c r="X3199" s="170"/>
      <c r="Y3199" s="171"/>
    </row>
    <row r="3200" spans="2:25">
      <c r="B3200" s="170">
        <v>45307</v>
      </c>
      <c r="C3200">
        <v>6450</v>
      </c>
      <c r="E3200" s="170">
        <v>45293</v>
      </c>
      <c r="F3200">
        <v>7323.59</v>
      </c>
      <c r="H3200" s="170">
        <v>45293</v>
      </c>
      <c r="I3200" s="172">
        <f t="shared" si="110"/>
        <v>6825.9444444444453</v>
      </c>
      <c r="J3200" s="114">
        <f t="shared" si="111"/>
        <v>7323.59</v>
      </c>
      <c r="L3200" s="170"/>
      <c r="M3200" s="173"/>
      <c r="T3200" s="170"/>
      <c r="X3200" s="170"/>
      <c r="Y3200" s="171"/>
    </row>
    <row r="3201" spans="2:25">
      <c r="B3201" s="170">
        <v>45308</v>
      </c>
      <c r="C3201">
        <v>6400</v>
      </c>
      <c r="E3201" s="170">
        <v>45294</v>
      </c>
      <c r="F3201">
        <v>7279.09</v>
      </c>
      <c r="H3201" s="170">
        <v>45294</v>
      </c>
      <c r="I3201" s="172">
        <f t="shared" si="110"/>
        <v>6825.9444444444453</v>
      </c>
      <c r="J3201" s="114">
        <f t="shared" si="111"/>
        <v>7279.09</v>
      </c>
      <c r="L3201" s="170"/>
      <c r="M3201" s="173"/>
      <c r="T3201" s="170"/>
      <c r="X3201" s="170"/>
      <c r="Y3201" s="171"/>
    </row>
    <row r="3202" spans="2:25">
      <c r="B3202" s="170">
        <v>45309</v>
      </c>
      <c r="C3202">
        <v>6375</v>
      </c>
      <c r="E3202" s="170">
        <v>45295</v>
      </c>
      <c r="F3202">
        <v>7359.76</v>
      </c>
      <c r="H3202" s="170">
        <v>45295</v>
      </c>
      <c r="I3202" s="172">
        <f t="shared" si="110"/>
        <v>6825.9444444444453</v>
      </c>
      <c r="J3202" s="114">
        <f t="shared" si="111"/>
        <v>7359.76</v>
      </c>
      <c r="L3202" s="170"/>
      <c r="M3202" s="173"/>
      <c r="T3202" s="170"/>
      <c r="X3202" s="170"/>
      <c r="Y3202" s="171"/>
    </row>
    <row r="3203" spans="2:25">
      <c r="B3203" s="170">
        <v>45310</v>
      </c>
      <c r="C3203">
        <v>6450</v>
      </c>
      <c r="E3203" s="170">
        <v>45296</v>
      </c>
      <c r="F3203">
        <v>7350.62</v>
      </c>
      <c r="H3203" s="170">
        <v>45296</v>
      </c>
      <c r="I3203" s="172">
        <f t="shared" si="110"/>
        <v>6825.9444444444453</v>
      </c>
      <c r="J3203" s="114">
        <f t="shared" si="111"/>
        <v>7350.62</v>
      </c>
      <c r="L3203" s="170"/>
      <c r="M3203" s="173"/>
      <c r="T3203" s="170"/>
      <c r="X3203" s="170"/>
      <c r="Y3203" s="171"/>
    </row>
    <row r="3204" spans="2:25">
      <c r="B3204" s="170">
        <v>45313</v>
      </c>
      <c r="C3204">
        <v>6425</v>
      </c>
      <c r="E3204" s="170">
        <v>45299</v>
      </c>
      <c r="F3204">
        <v>7283.58</v>
      </c>
      <c r="H3204" s="170">
        <v>45299</v>
      </c>
      <c r="I3204" s="172">
        <f t="shared" si="110"/>
        <v>6825.9444444444453</v>
      </c>
      <c r="J3204" s="114">
        <f t="shared" si="111"/>
        <v>7283.58</v>
      </c>
      <c r="L3204" s="170"/>
      <c r="M3204" s="173"/>
      <c r="T3204" s="170"/>
      <c r="X3204" s="170"/>
      <c r="Y3204" s="171"/>
    </row>
    <row r="3205" spans="2:25">
      <c r="B3205" s="170">
        <v>45314</v>
      </c>
      <c r="C3205">
        <v>6400</v>
      </c>
      <c r="E3205" s="170">
        <v>45300</v>
      </c>
      <c r="F3205">
        <v>7200.2</v>
      </c>
      <c r="H3205" s="170">
        <v>45300</v>
      </c>
      <c r="I3205" s="172">
        <f t="shared" ref="I3205:I3268" si="112">IFERROR(_xlfn.XLOOKUP($H3205,B3205:B6772,C3205:C6772),AVERAGE(I3202:I3204))</f>
        <v>6825.9444444444453</v>
      </c>
      <c r="J3205" s="114">
        <f t="shared" ref="J3205:J3268" si="113">F3205</f>
        <v>7200.2</v>
      </c>
      <c r="L3205" s="170"/>
      <c r="M3205" s="173"/>
      <c r="T3205" s="170"/>
      <c r="X3205" s="170"/>
      <c r="Y3205" s="171"/>
    </row>
    <row r="3206" spans="2:25">
      <c r="B3206" s="170">
        <v>45315</v>
      </c>
      <c r="C3206">
        <v>6450</v>
      </c>
      <c r="E3206" s="170">
        <v>45301</v>
      </c>
      <c r="F3206">
        <v>7227.3</v>
      </c>
      <c r="H3206" s="170">
        <v>45301</v>
      </c>
      <c r="I3206" s="172">
        <f t="shared" si="112"/>
        <v>6825.9444444444453</v>
      </c>
      <c r="J3206" s="114">
        <f t="shared" si="113"/>
        <v>7227.3</v>
      </c>
      <c r="L3206" s="170"/>
      <c r="M3206" s="173"/>
      <c r="T3206" s="170"/>
      <c r="X3206" s="170"/>
      <c r="Y3206" s="171"/>
    </row>
    <row r="3207" spans="2:25">
      <c r="B3207" s="170">
        <v>45316</v>
      </c>
      <c r="C3207">
        <v>6400</v>
      </c>
      <c r="E3207" s="170">
        <v>45302</v>
      </c>
      <c r="F3207">
        <v>7219.96</v>
      </c>
      <c r="H3207" s="170">
        <v>45302</v>
      </c>
      <c r="I3207" s="172">
        <f t="shared" si="112"/>
        <v>6825.9444444444453</v>
      </c>
      <c r="J3207" s="114">
        <f t="shared" si="113"/>
        <v>7219.96</v>
      </c>
      <c r="L3207" s="170"/>
      <c r="M3207" s="173"/>
      <c r="T3207" s="170"/>
      <c r="X3207" s="170"/>
      <c r="Y3207" s="171"/>
    </row>
    <row r="3208" spans="2:25">
      <c r="B3208" s="170">
        <v>45317</v>
      </c>
      <c r="C3208">
        <v>6425</v>
      </c>
      <c r="E3208" s="170">
        <v>45303</v>
      </c>
      <c r="F3208">
        <v>7241.14</v>
      </c>
      <c r="H3208" s="170">
        <v>45303</v>
      </c>
      <c r="I3208" s="172">
        <f t="shared" si="112"/>
        <v>6825.9444444444453</v>
      </c>
      <c r="J3208" s="114">
        <f t="shared" si="113"/>
        <v>7241.14</v>
      </c>
      <c r="L3208" s="170"/>
      <c r="M3208" s="173"/>
      <c r="T3208" s="170"/>
      <c r="X3208" s="170"/>
      <c r="Y3208" s="171"/>
    </row>
    <row r="3209" spans="2:25">
      <c r="B3209" s="170">
        <v>45320</v>
      </c>
      <c r="C3209">
        <v>6425</v>
      </c>
      <c r="E3209" s="170">
        <v>45306</v>
      </c>
      <c r="F3209">
        <v>7224</v>
      </c>
      <c r="H3209" s="170">
        <v>45306</v>
      </c>
      <c r="I3209" s="172">
        <f t="shared" si="112"/>
        <v>6825.9444444444453</v>
      </c>
      <c r="J3209" s="114">
        <f t="shared" si="113"/>
        <v>7224</v>
      </c>
      <c r="L3209" s="170"/>
      <c r="M3209" s="173"/>
      <c r="T3209" s="170"/>
      <c r="X3209" s="170"/>
      <c r="Y3209" s="171"/>
    </row>
    <row r="3210" spans="2:25">
      <c r="B3210" s="170">
        <v>45321</v>
      </c>
      <c r="C3210">
        <v>6400</v>
      </c>
      <c r="E3210" s="170">
        <v>45307</v>
      </c>
      <c r="F3210">
        <v>7242.79</v>
      </c>
      <c r="H3210" s="170">
        <v>45307</v>
      </c>
      <c r="I3210" s="172">
        <f t="shared" si="112"/>
        <v>6825.9444444444453</v>
      </c>
      <c r="J3210" s="114">
        <f t="shared" si="113"/>
        <v>7242.79</v>
      </c>
      <c r="L3210" s="170"/>
      <c r="M3210" s="173"/>
      <c r="T3210" s="170"/>
      <c r="X3210" s="170"/>
      <c r="Y3210" s="171"/>
    </row>
    <row r="3211" spans="2:25">
      <c r="B3211" s="170">
        <v>45322</v>
      </c>
      <c r="C3211">
        <v>6375</v>
      </c>
      <c r="E3211" s="170">
        <v>45308</v>
      </c>
      <c r="F3211">
        <v>7200.64</v>
      </c>
      <c r="H3211" s="170">
        <v>45308</v>
      </c>
      <c r="I3211" s="172">
        <f t="shared" si="112"/>
        <v>6825.9444444444453</v>
      </c>
      <c r="J3211" s="114">
        <f t="shared" si="113"/>
        <v>7200.64</v>
      </c>
      <c r="L3211" s="170"/>
      <c r="M3211" s="173"/>
      <c r="T3211" s="170"/>
      <c r="X3211" s="170"/>
      <c r="Y3211" s="171"/>
    </row>
    <row r="3212" spans="2:25">
      <c r="B3212" s="170">
        <v>45323</v>
      </c>
      <c r="C3212">
        <v>6350</v>
      </c>
      <c r="E3212" s="170">
        <v>45309</v>
      </c>
      <c r="F3212">
        <v>7252.97</v>
      </c>
      <c r="H3212" s="170">
        <v>45309</v>
      </c>
      <c r="I3212" s="172">
        <f t="shared" si="112"/>
        <v>6825.9444444444453</v>
      </c>
      <c r="J3212" s="114">
        <f t="shared" si="113"/>
        <v>7252.97</v>
      </c>
      <c r="L3212" s="170"/>
      <c r="M3212" s="173"/>
      <c r="T3212" s="170"/>
      <c r="X3212" s="170"/>
      <c r="Y3212" s="171"/>
    </row>
    <row r="3213" spans="2:25">
      <c r="B3213" s="170">
        <v>45324</v>
      </c>
      <c r="C3213">
        <v>6400</v>
      </c>
      <c r="E3213" s="170">
        <v>45310</v>
      </c>
      <c r="F3213">
        <v>7227.4</v>
      </c>
      <c r="H3213" s="170">
        <v>45310</v>
      </c>
      <c r="I3213" s="172">
        <f t="shared" si="112"/>
        <v>6825.9444444444453</v>
      </c>
      <c r="J3213" s="114">
        <f t="shared" si="113"/>
        <v>7227.4</v>
      </c>
      <c r="L3213" s="170"/>
      <c r="M3213" s="173"/>
      <c r="T3213" s="170"/>
      <c r="X3213" s="170"/>
      <c r="Y3213" s="171"/>
    </row>
    <row r="3214" spans="2:25">
      <c r="B3214" s="170">
        <v>45327</v>
      </c>
      <c r="C3214">
        <v>6300</v>
      </c>
      <c r="E3214" s="170">
        <v>45313</v>
      </c>
      <c r="F3214">
        <v>7247.93</v>
      </c>
      <c r="H3214" s="170">
        <v>45313</v>
      </c>
      <c r="I3214" s="172">
        <f t="shared" si="112"/>
        <v>6825.9444444444453</v>
      </c>
      <c r="J3214" s="114">
        <f t="shared" si="113"/>
        <v>7247.93</v>
      </c>
      <c r="L3214" s="170"/>
      <c r="M3214" s="173"/>
      <c r="T3214" s="170"/>
      <c r="X3214" s="170"/>
      <c r="Y3214" s="171"/>
    </row>
    <row r="3215" spans="2:25">
      <c r="B3215" s="170">
        <v>45328</v>
      </c>
      <c r="C3215">
        <v>6350</v>
      </c>
      <c r="E3215" s="170">
        <v>45314</v>
      </c>
      <c r="F3215">
        <v>7256.23</v>
      </c>
      <c r="H3215" s="170">
        <v>45314</v>
      </c>
      <c r="I3215" s="172">
        <f t="shared" si="112"/>
        <v>6825.9444444444453</v>
      </c>
      <c r="J3215" s="114">
        <f t="shared" si="113"/>
        <v>7256.23</v>
      </c>
      <c r="L3215" s="170"/>
      <c r="M3215" s="173"/>
      <c r="T3215" s="170"/>
      <c r="X3215" s="170"/>
      <c r="Y3215" s="171"/>
    </row>
    <row r="3216" spans="2:25">
      <c r="B3216" s="170">
        <v>45329</v>
      </c>
      <c r="C3216">
        <v>6350</v>
      </c>
      <c r="E3216" s="170">
        <v>45315</v>
      </c>
      <c r="F3216">
        <v>7227.82</v>
      </c>
      <c r="H3216" s="170">
        <v>45315</v>
      </c>
      <c r="I3216" s="172">
        <f t="shared" si="112"/>
        <v>6825.9444444444453</v>
      </c>
      <c r="J3216" s="114">
        <f t="shared" si="113"/>
        <v>7227.82</v>
      </c>
      <c r="L3216" s="170"/>
      <c r="M3216" s="173"/>
      <c r="T3216" s="170"/>
      <c r="X3216" s="170"/>
      <c r="Y3216" s="171"/>
    </row>
    <row r="3217" spans="2:25">
      <c r="B3217" s="170">
        <v>45334</v>
      </c>
      <c r="C3217">
        <v>6400</v>
      </c>
      <c r="E3217" s="170">
        <v>45316</v>
      </c>
      <c r="F3217">
        <v>7178.04</v>
      </c>
      <c r="H3217" s="170">
        <v>45316</v>
      </c>
      <c r="I3217" s="172">
        <f t="shared" si="112"/>
        <v>6825.9444444444453</v>
      </c>
      <c r="J3217" s="114">
        <f t="shared" si="113"/>
        <v>7178.04</v>
      </c>
      <c r="L3217" s="170"/>
      <c r="M3217" s="173"/>
      <c r="T3217" s="170"/>
      <c r="X3217" s="170"/>
      <c r="Y3217" s="171"/>
    </row>
    <row r="3218" spans="2:25">
      <c r="B3218" s="170">
        <v>45335</v>
      </c>
      <c r="C3218">
        <v>6350</v>
      </c>
      <c r="E3218" s="170">
        <v>45317</v>
      </c>
      <c r="F3218">
        <v>7137.09</v>
      </c>
      <c r="H3218" s="170">
        <v>45317</v>
      </c>
      <c r="I3218" s="172">
        <f t="shared" si="112"/>
        <v>6825.9444444444453</v>
      </c>
      <c r="J3218" s="114">
        <f t="shared" si="113"/>
        <v>7137.09</v>
      </c>
      <c r="L3218" s="170"/>
      <c r="M3218" s="173"/>
      <c r="T3218" s="170"/>
      <c r="X3218" s="170"/>
      <c r="Y3218" s="171"/>
    </row>
    <row r="3219" spans="2:25">
      <c r="B3219" s="170">
        <v>45337</v>
      </c>
      <c r="C3219">
        <v>6400</v>
      </c>
      <c r="E3219" s="170">
        <v>45320</v>
      </c>
      <c r="F3219">
        <v>7157.18</v>
      </c>
      <c r="H3219" s="170">
        <v>45320</v>
      </c>
      <c r="I3219" s="172">
        <f t="shared" si="112"/>
        <v>6825.9444444444453</v>
      </c>
      <c r="J3219" s="114">
        <f t="shared" si="113"/>
        <v>7157.18</v>
      </c>
      <c r="L3219" s="170"/>
      <c r="M3219" s="173"/>
      <c r="T3219" s="170"/>
      <c r="X3219" s="170"/>
      <c r="Y3219" s="171"/>
    </row>
    <row r="3220" spans="2:25">
      <c r="B3220" s="170">
        <v>45338</v>
      </c>
      <c r="C3220">
        <v>6425</v>
      </c>
      <c r="E3220" s="170">
        <v>45321</v>
      </c>
      <c r="F3220">
        <v>7192.22</v>
      </c>
      <c r="H3220" s="170">
        <v>45321</v>
      </c>
      <c r="I3220" s="172">
        <f t="shared" si="112"/>
        <v>6825.9444444444453</v>
      </c>
      <c r="J3220" s="114">
        <f t="shared" si="113"/>
        <v>7192.22</v>
      </c>
      <c r="L3220" s="170"/>
      <c r="M3220" s="173"/>
      <c r="T3220" s="170"/>
      <c r="X3220" s="170"/>
      <c r="Y3220" s="171"/>
    </row>
    <row r="3221" spans="2:25">
      <c r="B3221" s="170">
        <v>45341</v>
      </c>
      <c r="C3221">
        <v>6475</v>
      </c>
      <c r="E3221" s="170">
        <v>45322</v>
      </c>
      <c r="F3221">
        <v>7207.94</v>
      </c>
      <c r="H3221" s="170">
        <v>45322</v>
      </c>
      <c r="I3221" s="172">
        <f t="shared" si="112"/>
        <v>6825.9444444444453</v>
      </c>
      <c r="J3221" s="114">
        <f t="shared" si="113"/>
        <v>7207.94</v>
      </c>
      <c r="L3221" s="170"/>
      <c r="M3221" s="173"/>
      <c r="T3221" s="170"/>
      <c r="X3221" s="170"/>
      <c r="Y3221" s="171"/>
    </row>
    <row r="3222" spans="2:25">
      <c r="B3222" s="170">
        <v>45342</v>
      </c>
      <c r="C3222">
        <v>6550</v>
      </c>
      <c r="E3222" s="170">
        <v>45323</v>
      </c>
      <c r="F3222">
        <v>7201.7</v>
      </c>
      <c r="H3222" s="170">
        <v>45323</v>
      </c>
      <c r="I3222" s="172">
        <f t="shared" si="112"/>
        <v>6825.9444444444453</v>
      </c>
      <c r="J3222" s="114">
        <f t="shared" si="113"/>
        <v>7201.7</v>
      </c>
      <c r="L3222" s="170"/>
      <c r="M3222" s="173"/>
      <c r="T3222" s="170"/>
      <c r="X3222" s="170"/>
      <c r="Y3222" s="171"/>
    </row>
    <row r="3223" spans="2:25">
      <c r="B3223" s="170">
        <v>45343</v>
      </c>
      <c r="C3223">
        <v>6600</v>
      </c>
      <c r="E3223" s="170">
        <v>45324</v>
      </c>
      <c r="F3223">
        <v>7238.79</v>
      </c>
      <c r="H3223" s="170">
        <v>45324</v>
      </c>
      <c r="I3223" s="172">
        <f t="shared" si="112"/>
        <v>6825.9444444444453</v>
      </c>
      <c r="J3223" s="114">
        <f t="shared" si="113"/>
        <v>7238.79</v>
      </c>
      <c r="L3223" s="170"/>
      <c r="M3223" s="173"/>
      <c r="T3223" s="170"/>
      <c r="X3223" s="170"/>
      <c r="Y3223" s="171"/>
    </row>
    <row r="3224" spans="2:25">
      <c r="B3224" s="170">
        <v>45344</v>
      </c>
      <c r="C3224">
        <v>6725</v>
      </c>
      <c r="E3224" s="170">
        <v>45327</v>
      </c>
      <c r="F3224">
        <v>7198.62</v>
      </c>
      <c r="H3224" s="170">
        <v>45327</v>
      </c>
      <c r="I3224" s="172">
        <f t="shared" si="112"/>
        <v>6825.9444444444453</v>
      </c>
      <c r="J3224" s="114">
        <f t="shared" si="113"/>
        <v>7198.62</v>
      </c>
      <c r="L3224" s="170"/>
      <c r="M3224" s="173"/>
      <c r="T3224" s="170"/>
      <c r="X3224" s="170"/>
      <c r="Y3224" s="171"/>
    </row>
    <row r="3225" spans="2:25">
      <c r="B3225" s="170">
        <v>45345</v>
      </c>
      <c r="C3225">
        <v>6725</v>
      </c>
      <c r="E3225" s="170">
        <v>45328</v>
      </c>
      <c r="F3225">
        <v>7247.41</v>
      </c>
      <c r="H3225" s="170">
        <v>45328</v>
      </c>
      <c r="I3225" s="172">
        <f t="shared" si="112"/>
        <v>6825.9444444444453</v>
      </c>
      <c r="J3225" s="114">
        <f t="shared" si="113"/>
        <v>7247.41</v>
      </c>
      <c r="L3225" s="170"/>
      <c r="M3225" s="173"/>
      <c r="T3225" s="170"/>
      <c r="X3225" s="170"/>
      <c r="Y3225" s="171"/>
    </row>
    <row r="3226" spans="2:25">
      <c r="B3226" s="170">
        <v>45348</v>
      </c>
      <c r="C3226">
        <v>6625</v>
      </c>
      <c r="E3226" s="170">
        <v>45329</v>
      </c>
      <c r="F3226">
        <v>7235.15</v>
      </c>
      <c r="H3226" s="170">
        <v>45329</v>
      </c>
      <c r="I3226" s="172">
        <f t="shared" si="112"/>
        <v>6825.9444444444453</v>
      </c>
      <c r="J3226" s="114">
        <f t="shared" si="113"/>
        <v>7235.15</v>
      </c>
      <c r="L3226" s="170"/>
      <c r="M3226" s="173"/>
      <c r="T3226" s="170"/>
      <c r="X3226" s="170"/>
      <c r="Y3226" s="171"/>
    </row>
    <row r="3227" spans="2:25">
      <c r="B3227" s="170">
        <v>45349</v>
      </c>
      <c r="C3227">
        <v>6575</v>
      </c>
      <c r="E3227" s="170">
        <v>45334</v>
      </c>
      <c r="F3227">
        <v>7297.67</v>
      </c>
      <c r="H3227" s="170">
        <v>45334</v>
      </c>
      <c r="I3227" s="172">
        <f t="shared" si="112"/>
        <v>6825.9444444444453</v>
      </c>
      <c r="J3227" s="114">
        <f t="shared" si="113"/>
        <v>7297.67</v>
      </c>
      <c r="L3227" s="170"/>
      <c r="M3227" s="173"/>
      <c r="T3227" s="170"/>
      <c r="X3227" s="170"/>
      <c r="Y3227" s="171"/>
    </row>
    <row r="3228" spans="2:25">
      <c r="B3228" s="170">
        <v>45350</v>
      </c>
      <c r="C3228">
        <v>6625</v>
      </c>
      <c r="E3228" s="170">
        <v>45335</v>
      </c>
      <c r="F3228">
        <v>7209.74</v>
      </c>
      <c r="H3228" s="170">
        <v>45335</v>
      </c>
      <c r="I3228" s="172">
        <f t="shared" si="112"/>
        <v>6825.9444444444453</v>
      </c>
      <c r="J3228" s="114">
        <f t="shared" si="113"/>
        <v>7209.74</v>
      </c>
      <c r="L3228" s="170"/>
      <c r="M3228" s="173"/>
      <c r="T3228" s="170"/>
      <c r="X3228" s="170"/>
      <c r="Y3228" s="171"/>
    </row>
    <row r="3229" spans="2:25">
      <c r="B3229" s="170">
        <v>45351</v>
      </c>
      <c r="C3229">
        <v>6625</v>
      </c>
      <c r="E3229" s="170">
        <v>45337</v>
      </c>
      <c r="F3229">
        <v>7303.28</v>
      </c>
      <c r="H3229" s="170">
        <v>45337</v>
      </c>
      <c r="I3229" s="172">
        <f t="shared" si="112"/>
        <v>6825.9444444444453</v>
      </c>
      <c r="J3229" s="114">
        <f t="shared" si="113"/>
        <v>7303.28</v>
      </c>
      <c r="L3229" s="170"/>
      <c r="M3229" s="173"/>
      <c r="T3229" s="170"/>
      <c r="X3229" s="170"/>
      <c r="Y3229" s="171"/>
    </row>
    <row r="3230" spans="2:25">
      <c r="B3230" s="170">
        <v>45352</v>
      </c>
      <c r="C3230">
        <v>6675</v>
      </c>
      <c r="E3230" s="170">
        <v>45338</v>
      </c>
      <c r="F3230">
        <v>7335.55</v>
      </c>
      <c r="H3230" s="170">
        <v>45338</v>
      </c>
      <c r="I3230" s="172">
        <f t="shared" si="112"/>
        <v>6825.9444444444453</v>
      </c>
      <c r="J3230" s="114">
        <f t="shared" si="113"/>
        <v>7335.55</v>
      </c>
      <c r="L3230" s="170"/>
      <c r="M3230" s="173"/>
      <c r="T3230" s="170"/>
      <c r="X3230" s="170"/>
      <c r="Y3230" s="171"/>
    </row>
    <row r="3231" spans="2:25">
      <c r="B3231" s="170">
        <v>45355</v>
      </c>
      <c r="C3231">
        <v>6550</v>
      </c>
      <c r="E3231" s="170">
        <v>45341</v>
      </c>
      <c r="F3231">
        <v>7296.7</v>
      </c>
      <c r="H3231" s="170">
        <v>45341</v>
      </c>
      <c r="I3231" s="172">
        <f t="shared" si="112"/>
        <v>6825.9444444444453</v>
      </c>
      <c r="J3231" s="114">
        <f t="shared" si="113"/>
        <v>7296.7</v>
      </c>
      <c r="L3231" s="170"/>
      <c r="M3231" s="173"/>
      <c r="T3231" s="170"/>
      <c r="X3231" s="170"/>
      <c r="Y3231" s="171"/>
    </row>
    <row r="3232" spans="2:25">
      <c r="B3232" s="170">
        <v>45356</v>
      </c>
      <c r="C3232">
        <v>6500</v>
      </c>
      <c r="E3232" s="170">
        <v>45342</v>
      </c>
      <c r="F3232">
        <v>7352.6</v>
      </c>
      <c r="H3232" s="170">
        <v>45342</v>
      </c>
      <c r="I3232" s="172">
        <f t="shared" si="112"/>
        <v>6825.9444444444453</v>
      </c>
      <c r="J3232" s="114">
        <f t="shared" si="113"/>
        <v>7352.6</v>
      </c>
      <c r="L3232" s="170"/>
      <c r="M3232" s="173"/>
      <c r="T3232" s="170"/>
      <c r="X3232" s="170"/>
      <c r="Y3232" s="171"/>
    </row>
    <row r="3233" spans="2:25">
      <c r="B3233" s="170">
        <v>45357</v>
      </c>
      <c r="C3233">
        <v>6500</v>
      </c>
      <c r="E3233" s="170">
        <v>45343</v>
      </c>
      <c r="F3233">
        <v>7349.02</v>
      </c>
      <c r="H3233" s="170">
        <v>45343</v>
      </c>
      <c r="I3233" s="172">
        <f t="shared" si="112"/>
        <v>6825.9444444444453</v>
      </c>
      <c r="J3233" s="114">
        <f t="shared" si="113"/>
        <v>7349.02</v>
      </c>
      <c r="L3233" s="170"/>
      <c r="M3233" s="173"/>
      <c r="T3233" s="170"/>
      <c r="X3233" s="170"/>
      <c r="Y3233" s="171"/>
    </row>
    <row r="3234" spans="2:25">
      <c r="B3234" s="170">
        <v>45358</v>
      </c>
      <c r="C3234">
        <v>6350</v>
      </c>
      <c r="E3234" s="170">
        <v>45344</v>
      </c>
      <c r="F3234">
        <v>7339.64</v>
      </c>
      <c r="H3234" s="170">
        <v>45344</v>
      </c>
      <c r="I3234" s="172">
        <f t="shared" si="112"/>
        <v>6825.9444444444453</v>
      </c>
      <c r="J3234" s="114">
        <f t="shared" si="113"/>
        <v>7339.64</v>
      </c>
      <c r="L3234" s="170"/>
      <c r="M3234" s="173"/>
      <c r="T3234" s="170"/>
      <c r="X3234" s="170"/>
      <c r="Y3234" s="171"/>
    </row>
    <row r="3235" spans="2:25">
      <c r="B3235" s="170">
        <v>45359</v>
      </c>
      <c r="C3235">
        <v>6350</v>
      </c>
      <c r="E3235" s="170">
        <v>45345</v>
      </c>
      <c r="F3235">
        <v>7295.1</v>
      </c>
      <c r="H3235" s="170">
        <v>45345</v>
      </c>
      <c r="I3235" s="172">
        <f t="shared" si="112"/>
        <v>6825.9444444444453</v>
      </c>
      <c r="J3235" s="114">
        <f t="shared" si="113"/>
        <v>7295.1</v>
      </c>
      <c r="L3235" s="170"/>
      <c r="M3235" s="173"/>
      <c r="T3235" s="170"/>
      <c r="X3235" s="170"/>
      <c r="Y3235" s="171"/>
    </row>
    <row r="3236" spans="2:25">
      <c r="B3236" s="170">
        <v>45364</v>
      </c>
      <c r="C3236">
        <v>6300</v>
      </c>
      <c r="E3236" s="170">
        <v>45348</v>
      </c>
      <c r="F3236">
        <v>7283.82</v>
      </c>
      <c r="H3236" s="170">
        <v>45348</v>
      </c>
      <c r="I3236" s="172">
        <f t="shared" si="112"/>
        <v>6825.9444444444453</v>
      </c>
      <c r="J3236" s="114">
        <f t="shared" si="113"/>
        <v>7283.82</v>
      </c>
      <c r="L3236" s="170"/>
      <c r="M3236" s="173"/>
      <c r="T3236" s="170"/>
      <c r="X3236" s="170"/>
      <c r="Y3236" s="171"/>
    </row>
    <row r="3237" spans="2:25">
      <c r="B3237" s="170">
        <v>45365</v>
      </c>
      <c r="C3237">
        <v>6425</v>
      </c>
      <c r="E3237" s="170">
        <v>45349</v>
      </c>
      <c r="F3237">
        <v>7285.32</v>
      </c>
      <c r="H3237" s="170">
        <v>45349</v>
      </c>
      <c r="I3237" s="172">
        <f t="shared" si="112"/>
        <v>6825.9444444444453</v>
      </c>
      <c r="J3237" s="114">
        <f t="shared" si="113"/>
        <v>7285.32</v>
      </c>
      <c r="L3237" s="170"/>
      <c r="M3237" s="173"/>
      <c r="T3237" s="170"/>
      <c r="X3237" s="170"/>
      <c r="Y3237" s="171"/>
    </row>
    <row r="3238" spans="2:25">
      <c r="B3238" s="170">
        <v>45366</v>
      </c>
      <c r="C3238">
        <v>6425</v>
      </c>
      <c r="E3238" s="170">
        <v>45350</v>
      </c>
      <c r="F3238">
        <v>7328.64</v>
      </c>
      <c r="H3238" s="170">
        <v>45350</v>
      </c>
      <c r="I3238" s="172">
        <f t="shared" si="112"/>
        <v>6825.9444444444453</v>
      </c>
      <c r="J3238" s="114">
        <f t="shared" si="113"/>
        <v>7328.64</v>
      </c>
      <c r="L3238" s="170"/>
      <c r="M3238" s="173"/>
      <c r="T3238" s="170"/>
      <c r="X3238" s="170"/>
      <c r="Y3238" s="171"/>
    </row>
    <row r="3239" spans="2:25">
      <c r="B3239" s="170">
        <v>45369</v>
      </c>
      <c r="C3239">
        <v>6450</v>
      </c>
      <c r="E3239" s="170">
        <v>45351</v>
      </c>
      <c r="F3239">
        <v>7316.11</v>
      </c>
      <c r="H3239" s="170">
        <v>45351</v>
      </c>
      <c r="I3239" s="172">
        <f t="shared" si="112"/>
        <v>6825.9444444444453</v>
      </c>
      <c r="J3239" s="114">
        <f t="shared" si="113"/>
        <v>7316.11</v>
      </c>
      <c r="L3239" s="170"/>
      <c r="M3239" s="173"/>
      <c r="T3239" s="170"/>
      <c r="X3239" s="170"/>
      <c r="Y3239" s="171"/>
    </row>
    <row r="3240" spans="2:25">
      <c r="B3240" s="170">
        <v>45370</v>
      </c>
      <c r="C3240">
        <v>6425</v>
      </c>
      <c r="E3240" s="170">
        <v>45352</v>
      </c>
      <c r="F3240">
        <v>7311.91</v>
      </c>
      <c r="H3240" s="170">
        <v>45352</v>
      </c>
      <c r="I3240" s="172">
        <f t="shared" si="112"/>
        <v>6825.9444444444453</v>
      </c>
      <c r="J3240" s="114">
        <f t="shared" si="113"/>
        <v>7311.91</v>
      </c>
      <c r="L3240" s="170"/>
      <c r="M3240" s="173"/>
      <c r="T3240" s="170"/>
      <c r="X3240" s="170"/>
      <c r="Y3240" s="171"/>
    </row>
    <row r="3241" spans="2:25">
      <c r="B3241" s="170">
        <v>45371</v>
      </c>
      <c r="C3241">
        <v>6475</v>
      </c>
      <c r="E3241" s="170">
        <v>45355</v>
      </c>
      <c r="F3241">
        <v>7276.75</v>
      </c>
      <c r="H3241" s="170">
        <v>45355</v>
      </c>
      <c r="I3241" s="172">
        <f t="shared" si="112"/>
        <v>6825.9444444444453</v>
      </c>
      <c r="J3241" s="114">
        <f t="shared" si="113"/>
        <v>7276.75</v>
      </c>
      <c r="L3241" s="170"/>
      <c r="M3241" s="173"/>
      <c r="T3241" s="170"/>
      <c r="X3241" s="170"/>
      <c r="Y3241" s="171"/>
    </row>
    <row r="3242" spans="2:25">
      <c r="B3242" s="170">
        <v>45372</v>
      </c>
      <c r="C3242">
        <v>6450</v>
      </c>
      <c r="E3242" s="170">
        <v>45356</v>
      </c>
      <c r="F3242">
        <v>7247.46</v>
      </c>
      <c r="H3242" s="170">
        <v>45356</v>
      </c>
      <c r="I3242" s="172">
        <f t="shared" si="112"/>
        <v>6825.9444444444453</v>
      </c>
      <c r="J3242" s="114">
        <f t="shared" si="113"/>
        <v>7247.46</v>
      </c>
      <c r="L3242" s="170"/>
      <c r="M3242" s="173"/>
      <c r="T3242" s="170"/>
      <c r="X3242" s="170"/>
      <c r="Y3242" s="171"/>
    </row>
    <row r="3243" spans="2:25">
      <c r="B3243" s="170">
        <v>45373</v>
      </c>
      <c r="C3243">
        <v>6425</v>
      </c>
      <c r="E3243" s="170">
        <v>45357</v>
      </c>
      <c r="F3243">
        <v>7329.8</v>
      </c>
      <c r="H3243" s="170">
        <v>45357</v>
      </c>
      <c r="I3243" s="172">
        <f t="shared" si="112"/>
        <v>6825.9444444444453</v>
      </c>
      <c r="J3243" s="114">
        <f t="shared" si="113"/>
        <v>7329.8</v>
      </c>
      <c r="L3243" s="170"/>
      <c r="M3243" s="173"/>
      <c r="T3243" s="170"/>
      <c r="X3243" s="170"/>
      <c r="Y3243" s="171"/>
    </row>
    <row r="3244" spans="2:25">
      <c r="B3244" s="170">
        <v>45376</v>
      </c>
      <c r="C3244">
        <v>6450</v>
      </c>
      <c r="E3244" s="170">
        <v>45358</v>
      </c>
      <c r="F3244">
        <v>7373.96</v>
      </c>
      <c r="H3244" s="170">
        <v>45358</v>
      </c>
      <c r="I3244" s="172">
        <f t="shared" si="112"/>
        <v>6825.9444444444453</v>
      </c>
      <c r="J3244" s="114">
        <f t="shared" si="113"/>
        <v>7373.96</v>
      </c>
      <c r="L3244" s="170"/>
      <c r="M3244" s="173"/>
      <c r="T3244" s="170"/>
      <c r="X3244" s="170"/>
      <c r="Y3244" s="171"/>
    </row>
    <row r="3245" spans="2:25">
      <c r="B3245" s="170">
        <v>45377</v>
      </c>
      <c r="C3245">
        <v>6375</v>
      </c>
      <c r="E3245" s="170">
        <v>45359</v>
      </c>
      <c r="F3245">
        <v>7381.91</v>
      </c>
      <c r="H3245" s="170">
        <v>45359</v>
      </c>
      <c r="I3245" s="172">
        <f t="shared" si="112"/>
        <v>6825.9444444444453</v>
      </c>
      <c r="J3245" s="114">
        <f t="shared" si="113"/>
        <v>7381.91</v>
      </c>
      <c r="L3245" s="170"/>
      <c r="M3245" s="173"/>
      <c r="T3245" s="170"/>
      <c r="X3245" s="170"/>
      <c r="Y3245" s="171"/>
    </row>
    <row r="3246" spans="2:25">
      <c r="B3246" s="170">
        <v>45378</v>
      </c>
      <c r="C3246">
        <v>6325</v>
      </c>
      <c r="E3246" s="170">
        <v>45364</v>
      </c>
      <c r="F3246">
        <v>7421.21</v>
      </c>
      <c r="H3246" s="170">
        <v>45364</v>
      </c>
      <c r="I3246" s="172">
        <f t="shared" si="112"/>
        <v>6825.9444444444453</v>
      </c>
      <c r="J3246" s="114">
        <f t="shared" si="113"/>
        <v>7421.21</v>
      </c>
      <c r="L3246" s="170"/>
      <c r="M3246" s="173"/>
      <c r="T3246" s="170"/>
      <c r="X3246" s="170"/>
      <c r="Y3246" s="171"/>
    </row>
    <row r="3247" spans="2:25">
      <c r="B3247" s="170">
        <v>45379</v>
      </c>
      <c r="C3247">
        <v>6375</v>
      </c>
      <c r="E3247" s="170">
        <v>45365</v>
      </c>
      <c r="F3247">
        <v>7433.32</v>
      </c>
      <c r="H3247" s="170">
        <v>45365</v>
      </c>
      <c r="I3247" s="172">
        <f t="shared" si="112"/>
        <v>6825.9444444444453</v>
      </c>
      <c r="J3247" s="114">
        <f t="shared" si="113"/>
        <v>7433.32</v>
      </c>
      <c r="L3247" s="170"/>
      <c r="M3247" s="173"/>
      <c r="T3247" s="170"/>
      <c r="X3247" s="170"/>
      <c r="Y3247" s="171"/>
    </row>
    <row r="3248" spans="2:25">
      <c r="B3248" s="170">
        <v>45383</v>
      </c>
      <c r="C3248">
        <v>6425</v>
      </c>
      <c r="E3248" s="170">
        <v>45366</v>
      </c>
      <c r="F3248">
        <v>7328.05</v>
      </c>
      <c r="H3248" s="170">
        <v>45366</v>
      </c>
      <c r="I3248" s="172">
        <f t="shared" si="112"/>
        <v>6825.9444444444453</v>
      </c>
      <c r="J3248" s="114">
        <f t="shared" si="113"/>
        <v>7328.05</v>
      </c>
      <c r="L3248" s="170"/>
      <c r="M3248" s="173"/>
      <c r="T3248" s="170"/>
      <c r="X3248" s="170"/>
      <c r="Y3248" s="171"/>
    </row>
    <row r="3249" spans="2:25">
      <c r="B3249" s="170">
        <v>45384</v>
      </c>
      <c r="C3249">
        <v>6600</v>
      </c>
      <c r="E3249" s="170">
        <v>45369</v>
      </c>
      <c r="F3249">
        <v>7302.45</v>
      </c>
      <c r="H3249" s="170">
        <v>45369</v>
      </c>
      <c r="I3249" s="172">
        <f t="shared" si="112"/>
        <v>6825.9444444444453</v>
      </c>
      <c r="J3249" s="114">
        <f t="shared" si="113"/>
        <v>7302.45</v>
      </c>
      <c r="L3249" s="170"/>
      <c r="M3249" s="173"/>
      <c r="T3249" s="170"/>
      <c r="X3249" s="170"/>
      <c r="Y3249" s="171"/>
    </row>
    <row r="3250" spans="2:25">
      <c r="B3250" s="170">
        <v>45385</v>
      </c>
      <c r="C3250">
        <v>6550</v>
      </c>
      <c r="E3250" s="170">
        <v>45370</v>
      </c>
      <c r="F3250">
        <v>7336.75</v>
      </c>
      <c r="H3250" s="170">
        <v>45370</v>
      </c>
      <c r="I3250" s="172">
        <f t="shared" si="112"/>
        <v>6825.9444444444453</v>
      </c>
      <c r="J3250" s="114">
        <f t="shared" si="113"/>
        <v>7336.75</v>
      </c>
      <c r="L3250" s="170"/>
      <c r="M3250" s="173"/>
      <c r="T3250" s="170"/>
      <c r="X3250" s="170"/>
      <c r="Y3250" s="171"/>
    </row>
    <row r="3251" spans="2:25">
      <c r="B3251" s="170">
        <v>45386</v>
      </c>
      <c r="C3251">
        <v>6500</v>
      </c>
      <c r="E3251" s="170">
        <v>45371</v>
      </c>
      <c r="F3251">
        <v>7331.13</v>
      </c>
      <c r="H3251" s="170">
        <v>45371</v>
      </c>
      <c r="I3251" s="172">
        <f t="shared" si="112"/>
        <v>6825.9444444444453</v>
      </c>
      <c r="J3251" s="114">
        <f t="shared" si="113"/>
        <v>7331.13</v>
      </c>
      <c r="L3251" s="170"/>
      <c r="M3251" s="173"/>
      <c r="T3251" s="170"/>
      <c r="X3251" s="170"/>
      <c r="Y3251" s="171"/>
    </row>
    <row r="3252" spans="2:25">
      <c r="B3252" s="170">
        <v>45387</v>
      </c>
      <c r="C3252">
        <v>6500</v>
      </c>
      <c r="E3252" s="170">
        <v>45372</v>
      </c>
      <c r="F3252">
        <v>7338.35</v>
      </c>
      <c r="H3252" s="170">
        <v>45372</v>
      </c>
      <c r="I3252" s="172">
        <f t="shared" si="112"/>
        <v>6825.9444444444453</v>
      </c>
      <c r="J3252" s="114">
        <f t="shared" si="113"/>
        <v>7338.35</v>
      </c>
      <c r="L3252" s="170"/>
      <c r="M3252" s="173"/>
      <c r="T3252" s="170"/>
      <c r="X3252" s="170"/>
      <c r="Y3252" s="171"/>
    </row>
    <row r="3253" spans="2:25">
      <c r="B3253" s="170">
        <v>45398</v>
      </c>
      <c r="C3253">
        <v>6150</v>
      </c>
      <c r="E3253" s="170">
        <v>45373</v>
      </c>
      <c r="F3253">
        <v>7350.15</v>
      </c>
      <c r="H3253" s="170">
        <v>45373</v>
      </c>
      <c r="I3253" s="172">
        <f t="shared" si="112"/>
        <v>6825.9444444444453</v>
      </c>
      <c r="J3253" s="114">
        <f t="shared" si="113"/>
        <v>7350.15</v>
      </c>
      <c r="L3253" s="170"/>
      <c r="M3253" s="173"/>
      <c r="T3253" s="170"/>
      <c r="X3253" s="170"/>
      <c r="Y3253" s="171"/>
    </row>
    <row r="3254" spans="2:25">
      <c r="B3254" s="170">
        <v>45399</v>
      </c>
      <c r="C3254">
        <v>6050</v>
      </c>
      <c r="E3254" s="170">
        <v>45378</v>
      </c>
      <c r="F3254">
        <v>7310.09</v>
      </c>
      <c r="H3254" s="170">
        <v>45378</v>
      </c>
      <c r="I3254" s="172">
        <f t="shared" si="112"/>
        <v>6825.9444444444453</v>
      </c>
      <c r="J3254" s="114">
        <f t="shared" si="113"/>
        <v>7310.09</v>
      </c>
      <c r="L3254" s="170"/>
      <c r="M3254" s="173"/>
      <c r="T3254" s="170"/>
      <c r="X3254" s="170"/>
      <c r="Y3254" s="171"/>
    </row>
    <row r="3255" spans="2:25">
      <c r="B3255" s="170">
        <v>45400</v>
      </c>
      <c r="C3255">
        <v>6125</v>
      </c>
      <c r="E3255" s="170">
        <v>45379</v>
      </c>
      <c r="F3255">
        <v>7288.81</v>
      </c>
      <c r="H3255" s="170">
        <v>45379</v>
      </c>
      <c r="I3255" s="172">
        <f t="shared" si="112"/>
        <v>6825.9444444444453</v>
      </c>
      <c r="J3255" s="114">
        <f t="shared" si="113"/>
        <v>7288.81</v>
      </c>
      <c r="L3255" s="170"/>
      <c r="M3255" s="173"/>
      <c r="T3255" s="170"/>
      <c r="X3255" s="170"/>
      <c r="Y3255" s="171"/>
    </row>
    <row r="3256" spans="2:25">
      <c r="B3256" s="170">
        <v>45401</v>
      </c>
      <c r="C3256">
        <v>6100</v>
      </c>
      <c r="E3256" s="170">
        <v>45383</v>
      </c>
      <c r="F3256">
        <v>7205.06</v>
      </c>
      <c r="H3256" s="170">
        <v>45383</v>
      </c>
      <c r="I3256" s="172">
        <f t="shared" si="112"/>
        <v>6825.9444444444453</v>
      </c>
      <c r="J3256" s="114">
        <f t="shared" si="113"/>
        <v>7205.06</v>
      </c>
      <c r="L3256" s="170"/>
      <c r="M3256" s="173"/>
      <c r="T3256" s="170"/>
      <c r="X3256" s="170"/>
      <c r="Y3256" s="171"/>
    </row>
    <row r="3257" spans="2:25">
      <c r="B3257" s="170">
        <v>45404</v>
      </c>
      <c r="C3257">
        <v>6150</v>
      </c>
      <c r="E3257" s="170">
        <v>45384</v>
      </c>
      <c r="F3257">
        <v>7236.98</v>
      </c>
      <c r="H3257" s="170">
        <v>45384</v>
      </c>
      <c r="I3257" s="172">
        <f t="shared" si="112"/>
        <v>6825.9444444444453</v>
      </c>
      <c r="J3257" s="114">
        <f t="shared" si="113"/>
        <v>7236.98</v>
      </c>
      <c r="L3257" s="170"/>
      <c r="M3257" s="173"/>
      <c r="T3257" s="170"/>
      <c r="X3257" s="170"/>
      <c r="Y3257" s="171"/>
    </row>
    <row r="3258" spans="2:25">
      <c r="B3258" s="170">
        <v>45405</v>
      </c>
      <c r="C3258">
        <v>6025</v>
      </c>
      <c r="E3258" s="170">
        <v>45385</v>
      </c>
      <c r="F3258">
        <v>7166.84</v>
      </c>
      <c r="H3258" s="170">
        <v>45385</v>
      </c>
      <c r="I3258" s="172">
        <f t="shared" si="112"/>
        <v>6825.9444444444453</v>
      </c>
      <c r="J3258" s="114">
        <f t="shared" si="113"/>
        <v>7166.84</v>
      </c>
      <c r="L3258" s="170"/>
      <c r="M3258" s="173"/>
      <c r="T3258" s="170"/>
      <c r="X3258" s="170"/>
      <c r="Y3258" s="171"/>
    </row>
    <row r="3259" spans="2:25">
      <c r="B3259" s="170">
        <v>45406</v>
      </c>
      <c r="C3259">
        <v>6050</v>
      </c>
      <c r="E3259" s="170">
        <v>45386</v>
      </c>
      <c r="F3259">
        <v>7254.4</v>
      </c>
      <c r="H3259" s="170">
        <v>45386</v>
      </c>
      <c r="I3259" s="172">
        <f t="shared" si="112"/>
        <v>6825.9444444444453</v>
      </c>
      <c r="J3259" s="114">
        <f t="shared" si="113"/>
        <v>7254.4</v>
      </c>
      <c r="L3259" s="170"/>
      <c r="M3259" s="173"/>
      <c r="T3259" s="170"/>
      <c r="X3259" s="170"/>
      <c r="Y3259" s="171"/>
    </row>
    <row r="3260" spans="2:25">
      <c r="B3260" s="170">
        <v>45407</v>
      </c>
      <c r="C3260">
        <v>6200</v>
      </c>
      <c r="E3260" s="170">
        <v>45387</v>
      </c>
      <c r="F3260">
        <v>7286.88</v>
      </c>
      <c r="H3260" s="170">
        <v>45387</v>
      </c>
      <c r="I3260" s="172">
        <f t="shared" si="112"/>
        <v>6825.9444444444453</v>
      </c>
      <c r="J3260" s="114">
        <f t="shared" si="113"/>
        <v>7286.88</v>
      </c>
      <c r="L3260" s="170"/>
      <c r="M3260" s="173"/>
      <c r="T3260" s="170"/>
      <c r="X3260" s="170"/>
      <c r="Y3260" s="171"/>
    </row>
    <row r="3261" spans="2:25">
      <c r="B3261" s="170">
        <v>45408</v>
      </c>
      <c r="C3261">
        <v>6050</v>
      </c>
      <c r="E3261" s="170">
        <v>45398</v>
      </c>
      <c r="F3261">
        <v>7164.81</v>
      </c>
      <c r="H3261" s="170">
        <v>45398</v>
      </c>
      <c r="I3261" s="172">
        <f t="shared" si="112"/>
        <v>6825.9444444444453</v>
      </c>
      <c r="J3261" s="114">
        <f t="shared" si="113"/>
        <v>7164.81</v>
      </c>
      <c r="L3261" s="170"/>
      <c r="M3261" s="173"/>
      <c r="T3261" s="170"/>
      <c r="X3261" s="170"/>
      <c r="Y3261" s="171"/>
    </row>
    <row r="3262" spans="2:25">
      <c r="B3262" s="170">
        <v>45411</v>
      </c>
      <c r="C3262">
        <v>6175</v>
      </c>
      <c r="E3262" s="170">
        <v>45399</v>
      </c>
      <c r="F3262">
        <v>7130.84</v>
      </c>
      <c r="H3262" s="170">
        <v>45399</v>
      </c>
      <c r="I3262" s="172">
        <f t="shared" si="112"/>
        <v>6825.9444444444453</v>
      </c>
      <c r="J3262" s="114">
        <f t="shared" si="113"/>
        <v>7130.84</v>
      </c>
      <c r="L3262" s="170"/>
      <c r="M3262" s="173"/>
      <c r="T3262" s="170"/>
      <c r="X3262" s="170"/>
      <c r="Y3262" s="171"/>
    </row>
    <row r="3263" spans="2:25">
      <c r="B3263" s="170">
        <v>45412</v>
      </c>
      <c r="C3263">
        <v>6250</v>
      </c>
      <c r="E3263" s="170">
        <v>45400</v>
      </c>
      <c r="F3263">
        <v>7166.81</v>
      </c>
      <c r="H3263" s="170">
        <v>45400</v>
      </c>
      <c r="I3263" s="172">
        <f t="shared" si="112"/>
        <v>6825.9444444444453</v>
      </c>
      <c r="J3263" s="114">
        <f t="shared" si="113"/>
        <v>7166.81</v>
      </c>
      <c r="L3263" s="170"/>
      <c r="M3263" s="173"/>
      <c r="T3263" s="170"/>
      <c r="X3263" s="170"/>
      <c r="Y3263" s="171"/>
    </row>
    <row r="3264" spans="2:25">
      <c r="B3264" s="170">
        <v>45414</v>
      </c>
      <c r="C3264">
        <v>6225</v>
      </c>
      <c r="E3264" s="170">
        <v>45401</v>
      </c>
      <c r="F3264">
        <v>7087.32</v>
      </c>
      <c r="H3264" s="170">
        <v>45401</v>
      </c>
      <c r="I3264" s="172">
        <f t="shared" si="112"/>
        <v>6825.9444444444453</v>
      </c>
      <c r="J3264" s="114">
        <f t="shared" si="113"/>
        <v>7087.32</v>
      </c>
      <c r="L3264" s="170"/>
      <c r="M3264" s="173"/>
      <c r="T3264" s="170"/>
      <c r="X3264" s="170"/>
      <c r="Y3264" s="171"/>
    </row>
    <row r="3265" spans="2:25">
      <c r="B3265" s="170">
        <v>45415</v>
      </c>
      <c r="C3265">
        <v>6225</v>
      </c>
      <c r="E3265" s="170">
        <v>45404</v>
      </c>
      <c r="F3265">
        <v>7073.82</v>
      </c>
      <c r="H3265" s="170">
        <v>45404</v>
      </c>
      <c r="I3265" s="172">
        <f t="shared" si="112"/>
        <v>6825.9444444444453</v>
      </c>
      <c r="J3265" s="114">
        <f t="shared" si="113"/>
        <v>7073.82</v>
      </c>
      <c r="L3265" s="170"/>
      <c r="M3265" s="173"/>
      <c r="T3265" s="170"/>
      <c r="X3265" s="170"/>
      <c r="Y3265" s="171"/>
    </row>
    <row r="3266" spans="2:25">
      <c r="B3266" s="170">
        <v>45418</v>
      </c>
      <c r="C3266">
        <v>6225</v>
      </c>
      <c r="E3266" s="170">
        <v>45405</v>
      </c>
      <c r="F3266">
        <v>7110.81</v>
      </c>
      <c r="H3266" s="170">
        <v>45405</v>
      </c>
      <c r="I3266" s="172">
        <f t="shared" si="112"/>
        <v>6825.9444444444453</v>
      </c>
      <c r="J3266" s="114">
        <f t="shared" si="113"/>
        <v>7110.81</v>
      </c>
      <c r="L3266" s="170"/>
      <c r="M3266" s="173"/>
      <c r="T3266" s="170"/>
      <c r="X3266" s="170"/>
      <c r="Y3266" s="171"/>
    </row>
    <row r="3267" spans="2:25">
      <c r="B3267" s="170">
        <v>45419</v>
      </c>
      <c r="C3267">
        <v>6150</v>
      </c>
      <c r="E3267" s="170">
        <v>45406</v>
      </c>
      <c r="F3267">
        <v>7174.53</v>
      </c>
      <c r="H3267" s="170">
        <v>45406</v>
      </c>
      <c r="I3267" s="172">
        <f t="shared" si="112"/>
        <v>6825.9444444444453</v>
      </c>
      <c r="J3267" s="114">
        <f t="shared" si="113"/>
        <v>7174.53</v>
      </c>
      <c r="L3267" s="170"/>
      <c r="M3267" s="173"/>
      <c r="T3267" s="170"/>
      <c r="X3267" s="170"/>
      <c r="Y3267" s="171"/>
    </row>
    <row r="3268" spans="2:25">
      <c r="B3268" s="170">
        <v>45420</v>
      </c>
      <c r="C3268">
        <v>6200</v>
      </c>
      <c r="E3268" s="170">
        <v>45407</v>
      </c>
      <c r="F3268">
        <v>7155.29</v>
      </c>
      <c r="H3268" s="170">
        <v>45407</v>
      </c>
      <c r="I3268" s="172">
        <f t="shared" si="112"/>
        <v>6825.9444444444453</v>
      </c>
      <c r="J3268" s="114">
        <f t="shared" si="113"/>
        <v>7155.29</v>
      </c>
      <c r="L3268" s="170"/>
      <c r="M3268" s="173"/>
      <c r="T3268" s="170"/>
      <c r="X3268" s="170"/>
      <c r="Y3268" s="171"/>
    </row>
    <row r="3269" spans="2:25">
      <c r="B3269" s="170">
        <v>45425</v>
      </c>
      <c r="C3269">
        <v>6100</v>
      </c>
      <c r="E3269" s="170">
        <v>45408</v>
      </c>
      <c r="F3269">
        <v>7036.08</v>
      </c>
      <c r="H3269" s="170">
        <v>45408</v>
      </c>
      <c r="I3269" s="172">
        <f t="shared" ref="I3269:I3332" si="114">IFERROR(_xlfn.XLOOKUP($H3269,B3269:B6836,C3269:C6836),AVERAGE(I3266:I3268))</f>
        <v>6825.9444444444453</v>
      </c>
      <c r="J3269" s="114">
        <f t="shared" ref="J3269:J3332" si="115">F3269</f>
        <v>7036.08</v>
      </c>
      <c r="L3269" s="170"/>
      <c r="M3269" s="173"/>
      <c r="T3269" s="170"/>
      <c r="X3269" s="170"/>
      <c r="Y3269" s="171"/>
    </row>
    <row r="3270" spans="2:25">
      <c r="B3270" s="170">
        <v>45426</v>
      </c>
      <c r="C3270">
        <v>6175</v>
      </c>
      <c r="E3270" s="170">
        <v>45411</v>
      </c>
      <c r="F3270">
        <v>7155.78</v>
      </c>
      <c r="H3270" s="170">
        <v>45411</v>
      </c>
      <c r="I3270" s="172">
        <f t="shared" si="114"/>
        <v>6825.9444444444453</v>
      </c>
      <c r="J3270" s="114">
        <f t="shared" si="115"/>
        <v>7155.78</v>
      </c>
      <c r="L3270" s="170"/>
      <c r="M3270" s="173"/>
      <c r="T3270" s="170"/>
      <c r="X3270" s="170"/>
      <c r="Y3270" s="171"/>
    </row>
    <row r="3271" spans="2:25">
      <c r="B3271" s="170">
        <v>45427</v>
      </c>
      <c r="C3271">
        <v>6100</v>
      </c>
      <c r="E3271" s="170">
        <v>45412</v>
      </c>
      <c r="F3271">
        <v>7234.2</v>
      </c>
      <c r="H3271" s="170">
        <v>45412</v>
      </c>
      <c r="I3271" s="172">
        <f t="shared" si="114"/>
        <v>6825.9444444444453</v>
      </c>
      <c r="J3271" s="114">
        <f t="shared" si="115"/>
        <v>7234.2</v>
      </c>
      <c r="L3271" s="170"/>
      <c r="M3271" s="173"/>
      <c r="T3271" s="170"/>
      <c r="X3271" s="170"/>
      <c r="Y3271" s="171"/>
    </row>
    <row r="3272" spans="2:25">
      <c r="B3272" s="170">
        <v>45428</v>
      </c>
      <c r="C3272">
        <v>6150</v>
      </c>
      <c r="E3272" s="170">
        <v>45414</v>
      </c>
      <c r="F3272">
        <v>7117.43</v>
      </c>
      <c r="H3272" s="170">
        <v>45414</v>
      </c>
      <c r="I3272" s="172">
        <f t="shared" si="114"/>
        <v>6825.9444444444453</v>
      </c>
      <c r="J3272" s="114">
        <f t="shared" si="115"/>
        <v>7117.43</v>
      </c>
      <c r="L3272" s="170"/>
      <c r="M3272" s="173"/>
      <c r="T3272" s="170"/>
      <c r="X3272" s="170"/>
      <c r="Y3272" s="171"/>
    </row>
    <row r="3273" spans="2:25">
      <c r="B3273" s="170">
        <v>45429</v>
      </c>
      <c r="C3273">
        <v>6150</v>
      </c>
      <c r="E3273" s="170">
        <v>45415</v>
      </c>
      <c r="F3273">
        <v>7134.72</v>
      </c>
      <c r="H3273" s="170">
        <v>45415</v>
      </c>
      <c r="I3273" s="172">
        <f t="shared" si="114"/>
        <v>6825.9444444444453</v>
      </c>
      <c r="J3273" s="114">
        <f t="shared" si="115"/>
        <v>7134.72</v>
      </c>
      <c r="L3273" s="170"/>
      <c r="M3273" s="173"/>
      <c r="T3273" s="170"/>
      <c r="X3273" s="170"/>
      <c r="Y3273" s="171"/>
    </row>
    <row r="3274" spans="2:25">
      <c r="B3274" s="170">
        <v>45432</v>
      </c>
      <c r="C3274">
        <v>6225</v>
      </c>
      <c r="E3274" s="170">
        <v>45418</v>
      </c>
      <c r="F3274">
        <v>7135.89</v>
      </c>
      <c r="H3274" s="170">
        <v>45418</v>
      </c>
      <c r="I3274" s="172">
        <f t="shared" si="114"/>
        <v>6825.9444444444453</v>
      </c>
      <c r="J3274" s="114">
        <f t="shared" si="115"/>
        <v>7135.89</v>
      </c>
      <c r="L3274" s="170"/>
      <c r="M3274" s="173"/>
      <c r="T3274" s="170"/>
      <c r="X3274" s="170"/>
      <c r="Y3274" s="171"/>
    </row>
    <row r="3275" spans="2:25">
      <c r="B3275" s="170">
        <v>45433</v>
      </c>
      <c r="C3275">
        <v>6150</v>
      </c>
      <c r="E3275" s="170">
        <v>45419</v>
      </c>
      <c r="F3275">
        <v>7123.61</v>
      </c>
      <c r="H3275" s="170">
        <v>45419</v>
      </c>
      <c r="I3275" s="172">
        <f t="shared" si="114"/>
        <v>6825.9444444444453</v>
      </c>
      <c r="J3275" s="114">
        <f t="shared" si="115"/>
        <v>7123.61</v>
      </c>
      <c r="L3275" s="170"/>
      <c r="M3275" s="173"/>
      <c r="T3275" s="170"/>
      <c r="X3275" s="170"/>
      <c r="Y3275" s="171"/>
    </row>
    <row r="3276" spans="2:25">
      <c r="B3276" s="170">
        <v>45434</v>
      </c>
      <c r="C3276">
        <v>6150</v>
      </c>
      <c r="E3276" s="170">
        <v>45420</v>
      </c>
      <c r="F3276">
        <v>7088.8</v>
      </c>
      <c r="H3276" s="170">
        <v>45420</v>
      </c>
      <c r="I3276" s="172">
        <f t="shared" si="114"/>
        <v>6825.9444444444453</v>
      </c>
      <c r="J3276" s="114">
        <f t="shared" si="115"/>
        <v>7088.8</v>
      </c>
      <c r="L3276" s="170"/>
      <c r="M3276" s="173"/>
      <c r="T3276" s="170"/>
      <c r="X3276" s="170"/>
      <c r="Y3276" s="171"/>
    </row>
    <row r="3277" spans="2:25">
      <c r="B3277" s="170">
        <v>45439</v>
      </c>
      <c r="C3277">
        <v>6125</v>
      </c>
      <c r="E3277" s="170">
        <v>45425</v>
      </c>
      <c r="F3277">
        <v>7099.26</v>
      </c>
      <c r="H3277" s="170">
        <v>45425</v>
      </c>
      <c r="I3277" s="172">
        <f t="shared" si="114"/>
        <v>6825.9444444444453</v>
      </c>
      <c r="J3277" s="114">
        <f t="shared" si="115"/>
        <v>7099.26</v>
      </c>
      <c r="L3277" s="170"/>
      <c r="M3277" s="173"/>
      <c r="T3277" s="170"/>
      <c r="X3277" s="170"/>
      <c r="Y3277" s="171"/>
    </row>
    <row r="3278" spans="2:25">
      <c r="B3278" s="170">
        <v>45440</v>
      </c>
      <c r="C3278">
        <v>6125</v>
      </c>
      <c r="E3278" s="170">
        <v>45426</v>
      </c>
      <c r="F3278">
        <v>7083.76</v>
      </c>
      <c r="H3278" s="170">
        <v>45426</v>
      </c>
      <c r="I3278" s="172">
        <f t="shared" si="114"/>
        <v>6825.9444444444453</v>
      </c>
      <c r="J3278" s="114">
        <f t="shared" si="115"/>
        <v>7083.76</v>
      </c>
      <c r="L3278" s="170"/>
      <c r="M3278" s="173"/>
      <c r="T3278" s="170"/>
      <c r="X3278" s="170"/>
      <c r="Y3278" s="171"/>
    </row>
    <row r="3279" spans="2:25">
      <c r="B3279" s="170">
        <v>45441</v>
      </c>
      <c r="C3279">
        <v>6125</v>
      </c>
      <c r="E3279" s="170">
        <v>45427</v>
      </c>
      <c r="F3279">
        <v>7179.83</v>
      </c>
      <c r="H3279" s="170">
        <v>45427</v>
      </c>
      <c r="I3279" s="172">
        <f t="shared" si="114"/>
        <v>6825.9444444444453</v>
      </c>
      <c r="J3279" s="114">
        <f t="shared" si="115"/>
        <v>7179.83</v>
      </c>
      <c r="L3279" s="170"/>
      <c r="M3279" s="173"/>
      <c r="T3279" s="170"/>
      <c r="X3279" s="170"/>
      <c r="Y3279" s="171"/>
    </row>
    <row r="3280" spans="2:25">
      <c r="B3280" s="170">
        <v>45442</v>
      </c>
      <c r="C3280">
        <v>6050</v>
      </c>
      <c r="E3280" s="170">
        <v>45428</v>
      </c>
      <c r="F3280">
        <v>7246.7</v>
      </c>
      <c r="H3280" s="170">
        <v>45428</v>
      </c>
      <c r="I3280" s="172">
        <f t="shared" si="114"/>
        <v>6825.9444444444453</v>
      </c>
      <c r="J3280" s="114">
        <f t="shared" si="115"/>
        <v>7246.7</v>
      </c>
      <c r="L3280" s="170"/>
      <c r="M3280" s="173"/>
      <c r="T3280" s="170"/>
      <c r="X3280" s="170"/>
      <c r="Y3280" s="171"/>
    </row>
    <row r="3281" spans="2:25">
      <c r="B3281" s="170">
        <v>45443</v>
      </c>
      <c r="C3281">
        <v>5875</v>
      </c>
      <c r="E3281" s="170">
        <v>45429</v>
      </c>
      <c r="F3281">
        <v>7317.24</v>
      </c>
      <c r="H3281" s="170">
        <v>45429</v>
      </c>
      <c r="I3281" s="172">
        <f t="shared" si="114"/>
        <v>6825.9444444444453</v>
      </c>
      <c r="J3281" s="114">
        <f t="shared" si="115"/>
        <v>7317.24</v>
      </c>
      <c r="L3281" s="170"/>
      <c r="M3281" s="173"/>
      <c r="T3281" s="170"/>
      <c r="X3281" s="170"/>
      <c r="Y3281" s="171"/>
    </row>
    <row r="3282" spans="2:25">
      <c r="B3282" s="170">
        <v>45446</v>
      </c>
      <c r="C3282">
        <v>6050</v>
      </c>
      <c r="E3282" s="170">
        <v>45432</v>
      </c>
      <c r="F3282">
        <v>7266.69</v>
      </c>
      <c r="H3282" s="170">
        <v>45432</v>
      </c>
      <c r="I3282" s="172">
        <f t="shared" si="114"/>
        <v>6825.9444444444453</v>
      </c>
      <c r="J3282" s="114">
        <f t="shared" si="115"/>
        <v>7266.69</v>
      </c>
      <c r="L3282" s="170"/>
      <c r="M3282" s="173"/>
      <c r="T3282" s="170"/>
      <c r="X3282" s="170"/>
      <c r="Y3282" s="171"/>
    </row>
    <row r="3283" spans="2:25">
      <c r="B3283" s="170">
        <v>45447</v>
      </c>
      <c r="C3283">
        <v>6100</v>
      </c>
      <c r="E3283" s="170">
        <v>45433</v>
      </c>
      <c r="F3283">
        <v>7186.04</v>
      </c>
      <c r="H3283" s="170">
        <v>45433</v>
      </c>
      <c r="I3283" s="172">
        <f t="shared" si="114"/>
        <v>6825.9444444444453</v>
      </c>
      <c r="J3283" s="114">
        <f t="shared" si="115"/>
        <v>7186.04</v>
      </c>
      <c r="L3283" s="170"/>
      <c r="M3283" s="173"/>
      <c r="T3283" s="170"/>
      <c r="X3283" s="170"/>
      <c r="Y3283" s="171"/>
    </row>
    <row r="3284" spans="2:25">
      <c r="B3284" s="170">
        <v>45448</v>
      </c>
      <c r="C3284">
        <v>6125</v>
      </c>
      <c r="E3284" s="170">
        <v>45434</v>
      </c>
      <c r="F3284">
        <v>7222.38</v>
      </c>
      <c r="H3284" s="170">
        <v>45434</v>
      </c>
      <c r="I3284" s="172">
        <f t="shared" si="114"/>
        <v>6825.9444444444453</v>
      </c>
      <c r="J3284" s="114">
        <f t="shared" si="115"/>
        <v>7222.38</v>
      </c>
      <c r="L3284" s="170"/>
      <c r="M3284" s="173"/>
      <c r="T3284" s="170"/>
      <c r="X3284" s="170"/>
      <c r="Y3284" s="171"/>
    </row>
    <row r="3285" spans="2:25">
      <c r="B3285" s="170">
        <v>45449</v>
      </c>
      <c r="C3285">
        <v>6200</v>
      </c>
      <c r="E3285" s="170">
        <v>45439</v>
      </c>
      <c r="F3285">
        <v>7176.42</v>
      </c>
      <c r="H3285" s="170">
        <v>45439</v>
      </c>
      <c r="I3285" s="172">
        <f t="shared" si="114"/>
        <v>6825.9444444444453</v>
      </c>
      <c r="J3285" s="114">
        <f t="shared" si="115"/>
        <v>7176.42</v>
      </c>
      <c r="L3285" s="170"/>
      <c r="M3285" s="173"/>
      <c r="T3285" s="170"/>
      <c r="X3285" s="170"/>
      <c r="Y3285" s="171"/>
    </row>
    <row r="3286" spans="2:25">
      <c r="B3286" s="170">
        <v>45450</v>
      </c>
      <c r="C3286">
        <v>6200</v>
      </c>
      <c r="E3286" s="170">
        <v>45440</v>
      </c>
      <c r="F3286">
        <v>7253.63</v>
      </c>
      <c r="H3286" s="170">
        <v>45440</v>
      </c>
      <c r="I3286" s="172">
        <f t="shared" si="114"/>
        <v>6825.9444444444453</v>
      </c>
      <c r="J3286" s="114">
        <f t="shared" si="115"/>
        <v>7253.63</v>
      </c>
      <c r="L3286" s="170"/>
      <c r="M3286" s="173"/>
      <c r="T3286" s="170"/>
      <c r="X3286" s="170"/>
      <c r="Y3286" s="171"/>
    </row>
    <row r="3287" spans="2:25">
      <c r="B3287" s="170">
        <v>45453</v>
      </c>
      <c r="C3287">
        <v>6175</v>
      </c>
      <c r="E3287" s="170">
        <v>45441</v>
      </c>
      <c r="F3287">
        <v>7140.23</v>
      </c>
      <c r="H3287" s="170">
        <v>45441</v>
      </c>
      <c r="I3287" s="172">
        <f t="shared" si="114"/>
        <v>6825.9444444444453</v>
      </c>
      <c r="J3287" s="114">
        <f t="shared" si="115"/>
        <v>7140.23</v>
      </c>
      <c r="L3287" s="170"/>
      <c r="M3287" s="173"/>
      <c r="T3287" s="170"/>
      <c r="X3287" s="170"/>
      <c r="Y3287" s="171"/>
    </row>
    <row r="3288" spans="2:25">
      <c r="B3288" s="170">
        <v>45454</v>
      </c>
      <c r="C3288">
        <v>6125</v>
      </c>
      <c r="E3288" s="170">
        <v>45442</v>
      </c>
      <c r="F3288">
        <v>7034.14</v>
      </c>
      <c r="H3288" s="170">
        <v>45442</v>
      </c>
      <c r="I3288" s="172">
        <f t="shared" si="114"/>
        <v>6825.9444444444453</v>
      </c>
      <c r="J3288" s="114">
        <f t="shared" si="115"/>
        <v>7034.14</v>
      </c>
      <c r="L3288" s="170"/>
      <c r="M3288" s="173"/>
      <c r="T3288" s="170"/>
      <c r="X3288" s="170"/>
      <c r="Y3288" s="171"/>
    </row>
    <row r="3289" spans="2:25">
      <c r="B3289" s="170">
        <v>45455</v>
      </c>
      <c r="C3289">
        <v>6200</v>
      </c>
      <c r="E3289" s="170">
        <v>45443</v>
      </c>
      <c r="F3289">
        <v>6970.74</v>
      </c>
      <c r="H3289" s="170">
        <v>45443</v>
      </c>
      <c r="I3289" s="172">
        <f t="shared" si="114"/>
        <v>6825.9444444444453</v>
      </c>
      <c r="J3289" s="114">
        <f t="shared" si="115"/>
        <v>6970.74</v>
      </c>
      <c r="L3289" s="170"/>
      <c r="M3289" s="173"/>
      <c r="T3289" s="170"/>
      <c r="X3289" s="170"/>
      <c r="Y3289" s="171"/>
    </row>
    <row r="3290" spans="2:25">
      <c r="B3290" s="170">
        <v>45456</v>
      </c>
      <c r="C3290">
        <v>6125</v>
      </c>
      <c r="E3290" s="170">
        <v>45446</v>
      </c>
      <c r="F3290">
        <v>7036.19</v>
      </c>
      <c r="H3290" s="170">
        <v>45446</v>
      </c>
      <c r="I3290" s="172">
        <f t="shared" si="114"/>
        <v>6825.9444444444453</v>
      </c>
      <c r="J3290" s="114">
        <f t="shared" si="115"/>
        <v>7036.19</v>
      </c>
      <c r="L3290" s="170"/>
      <c r="M3290" s="173"/>
      <c r="T3290" s="170"/>
      <c r="X3290" s="170"/>
      <c r="Y3290" s="171"/>
    </row>
    <row r="3291" spans="2:25">
      <c r="B3291" s="170">
        <v>45457</v>
      </c>
      <c r="C3291">
        <v>6075</v>
      </c>
      <c r="E3291" s="170">
        <v>45447</v>
      </c>
      <c r="F3291">
        <v>7099.31</v>
      </c>
      <c r="H3291" s="170">
        <v>45447</v>
      </c>
      <c r="I3291" s="172">
        <f t="shared" si="114"/>
        <v>6825.9444444444453</v>
      </c>
      <c r="J3291" s="114">
        <f t="shared" si="115"/>
        <v>7099.31</v>
      </c>
      <c r="L3291" s="170"/>
      <c r="M3291" s="173"/>
      <c r="T3291" s="170"/>
      <c r="X3291" s="170"/>
      <c r="Y3291" s="171"/>
    </row>
    <row r="3292" spans="2:25">
      <c r="B3292" s="170">
        <v>45462</v>
      </c>
      <c r="C3292">
        <v>5925</v>
      </c>
      <c r="E3292" s="170">
        <v>45448</v>
      </c>
      <c r="F3292">
        <v>6947.67</v>
      </c>
      <c r="H3292" s="170">
        <v>45448</v>
      </c>
      <c r="I3292" s="172">
        <f t="shared" si="114"/>
        <v>6825.9444444444453</v>
      </c>
      <c r="J3292" s="114">
        <f t="shared" si="115"/>
        <v>6947.67</v>
      </c>
      <c r="L3292" s="170"/>
      <c r="M3292" s="173"/>
      <c r="T3292" s="170"/>
      <c r="X3292" s="170"/>
      <c r="Y3292" s="171"/>
    </row>
    <row r="3293" spans="2:25">
      <c r="B3293" s="170">
        <v>45463</v>
      </c>
      <c r="C3293">
        <v>5925</v>
      </c>
      <c r="E3293" s="170">
        <v>45449</v>
      </c>
      <c r="F3293">
        <v>6974.9</v>
      </c>
      <c r="H3293" s="170">
        <v>45449</v>
      </c>
      <c r="I3293" s="172">
        <f t="shared" si="114"/>
        <v>6825.9444444444453</v>
      </c>
      <c r="J3293" s="114">
        <f t="shared" si="115"/>
        <v>6974.9</v>
      </c>
      <c r="L3293" s="170"/>
      <c r="M3293" s="173"/>
      <c r="T3293" s="170"/>
      <c r="X3293" s="170"/>
      <c r="Y3293" s="171"/>
    </row>
    <row r="3294" spans="2:25">
      <c r="B3294" s="170">
        <v>45464</v>
      </c>
      <c r="C3294">
        <v>5975</v>
      </c>
      <c r="E3294" s="170">
        <v>45450</v>
      </c>
      <c r="F3294">
        <v>6897.95</v>
      </c>
      <c r="H3294" s="170">
        <v>45450</v>
      </c>
      <c r="I3294" s="172">
        <f t="shared" si="114"/>
        <v>6825.9444444444453</v>
      </c>
      <c r="J3294" s="114">
        <f t="shared" si="115"/>
        <v>6897.95</v>
      </c>
      <c r="L3294" s="170"/>
      <c r="M3294" s="173"/>
      <c r="T3294" s="170"/>
      <c r="X3294" s="170"/>
      <c r="Y3294" s="171"/>
    </row>
    <row r="3295" spans="2:25">
      <c r="B3295" s="170">
        <v>45467</v>
      </c>
      <c r="C3295">
        <v>5925</v>
      </c>
      <c r="E3295" s="170">
        <v>45453</v>
      </c>
      <c r="F3295">
        <v>6921.55</v>
      </c>
      <c r="H3295" s="170">
        <v>45453</v>
      </c>
      <c r="I3295" s="172">
        <f t="shared" si="114"/>
        <v>6825.9444444444453</v>
      </c>
      <c r="J3295" s="114">
        <f t="shared" si="115"/>
        <v>6921.55</v>
      </c>
      <c r="L3295" s="170"/>
      <c r="M3295" s="173"/>
      <c r="T3295" s="170"/>
      <c r="X3295" s="170"/>
      <c r="Y3295" s="171"/>
    </row>
    <row r="3296" spans="2:25">
      <c r="B3296" s="170">
        <v>45468</v>
      </c>
      <c r="C3296">
        <v>5950</v>
      </c>
      <c r="E3296" s="170">
        <v>45454</v>
      </c>
      <c r="F3296">
        <v>6855.69</v>
      </c>
      <c r="H3296" s="170">
        <v>45454</v>
      </c>
      <c r="I3296" s="172">
        <f t="shared" si="114"/>
        <v>6825.9444444444453</v>
      </c>
      <c r="J3296" s="114">
        <f t="shared" si="115"/>
        <v>6855.69</v>
      </c>
      <c r="L3296" s="170"/>
      <c r="M3296" s="173"/>
      <c r="T3296" s="170"/>
      <c r="X3296" s="170"/>
      <c r="Y3296" s="171"/>
    </row>
    <row r="3297" spans="2:25">
      <c r="B3297" s="170">
        <v>45469</v>
      </c>
      <c r="C3297">
        <v>5900</v>
      </c>
      <c r="E3297" s="170">
        <v>45455</v>
      </c>
      <c r="F3297">
        <v>6850.1</v>
      </c>
      <c r="H3297" s="170">
        <v>45455</v>
      </c>
      <c r="I3297" s="172">
        <f t="shared" si="114"/>
        <v>6825.9444444444453</v>
      </c>
      <c r="J3297" s="114">
        <f t="shared" si="115"/>
        <v>6850.1</v>
      </c>
      <c r="L3297" s="170"/>
      <c r="M3297" s="173"/>
      <c r="T3297" s="170"/>
      <c r="X3297" s="170"/>
      <c r="Y3297" s="171"/>
    </row>
    <row r="3298" spans="2:25">
      <c r="B3298" s="170">
        <v>45470</v>
      </c>
      <c r="C3298">
        <v>6025</v>
      </c>
      <c r="E3298" s="170">
        <v>45456</v>
      </c>
      <c r="F3298">
        <v>6831.56</v>
      </c>
      <c r="H3298" s="170">
        <v>45456</v>
      </c>
      <c r="I3298" s="172">
        <f t="shared" si="114"/>
        <v>6825.9444444444453</v>
      </c>
      <c r="J3298" s="114">
        <f t="shared" si="115"/>
        <v>6831.56</v>
      </c>
      <c r="L3298" s="170"/>
      <c r="M3298" s="173"/>
      <c r="T3298" s="170"/>
      <c r="X3298" s="170"/>
      <c r="Y3298" s="171"/>
    </row>
    <row r="3299" spans="2:25">
      <c r="B3299" s="170">
        <v>45471</v>
      </c>
      <c r="C3299">
        <v>6075</v>
      </c>
      <c r="E3299" s="170">
        <v>45457</v>
      </c>
      <c r="F3299">
        <v>6734.83</v>
      </c>
      <c r="H3299" s="170">
        <v>45457</v>
      </c>
      <c r="I3299" s="172">
        <f t="shared" si="114"/>
        <v>6825.9444444444453</v>
      </c>
      <c r="J3299" s="114">
        <f t="shared" si="115"/>
        <v>6734.83</v>
      </c>
      <c r="L3299" s="170"/>
      <c r="M3299" s="173"/>
      <c r="T3299" s="170"/>
      <c r="X3299" s="170"/>
      <c r="Y3299" s="171"/>
    </row>
    <row r="3300" spans="2:25">
      <c r="B3300" s="170">
        <v>45474</v>
      </c>
      <c r="C3300">
        <v>6100</v>
      </c>
      <c r="E3300" s="170">
        <v>45462</v>
      </c>
      <c r="F3300">
        <v>6726.92</v>
      </c>
      <c r="H3300" s="170">
        <v>45462</v>
      </c>
      <c r="I3300" s="172">
        <f t="shared" si="114"/>
        <v>6825.9444444444453</v>
      </c>
      <c r="J3300" s="114">
        <f t="shared" si="115"/>
        <v>6726.92</v>
      </c>
      <c r="L3300" s="170"/>
      <c r="M3300" s="173"/>
      <c r="T3300" s="170"/>
      <c r="X3300" s="170"/>
      <c r="Y3300" s="171"/>
    </row>
    <row r="3301" spans="2:25">
      <c r="B3301" s="170">
        <v>45475</v>
      </c>
      <c r="C3301">
        <v>6100</v>
      </c>
      <c r="E3301" s="170">
        <v>45463</v>
      </c>
      <c r="F3301">
        <v>6819.32</v>
      </c>
      <c r="H3301" s="170">
        <v>45463</v>
      </c>
      <c r="I3301" s="172">
        <f t="shared" si="114"/>
        <v>6825.9444444444453</v>
      </c>
      <c r="J3301" s="114">
        <f t="shared" si="115"/>
        <v>6819.32</v>
      </c>
      <c r="L3301" s="170"/>
      <c r="M3301" s="173"/>
      <c r="T3301" s="170"/>
      <c r="X3301" s="170"/>
      <c r="Y3301" s="171"/>
    </row>
    <row r="3302" spans="2:25">
      <c r="B3302" s="170">
        <v>45476</v>
      </c>
      <c r="C3302">
        <v>6100</v>
      </c>
      <c r="E3302" s="170">
        <v>45464</v>
      </c>
      <c r="F3302">
        <v>6879.98</v>
      </c>
      <c r="H3302" s="170">
        <v>45464</v>
      </c>
      <c r="I3302" s="172">
        <f t="shared" si="114"/>
        <v>6825.9444444444453</v>
      </c>
      <c r="J3302" s="114">
        <f t="shared" si="115"/>
        <v>6879.98</v>
      </c>
      <c r="L3302" s="170"/>
      <c r="M3302" s="173"/>
      <c r="T3302" s="170"/>
      <c r="X3302" s="170"/>
      <c r="Y3302" s="171"/>
    </row>
    <row r="3303" spans="2:25">
      <c r="B3303" s="170">
        <v>45477</v>
      </c>
      <c r="C3303">
        <v>6075</v>
      </c>
      <c r="E3303" s="170">
        <v>45467</v>
      </c>
      <c r="F3303">
        <v>6889.17</v>
      </c>
      <c r="H3303" s="170">
        <v>45467</v>
      </c>
      <c r="I3303" s="172">
        <f t="shared" si="114"/>
        <v>6825.9444444444453</v>
      </c>
      <c r="J3303" s="114">
        <f t="shared" si="115"/>
        <v>6889.17</v>
      </c>
      <c r="L3303" s="170"/>
      <c r="M3303" s="173"/>
      <c r="T3303" s="170"/>
      <c r="X3303" s="170"/>
      <c r="Y3303" s="171"/>
    </row>
    <row r="3304" spans="2:25">
      <c r="B3304" s="170">
        <v>45478</v>
      </c>
      <c r="C3304">
        <v>6125</v>
      </c>
      <c r="E3304" s="170">
        <v>45468</v>
      </c>
      <c r="F3304">
        <v>6882.7</v>
      </c>
      <c r="H3304" s="170">
        <v>45468</v>
      </c>
      <c r="I3304" s="172">
        <f t="shared" si="114"/>
        <v>6825.9444444444453</v>
      </c>
      <c r="J3304" s="114">
        <f t="shared" si="115"/>
        <v>6882.7</v>
      </c>
      <c r="L3304" s="170"/>
      <c r="M3304" s="173"/>
      <c r="T3304" s="170"/>
      <c r="X3304" s="170"/>
      <c r="Y3304" s="171"/>
    </row>
    <row r="3305" spans="2:25">
      <c r="B3305" s="170">
        <v>45481</v>
      </c>
      <c r="C3305">
        <v>6200</v>
      </c>
      <c r="E3305" s="170">
        <v>45469</v>
      </c>
      <c r="F3305">
        <v>6905.64</v>
      </c>
      <c r="H3305" s="170">
        <v>45469</v>
      </c>
      <c r="I3305" s="172">
        <f t="shared" si="114"/>
        <v>6825.9444444444453</v>
      </c>
      <c r="J3305" s="114">
        <f t="shared" si="115"/>
        <v>6905.64</v>
      </c>
      <c r="L3305" s="170"/>
      <c r="M3305" s="173"/>
      <c r="T3305" s="170"/>
      <c r="X3305" s="170"/>
      <c r="Y3305" s="171"/>
    </row>
    <row r="3306" spans="2:25">
      <c r="B3306" s="170">
        <v>45482</v>
      </c>
      <c r="C3306">
        <v>5950</v>
      </c>
      <c r="E3306" s="170">
        <v>45470</v>
      </c>
      <c r="F3306">
        <v>6967.95</v>
      </c>
      <c r="H3306" s="170">
        <v>45470</v>
      </c>
      <c r="I3306" s="172">
        <f t="shared" si="114"/>
        <v>6825.9444444444453</v>
      </c>
      <c r="J3306" s="114">
        <f t="shared" si="115"/>
        <v>6967.95</v>
      </c>
      <c r="L3306" s="170"/>
      <c r="M3306" s="173"/>
      <c r="T3306" s="170"/>
      <c r="X3306" s="170"/>
      <c r="Y3306" s="171"/>
    </row>
    <row r="3307" spans="2:25">
      <c r="B3307" s="170">
        <v>45483</v>
      </c>
      <c r="C3307">
        <v>6000</v>
      </c>
      <c r="E3307" s="170">
        <v>45471</v>
      </c>
      <c r="F3307">
        <v>7063.58</v>
      </c>
      <c r="H3307" s="170">
        <v>45471</v>
      </c>
      <c r="I3307" s="172">
        <f t="shared" si="114"/>
        <v>6825.9444444444453</v>
      </c>
      <c r="J3307" s="114">
        <f t="shared" si="115"/>
        <v>7063.58</v>
      </c>
      <c r="L3307" s="170"/>
      <c r="M3307" s="173"/>
      <c r="T3307" s="170"/>
      <c r="X3307" s="170"/>
      <c r="Y3307" s="171"/>
    </row>
    <row r="3308" spans="2:25">
      <c r="B3308" s="170">
        <v>45484</v>
      </c>
      <c r="C3308">
        <v>5925</v>
      </c>
      <c r="E3308" s="170">
        <v>45474</v>
      </c>
      <c r="F3308">
        <v>7139.63</v>
      </c>
      <c r="H3308" s="170">
        <v>45474</v>
      </c>
      <c r="I3308" s="172">
        <f t="shared" si="114"/>
        <v>6825.9444444444453</v>
      </c>
      <c r="J3308" s="114">
        <f t="shared" si="115"/>
        <v>7139.63</v>
      </c>
      <c r="L3308" s="170"/>
      <c r="M3308" s="173"/>
      <c r="T3308" s="170"/>
      <c r="X3308" s="170"/>
      <c r="Y3308" s="171"/>
    </row>
    <row r="3309" spans="2:25">
      <c r="B3309" s="170">
        <v>45485</v>
      </c>
      <c r="C3309">
        <v>5950</v>
      </c>
      <c r="E3309" s="170">
        <v>45475</v>
      </c>
      <c r="F3309">
        <v>7125.14</v>
      </c>
      <c r="H3309" s="170">
        <v>45475</v>
      </c>
      <c r="I3309" s="172">
        <f t="shared" si="114"/>
        <v>6825.9444444444453</v>
      </c>
      <c r="J3309" s="114">
        <f t="shared" si="115"/>
        <v>7125.14</v>
      </c>
      <c r="L3309" s="170"/>
      <c r="M3309" s="173"/>
      <c r="T3309" s="170"/>
      <c r="X3309" s="170"/>
      <c r="Y3309" s="171"/>
    </row>
    <row r="3310" spans="2:25">
      <c r="B3310" s="170">
        <v>45488</v>
      </c>
      <c r="C3310">
        <v>5975</v>
      </c>
      <c r="E3310" s="170">
        <v>45476</v>
      </c>
      <c r="F3310">
        <v>7196.76</v>
      </c>
      <c r="H3310" s="170">
        <v>45476</v>
      </c>
      <c r="I3310" s="172">
        <f t="shared" si="114"/>
        <v>6825.9444444444453</v>
      </c>
      <c r="J3310" s="114">
        <f t="shared" si="115"/>
        <v>7196.76</v>
      </c>
      <c r="L3310" s="170"/>
      <c r="M3310" s="173"/>
      <c r="T3310" s="170"/>
      <c r="X3310" s="170"/>
      <c r="Y3310" s="171"/>
    </row>
    <row r="3311" spans="2:25">
      <c r="B3311" s="170">
        <v>45489</v>
      </c>
      <c r="C3311">
        <v>5950</v>
      </c>
      <c r="E3311" s="170">
        <v>45477</v>
      </c>
      <c r="F3311">
        <v>7220.89</v>
      </c>
      <c r="H3311" s="170">
        <v>45477</v>
      </c>
      <c r="I3311" s="172">
        <f t="shared" si="114"/>
        <v>6825.9444444444453</v>
      </c>
      <c r="J3311" s="114">
        <f t="shared" si="115"/>
        <v>7220.89</v>
      </c>
      <c r="L3311" s="170"/>
      <c r="M3311" s="173"/>
      <c r="T3311" s="170"/>
      <c r="X3311" s="170"/>
      <c r="Y3311" s="171"/>
    </row>
    <row r="3312" spans="2:25">
      <c r="B3312" s="170">
        <v>45490</v>
      </c>
      <c r="C3312">
        <v>6050</v>
      </c>
      <c r="E3312" s="170">
        <v>45478</v>
      </c>
      <c r="F3312">
        <v>7253.37</v>
      </c>
      <c r="H3312" s="170">
        <v>45478</v>
      </c>
      <c r="I3312" s="172">
        <f t="shared" si="114"/>
        <v>6825.9444444444453</v>
      </c>
      <c r="J3312" s="114">
        <f t="shared" si="115"/>
        <v>7253.37</v>
      </c>
      <c r="L3312" s="170"/>
      <c r="M3312" s="173"/>
      <c r="T3312" s="170"/>
      <c r="X3312" s="170"/>
      <c r="Y3312" s="171"/>
    </row>
    <row r="3313" spans="2:25">
      <c r="B3313" s="170">
        <v>45491</v>
      </c>
      <c r="C3313">
        <v>6075</v>
      </c>
      <c r="E3313" s="170">
        <v>45481</v>
      </c>
      <c r="F3313">
        <v>7250.98</v>
      </c>
      <c r="H3313" s="170">
        <v>45481</v>
      </c>
      <c r="I3313" s="172">
        <f t="shared" si="114"/>
        <v>6825.9444444444453</v>
      </c>
      <c r="J3313" s="114">
        <f t="shared" si="115"/>
        <v>7250.98</v>
      </c>
      <c r="L3313" s="170"/>
      <c r="M3313" s="173"/>
      <c r="T3313" s="170"/>
      <c r="X3313" s="170"/>
      <c r="Y3313" s="171"/>
    </row>
    <row r="3314" spans="2:25">
      <c r="B3314" s="170">
        <v>45492</v>
      </c>
      <c r="C3314">
        <v>6075</v>
      </c>
      <c r="E3314" s="170">
        <v>45482</v>
      </c>
      <c r="F3314">
        <v>7269.8</v>
      </c>
      <c r="H3314" s="170">
        <v>45482</v>
      </c>
      <c r="I3314" s="172">
        <f t="shared" si="114"/>
        <v>6825.9444444444453</v>
      </c>
      <c r="J3314" s="114">
        <f t="shared" si="115"/>
        <v>7269.8</v>
      </c>
      <c r="L3314" s="170"/>
      <c r="M3314" s="173"/>
      <c r="T3314" s="170"/>
      <c r="X3314" s="170"/>
      <c r="Y3314" s="171"/>
    </row>
    <row r="3315" spans="2:25">
      <c r="B3315" s="170">
        <v>45495</v>
      </c>
      <c r="C3315">
        <v>6025</v>
      </c>
      <c r="E3315" s="170">
        <v>45483</v>
      </c>
      <c r="F3315">
        <v>7287.04</v>
      </c>
      <c r="H3315" s="170">
        <v>45483</v>
      </c>
      <c r="I3315" s="172">
        <f t="shared" si="114"/>
        <v>6825.9444444444453</v>
      </c>
      <c r="J3315" s="114">
        <f t="shared" si="115"/>
        <v>7287.04</v>
      </c>
      <c r="L3315" s="170"/>
      <c r="M3315" s="173"/>
      <c r="T3315" s="170"/>
      <c r="X3315" s="170"/>
      <c r="Y3315" s="171"/>
    </row>
    <row r="3316" spans="2:25">
      <c r="B3316" s="170">
        <v>45496</v>
      </c>
      <c r="C3316">
        <v>6100</v>
      </c>
      <c r="E3316" s="170">
        <v>45484</v>
      </c>
      <c r="F3316">
        <v>7300.41</v>
      </c>
      <c r="H3316" s="170">
        <v>45484</v>
      </c>
      <c r="I3316" s="172">
        <f t="shared" si="114"/>
        <v>6825.9444444444453</v>
      </c>
      <c r="J3316" s="114">
        <f t="shared" si="115"/>
        <v>7300.41</v>
      </c>
      <c r="L3316" s="170"/>
      <c r="M3316" s="173"/>
      <c r="T3316" s="170"/>
      <c r="X3316" s="170"/>
      <c r="Y3316" s="171"/>
    </row>
    <row r="3317" spans="2:25">
      <c r="B3317" s="170">
        <v>45497</v>
      </c>
      <c r="C3317">
        <v>6000</v>
      </c>
      <c r="E3317" s="170">
        <v>45485</v>
      </c>
      <c r="F3317">
        <v>7327.58</v>
      </c>
      <c r="H3317" s="170">
        <v>45485</v>
      </c>
      <c r="I3317" s="172">
        <f t="shared" si="114"/>
        <v>6825.9444444444453</v>
      </c>
      <c r="J3317" s="114">
        <f t="shared" si="115"/>
        <v>7327.58</v>
      </c>
      <c r="L3317" s="170"/>
      <c r="M3317" s="173"/>
      <c r="T3317" s="170"/>
      <c r="X3317" s="170"/>
      <c r="Y3317" s="171"/>
    </row>
    <row r="3318" spans="2:25">
      <c r="B3318" s="170">
        <v>45498</v>
      </c>
      <c r="C3318">
        <v>6100</v>
      </c>
      <c r="E3318" s="170">
        <v>45488</v>
      </c>
      <c r="F3318">
        <v>7278.86</v>
      </c>
      <c r="H3318" s="170">
        <v>45488</v>
      </c>
      <c r="I3318" s="172">
        <f t="shared" si="114"/>
        <v>6825.9444444444453</v>
      </c>
      <c r="J3318" s="114">
        <f t="shared" si="115"/>
        <v>7278.86</v>
      </c>
      <c r="L3318" s="170"/>
      <c r="M3318" s="173"/>
      <c r="T3318" s="170"/>
      <c r="X3318" s="170"/>
      <c r="Y3318" s="171"/>
    </row>
    <row r="3319" spans="2:25">
      <c r="B3319" s="170">
        <v>45499</v>
      </c>
      <c r="C3319">
        <v>6125</v>
      </c>
      <c r="E3319" s="170">
        <v>45489</v>
      </c>
      <c r="F3319">
        <v>7224.29</v>
      </c>
      <c r="H3319" s="170">
        <v>45489</v>
      </c>
      <c r="I3319" s="172">
        <f t="shared" si="114"/>
        <v>6825.9444444444453</v>
      </c>
      <c r="J3319" s="114">
        <f t="shared" si="115"/>
        <v>7224.29</v>
      </c>
      <c r="L3319" s="170"/>
      <c r="M3319" s="173"/>
      <c r="T3319" s="170"/>
      <c r="X3319" s="170"/>
      <c r="Y3319" s="171"/>
    </row>
    <row r="3320" spans="2:25">
      <c r="B3320" s="170">
        <v>45502</v>
      </c>
      <c r="C3320">
        <v>6075</v>
      </c>
      <c r="E3320" s="170">
        <v>45490</v>
      </c>
      <c r="F3320">
        <v>7224.22</v>
      </c>
      <c r="H3320" s="170">
        <v>45490</v>
      </c>
      <c r="I3320" s="172">
        <f t="shared" si="114"/>
        <v>6825.9444444444453</v>
      </c>
      <c r="J3320" s="114">
        <f t="shared" si="115"/>
        <v>7224.22</v>
      </c>
      <c r="L3320" s="170"/>
      <c r="M3320" s="173"/>
      <c r="T3320" s="170"/>
      <c r="X3320" s="170"/>
      <c r="Y3320" s="171"/>
    </row>
    <row r="3321" spans="2:25">
      <c r="B3321" s="170">
        <v>45503</v>
      </c>
      <c r="C3321">
        <v>6050</v>
      </c>
      <c r="E3321" s="170">
        <v>45491</v>
      </c>
      <c r="F3321">
        <v>7321.07</v>
      </c>
      <c r="H3321" s="170">
        <v>45491</v>
      </c>
      <c r="I3321" s="172">
        <f t="shared" si="114"/>
        <v>6825.9444444444453</v>
      </c>
      <c r="J3321" s="114">
        <f t="shared" si="115"/>
        <v>7321.07</v>
      </c>
      <c r="L3321" s="170"/>
      <c r="M3321" s="173"/>
      <c r="T3321" s="170"/>
      <c r="X3321" s="170"/>
      <c r="Y3321" s="171"/>
    </row>
    <row r="3322" spans="2:25">
      <c r="B3322" s="170">
        <v>45504</v>
      </c>
      <c r="C3322">
        <v>6125</v>
      </c>
      <c r="E3322" s="170">
        <v>45492</v>
      </c>
      <c r="F3322">
        <v>7294.5</v>
      </c>
      <c r="H3322" s="170">
        <v>45492</v>
      </c>
      <c r="I3322" s="172">
        <f t="shared" si="114"/>
        <v>6825.9444444444453</v>
      </c>
      <c r="J3322" s="114">
        <f t="shared" si="115"/>
        <v>7294.5</v>
      </c>
      <c r="L3322" s="170"/>
      <c r="M3322" s="173"/>
      <c r="T3322" s="170"/>
      <c r="X3322" s="170"/>
      <c r="Y3322" s="171"/>
    </row>
    <row r="3323" spans="2:25">
      <c r="B3323" s="170">
        <v>45505</v>
      </c>
      <c r="C3323">
        <v>6150</v>
      </c>
      <c r="E3323" s="170">
        <v>45495</v>
      </c>
      <c r="F3323">
        <v>7321.98</v>
      </c>
      <c r="H3323" s="170">
        <v>45495</v>
      </c>
      <c r="I3323" s="172">
        <f t="shared" si="114"/>
        <v>6825.9444444444453</v>
      </c>
      <c r="J3323" s="114">
        <f t="shared" si="115"/>
        <v>7321.98</v>
      </c>
      <c r="L3323" s="170"/>
      <c r="M3323" s="173"/>
      <c r="T3323" s="170"/>
      <c r="X3323" s="170"/>
      <c r="Y3323" s="171"/>
    </row>
    <row r="3324" spans="2:25">
      <c r="B3324" s="170">
        <v>45506</v>
      </c>
      <c r="C3324">
        <v>6100</v>
      </c>
      <c r="E3324" s="170">
        <v>45496</v>
      </c>
      <c r="F3324">
        <v>7313.86</v>
      </c>
      <c r="H3324" s="170">
        <v>45496</v>
      </c>
      <c r="I3324" s="172">
        <f t="shared" si="114"/>
        <v>6825.9444444444453</v>
      </c>
      <c r="J3324" s="114">
        <f t="shared" si="115"/>
        <v>7313.86</v>
      </c>
      <c r="L3324" s="170"/>
      <c r="M3324" s="173"/>
      <c r="T3324" s="170"/>
      <c r="X3324" s="170"/>
      <c r="Y3324" s="171"/>
    </row>
    <row r="3325" spans="2:25">
      <c r="B3325" s="170">
        <v>45509</v>
      </c>
      <c r="C3325">
        <v>6050</v>
      </c>
      <c r="E3325" s="170">
        <v>45497</v>
      </c>
      <c r="F3325">
        <v>7262.76</v>
      </c>
      <c r="H3325" s="170">
        <v>45497</v>
      </c>
      <c r="I3325" s="172">
        <f t="shared" si="114"/>
        <v>6825.9444444444453</v>
      </c>
      <c r="J3325" s="114">
        <f t="shared" si="115"/>
        <v>7262.76</v>
      </c>
      <c r="L3325" s="170"/>
      <c r="M3325" s="173"/>
      <c r="T3325" s="170"/>
      <c r="X3325" s="170"/>
      <c r="Y3325" s="171"/>
    </row>
    <row r="3326" spans="2:25">
      <c r="B3326" s="170">
        <v>45510</v>
      </c>
      <c r="C3326">
        <v>6100</v>
      </c>
      <c r="E3326" s="170">
        <v>45498</v>
      </c>
      <c r="F3326">
        <v>7240.28</v>
      </c>
      <c r="H3326" s="170">
        <v>45498</v>
      </c>
      <c r="I3326" s="172">
        <f t="shared" si="114"/>
        <v>6825.9444444444453</v>
      </c>
      <c r="J3326" s="114">
        <f t="shared" si="115"/>
        <v>7240.28</v>
      </c>
      <c r="L3326" s="170"/>
      <c r="M3326" s="173"/>
      <c r="T3326" s="170"/>
      <c r="X3326" s="170"/>
      <c r="Y3326" s="171"/>
    </row>
    <row r="3327" spans="2:25">
      <c r="B3327" s="170">
        <v>45511</v>
      </c>
      <c r="C3327">
        <v>6125</v>
      </c>
      <c r="E3327" s="170">
        <v>45499</v>
      </c>
      <c r="F3327">
        <v>7288.17</v>
      </c>
      <c r="H3327" s="170">
        <v>45499</v>
      </c>
      <c r="I3327" s="172">
        <f t="shared" si="114"/>
        <v>6825.9444444444453</v>
      </c>
      <c r="J3327" s="114">
        <f t="shared" si="115"/>
        <v>7288.17</v>
      </c>
      <c r="L3327" s="170"/>
      <c r="M3327" s="173"/>
      <c r="T3327" s="170"/>
      <c r="X3327" s="170"/>
      <c r="Y3327" s="171"/>
    </row>
    <row r="3328" spans="2:25">
      <c r="B3328" s="170">
        <v>45512</v>
      </c>
      <c r="C3328">
        <v>6225</v>
      </c>
      <c r="E3328" s="170">
        <v>45502</v>
      </c>
      <c r="F3328">
        <v>7288.9</v>
      </c>
      <c r="H3328" s="170">
        <v>45502</v>
      </c>
      <c r="I3328" s="172">
        <f t="shared" si="114"/>
        <v>6825.9444444444453</v>
      </c>
      <c r="J3328" s="114">
        <f t="shared" si="115"/>
        <v>7288.9</v>
      </c>
      <c r="L3328" s="170"/>
      <c r="M3328" s="173"/>
      <c r="T3328" s="170"/>
      <c r="X3328" s="170"/>
      <c r="Y3328" s="171"/>
    </row>
    <row r="3329" spans="2:25">
      <c r="B3329" s="170">
        <v>45513</v>
      </c>
      <c r="C3329">
        <v>6275</v>
      </c>
      <c r="E3329" s="170">
        <v>45503</v>
      </c>
      <c r="F3329">
        <v>7241.86</v>
      </c>
      <c r="H3329" s="170">
        <v>45503</v>
      </c>
      <c r="I3329" s="172">
        <f t="shared" si="114"/>
        <v>6825.9444444444453</v>
      </c>
      <c r="J3329" s="114">
        <f t="shared" si="115"/>
        <v>7241.86</v>
      </c>
      <c r="L3329" s="170"/>
      <c r="M3329" s="173"/>
      <c r="T3329" s="170"/>
      <c r="X3329" s="170"/>
      <c r="Y3329" s="171"/>
    </row>
    <row r="3330" spans="2:25">
      <c r="B3330" s="170">
        <v>45516</v>
      </c>
      <c r="C3330">
        <v>6250</v>
      </c>
      <c r="E3330" s="170">
        <v>45504</v>
      </c>
      <c r="F3330">
        <v>7255.76</v>
      </c>
      <c r="H3330" s="170">
        <v>45504</v>
      </c>
      <c r="I3330" s="172">
        <f t="shared" si="114"/>
        <v>6825.9444444444453</v>
      </c>
      <c r="J3330" s="114">
        <f t="shared" si="115"/>
        <v>7255.76</v>
      </c>
      <c r="L3330" s="170"/>
      <c r="M3330" s="173"/>
      <c r="T3330" s="170"/>
      <c r="X3330" s="170"/>
      <c r="Y3330" s="171"/>
    </row>
    <row r="3331" spans="2:25">
      <c r="B3331" s="170">
        <v>45517</v>
      </c>
      <c r="C3331">
        <v>6325</v>
      </c>
      <c r="E3331" s="170">
        <v>45505</v>
      </c>
      <c r="F3331">
        <v>7325.99</v>
      </c>
      <c r="H3331" s="170">
        <v>45505</v>
      </c>
      <c r="I3331" s="172">
        <f t="shared" si="114"/>
        <v>6825.9444444444453</v>
      </c>
      <c r="J3331" s="114">
        <f t="shared" si="115"/>
        <v>7325.99</v>
      </c>
      <c r="L3331" s="170"/>
      <c r="M3331" s="173"/>
      <c r="T3331" s="170"/>
      <c r="X3331" s="170"/>
      <c r="Y3331" s="171"/>
    </row>
    <row r="3332" spans="2:25">
      <c r="B3332" s="170">
        <v>45518</v>
      </c>
      <c r="C3332">
        <v>6500</v>
      </c>
      <c r="E3332" s="170">
        <v>45506</v>
      </c>
      <c r="F3332">
        <v>7308.12</v>
      </c>
      <c r="H3332" s="170">
        <v>45506</v>
      </c>
      <c r="I3332" s="172">
        <f t="shared" si="114"/>
        <v>6825.9444444444453</v>
      </c>
      <c r="J3332" s="114">
        <f t="shared" si="115"/>
        <v>7308.12</v>
      </c>
      <c r="L3332" s="170"/>
      <c r="M3332" s="173"/>
      <c r="T3332" s="170"/>
      <c r="X3332" s="170"/>
      <c r="Y3332" s="171"/>
    </row>
    <row r="3333" spans="2:25">
      <c r="B3333" s="170">
        <v>45519</v>
      </c>
      <c r="C3333">
        <v>6475</v>
      </c>
      <c r="E3333" s="170">
        <v>45509</v>
      </c>
      <c r="F3333">
        <v>7059.65</v>
      </c>
      <c r="H3333" s="170">
        <v>45509</v>
      </c>
      <c r="I3333" s="172">
        <f t="shared" ref="I3333:I3396" si="116">IFERROR(_xlfn.XLOOKUP($H3333,B3333:B6900,C3333:C6900),AVERAGE(I3330:I3332))</f>
        <v>6825.9444444444453</v>
      </c>
      <c r="J3333" s="114">
        <f t="shared" ref="J3333:J3396" si="117">F3333</f>
        <v>7059.65</v>
      </c>
      <c r="L3333" s="170"/>
      <c r="M3333" s="173"/>
      <c r="T3333" s="170"/>
      <c r="X3333" s="170"/>
      <c r="Y3333" s="171"/>
    </row>
    <row r="3334" spans="2:25">
      <c r="B3334" s="170">
        <v>45520</v>
      </c>
      <c r="C3334">
        <v>6525</v>
      </c>
      <c r="E3334" s="170">
        <v>45510</v>
      </c>
      <c r="F3334">
        <v>7129.22</v>
      </c>
      <c r="H3334" s="170">
        <v>45510</v>
      </c>
      <c r="I3334" s="172">
        <f t="shared" si="116"/>
        <v>6825.9444444444453</v>
      </c>
      <c r="J3334" s="114">
        <f t="shared" si="117"/>
        <v>7129.22</v>
      </c>
      <c r="L3334" s="170"/>
      <c r="M3334" s="173"/>
      <c r="T3334" s="170"/>
      <c r="X3334" s="170"/>
      <c r="Y3334" s="171"/>
    </row>
    <row r="3335" spans="2:25">
      <c r="B3335" s="170">
        <v>45523</v>
      </c>
      <c r="C3335">
        <v>6450</v>
      </c>
      <c r="E3335" s="170">
        <v>45511</v>
      </c>
      <c r="F3335">
        <v>7212.13</v>
      </c>
      <c r="H3335" s="170">
        <v>45511</v>
      </c>
      <c r="I3335" s="172">
        <f t="shared" si="116"/>
        <v>6825.9444444444453</v>
      </c>
      <c r="J3335" s="114">
        <f t="shared" si="117"/>
        <v>7212.13</v>
      </c>
      <c r="L3335" s="170"/>
      <c r="M3335" s="173"/>
      <c r="T3335" s="170"/>
      <c r="X3335" s="170"/>
      <c r="Y3335" s="171"/>
    </row>
    <row r="3336" spans="2:25">
      <c r="B3336" s="170">
        <v>45524</v>
      </c>
      <c r="C3336">
        <v>6525</v>
      </c>
      <c r="E3336" s="170">
        <v>45512</v>
      </c>
      <c r="F3336">
        <v>7195.12</v>
      </c>
      <c r="H3336" s="170">
        <v>45512</v>
      </c>
      <c r="I3336" s="172">
        <f t="shared" si="116"/>
        <v>6825.9444444444453</v>
      </c>
      <c r="J3336" s="114">
        <f t="shared" si="117"/>
        <v>7195.12</v>
      </c>
      <c r="L3336" s="170"/>
      <c r="M3336" s="173"/>
      <c r="T3336" s="170"/>
      <c r="X3336" s="170"/>
      <c r="Y3336" s="171"/>
    </row>
    <row r="3337" spans="2:25">
      <c r="B3337" s="170">
        <v>45525</v>
      </c>
      <c r="C3337">
        <v>6625</v>
      </c>
      <c r="E3337" s="170">
        <v>45513</v>
      </c>
      <c r="F3337">
        <v>7257</v>
      </c>
      <c r="H3337" s="170">
        <v>45513</v>
      </c>
      <c r="I3337" s="172">
        <f t="shared" si="116"/>
        <v>6825.9444444444453</v>
      </c>
      <c r="J3337" s="114">
        <f t="shared" si="117"/>
        <v>7257</v>
      </c>
      <c r="L3337" s="170"/>
      <c r="M3337" s="173"/>
      <c r="T3337" s="170"/>
      <c r="X3337" s="170"/>
      <c r="Y3337" s="171"/>
    </row>
    <row r="3338" spans="2:25">
      <c r="B3338" s="170">
        <v>45526</v>
      </c>
      <c r="C3338">
        <v>6650</v>
      </c>
      <c r="E3338" s="170">
        <v>45516</v>
      </c>
      <c r="F3338">
        <v>7297.63</v>
      </c>
      <c r="H3338" s="170">
        <v>45516</v>
      </c>
      <c r="I3338" s="172">
        <f t="shared" si="116"/>
        <v>6825.9444444444453</v>
      </c>
      <c r="J3338" s="114">
        <f t="shared" si="117"/>
        <v>7297.63</v>
      </c>
      <c r="L3338" s="170"/>
      <c r="M3338" s="173"/>
      <c r="T3338" s="170"/>
      <c r="X3338" s="170"/>
      <c r="Y3338" s="171"/>
    </row>
    <row r="3339" spans="2:25">
      <c r="B3339" s="170">
        <v>45527</v>
      </c>
      <c r="C3339">
        <v>6700</v>
      </c>
      <c r="E3339" s="170">
        <v>45517</v>
      </c>
      <c r="F3339">
        <v>7356.64</v>
      </c>
      <c r="H3339" s="170">
        <v>45517</v>
      </c>
      <c r="I3339" s="172">
        <f t="shared" si="116"/>
        <v>6825.9444444444453</v>
      </c>
      <c r="J3339" s="114">
        <f t="shared" si="117"/>
        <v>7356.64</v>
      </c>
      <c r="L3339" s="170"/>
      <c r="M3339" s="173"/>
      <c r="T3339" s="170"/>
      <c r="X3339" s="170"/>
      <c r="Y3339" s="171"/>
    </row>
    <row r="3340" spans="2:25">
      <c r="B3340" s="170">
        <v>45530</v>
      </c>
      <c r="C3340">
        <v>6850</v>
      </c>
      <c r="E3340" s="170">
        <v>45518</v>
      </c>
      <c r="F3340">
        <v>7436.04</v>
      </c>
      <c r="H3340" s="170">
        <v>45518</v>
      </c>
      <c r="I3340" s="172">
        <f t="shared" si="116"/>
        <v>6825.9444444444453</v>
      </c>
      <c r="J3340" s="114">
        <f t="shared" si="117"/>
        <v>7436.04</v>
      </c>
      <c r="L3340" s="170"/>
      <c r="M3340" s="173"/>
      <c r="T3340" s="170"/>
      <c r="X3340" s="170"/>
      <c r="Y3340" s="171"/>
    </row>
    <row r="3341" spans="2:25">
      <c r="B3341" s="170">
        <v>45531</v>
      </c>
      <c r="C3341">
        <v>6800</v>
      </c>
      <c r="E3341" s="170">
        <v>45519</v>
      </c>
      <c r="F3341">
        <v>7409.5</v>
      </c>
      <c r="H3341" s="170">
        <v>45519</v>
      </c>
      <c r="I3341" s="172">
        <f t="shared" si="116"/>
        <v>6825.9444444444453</v>
      </c>
      <c r="J3341" s="114">
        <f t="shared" si="117"/>
        <v>7409.5</v>
      </c>
      <c r="L3341" s="170"/>
      <c r="M3341" s="173"/>
      <c r="T3341" s="170"/>
      <c r="X3341" s="170"/>
      <c r="Y3341" s="171"/>
    </row>
    <row r="3342" spans="2:25">
      <c r="B3342" s="170">
        <v>45532</v>
      </c>
      <c r="C3342">
        <v>6825</v>
      </c>
      <c r="E3342" s="170">
        <v>45520</v>
      </c>
      <c r="F3342">
        <v>7432.09</v>
      </c>
      <c r="H3342" s="170">
        <v>45520</v>
      </c>
      <c r="I3342" s="172">
        <f t="shared" si="116"/>
        <v>6825.9444444444453</v>
      </c>
      <c r="J3342" s="114">
        <f t="shared" si="117"/>
        <v>7432.09</v>
      </c>
      <c r="L3342" s="170"/>
      <c r="M3342" s="173"/>
      <c r="T3342" s="170"/>
      <c r="X3342" s="170"/>
      <c r="Y3342" s="171"/>
    </row>
    <row r="3343" spans="2:25">
      <c r="B3343" s="170">
        <v>45533</v>
      </c>
      <c r="C3343">
        <v>6800</v>
      </c>
      <c r="E3343" s="170">
        <v>45523</v>
      </c>
      <c r="F3343">
        <v>7466.83</v>
      </c>
      <c r="H3343" s="170">
        <v>45523</v>
      </c>
      <c r="I3343" s="172">
        <f t="shared" si="116"/>
        <v>6825.9444444444453</v>
      </c>
      <c r="J3343" s="114">
        <f t="shared" si="117"/>
        <v>7466.83</v>
      </c>
      <c r="L3343" s="170"/>
      <c r="M3343" s="173"/>
      <c r="T3343" s="170"/>
      <c r="X3343" s="170"/>
      <c r="Y3343" s="171"/>
    </row>
    <row r="3344" spans="2:25">
      <c r="B3344" s="170">
        <v>45534</v>
      </c>
      <c r="C3344">
        <v>6850</v>
      </c>
      <c r="E3344" s="170">
        <v>45524</v>
      </c>
      <c r="F3344">
        <v>7533.99</v>
      </c>
      <c r="H3344" s="170">
        <v>45524</v>
      </c>
      <c r="I3344" s="172">
        <f t="shared" si="116"/>
        <v>6825.9444444444453</v>
      </c>
      <c r="J3344" s="114">
        <f t="shared" si="117"/>
        <v>7533.99</v>
      </c>
      <c r="L3344" s="170"/>
      <c r="M3344" s="173"/>
      <c r="T3344" s="170"/>
      <c r="X3344" s="170"/>
      <c r="Y3344" s="171"/>
    </row>
    <row r="3345" spans="2:25">
      <c r="B3345" s="170">
        <v>45537</v>
      </c>
      <c r="C3345">
        <v>6725</v>
      </c>
      <c r="E3345" s="170">
        <v>45525</v>
      </c>
      <c r="F3345">
        <v>7554.59</v>
      </c>
      <c r="H3345" s="170">
        <v>45525</v>
      </c>
      <c r="I3345" s="172">
        <f t="shared" si="116"/>
        <v>6825.9444444444453</v>
      </c>
      <c r="J3345" s="114">
        <f t="shared" si="117"/>
        <v>7554.59</v>
      </c>
      <c r="L3345" s="170"/>
      <c r="M3345" s="173"/>
      <c r="T3345" s="170"/>
      <c r="X3345" s="170"/>
      <c r="Y3345" s="171"/>
    </row>
    <row r="3346" spans="2:25">
      <c r="B3346" s="170">
        <v>45538</v>
      </c>
      <c r="C3346">
        <v>6775</v>
      </c>
      <c r="E3346" s="170">
        <v>45526</v>
      </c>
      <c r="F3346">
        <v>7488.68</v>
      </c>
      <c r="H3346" s="170">
        <v>45526</v>
      </c>
      <c r="I3346" s="172">
        <f t="shared" si="116"/>
        <v>6825.9444444444453</v>
      </c>
      <c r="J3346" s="114">
        <f t="shared" si="117"/>
        <v>7488.68</v>
      </c>
      <c r="L3346" s="170"/>
      <c r="M3346" s="173"/>
      <c r="T3346" s="170"/>
      <c r="X3346" s="170"/>
      <c r="Y3346" s="171"/>
    </row>
    <row r="3347" spans="2:25">
      <c r="B3347" s="170">
        <v>45539</v>
      </c>
      <c r="C3347">
        <v>6700</v>
      </c>
      <c r="E3347" s="170">
        <v>45527</v>
      </c>
      <c r="F3347">
        <v>7544.3</v>
      </c>
      <c r="H3347" s="170">
        <v>45527</v>
      </c>
      <c r="I3347" s="172">
        <f t="shared" si="116"/>
        <v>6825.9444444444453</v>
      </c>
      <c r="J3347" s="114">
        <f t="shared" si="117"/>
        <v>7544.3</v>
      </c>
      <c r="L3347" s="170"/>
      <c r="M3347" s="173"/>
      <c r="T3347" s="170"/>
      <c r="X3347" s="170"/>
      <c r="Y3347" s="171"/>
    </row>
    <row r="3348" spans="2:25">
      <c r="B3348" s="170">
        <v>45540</v>
      </c>
      <c r="C3348">
        <v>6975</v>
      </c>
      <c r="E3348" s="170">
        <v>45530</v>
      </c>
      <c r="F3348">
        <v>7606.2</v>
      </c>
      <c r="H3348" s="170">
        <v>45530</v>
      </c>
      <c r="I3348" s="172">
        <f t="shared" si="116"/>
        <v>6825.9444444444453</v>
      </c>
      <c r="J3348" s="114">
        <f t="shared" si="117"/>
        <v>7606.2</v>
      </c>
      <c r="L3348" s="170"/>
      <c r="M3348" s="173"/>
      <c r="T3348" s="170"/>
      <c r="X3348" s="170"/>
      <c r="Y3348" s="171"/>
    </row>
    <row r="3349" spans="2:25">
      <c r="B3349" s="170">
        <v>45541</v>
      </c>
      <c r="C3349">
        <v>7025</v>
      </c>
      <c r="E3349" s="170">
        <v>45531</v>
      </c>
      <c r="F3349">
        <v>7597.88</v>
      </c>
      <c r="H3349" s="170">
        <v>45531</v>
      </c>
      <c r="I3349" s="172">
        <f t="shared" si="116"/>
        <v>6825.9444444444453</v>
      </c>
      <c r="J3349" s="114">
        <f t="shared" si="117"/>
        <v>7597.88</v>
      </c>
      <c r="L3349" s="170"/>
      <c r="M3349" s="173"/>
      <c r="T3349" s="170"/>
      <c r="X3349" s="170"/>
      <c r="Y3349" s="171"/>
    </row>
    <row r="3350" spans="2:25">
      <c r="B3350" s="170">
        <v>45544</v>
      </c>
      <c r="C3350">
        <v>6925</v>
      </c>
      <c r="E3350" s="170">
        <v>45532</v>
      </c>
      <c r="F3350">
        <v>7658.88</v>
      </c>
      <c r="H3350" s="170">
        <v>45532</v>
      </c>
      <c r="I3350" s="172">
        <f t="shared" si="116"/>
        <v>6825.9444444444453</v>
      </c>
      <c r="J3350" s="114">
        <f t="shared" si="117"/>
        <v>7658.88</v>
      </c>
      <c r="L3350" s="170"/>
      <c r="M3350" s="173"/>
      <c r="T3350" s="170"/>
      <c r="X3350" s="170"/>
      <c r="Y3350" s="171"/>
    </row>
    <row r="3351" spans="2:25">
      <c r="B3351" s="170">
        <v>45545</v>
      </c>
      <c r="C3351">
        <v>7050</v>
      </c>
      <c r="E3351" s="170">
        <v>45533</v>
      </c>
      <c r="F3351">
        <v>7627.6</v>
      </c>
      <c r="H3351" s="170">
        <v>45533</v>
      </c>
      <c r="I3351" s="172">
        <f t="shared" si="116"/>
        <v>6825.9444444444453</v>
      </c>
      <c r="J3351" s="114">
        <f t="shared" si="117"/>
        <v>7627.6</v>
      </c>
      <c r="L3351" s="170"/>
      <c r="M3351" s="173"/>
      <c r="T3351" s="170"/>
      <c r="X3351" s="170"/>
      <c r="Y3351" s="171"/>
    </row>
    <row r="3352" spans="2:25">
      <c r="B3352" s="170">
        <v>45546</v>
      </c>
      <c r="C3352">
        <v>7000</v>
      </c>
      <c r="E3352" s="170">
        <v>45534</v>
      </c>
      <c r="F3352">
        <v>7670.73</v>
      </c>
      <c r="H3352" s="170">
        <v>45534</v>
      </c>
      <c r="I3352" s="172">
        <f t="shared" si="116"/>
        <v>6825.9444444444453</v>
      </c>
      <c r="J3352" s="114">
        <f t="shared" si="117"/>
        <v>7670.73</v>
      </c>
      <c r="L3352" s="170"/>
      <c r="M3352" s="173"/>
      <c r="T3352" s="170"/>
      <c r="X3352" s="170"/>
      <c r="Y3352" s="171"/>
    </row>
    <row r="3353" spans="2:25">
      <c r="B3353" s="170">
        <v>45547</v>
      </c>
      <c r="C3353">
        <v>7150</v>
      </c>
      <c r="E3353" s="170">
        <v>45537</v>
      </c>
      <c r="F3353">
        <v>7694.53</v>
      </c>
      <c r="H3353" s="170">
        <v>45537</v>
      </c>
      <c r="I3353" s="172">
        <f t="shared" si="116"/>
        <v>6825.9444444444453</v>
      </c>
      <c r="J3353" s="114">
        <f t="shared" si="117"/>
        <v>7694.53</v>
      </c>
      <c r="L3353" s="170"/>
      <c r="M3353" s="173"/>
      <c r="T3353" s="170"/>
      <c r="X3353" s="170"/>
      <c r="Y3353" s="171"/>
    </row>
    <row r="3354" spans="2:25">
      <c r="B3354" s="170">
        <v>45548</v>
      </c>
      <c r="C3354">
        <v>7100</v>
      </c>
      <c r="E3354" s="170">
        <v>45538</v>
      </c>
      <c r="F3354">
        <v>7616.52</v>
      </c>
      <c r="H3354" s="170">
        <v>45538</v>
      </c>
      <c r="I3354" s="172">
        <f t="shared" si="116"/>
        <v>6825.9444444444453</v>
      </c>
      <c r="J3354" s="114">
        <f t="shared" si="117"/>
        <v>7616.52</v>
      </c>
      <c r="L3354" s="170"/>
      <c r="M3354" s="173"/>
      <c r="T3354" s="170"/>
      <c r="X3354" s="170"/>
      <c r="Y3354" s="171"/>
    </row>
    <row r="3355" spans="2:25">
      <c r="B3355" s="170">
        <v>45552</v>
      </c>
      <c r="C3355">
        <v>7100</v>
      </c>
      <c r="E3355" s="170">
        <v>45539</v>
      </c>
      <c r="F3355">
        <v>7672.9</v>
      </c>
      <c r="H3355" s="170">
        <v>45539</v>
      </c>
      <c r="I3355" s="172">
        <f t="shared" si="116"/>
        <v>6825.9444444444453</v>
      </c>
      <c r="J3355" s="114">
        <f t="shared" si="117"/>
        <v>7672.9</v>
      </c>
      <c r="L3355" s="170"/>
      <c r="M3355" s="173"/>
      <c r="T3355" s="170"/>
      <c r="X3355" s="170"/>
      <c r="Y3355" s="171"/>
    </row>
    <row r="3356" spans="2:25">
      <c r="B3356" s="170">
        <v>45553</v>
      </c>
      <c r="C3356">
        <v>7075</v>
      </c>
      <c r="E3356" s="170">
        <v>45540</v>
      </c>
      <c r="F3356">
        <v>7681.04</v>
      </c>
      <c r="H3356" s="170">
        <v>45540</v>
      </c>
      <c r="I3356" s="172">
        <f t="shared" si="116"/>
        <v>6825.9444444444453</v>
      </c>
      <c r="J3356" s="114">
        <f t="shared" si="117"/>
        <v>7681.04</v>
      </c>
      <c r="L3356" s="170"/>
      <c r="M3356" s="173"/>
      <c r="T3356" s="170"/>
      <c r="X3356" s="170"/>
      <c r="Y3356" s="171"/>
    </row>
    <row r="3357" spans="2:25">
      <c r="B3357" s="170">
        <v>45554</v>
      </c>
      <c r="C3357">
        <v>7075</v>
      </c>
      <c r="E3357" s="170">
        <v>45541</v>
      </c>
      <c r="F3357">
        <v>7721.85</v>
      </c>
      <c r="H3357" s="170">
        <v>45541</v>
      </c>
      <c r="I3357" s="172">
        <f t="shared" si="116"/>
        <v>6825.9444444444453</v>
      </c>
      <c r="J3357" s="114">
        <f t="shared" si="117"/>
        <v>7721.85</v>
      </c>
      <c r="L3357" s="170"/>
      <c r="M3357" s="173"/>
      <c r="T3357" s="170"/>
      <c r="X3357" s="170"/>
      <c r="Y3357" s="171"/>
    </row>
    <row r="3358" spans="2:25">
      <c r="B3358" s="170">
        <v>45555</v>
      </c>
      <c r="C3358">
        <v>7150</v>
      </c>
      <c r="E3358" s="170">
        <v>45544</v>
      </c>
      <c r="F3358">
        <v>7702.74</v>
      </c>
      <c r="H3358" s="170">
        <v>45544</v>
      </c>
      <c r="I3358" s="172">
        <f t="shared" si="116"/>
        <v>6825.9444444444453</v>
      </c>
      <c r="J3358" s="114">
        <f t="shared" si="117"/>
        <v>7702.74</v>
      </c>
      <c r="L3358" s="170"/>
      <c r="M3358" s="173"/>
      <c r="T3358" s="170"/>
      <c r="X3358" s="170"/>
      <c r="Y3358" s="171"/>
    </row>
    <row r="3359" spans="2:25">
      <c r="B3359" s="170">
        <v>45558</v>
      </c>
      <c r="C3359">
        <v>7100</v>
      </c>
      <c r="E3359" s="170">
        <v>45545</v>
      </c>
      <c r="F3359">
        <v>7761.39</v>
      </c>
      <c r="H3359" s="170">
        <v>45545</v>
      </c>
      <c r="I3359" s="172">
        <f t="shared" si="116"/>
        <v>6825.9444444444453</v>
      </c>
      <c r="J3359" s="114">
        <f t="shared" si="117"/>
        <v>7761.39</v>
      </c>
      <c r="L3359" s="170"/>
      <c r="M3359" s="173"/>
      <c r="T3359" s="170"/>
      <c r="X3359" s="170"/>
      <c r="Y3359" s="171"/>
    </row>
    <row r="3360" spans="2:25">
      <c r="B3360" s="170">
        <v>45559</v>
      </c>
      <c r="C3360">
        <v>7175</v>
      </c>
      <c r="E3360" s="170">
        <v>45546</v>
      </c>
      <c r="F3360">
        <v>7760.96</v>
      </c>
      <c r="H3360" s="170">
        <v>45546</v>
      </c>
      <c r="I3360" s="172">
        <f t="shared" si="116"/>
        <v>6825.9444444444453</v>
      </c>
      <c r="J3360" s="114">
        <f t="shared" si="117"/>
        <v>7760.96</v>
      </c>
      <c r="L3360" s="170"/>
      <c r="M3360" s="173"/>
      <c r="T3360" s="170"/>
      <c r="X3360" s="170"/>
      <c r="Y3360" s="171"/>
    </row>
    <row r="3361" spans="2:25">
      <c r="B3361" s="170">
        <v>45560</v>
      </c>
      <c r="C3361">
        <v>7175</v>
      </c>
      <c r="E3361" s="170">
        <v>45547</v>
      </c>
      <c r="F3361">
        <v>7798.15</v>
      </c>
      <c r="H3361" s="170">
        <v>45547</v>
      </c>
      <c r="I3361" s="172">
        <f t="shared" si="116"/>
        <v>6825.9444444444453</v>
      </c>
      <c r="J3361" s="114">
        <f t="shared" si="117"/>
        <v>7798.15</v>
      </c>
      <c r="L3361" s="170"/>
      <c r="M3361" s="173"/>
      <c r="T3361" s="170"/>
      <c r="X3361" s="170"/>
      <c r="Y3361" s="171"/>
    </row>
    <row r="3362" spans="2:25">
      <c r="B3362" s="170">
        <v>45561</v>
      </c>
      <c r="C3362">
        <v>7225</v>
      </c>
      <c r="E3362" s="170">
        <v>45548</v>
      </c>
      <c r="F3362">
        <v>7812.13</v>
      </c>
      <c r="H3362" s="170">
        <v>45548</v>
      </c>
      <c r="I3362" s="172">
        <f t="shared" si="116"/>
        <v>6825.9444444444453</v>
      </c>
      <c r="J3362" s="114">
        <f t="shared" si="117"/>
        <v>7812.13</v>
      </c>
      <c r="L3362" s="170"/>
      <c r="M3362" s="173"/>
      <c r="T3362" s="170"/>
      <c r="X3362" s="170"/>
      <c r="Y3362" s="171"/>
    </row>
    <row r="3363" spans="2:25">
      <c r="B3363" s="170">
        <v>45562</v>
      </c>
      <c r="C3363">
        <v>7175</v>
      </c>
      <c r="E3363" s="170">
        <v>45552</v>
      </c>
      <c r="F3363">
        <v>7831.78</v>
      </c>
      <c r="H3363" s="170">
        <v>45552</v>
      </c>
      <c r="I3363" s="172">
        <f t="shared" si="116"/>
        <v>6825.9444444444453</v>
      </c>
      <c r="J3363" s="114">
        <f t="shared" si="117"/>
        <v>7831.78</v>
      </c>
      <c r="L3363" s="170"/>
      <c r="M3363" s="173"/>
      <c r="T3363" s="170"/>
      <c r="X3363" s="170"/>
      <c r="Y3363" s="171"/>
    </row>
    <row r="3364" spans="2:25">
      <c r="B3364" s="170">
        <v>45565</v>
      </c>
      <c r="C3364">
        <v>7050</v>
      </c>
      <c r="E3364" s="170">
        <v>45553</v>
      </c>
      <c r="F3364">
        <v>7829.14</v>
      </c>
      <c r="H3364" s="170">
        <v>45553</v>
      </c>
      <c r="I3364" s="172">
        <f t="shared" si="116"/>
        <v>6825.9444444444453</v>
      </c>
      <c r="J3364" s="114">
        <f t="shared" si="117"/>
        <v>7829.14</v>
      </c>
      <c r="L3364" s="170"/>
      <c r="M3364" s="173"/>
      <c r="T3364" s="170"/>
      <c r="X3364" s="170"/>
      <c r="Y3364" s="171"/>
    </row>
    <row r="3365" spans="2:25">
      <c r="B3365" s="170">
        <v>45566</v>
      </c>
      <c r="C3365">
        <v>7175</v>
      </c>
      <c r="E3365" s="170">
        <v>45554</v>
      </c>
      <c r="F3365">
        <v>7905.39</v>
      </c>
      <c r="H3365" s="170">
        <v>45554</v>
      </c>
      <c r="I3365" s="172">
        <f t="shared" si="116"/>
        <v>6825.9444444444453</v>
      </c>
      <c r="J3365" s="114">
        <f t="shared" si="117"/>
        <v>7905.39</v>
      </c>
      <c r="L3365" s="170"/>
      <c r="M3365" s="173"/>
      <c r="T3365" s="170"/>
      <c r="X3365" s="170"/>
      <c r="Y3365" s="171"/>
    </row>
    <row r="3366" spans="2:25">
      <c r="B3366" s="170">
        <v>45567</v>
      </c>
      <c r="C3366">
        <v>7075</v>
      </c>
      <c r="E3366" s="170">
        <v>45555</v>
      </c>
      <c r="F3366">
        <v>7743</v>
      </c>
      <c r="H3366" s="170">
        <v>45555</v>
      </c>
      <c r="I3366" s="172">
        <f t="shared" si="116"/>
        <v>6825.9444444444453</v>
      </c>
      <c r="J3366" s="114">
        <f t="shared" si="117"/>
        <v>7743</v>
      </c>
      <c r="L3366" s="170"/>
      <c r="M3366" s="173"/>
      <c r="T3366" s="170"/>
      <c r="X3366" s="170"/>
      <c r="Y3366" s="171"/>
    </row>
    <row r="3367" spans="2:25">
      <c r="B3367" s="170">
        <v>45568</v>
      </c>
      <c r="C3367">
        <v>7100</v>
      </c>
      <c r="E3367" s="170">
        <v>45558</v>
      </c>
      <c r="F3367">
        <v>7775.73</v>
      </c>
      <c r="H3367" s="170">
        <v>45558</v>
      </c>
      <c r="I3367" s="172">
        <f t="shared" si="116"/>
        <v>6825.9444444444453</v>
      </c>
      <c r="J3367" s="114">
        <f t="shared" si="117"/>
        <v>7775.73</v>
      </c>
      <c r="L3367" s="170"/>
      <c r="M3367" s="173"/>
      <c r="T3367" s="170"/>
      <c r="X3367" s="170"/>
      <c r="Y3367" s="171"/>
    </row>
    <row r="3368" spans="2:25">
      <c r="B3368" s="170">
        <v>45569</v>
      </c>
      <c r="C3368">
        <v>7050</v>
      </c>
      <c r="E3368" s="170">
        <v>45559</v>
      </c>
      <c r="F3368">
        <v>7778.49</v>
      </c>
      <c r="H3368" s="170">
        <v>45559</v>
      </c>
      <c r="I3368" s="172">
        <f t="shared" si="116"/>
        <v>6825.9444444444453</v>
      </c>
      <c r="J3368" s="114">
        <f t="shared" si="117"/>
        <v>7778.49</v>
      </c>
      <c r="L3368" s="170"/>
      <c r="M3368" s="173"/>
      <c r="T3368" s="170"/>
      <c r="X3368" s="170"/>
      <c r="Y3368" s="171"/>
    </row>
    <row r="3369" spans="2:25">
      <c r="B3369" s="170">
        <v>45572</v>
      </c>
      <c r="C3369">
        <v>6925</v>
      </c>
      <c r="E3369" s="170">
        <v>45560</v>
      </c>
      <c r="F3369">
        <v>7740.9</v>
      </c>
      <c r="H3369" s="170">
        <v>45560</v>
      </c>
      <c r="I3369" s="172">
        <f t="shared" si="116"/>
        <v>6825.9444444444453</v>
      </c>
      <c r="J3369" s="114">
        <f t="shared" si="117"/>
        <v>7740.9</v>
      </c>
      <c r="L3369" s="170"/>
      <c r="M3369" s="173"/>
      <c r="T3369" s="170"/>
      <c r="X3369" s="170"/>
      <c r="Y3369" s="171"/>
    </row>
    <row r="3370" spans="2:25">
      <c r="B3370" s="170">
        <v>45573</v>
      </c>
      <c r="C3370">
        <v>7000</v>
      </c>
      <c r="E3370" s="170">
        <v>45561</v>
      </c>
      <c r="F3370">
        <v>7744.52</v>
      </c>
      <c r="H3370" s="170">
        <v>45561</v>
      </c>
      <c r="I3370" s="172">
        <f t="shared" si="116"/>
        <v>6825.9444444444453</v>
      </c>
      <c r="J3370" s="114">
        <f t="shared" si="117"/>
        <v>7744.52</v>
      </c>
      <c r="L3370" s="170"/>
      <c r="M3370" s="173"/>
      <c r="T3370" s="170"/>
      <c r="X3370" s="170"/>
      <c r="Y3370" s="171"/>
    </row>
    <row r="3371" spans="2:25">
      <c r="B3371" s="170">
        <v>45574</v>
      </c>
      <c r="C3371">
        <v>6925</v>
      </c>
      <c r="E3371" s="170">
        <v>45562</v>
      </c>
      <c r="F3371">
        <v>7696.92</v>
      </c>
      <c r="H3371" s="170">
        <v>45562</v>
      </c>
      <c r="I3371" s="172">
        <f t="shared" si="116"/>
        <v>6825.9444444444453</v>
      </c>
      <c r="J3371" s="114">
        <f t="shared" si="117"/>
        <v>7696.92</v>
      </c>
      <c r="L3371" s="170"/>
      <c r="M3371" s="173"/>
      <c r="T3371" s="170"/>
      <c r="X3371" s="170"/>
      <c r="Y3371" s="171"/>
    </row>
    <row r="3372" spans="2:25">
      <c r="B3372" s="170">
        <v>45575</v>
      </c>
      <c r="C3372">
        <v>7025</v>
      </c>
      <c r="E3372" s="170">
        <v>45565</v>
      </c>
      <c r="F3372">
        <v>7527.93</v>
      </c>
      <c r="H3372" s="170">
        <v>45565</v>
      </c>
      <c r="I3372" s="172">
        <f t="shared" si="116"/>
        <v>6825.9444444444453</v>
      </c>
      <c r="J3372" s="114">
        <f t="shared" si="117"/>
        <v>7527.93</v>
      </c>
      <c r="L3372" s="170"/>
      <c r="M3372" s="173"/>
      <c r="T3372" s="170"/>
      <c r="X3372" s="170"/>
      <c r="Y3372" s="171"/>
    </row>
    <row r="3373" spans="2:25">
      <c r="B3373" s="170">
        <v>45576</v>
      </c>
      <c r="C3373">
        <v>7000</v>
      </c>
      <c r="E3373" s="170">
        <v>45566</v>
      </c>
      <c r="F3373">
        <v>7642.13</v>
      </c>
      <c r="H3373" s="170">
        <v>45566</v>
      </c>
      <c r="I3373" s="172">
        <f t="shared" si="116"/>
        <v>6825.9444444444453</v>
      </c>
      <c r="J3373" s="114">
        <f t="shared" si="117"/>
        <v>7642.13</v>
      </c>
      <c r="L3373" s="170"/>
      <c r="M3373" s="173"/>
      <c r="T3373" s="170"/>
      <c r="X3373" s="170"/>
      <c r="Y3373" s="171"/>
    </row>
    <row r="3374" spans="2:25">
      <c r="B3374" s="170">
        <v>45579</v>
      </c>
      <c r="C3374">
        <v>7050</v>
      </c>
      <c r="E3374" s="170">
        <v>45567</v>
      </c>
      <c r="F3374">
        <v>7563.26</v>
      </c>
      <c r="H3374" s="170">
        <v>45567</v>
      </c>
      <c r="I3374" s="172">
        <f t="shared" si="116"/>
        <v>6825.9444444444453</v>
      </c>
      <c r="J3374" s="114">
        <f t="shared" si="117"/>
        <v>7563.26</v>
      </c>
      <c r="L3374" s="170"/>
      <c r="M3374" s="173"/>
      <c r="T3374" s="170"/>
      <c r="X3374" s="170"/>
      <c r="Y3374" s="171"/>
    </row>
    <row r="3375" spans="2:25">
      <c r="B3375" s="170">
        <v>45580</v>
      </c>
      <c r="C3375">
        <v>7200</v>
      </c>
      <c r="E3375" s="170">
        <v>45568</v>
      </c>
      <c r="F3375">
        <v>7543.83</v>
      </c>
      <c r="H3375" s="170">
        <v>45568</v>
      </c>
      <c r="I3375" s="172">
        <f t="shared" si="116"/>
        <v>6825.9444444444453</v>
      </c>
      <c r="J3375" s="114">
        <f t="shared" si="117"/>
        <v>7543.83</v>
      </c>
      <c r="L3375" s="170"/>
      <c r="M3375" s="173"/>
      <c r="T3375" s="170"/>
      <c r="X3375" s="170"/>
      <c r="Y3375" s="171"/>
    </row>
    <row r="3376" spans="2:25">
      <c r="B3376" s="170">
        <v>45581</v>
      </c>
      <c r="C3376">
        <v>7175</v>
      </c>
      <c r="E3376" s="170">
        <v>45569</v>
      </c>
      <c r="F3376">
        <v>7496.09</v>
      </c>
      <c r="H3376" s="170">
        <v>45569</v>
      </c>
      <c r="I3376" s="172">
        <f t="shared" si="116"/>
        <v>6825.9444444444453</v>
      </c>
      <c r="J3376" s="114">
        <f t="shared" si="117"/>
        <v>7496.09</v>
      </c>
      <c r="L3376" s="170"/>
      <c r="M3376" s="173"/>
      <c r="T3376" s="170"/>
      <c r="X3376" s="170"/>
      <c r="Y3376" s="171"/>
    </row>
    <row r="3377" spans="2:25">
      <c r="B3377" s="170">
        <v>45582</v>
      </c>
      <c r="C3377">
        <v>7175</v>
      </c>
      <c r="E3377" s="170">
        <v>45572</v>
      </c>
      <c r="F3377">
        <v>7504.14</v>
      </c>
      <c r="H3377" s="170">
        <v>45572</v>
      </c>
      <c r="I3377" s="172">
        <f t="shared" si="116"/>
        <v>6825.9444444444453</v>
      </c>
      <c r="J3377" s="114">
        <f t="shared" si="117"/>
        <v>7504.14</v>
      </c>
      <c r="L3377" s="170"/>
      <c r="M3377" s="173"/>
      <c r="T3377" s="170"/>
      <c r="X3377" s="170"/>
      <c r="Y3377" s="171"/>
    </row>
    <row r="3378" spans="2:25">
      <c r="B3378" s="170">
        <v>45583</v>
      </c>
      <c r="C3378">
        <v>7425</v>
      </c>
      <c r="E3378" s="170">
        <v>45573</v>
      </c>
      <c r="F3378">
        <v>7557.14</v>
      </c>
      <c r="H3378" s="170">
        <v>45573</v>
      </c>
      <c r="I3378" s="172">
        <f t="shared" si="116"/>
        <v>6825.9444444444453</v>
      </c>
      <c r="J3378" s="114">
        <f t="shared" si="117"/>
        <v>7557.14</v>
      </c>
      <c r="L3378" s="170"/>
      <c r="M3378" s="173"/>
      <c r="T3378" s="170"/>
      <c r="X3378" s="170"/>
      <c r="Y3378" s="171"/>
    </row>
    <row r="3379" spans="2:25">
      <c r="B3379" s="170">
        <v>45586</v>
      </c>
      <c r="C3379">
        <v>7400</v>
      </c>
      <c r="E3379" s="170">
        <v>45574</v>
      </c>
      <c r="F3379">
        <v>7501.29</v>
      </c>
      <c r="H3379" s="170">
        <v>45574</v>
      </c>
      <c r="I3379" s="172">
        <f t="shared" si="116"/>
        <v>6825.9444444444453</v>
      </c>
      <c r="J3379" s="114">
        <f t="shared" si="117"/>
        <v>7501.29</v>
      </c>
      <c r="L3379" s="170"/>
      <c r="M3379" s="173"/>
      <c r="T3379" s="170"/>
      <c r="X3379" s="170"/>
      <c r="Y3379" s="171"/>
    </row>
    <row r="3380" spans="2:25">
      <c r="B3380" s="170">
        <v>45587</v>
      </c>
      <c r="C3380">
        <v>7425</v>
      </c>
      <c r="E3380" s="170">
        <v>45575</v>
      </c>
      <c r="F3380">
        <v>7480.08</v>
      </c>
      <c r="H3380" s="170">
        <v>45575</v>
      </c>
      <c r="I3380" s="172">
        <f t="shared" si="116"/>
        <v>6825.9444444444453</v>
      </c>
      <c r="J3380" s="114">
        <f t="shared" si="117"/>
        <v>7480.08</v>
      </c>
      <c r="L3380" s="170"/>
      <c r="M3380" s="173"/>
      <c r="T3380" s="170"/>
      <c r="X3380" s="170"/>
      <c r="Y3380" s="171"/>
    </row>
    <row r="3381" spans="2:25">
      <c r="B3381" s="170">
        <v>45588</v>
      </c>
      <c r="C3381">
        <v>7500</v>
      </c>
      <c r="E3381" s="170">
        <v>45576</v>
      </c>
      <c r="F3381">
        <v>7520.6</v>
      </c>
      <c r="H3381" s="170">
        <v>45576</v>
      </c>
      <c r="I3381" s="172">
        <f t="shared" si="116"/>
        <v>6825.9444444444453</v>
      </c>
      <c r="J3381" s="114">
        <f t="shared" si="117"/>
        <v>7520.6</v>
      </c>
      <c r="L3381" s="170"/>
      <c r="M3381" s="173"/>
      <c r="T3381" s="170"/>
      <c r="X3381" s="170"/>
      <c r="Y3381" s="171"/>
    </row>
    <row r="3382" spans="2:25">
      <c r="B3382" s="170">
        <v>45589</v>
      </c>
      <c r="C3382">
        <v>7525</v>
      </c>
      <c r="E3382" s="170">
        <v>45579</v>
      </c>
      <c r="F3382">
        <v>7559.66</v>
      </c>
      <c r="H3382" s="170">
        <v>45579</v>
      </c>
      <c r="I3382" s="172">
        <f t="shared" si="116"/>
        <v>6825.9444444444453</v>
      </c>
      <c r="J3382" s="114">
        <f t="shared" si="117"/>
        <v>7559.66</v>
      </c>
      <c r="L3382" s="170"/>
      <c r="M3382" s="173"/>
      <c r="T3382" s="170"/>
      <c r="X3382" s="170"/>
      <c r="Y3382" s="171"/>
    </row>
    <row r="3383" spans="2:25">
      <c r="B3383" s="170">
        <v>45590</v>
      </c>
      <c r="C3383">
        <v>7500</v>
      </c>
      <c r="E3383" s="170">
        <v>45580</v>
      </c>
      <c r="F3383">
        <v>7626.95</v>
      </c>
      <c r="H3383" s="170">
        <v>45580</v>
      </c>
      <c r="I3383" s="172">
        <f t="shared" si="116"/>
        <v>6825.9444444444453</v>
      </c>
      <c r="J3383" s="114">
        <f t="shared" si="117"/>
        <v>7626.95</v>
      </c>
      <c r="L3383" s="170"/>
      <c r="M3383" s="173"/>
      <c r="T3383" s="170"/>
      <c r="X3383" s="170"/>
      <c r="Y3383" s="171"/>
    </row>
    <row r="3384" spans="2:25">
      <c r="B3384" s="170">
        <v>45593</v>
      </c>
      <c r="C3384">
        <v>7525</v>
      </c>
      <c r="E3384" s="170">
        <v>45581</v>
      </c>
      <c r="F3384">
        <v>7648.94</v>
      </c>
      <c r="H3384" s="170">
        <v>45581</v>
      </c>
      <c r="I3384" s="172">
        <f t="shared" si="116"/>
        <v>6825.9444444444453</v>
      </c>
      <c r="J3384" s="114">
        <f t="shared" si="117"/>
        <v>7648.94</v>
      </c>
      <c r="L3384" s="170"/>
      <c r="M3384" s="173"/>
      <c r="T3384" s="170"/>
      <c r="X3384" s="170"/>
      <c r="Y3384" s="171"/>
    </row>
    <row r="3385" spans="2:25">
      <c r="B3385" s="170">
        <v>45594</v>
      </c>
      <c r="C3385">
        <v>7575</v>
      </c>
      <c r="E3385" s="170">
        <v>45582</v>
      </c>
      <c r="F3385">
        <v>7735.04</v>
      </c>
      <c r="H3385" s="170">
        <v>45582</v>
      </c>
      <c r="I3385" s="172">
        <f t="shared" si="116"/>
        <v>6825.9444444444453</v>
      </c>
      <c r="J3385" s="114">
        <f t="shared" si="117"/>
        <v>7735.04</v>
      </c>
      <c r="L3385" s="170"/>
      <c r="M3385" s="173"/>
      <c r="T3385" s="170"/>
      <c r="X3385" s="170"/>
      <c r="Y3385" s="171"/>
    </row>
    <row r="3386" spans="2:25">
      <c r="B3386" s="170">
        <v>45595</v>
      </c>
      <c r="C3386">
        <v>7475</v>
      </c>
      <c r="E3386" s="170">
        <v>45583</v>
      </c>
      <c r="F3386">
        <v>7760.06</v>
      </c>
      <c r="H3386" s="170">
        <v>45583</v>
      </c>
      <c r="I3386" s="172">
        <f t="shared" si="116"/>
        <v>6825.9444444444453</v>
      </c>
      <c r="J3386" s="114">
        <f t="shared" si="117"/>
        <v>7760.06</v>
      </c>
      <c r="L3386" s="170"/>
      <c r="M3386" s="173"/>
      <c r="T3386" s="170"/>
      <c r="X3386" s="170"/>
      <c r="Y3386" s="171"/>
    </row>
    <row r="3387" spans="2:25">
      <c r="B3387" s="170">
        <v>45596</v>
      </c>
      <c r="C3387">
        <v>7600</v>
      </c>
      <c r="E3387" s="170">
        <v>45586</v>
      </c>
      <c r="F3387">
        <v>7772.6</v>
      </c>
      <c r="H3387" s="170">
        <v>45586</v>
      </c>
      <c r="I3387" s="172">
        <f t="shared" si="116"/>
        <v>6825.9444444444453</v>
      </c>
      <c r="J3387" s="114">
        <f t="shared" si="117"/>
        <v>7772.6</v>
      </c>
      <c r="L3387" s="170"/>
      <c r="M3387" s="173"/>
      <c r="T3387" s="170"/>
      <c r="X3387" s="170"/>
      <c r="Y3387" s="171"/>
    </row>
    <row r="3388" spans="2:25">
      <c r="B3388" s="170">
        <v>45597</v>
      </c>
      <c r="C3388">
        <v>7300</v>
      </c>
      <c r="E3388" s="170">
        <v>45587</v>
      </c>
      <c r="F3388">
        <v>7788.98</v>
      </c>
      <c r="H3388" s="170">
        <v>45587</v>
      </c>
      <c r="I3388" s="172">
        <f t="shared" si="116"/>
        <v>6825.9444444444453</v>
      </c>
      <c r="J3388" s="114">
        <f t="shared" si="117"/>
        <v>7788.98</v>
      </c>
      <c r="L3388" s="170"/>
      <c r="M3388" s="173"/>
      <c r="T3388" s="170"/>
      <c r="X3388" s="170"/>
      <c r="Y3388" s="171"/>
    </row>
    <row r="3389" spans="2:25">
      <c r="B3389" s="170">
        <v>45600</v>
      </c>
      <c r="C3389">
        <v>7450</v>
      </c>
      <c r="E3389" s="170">
        <v>45588</v>
      </c>
      <c r="F3389">
        <v>7787.57</v>
      </c>
      <c r="H3389" s="170">
        <v>45588</v>
      </c>
      <c r="I3389" s="172">
        <f t="shared" si="116"/>
        <v>6825.9444444444453</v>
      </c>
      <c r="J3389" s="114">
        <f t="shared" si="117"/>
        <v>7787.57</v>
      </c>
      <c r="L3389" s="170"/>
      <c r="M3389" s="173"/>
      <c r="T3389" s="170"/>
      <c r="X3389" s="170"/>
      <c r="Y3389" s="171"/>
    </row>
    <row r="3390" spans="2:25">
      <c r="B3390" s="170">
        <v>45601</v>
      </c>
      <c r="C3390">
        <v>7875</v>
      </c>
      <c r="E3390" s="170">
        <v>45589</v>
      </c>
      <c r="F3390">
        <v>7716.55</v>
      </c>
      <c r="H3390" s="170">
        <v>45589</v>
      </c>
      <c r="I3390" s="172">
        <f t="shared" si="116"/>
        <v>6825.9444444444453</v>
      </c>
      <c r="J3390" s="114">
        <f t="shared" si="117"/>
        <v>7716.55</v>
      </c>
      <c r="L3390" s="170"/>
      <c r="M3390" s="173"/>
      <c r="T3390" s="170"/>
      <c r="X3390" s="170"/>
      <c r="Y3390" s="171"/>
    </row>
    <row r="3391" spans="2:25">
      <c r="B3391" s="170">
        <v>45602</v>
      </c>
      <c r="C3391">
        <v>7800</v>
      </c>
      <c r="E3391" s="170">
        <v>45590</v>
      </c>
      <c r="F3391">
        <v>7694.66</v>
      </c>
      <c r="H3391" s="170">
        <v>45590</v>
      </c>
      <c r="I3391" s="172">
        <f t="shared" si="116"/>
        <v>6825.9444444444453</v>
      </c>
      <c r="J3391" s="114">
        <f t="shared" si="117"/>
        <v>7694.66</v>
      </c>
      <c r="L3391" s="170"/>
      <c r="M3391" s="173"/>
      <c r="T3391" s="170"/>
      <c r="X3391" s="170"/>
      <c r="Y3391" s="171"/>
    </row>
    <row r="3392" spans="2:25">
      <c r="B3392" s="170">
        <v>45603</v>
      </c>
      <c r="C3392">
        <v>7900</v>
      </c>
      <c r="E3392" s="170">
        <v>45593</v>
      </c>
      <c r="F3392">
        <v>7634.63</v>
      </c>
      <c r="H3392" s="170">
        <v>45593</v>
      </c>
      <c r="I3392" s="172">
        <f t="shared" si="116"/>
        <v>6825.9444444444453</v>
      </c>
      <c r="J3392" s="114">
        <f t="shared" si="117"/>
        <v>7634.63</v>
      </c>
      <c r="L3392" s="170"/>
      <c r="M3392" s="173"/>
      <c r="T3392" s="170"/>
      <c r="X3392" s="170"/>
      <c r="Y3392" s="171"/>
    </row>
    <row r="3393" spans="2:25">
      <c r="B3393" s="170">
        <v>45604</v>
      </c>
      <c r="C3393">
        <v>7700</v>
      </c>
      <c r="E3393" s="170">
        <v>45594</v>
      </c>
      <c r="F3393">
        <v>7606.6</v>
      </c>
      <c r="H3393" s="170">
        <v>45594</v>
      </c>
      <c r="I3393" s="172">
        <f t="shared" si="116"/>
        <v>6825.9444444444453</v>
      </c>
      <c r="J3393" s="114">
        <f t="shared" si="117"/>
        <v>7606.6</v>
      </c>
      <c r="L3393" s="170"/>
      <c r="M3393" s="173"/>
      <c r="T3393" s="170"/>
      <c r="X3393" s="170"/>
      <c r="Y3393" s="171"/>
    </row>
    <row r="3394" spans="2:25">
      <c r="B3394" s="170">
        <v>45607</v>
      </c>
      <c r="C3394">
        <v>7800</v>
      </c>
      <c r="E3394" s="170">
        <v>45595</v>
      </c>
      <c r="F3394">
        <v>7569.85</v>
      </c>
      <c r="H3394" s="170">
        <v>45595</v>
      </c>
      <c r="I3394" s="172">
        <f t="shared" si="116"/>
        <v>6825.9444444444453</v>
      </c>
      <c r="J3394" s="114">
        <f t="shared" si="117"/>
        <v>7569.85</v>
      </c>
      <c r="L3394" s="170"/>
      <c r="M3394" s="173"/>
      <c r="T3394" s="170"/>
      <c r="X3394" s="170"/>
      <c r="Y3394" s="171"/>
    </row>
    <row r="3395" spans="2:25">
      <c r="B3395" s="170">
        <v>45608</v>
      </c>
      <c r="C3395">
        <v>7850</v>
      </c>
      <c r="E3395" s="170">
        <v>45596</v>
      </c>
      <c r="F3395">
        <v>7574.02</v>
      </c>
      <c r="H3395" s="170">
        <v>45596</v>
      </c>
      <c r="I3395" s="172">
        <f t="shared" si="116"/>
        <v>6825.9444444444453</v>
      </c>
      <c r="J3395" s="114">
        <f t="shared" si="117"/>
        <v>7574.02</v>
      </c>
      <c r="L3395" s="170"/>
      <c r="M3395" s="173"/>
      <c r="T3395" s="170"/>
      <c r="X3395" s="170"/>
      <c r="Y3395" s="171"/>
    </row>
    <row r="3396" spans="2:25">
      <c r="B3396" s="170">
        <v>45609</v>
      </c>
      <c r="C3396">
        <v>7725</v>
      </c>
      <c r="E3396" s="170">
        <v>45597</v>
      </c>
      <c r="F3396">
        <v>7505.26</v>
      </c>
      <c r="H3396" s="170">
        <v>45597</v>
      </c>
      <c r="I3396" s="172">
        <f t="shared" si="116"/>
        <v>6825.9444444444453</v>
      </c>
      <c r="J3396" s="114">
        <f t="shared" si="117"/>
        <v>7505.26</v>
      </c>
      <c r="L3396" s="170"/>
      <c r="M3396" s="173"/>
      <c r="T3396" s="170"/>
      <c r="X3396" s="170"/>
      <c r="Y3396" s="171"/>
    </row>
    <row r="3397" spans="2:25">
      <c r="B3397" s="170">
        <v>45610</v>
      </c>
      <c r="C3397">
        <v>7700</v>
      </c>
      <c r="E3397" s="170">
        <v>45600</v>
      </c>
      <c r="F3397">
        <v>7479.5</v>
      </c>
      <c r="H3397" s="170">
        <v>45600</v>
      </c>
      <c r="I3397" s="172">
        <f t="shared" ref="I3397:I3460" si="118">IFERROR(_xlfn.XLOOKUP($H3397,B3397:B6964,C3397:C6964),AVERAGE(I3394:I3396))</f>
        <v>6825.9444444444453</v>
      </c>
      <c r="J3397" s="114">
        <f t="shared" ref="J3397:J3460" si="119">F3397</f>
        <v>7479.5</v>
      </c>
      <c r="L3397" s="170"/>
      <c r="M3397" s="173"/>
      <c r="T3397" s="170"/>
      <c r="X3397" s="170"/>
      <c r="Y3397" s="171"/>
    </row>
    <row r="3398" spans="2:25">
      <c r="B3398" s="170">
        <v>45611</v>
      </c>
      <c r="C3398">
        <v>7725</v>
      </c>
      <c r="E3398" s="170">
        <v>45601</v>
      </c>
      <c r="F3398">
        <v>7491.93</v>
      </c>
      <c r="H3398" s="170">
        <v>45601</v>
      </c>
      <c r="I3398" s="172">
        <f t="shared" si="118"/>
        <v>6825.9444444444453</v>
      </c>
      <c r="J3398" s="114">
        <f t="shared" si="119"/>
        <v>7491.93</v>
      </c>
      <c r="L3398" s="170"/>
      <c r="M3398" s="173"/>
      <c r="T3398" s="170"/>
      <c r="X3398" s="170"/>
      <c r="Y3398" s="171"/>
    </row>
    <row r="3399" spans="2:25">
      <c r="B3399" s="170">
        <v>45614</v>
      </c>
      <c r="C3399">
        <v>7725</v>
      </c>
      <c r="E3399" s="170">
        <v>45602</v>
      </c>
      <c r="F3399">
        <v>7383.87</v>
      </c>
      <c r="H3399" s="170">
        <v>45602</v>
      </c>
      <c r="I3399" s="172">
        <f t="shared" si="118"/>
        <v>6825.9444444444453</v>
      </c>
      <c r="J3399" s="114">
        <f t="shared" si="119"/>
        <v>7383.87</v>
      </c>
      <c r="L3399" s="170"/>
      <c r="M3399" s="173"/>
      <c r="T3399" s="170"/>
      <c r="X3399" s="170"/>
      <c r="Y3399" s="171"/>
    </row>
    <row r="3400" spans="2:25">
      <c r="B3400" s="170">
        <v>45615</v>
      </c>
      <c r="C3400">
        <v>7800</v>
      </c>
      <c r="E3400" s="170">
        <v>45603</v>
      </c>
      <c r="F3400">
        <v>7243.86</v>
      </c>
      <c r="H3400" s="170">
        <v>45603</v>
      </c>
      <c r="I3400" s="172">
        <f t="shared" si="118"/>
        <v>6825.9444444444453</v>
      </c>
      <c r="J3400" s="114">
        <f t="shared" si="119"/>
        <v>7243.86</v>
      </c>
      <c r="L3400" s="170"/>
      <c r="M3400" s="173"/>
      <c r="T3400" s="170"/>
      <c r="X3400" s="170"/>
      <c r="Y3400" s="171"/>
    </row>
    <row r="3401" spans="2:25">
      <c r="B3401" s="170">
        <v>45616</v>
      </c>
      <c r="C3401">
        <v>7800</v>
      </c>
      <c r="E3401" s="170">
        <v>45604</v>
      </c>
      <c r="F3401">
        <v>7287.19</v>
      </c>
      <c r="H3401" s="170">
        <v>45604</v>
      </c>
      <c r="I3401" s="172">
        <f t="shared" si="118"/>
        <v>6825.9444444444453</v>
      </c>
      <c r="J3401" s="114">
        <f t="shared" si="119"/>
        <v>7287.19</v>
      </c>
      <c r="L3401" s="170"/>
      <c r="M3401" s="173"/>
      <c r="T3401" s="170"/>
      <c r="X3401" s="170"/>
      <c r="Y3401" s="171"/>
    </row>
    <row r="3402" spans="2:25">
      <c r="B3402" s="170">
        <v>45617</v>
      </c>
      <c r="C3402">
        <v>7625</v>
      </c>
      <c r="E3402" s="170">
        <v>45607</v>
      </c>
      <c r="F3402">
        <v>7266.46</v>
      </c>
      <c r="H3402" s="170">
        <v>45607</v>
      </c>
      <c r="I3402" s="172">
        <f t="shared" si="118"/>
        <v>6825.9444444444453</v>
      </c>
      <c r="J3402" s="114">
        <f t="shared" si="119"/>
        <v>7266.46</v>
      </c>
      <c r="L3402" s="170"/>
      <c r="M3402" s="173"/>
      <c r="T3402" s="170"/>
      <c r="X3402" s="170"/>
      <c r="Y3402" s="171"/>
    </row>
    <row r="3403" spans="2:25">
      <c r="B3403" s="170">
        <v>45618</v>
      </c>
      <c r="C3403">
        <v>7475</v>
      </c>
      <c r="E3403" s="170">
        <v>45608</v>
      </c>
      <c r="F3403">
        <v>7321.99</v>
      </c>
      <c r="H3403" s="170">
        <v>45608</v>
      </c>
      <c r="I3403" s="172">
        <f t="shared" si="118"/>
        <v>6825.9444444444453</v>
      </c>
      <c r="J3403" s="114">
        <f t="shared" si="119"/>
        <v>7321.99</v>
      </c>
      <c r="L3403" s="170"/>
      <c r="M3403" s="173"/>
      <c r="T3403" s="170"/>
      <c r="X3403" s="170"/>
      <c r="Y3403" s="171"/>
    </row>
    <row r="3404" spans="2:25">
      <c r="B3404" s="170">
        <v>45621</v>
      </c>
      <c r="C3404">
        <v>7600</v>
      </c>
      <c r="E3404" s="170">
        <v>45609</v>
      </c>
      <c r="F3404">
        <v>7308.67</v>
      </c>
      <c r="H3404" s="170">
        <v>45609</v>
      </c>
      <c r="I3404" s="172">
        <f t="shared" si="118"/>
        <v>6825.9444444444453</v>
      </c>
      <c r="J3404" s="114">
        <f t="shared" si="119"/>
        <v>7308.67</v>
      </c>
      <c r="L3404" s="170"/>
      <c r="M3404" s="173"/>
      <c r="T3404" s="170"/>
      <c r="X3404" s="170"/>
      <c r="Y3404" s="171"/>
    </row>
    <row r="3405" spans="2:25">
      <c r="B3405" s="170">
        <v>45622</v>
      </c>
      <c r="C3405">
        <v>7650</v>
      </c>
      <c r="E3405" s="170">
        <v>45610</v>
      </c>
      <c r="F3405">
        <v>7214.56</v>
      </c>
      <c r="H3405" s="170">
        <v>45610</v>
      </c>
      <c r="I3405" s="172">
        <f t="shared" si="118"/>
        <v>6825.9444444444453</v>
      </c>
      <c r="J3405" s="114">
        <f t="shared" si="119"/>
        <v>7214.56</v>
      </c>
      <c r="L3405" s="170"/>
      <c r="M3405" s="173"/>
      <c r="T3405" s="170"/>
      <c r="X3405" s="170"/>
      <c r="Y3405" s="171"/>
    </row>
    <row r="3406" spans="2:25">
      <c r="B3406" s="170">
        <v>45624</v>
      </c>
      <c r="C3406">
        <v>7650</v>
      </c>
      <c r="E3406" s="170">
        <v>45611</v>
      </c>
      <c r="F3406">
        <v>7161.26</v>
      </c>
      <c r="H3406" s="170">
        <v>45611</v>
      </c>
      <c r="I3406" s="172">
        <f t="shared" si="118"/>
        <v>6825.9444444444453</v>
      </c>
      <c r="J3406" s="114">
        <f t="shared" si="119"/>
        <v>7161.26</v>
      </c>
      <c r="L3406" s="170"/>
      <c r="M3406" s="173"/>
      <c r="T3406" s="170"/>
      <c r="X3406" s="170"/>
      <c r="Y3406" s="171"/>
    </row>
    <row r="3407" spans="2:25">
      <c r="B3407" s="170">
        <v>45625</v>
      </c>
      <c r="C3407">
        <v>7550</v>
      </c>
      <c r="E3407" s="170">
        <v>45614</v>
      </c>
      <c r="F3407">
        <v>7134.28</v>
      </c>
      <c r="H3407" s="170">
        <v>45614</v>
      </c>
      <c r="I3407" s="172">
        <f t="shared" si="118"/>
        <v>6825.9444444444453</v>
      </c>
      <c r="J3407" s="114">
        <f t="shared" si="119"/>
        <v>7134.28</v>
      </c>
      <c r="L3407" s="170"/>
      <c r="M3407" s="173"/>
      <c r="T3407" s="170"/>
      <c r="X3407" s="170"/>
      <c r="Y3407" s="171"/>
    </row>
    <row r="3408" spans="2:25">
      <c r="B3408" s="170">
        <v>45628</v>
      </c>
      <c r="C3408">
        <v>7550</v>
      </c>
      <c r="E3408" s="170">
        <v>45615</v>
      </c>
      <c r="F3408">
        <v>7195.72</v>
      </c>
      <c r="H3408" s="170">
        <v>45615</v>
      </c>
      <c r="I3408" s="172">
        <f t="shared" si="118"/>
        <v>6825.9444444444453</v>
      </c>
      <c r="J3408" s="114">
        <f t="shared" si="119"/>
        <v>7195.72</v>
      </c>
      <c r="L3408" s="170"/>
      <c r="M3408" s="173"/>
      <c r="T3408" s="170"/>
      <c r="X3408" s="170"/>
      <c r="Y3408" s="171"/>
    </row>
    <row r="3409" spans="2:25">
      <c r="B3409" s="170">
        <v>45629</v>
      </c>
      <c r="C3409">
        <v>7775</v>
      </c>
      <c r="E3409" s="170">
        <v>45616</v>
      </c>
      <c r="F3409">
        <v>7180.34</v>
      </c>
      <c r="H3409" s="170">
        <v>45616</v>
      </c>
      <c r="I3409" s="172">
        <f t="shared" si="118"/>
        <v>6825.9444444444453</v>
      </c>
      <c r="J3409" s="114">
        <f t="shared" si="119"/>
        <v>7180.34</v>
      </c>
      <c r="L3409" s="170"/>
      <c r="M3409" s="173"/>
      <c r="T3409" s="170"/>
      <c r="X3409" s="170"/>
      <c r="Y3409" s="171"/>
    </row>
    <row r="3410" spans="2:25">
      <c r="B3410" s="170">
        <v>45630</v>
      </c>
      <c r="C3410">
        <v>7850</v>
      </c>
      <c r="E3410" s="170">
        <v>45617</v>
      </c>
      <c r="F3410">
        <v>7140.91</v>
      </c>
      <c r="H3410" s="170">
        <v>45617</v>
      </c>
      <c r="I3410" s="172">
        <f t="shared" si="118"/>
        <v>6825.9444444444453</v>
      </c>
      <c r="J3410" s="114">
        <f t="shared" si="119"/>
        <v>7140.91</v>
      </c>
      <c r="L3410" s="170"/>
      <c r="M3410" s="173"/>
      <c r="T3410" s="170"/>
      <c r="X3410" s="170"/>
      <c r="Y3410" s="171"/>
    </row>
    <row r="3411" spans="2:25">
      <c r="B3411" s="170">
        <v>45631</v>
      </c>
      <c r="C3411">
        <v>7875</v>
      </c>
      <c r="E3411" s="170">
        <v>45618</v>
      </c>
      <c r="F3411">
        <v>7195.57</v>
      </c>
      <c r="H3411" s="170">
        <v>45618</v>
      </c>
      <c r="I3411" s="172">
        <f t="shared" si="118"/>
        <v>6825.9444444444453</v>
      </c>
      <c r="J3411" s="114">
        <f t="shared" si="119"/>
        <v>7195.57</v>
      </c>
      <c r="L3411" s="170"/>
      <c r="M3411" s="173"/>
      <c r="T3411" s="170"/>
      <c r="X3411" s="170"/>
      <c r="Y3411" s="171"/>
    </row>
    <row r="3412" spans="2:25">
      <c r="B3412" s="170">
        <v>45632</v>
      </c>
      <c r="C3412">
        <v>7925</v>
      </c>
      <c r="E3412" s="170">
        <v>45621</v>
      </c>
      <c r="F3412">
        <v>7314.11</v>
      </c>
      <c r="H3412" s="170">
        <v>45621</v>
      </c>
      <c r="I3412" s="172">
        <f t="shared" si="118"/>
        <v>6825.9444444444453</v>
      </c>
      <c r="J3412" s="114">
        <f t="shared" si="119"/>
        <v>7314.11</v>
      </c>
      <c r="L3412" s="170"/>
      <c r="M3412" s="173"/>
      <c r="T3412" s="170"/>
      <c r="X3412" s="170"/>
      <c r="Y3412" s="171"/>
    </row>
    <row r="3413" spans="2:25">
      <c r="B3413" s="170">
        <v>45635</v>
      </c>
      <c r="C3413">
        <v>8200</v>
      </c>
      <c r="E3413" s="170">
        <v>45622</v>
      </c>
      <c r="F3413">
        <v>7245.89</v>
      </c>
      <c r="H3413" s="170">
        <v>45622</v>
      </c>
      <c r="I3413" s="172">
        <f t="shared" si="118"/>
        <v>6825.9444444444453</v>
      </c>
      <c r="J3413" s="114">
        <f t="shared" si="119"/>
        <v>7245.89</v>
      </c>
      <c r="L3413" s="170"/>
      <c r="M3413" s="173"/>
      <c r="T3413" s="170"/>
      <c r="X3413" s="170"/>
      <c r="Y3413" s="171"/>
    </row>
    <row r="3414" spans="2:25">
      <c r="B3414" s="170">
        <v>45636</v>
      </c>
      <c r="C3414">
        <v>8150</v>
      </c>
      <c r="E3414" s="170">
        <v>45624</v>
      </c>
      <c r="F3414">
        <v>7200.16</v>
      </c>
      <c r="H3414" s="170">
        <v>45624</v>
      </c>
      <c r="I3414" s="172">
        <f t="shared" si="118"/>
        <v>6825.9444444444453</v>
      </c>
      <c r="J3414" s="114">
        <f t="shared" si="119"/>
        <v>7200.16</v>
      </c>
      <c r="L3414" s="170"/>
      <c r="M3414" s="173"/>
      <c r="T3414" s="170"/>
      <c r="X3414" s="170"/>
      <c r="Y3414" s="171"/>
    </row>
    <row r="3415" spans="2:25">
      <c r="B3415" s="170">
        <v>45637</v>
      </c>
      <c r="C3415">
        <v>8200</v>
      </c>
      <c r="E3415" s="170">
        <v>45625</v>
      </c>
      <c r="F3415">
        <v>7114.27</v>
      </c>
      <c r="H3415" s="170">
        <v>45625</v>
      </c>
      <c r="I3415" s="172">
        <f t="shared" si="118"/>
        <v>6825.9444444444453</v>
      </c>
      <c r="J3415" s="114">
        <f t="shared" si="119"/>
        <v>7114.27</v>
      </c>
      <c r="L3415" s="170"/>
      <c r="M3415" s="173"/>
      <c r="T3415" s="170"/>
      <c r="X3415" s="170"/>
      <c r="Y3415" s="171"/>
    </row>
    <row r="3416" spans="2:25">
      <c r="B3416" s="170">
        <v>45638</v>
      </c>
      <c r="C3416">
        <v>8200</v>
      </c>
      <c r="E3416" s="170">
        <v>45628</v>
      </c>
      <c r="F3416">
        <v>7046.99</v>
      </c>
      <c r="H3416" s="170">
        <v>45628</v>
      </c>
      <c r="I3416" s="172">
        <f t="shared" si="118"/>
        <v>6825.9444444444453</v>
      </c>
      <c r="J3416" s="114">
        <f t="shared" si="119"/>
        <v>7046.99</v>
      </c>
      <c r="L3416" s="170"/>
      <c r="M3416" s="173"/>
      <c r="T3416" s="170"/>
      <c r="X3416" s="170"/>
      <c r="Y3416" s="171"/>
    </row>
    <row r="3417" spans="2:25">
      <c r="B3417" s="170">
        <v>45639</v>
      </c>
      <c r="C3417">
        <v>8175</v>
      </c>
      <c r="E3417" s="170">
        <v>45629</v>
      </c>
      <c r="F3417">
        <v>7196.02</v>
      </c>
      <c r="H3417" s="170">
        <v>45629</v>
      </c>
      <c r="I3417" s="172">
        <f t="shared" si="118"/>
        <v>6825.9444444444453</v>
      </c>
      <c r="J3417" s="114">
        <f t="shared" si="119"/>
        <v>7196.02</v>
      </c>
      <c r="L3417" s="170"/>
      <c r="M3417" s="173"/>
      <c r="T3417" s="170"/>
      <c r="X3417" s="170"/>
      <c r="Y3417" s="171"/>
    </row>
    <row r="3418" spans="2:25">
      <c r="B3418" s="170">
        <v>45642</v>
      </c>
      <c r="C3418">
        <v>8125</v>
      </c>
      <c r="E3418" s="170">
        <v>45630</v>
      </c>
      <c r="F3418">
        <v>7326.76</v>
      </c>
      <c r="H3418" s="170">
        <v>45630</v>
      </c>
      <c r="I3418" s="172">
        <f t="shared" si="118"/>
        <v>6825.9444444444453</v>
      </c>
      <c r="J3418" s="114">
        <f t="shared" si="119"/>
        <v>7326.76</v>
      </c>
      <c r="L3418" s="170"/>
      <c r="M3418" s="173"/>
      <c r="T3418" s="170"/>
      <c r="X3418" s="170"/>
      <c r="Y3418" s="171"/>
    </row>
    <row r="3419" spans="2:25">
      <c r="B3419" s="170">
        <v>45643</v>
      </c>
      <c r="C3419">
        <v>8050</v>
      </c>
      <c r="E3419" s="170">
        <v>45631</v>
      </c>
      <c r="F3419">
        <v>7313.31</v>
      </c>
      <c r="H3419" s="170">
        <v>45631</v>
      </c>
      <c r="I3419" s="172">
        <f t="shared" si="118"/>
        <v>6825.9444444444453</v>
      </c>
      <c r="J3419" s="114">
        <f t="shared" si="119"/>
        <v>7313.31</v>
      </c>
      <c r="L3419" s="170"/>
      <c r="M3419" s="173"/>
      <c r="T3419" s="170"/>
      <c r="X3419" s="170"/>
      <c r="Y3419" s="171"/>
    </row>
    <row r="3420" spans="2:25">
      <c r="B3420" s="170">
        <v>45644</v>
      </c>
      <c r="C3420">
        <v>7825</v>
      </c>
      <c r="E3420" s="170">
        <v>45632</v>
      </c>
      <c r="F3420">
        <v>7382.79</v>
      </c>
      <c r="H3420" s="170">
        <v>45632</v>
      </c>
      <c r="I3420" s="172">
        <f t="shared" si="118"/>
        <v>6825.9444444444453</v>
      </c>
      <c r="J3420" s="114">
        <f t="shared" si="119"/>
        <v>7382.79</v>
      </c>
      <c r="L3420" s="170"/>
      <c r="M3420" s="173"/>
      <c r="T3420" s="170"/>
      <c r="X3420" s="170"/>
      <c r="Y3420" s="171"/>
    </row>
    <row r="3421" spans="2:25">
      <c r="B3421" s="170">
        <v>45645</v>
      </c>
      <c r="C3421">
        <v>7650</v>
      </c>
      <c r="E3421" s="170">
        <v>45635</v>
      </c>
      <c r="F3421">
        <v>7437.73</v>
      </c>
      <c r="H3421" s="170">
        <v>45635</v>
      </c>
      <c r="I3421" s="172">
        <f t="shared" si="118"/>
        <v>6825.9444444444453</v>
      </c>
      <c r="J3421" s="114">
        <f t="shared" si="119"/>
        <v>7437.73</v>
      </c>
      <c r="L3421" s="170"/>
      <c r="M3421" s="173"/>
      <c r="T3421" s="170"/>
      <c r="X3421" s="170"/>
      <c r="Y3421" s="171"/>
    </row>
    <row r="3422" spans="2:25">
      <c r="B3422" s="170">
        <v>45646</v>
      </c>
      <c r="C3422">
        <v>7625</v>
      </c>
      <c r="E3422" s="170">
        <v>45636</v>
      </c>
      <c r="F3422">
        <v>7453.29</v>
      </c>
      <c r="H3422" s="170">
        <v>45636</v>
      </c>
      <c r="I3422" s="172">
        <f t="shared" si="118"/>
        <v>6825.9444444444453</v>
      </c>
      <c r="J3422" s="114">
        <f t="shared" si="119"/>
        <v>7453.29</v>
      </c>
      <c r="L3422" s="170"/>
      <c r="M3422" s="173"/>
      <c r="T3422" s="170"/>
      <c r="X3422" s="170"/>
      <c r="Y3422" s="171"/>
    </row>
    <row r="3423" spans="2:25">
      <c r="B3423" s="170">
        <v>45649</v>
      </c>
      <c r="C3423">
        <v>7725</v>
      </c>
      <c r="E3423" s="170">
        <v>45637</v>
      </c>
      <c r="F3423">
        <v>7464.75</v>
      </c>
      <c r="H3423" s="170">
        <v>45637</v>
      </c>
      <c r="I3423" s="172">
        <f t="shared" si="118"/>
        <v>6825.9444444444453</v>
      </c>
      <c r="J3423" s="114">
        <f t="shared" si="119"/>
        <v>7464.75</v>
      </c>
      <c r="L3423" s="170"/>
      <c r="M3423" s="173"/>
      <c r="T3423" s="170"/>
      <c r="X3423" s="170"/>
      <c r="Y3423" s="171"/>
    </row>
    <row r="3424" spans="2:25">
      <c r="B3424" s="170">
        <v>45650</v>
      </c>
      <c r="C3424">
        <v>7625</v>
      </c>
      <c r="E3424" s="170">
        <v>45638</v>
      </c>
      <c r="F3424">
        <v>7394.24</v>
      </c>
      <c r="H3424" s="170">
        <v>45638</v>
      </c>
      <c r="I3424" s="172">
        <f t="shared" si="118"/>
        <v>6825.9444444444453</v>
      </c>
      <c r="J3424" s="114">
        <f t="shared" si="119"/>
        <v>7394.24</v>
      </c>
      <c r="L3424" s="170"/>
      <c r="M3424" s="173"/>
      <c r="T3424" s="170"/>
      <c r="X3424" s="170"/>
      <c r="Y3424" s="171"/>
    </row>
    <row r="3425" spans="2:25">
      <c r="B3425" s="170">
        <v>45653</v>
      </c>
      <c r="C3425">
        <v>7700</v>
      </c>
      <c r="E3425" s="170">
        <v>45639</v>
      </c>
      <c r="F3425">
        <v>7324.79</v>
      </c>
      <c r="H3425" s="170">
        <v>45639</v>
      </c>
      <c r="I3425" s="172">
        <f t="shared" si="118"/>
        <v>6825.9444444444453</v>
      </c>
      <c r="J3425" s="114">
        <f t="shared" si="119"/>
        <v>7324.79</v>
      </c>
      <c r="L3425" s="170"/>
      <c r="M3425" s="173"/>
      <c r="T3425" s="170"/>
      <c r="X3425" s="170"/>
      <c r="Y3425" s="171"/>
    </row>
    <row r="3426" spans="2:25">
      <c r="B3426" s="170">
        <v>45656</v>
      </c>
      <c r="C3426">
        <v>7700</v>
      </c>
      <c r="E3426" s="170">
        <v>45642</v>
      </c>
      <c r="F3426">
        <v>7258.63</v>
      </c>
      <c r="H3426" s="170">
        <v>45642</v>
      </c>
      <c r="I3426" s="172">
        <f t="shared" si="118"/>
        <v>6825.9444444444453</v>
      </c>
      <c r="J3426" s="114">
        <f t="shared" si="119"/>
        <v>7258.63</v>
      </c>
      <c r="L3426" s="170"/>
      <c r="M3426" s="173"/>
      <c r="T3426" s="170"/>
      <c r="X3426" s="170"/>
      <c r="Y3426" s="171"/>
    </row>
    <row r="3427" spans="2:25">
      <c r="B3427" s="170">
        <v>45659</v>
      </c>
      <c r="C3427">
        <v>7475</v>
      </c>
      <c r="E3427" s="170">
        <v>45643</v>
      </c>
      <c r="F3427">
        <v>7157.73</v>
      </c>
      <c r="H3427" s="170">
        <v>45643</v>
      </c>
      <c r="I3427" s="172">
        <f t="shared" si="118"/>
        <v>6825.9444444444453</v>
      </c>
      <c r="J3427" s="114">
        <f t="shared" si="119"/>
        <v>7157.73</v>
      </c>
      <c r="L3427" s="170"/>
      <c r="M3427" s="173"/>
      <c r="T3427" s="170"/>
      <c r="X3427" s="170"/>
      <c r="Y3427" s="171"/>
    </row>
    <row r="3428" spans="2:25">
      <c r="B3428" s="170">
        <v>45660</v>
      </c>
      <c r="C3428">
        <v>7550</v>
      </c>
      <c r="E3428" s="170">
        <v>45644</v>
      </c>
      <c r="F3428">
        <v>7107.88</v>
      </c>
      <c r="H3428" s="170">
        <v>45644</v>
      </c>
      <c r="I3428" s="172">
        <f t="shared" si="118"/>
        <v>6825.9444444444453</v>
      </c>
      <c r="J3428" s="114">
        <f t="shared" si="119"/>
        <v>7107.88</v>
      </c>
      <c r="L3428" s="170"/>
      <c r="M3428" s="173"/>
      <c r="T3428" s="170"/>
      <c r="X3428" s="170"/>
      <c r="Y3428" s="171"/>
    </row>
    <row r="3429" spans="2:25">
      <c r="B3429" s="170">
        <v>45663</v>
      </c>
      <c r="C3429">
        <v>7375</v>
      </c>
      <c r="E3429" s="170">
        <v>45645</v>
      </c>
      <c r="F3429">
        <v>6977.24</v>
      </c>
      <c r="H3429" s="170">
        <v>45645</v>
      </c>
      <c r="I3429" s="172">
        <f t="shared" si="118"/>
        <v>6825.9444444444453</v>
      </c>
      <c r="J3429" s="114">
        <f t="shared" si="119"/>
        <v>6977.24</v>
      </c>
      <c r="L3429" s="170"/>
      <c r="M3429" s="173"/>
      <c r="T3429" s="170"/>
      <c r="X3429" s="170"/>
      <c r="Y3429" s="171"/>
    </row>
    <row r="3430" spans="2:25">
      <c r="B3430" s="170">
        <v>45664</v>
      </c>
      <c r="C3430">
        <v>7450</v>
      </c>
      <c r="E3430" s="170">
        <v>45646</v>
      </c>
      <c r="F3430">
        <v>6983.87</v>
      </c>
      <c r="H3430" s="170">
        <v>45646</v>
      </c>
      <c r="I3430" s="172">
        <f t="shared" si="118"/>
        <v>6825.9444444444453</v>
      </c>
      <c r="J3430" s="114">
        <f t="shared" si="119"/>
        <v>6983.87</v>
      </c>
      <c r="L3430" s="170"/>
      <c r="M3430" s="173"/>
      <c r="T3430" s="170"/>
      <c r="X3430" s="170"/>
      <c r="Y3430" s="171"/>
    </row>
    <row r="3431" spans="2:25">
      <c r="B3431" s="170">
        <v>45665</v>
      </c>
      <c r="C3431">
        <v>7475</v>
      </c>
      <c r="E3431" s="170">
        <v>45649</v>
      </c>
      <c r="F3431">
        <v>7096.45</v>
      </c>
      <c r="H3431" s="170">
        <v>45649</v>
      </c>
      <c r="I3431" s="172">
        <f t="shared" si="118"/>
        <v>6825.9444444444453</v>
      </c>
      <c r="J3431" s="114">
        <f t="shared" si="119"/>
        <v>7096.45</v>
      </c>
      <c r="L3431" s="170"/>
      <c r="M3431" s="173"/>
      <c r="T3431" s="170"/>
      <c r="X3431" s="170"/>
      <c r="Y3431" s="171"/>
    </row>
    <row r="3432" spans="2:25">
      <c r="B3432" s="170">
        <v>45666</v>
      </c>
      <c r="C3432">
        <v>7500</v>
      </c>
      <c r="E3432" s="170">
        <v>45650</v>
      </c>
      <c r="F3432">
        <v>7065.75</v>
      </c>
      <c r="H3432" s="170">
        <v>45650</v>
      </c>
      <c r="I3432" s="172">
        <f t="shared" si="118"/>
        <v>6825.9444444444453</v>
      </c>
      <c r="J3432" s="114">
        <f t="shared" si="119"/>
        <v>7065.75</v>
      </c>
      <c r="L3432" s="170"/>
      <c r="M3432" s="173"/>
      <c r="T3432" s="170"/>
      <c r="X3432" s="170"/>
      <c r="Y3432" s="171"/>
    </row>
    <row r="3433" spans="2:25">
      <c r="B3433" s="170">
        <v>45667</v>
      </c>
      <c r="C3433">
        <v>7725</v>
      </c>
      <c r="E3433" s="170">
        <v>45653</v>
      </c>
      <c r="F3433">
        <v>7036.57</v>
      </c>
      <c r="H3433" s="170">
        <v>45653</v>
      </c>
      <c r="I3433" s="172">
        <f t="shared" si="118"/>
        <v>6825.9444444444453</v>
      </c>
      <c r="J3433" s="114">
        <f t="shared" si="119"/>
        <v>7036.57</v>
      </c>
      <c r="L3433" s="170"/>
      <c r="M3433" s="173"/>
      <c r="T3433" s="170"/>
      <c r="X3433" s="170"/>
      <c r="Y3433" s="171"/>
    </row>
    <row r="3434" spans="2:25">
      <c r="B3434" s="170">
        <v>45670</v>
      </c>
      <c r="C3434">
        <v>7725</v>
      </c>
      <c r="E3434" s="170">
        <v>45656</v>
      </c>
      <c r="F3434">
        <v>7079.91</v>
      </c>
      <c r="H3434" s="170">
        <v>45656</v>
      </c>
      <c r="I3434" s="172">
        <f t="shared" si="118"/>
        <v>6825.9444444444453</v>
      </c>
      <c r="J3434" s="114">
        <f t="shared" si="119"/>
        <v>7079.91</v>
      </c>
      <c r="L3434" s="170"/>
      <c r="M3434" s="173"/>
      <c r="T3434" s="170"/>
      <c r="X3434" s="170"/>
      <c r="Y3434" s="171"/>
    </row>
    <row r="3435" spans="2:25">
      <c r="B3435" s="170">
        <v>45671</v>
      </c>
      <c r="C3435">
        <v>7525</v>
      </c>
      <c r="E3435" s="170">
        <v>45659</v>
      </c>
      <c r="F3435">
        <v>7163.21</v>
      </c>
      <c r="H3435" s="170">
        <v>45659</v>
      </c>
      <c r="I3435" s="172">
        <f t="shared" si="118"/>
        <v>6825.9444444444453</v>
      </c>
      <c r="J3435" s="114">
        <f t="shared" si="119"/>
        <v>7163.21</v>
      </c>
      <c r="L3435" s="170"/>
      <c r="M3435" s="173"/>
      <c r="T3435" s="170"/>
      <c r="X3435" s="170"/>
      <c r="Y3435" s="171"/>
    </row>
    <row r="3436" spans="2:25">
      <c r="B3436" s="170">
        <v>45672</v>
      </c>
      <c r="C3436">
        <v>7700</v>
      </c>
      <c r="E3436" s="170">
        <v>45660</v>
      </c>
      <c r="F3436">
        <v>7164.43</v>
      </c>
      <c r="H3436" s="170">
        <v>45660</v>
      </c>
      <c r="I3436" s="172">
        <f t="shared" si="118"/>
        <v>6825.9444444444453</v>
      </c>
      <c r="J3436" s="114">
        <f t="shared" si="119"/>
        <v>7164.43</v>
      </c>
      <c r="L3436" s="170"/>
      <c r="M3436" s="173"/>
      <c r="T3436" s="170"/>
      <c r="X3436" s="170"/>
      <c r="Y3436" s="171"/>
    </row>
    <row r="3437" spans="2:25">
      <c r="B3437" s="170">
        <v>45673</v>
      </c>
      <c r="C3437">
        <v>7575</v>
      </c>
      <c r="E3437" s="170">
        <v>45663</v>
      </c>
      <c r="F3437">
        <v>7080.47</v>
      </c>
      <c r="H3437" s="170">
        <v>45663</v>
      </c>
      <c r="I3437" s="172">
        <f t="shared" si="118"/>
        <v>6825.9444444444453</v>
      </c>
      <c r="J3437" s="114">
        <f t="shared" si="119"/>
        <v>7080.47</v>
      </c>
      <c r="L3437" s="170"/>
      <c r="M3437" s="173"/>
      <c r="T3437" s="170"/>
      <c r="X3437" s="170"/>
      <c r="Y3437" s="171"/>
    </row>
    <row r="3438" spans="2:25">
      <c r="B3438" s="170">
        <v>45674</v>
      </c>
      <c r="C3438">
        <v>7600</v>
      </c>
      <c r="E3438" s="170">
        <v>45664</v>
      </c>
      <c r="F3438">
        <v>7083.28</v>
      </c>
      <c r="H3438" s="170">
        <v>45664</v>
      </c>
      <c r="I3438" s="172">
        <f t="shared" si="118"/>
        <v>6825.9444444444453</v>
      </c>
      <c r="J3438" s="114">
        <f t="shared" si="119"/>
        <v>7083.28</v>
      </c>
      <c r="L3438" s="170"/>
      <c r="M3438" s="173"/>
      <c r="T3438" s="170"/>
      <c r="X3438" s="170"/>
      <c r="Y3438" s="171"/>
    </row>
    <row r="3439" spans="2:25">
      <c r="B3439" s="170">
        <v>45677</v>
      </c>
      <c r="C3439">
        <v>7375</v>
      </c>
      <c r="E3439" s="170">
        <v>45665</v>
      </c>
      <c r="F3439">
        <v>7080.35</v>
      </c>
      <c r="H3439" s="170">
        <v>45665</v>
      </c>
      <c r="I3439" s="172">
        <f t="shared" si="118"/>
        <v>6825.9444444444453</v>
      </c>
      <c r="J3439" s="114">
        <f t="shared" si="119"/>
        <v>7080.35</v>
      </c>
      <c r="L3439" s="170"/>
      <c r="M3439" s="173"/>
      <c r="T3439" s="170"/>
      <c r="X3439" s="170"/>
      <c r="Y3439" s="171"/>
    </row>
    <row r="3440" spans="2:25">
      <c r="B3440" s="170">
        <v>45678</v>
      </c>
      <c r="C3440">
        <v>7450</v>
      </c>
      <c r="E3440" s="170">
        <v>45666</v>
      </c>
      <c r="F3440">
        <v>7064.59</v>
      </c>
      <c r="H3440" s="170">
        <v>45666</v>
      </c>
      <c r="I3440" s="172">
        <f t="shared" si="118"/>
        <v>6825.9444444444453</v>
      </c>
      <c r="J3440" s="114">
        <f t="shared" si="119"/>
        <v>7064.59</v>
      </c>
      <c r="L3440" s="170"/>
      <c r="M3440" s="173"/>
      <c r="T3440" s="170"/>
      <c r="X3440" s="170"/>
      <c r="Y3440" s="171"/>
    </row>
    <row r="3441" spans="2:25">
      <c r="B3441" s="170">
        <v>45679</v>
      </c>
      <c r="C3441">
        <v>7625</v>
      </c>
      <c r="E3441" s="170">
        <v>45667</v>
      </c>
      <c r="F3441">
        <v>7088.87</v>
      </c>
      <c r="H3441" s="170">
        <v>45667</v>
      </c>
      <c r="I3441" s="172">
        <f t="shared" si="118"/>
        <v>6825.9444444444453</v>
      </c>
      <c r="J3441" s="114">
        <f t="shared" si="119"/>
        <v>7088.87</v>
      </c>
      <c r="L3441" s="170"/>
      <c r="M3441" s="173"/>
      <c r="T3441" s="170"/>
      <c r="X3441" s="170"/>
      <c r="Y3441" s="171"/>
    </row>
    <row r="3442" spans="2:25">
      <c r="B3442" s="170">
        <v>45680</v>
      </c>
      <c r="C3442">
        <v>7500</v>
      </c>
      <c r="E3442" s="170">
        <v>45670</v>
      </c>
      <c r="F3442">
        <v>7016.88</v>
      </c>
      <c r="H3442" s="170">
        <v>45670</v>
      </c>
      <c r="I3442" s="172">
        <f t="shared" si="118"/>
        <v>6825.9444444444453</v>
      </c>
      <c r="J3442" s="114">
        <f t="shared" si="119"/>
        <v>7016.88</v>
      </c>
      <c r="L3442" s="170"/>
      <c r="M3442" s="173"/>
      <c r="T3442" s="170"/>
      <c r="X3442" s="170"/>
      <c r="Y3442" s="171"/>
    </row>
    <row r="3443" spans="2:25">
      <c r="B3443" s="170">
        <v>45681</v>
      </c>
      <c r="C3443">
        <v>7550</v>
      </c>
      <c r="E3443" s="170">
        <v>45671</v>
      </c>
      <c r="F3443">
        <v>6956.67</v>
      </c>
      <c r="H3443" s="170">
        <v>45671</v>
      </c>
      <c r="I3443" s="172">
        <f t="shared" si="118"/>
        <v>6825.9444444444453</v>
      </c>
      <c r="J3443" s="114">
        <f t="shared" si="119"/>
        <v>6956.67</v>
      </c>
      <c r="L3443" s="170"/>
      <c r="M3443" s="173"/>
      <c r="T3443" s="170"/>
      <c r="X3443" s="170"/>
      <c r="Y3443" s="171"/>
    </row>
    <row r="3444" spans="2:25">
      <c r="B3444" s="170">
        <v>45687</v>
      </c>
      <c r="C3444">
        <v>7625</v>
      </c>
      <c r="E3444" s="170">
        <v>45672</v>
      </c>
      <c r="F3444">
        <v>7079.56</v>
      </c>
      <c r="H3444" s="170">
        <v>45672</v>
      </c>
      <c r="I3444" s="172">
        <f t="shared" si="118"/>
        <v>6825.9444444444453</v>
      </c>
      <c r="J3444" s="114">
        <f t="shared" si="119"/>
        <v>7079.56</v>
      </c>
      <c r="L3444" s="170"/>
      <c r="M3444" s="173"/>
      <c r="T3444" s="170"/>
      <c r="X3444" s="170"/>
      <c r="Y3444" s="171"/>
    </row>
    <row r="3445" spans="2:25">
      <c r="B3445" s="170">
        <v>45688</v>
      </c>
      <c r="C3445">
        <v>7850</v>
      </c>
      <c r="E3445" s="170">
        <v>45673</v>
      </c>
      <c r="F3445">
        <v>7107.52</v>
      </c>
      <c r="H3445" s="170">
        <v>45673</v>
      </c>
      <c r="I3445" s="172">
        <f t="shared" si="118"/>
        <v>6825.9444444444453</v>
      </c>
      <c r="J3445" s="114">
        <f t="shared" si="119"/>
        <v>7107.52</v>
      </c>
      <c r="L3445" s="170"/>
      <c r="M3445" s="173"/>
      <c r="T3445" s="170"/>
      <c r="X3445" s="170"/>
      <c r="Y3445" s="171"/>
    </row>
    <row r="3446" spans="2:25">
      <c r="B3446" s="170">
        <v>45691</v>
      </c>
      <c r="C3446">
        <v>7625</v>
      </c>
      <c r="E3446" s="170">
        <v>45674</v>
      </c>
      <c r="F3446">
        <v>7154.66</v>
      </c>
      <c r="H3446" s="170">
        <v>45674</v>
      </c>
      <c r="I3446" s="172">
        <f t="shared" si="118"/>
        <v>6825.9444444444453</v>
      </c>
      <c r="J3446" s="114">
        <f t="shared" si="119"/>
        <v>7154.66</v>
      </c>
      <c r="L3446" s="170"/>
      <c r="M3446" s="173"/>
      <c r="T3446" s="170"/>
      <c r="X3446" s="170"/>
      <c r="Y3446" s="171"/>
    </row>
    <row r="3447" spans="2:25">
      <c r="B3447" s="170">
        <v>45692</v>
      </c>
      <c r="C3447">
        <v>7700</v>
      </c>
      <c r="E3447" s="170">
        <v>45677</v>
      </c>
      <c r="F3447">
        <v>7170.74</v>
      </c>
      <c r="H3447" s="170">
        <v>45677</v>
      </c>
      <c r="I3447" s="172">
        <f t="shared" si="118"/>
        <v>6825.9444444444453</v>
      </c>
      <c r="J3447" s="114">
        <f t="shared" si="119"/>
        <v>7170.74</v>
      </c>
      <c r="L3447" s="170"/>
      <c r="M3447" s="173"/>
      <c r="T3447" s="170"/>
      <c r="X3447" s="170"/>
      <c r="Y3447" s="171"/>
    </row>
    <row r="3448" spans="2:25">
      <c r="B3448" s="170">
        <v>45693</v>
      </c>
      <c r="C3448">
        <v>7525</v>
      </c>
      <c r="E3448" s="170">
        <v>45678</v>
      </c>
      <c r="F3448">
        <v>7181.82</v>
      </c>
      <c r="H3448" s="170">
        <v>45678</v>
      </c>
      <c r="I3448" s="172">
        <f t="shared" si="118"/>
        <v>6825.9444444444453</v>
      </c>
      <c r="J3448" s="114">
        <f t="shared" si="119"/>
        <v>7181.82</v>
      </c>
      <c r="L3448" s="170"/>
      <c r="M3448" s="173"/>
      <c r="T3448" s="170"/>
      <c r="X3448" s="170"/>
      <c r="Y3448" s="171"/>
    </row>
    <row r="3449" spans="2:25">
      <c r="B3449" s="170">
        <v>45694</v>
      </c>
      <c r="C3449">
        <v>7525</v>
      </c>
      <c r="E3449" s="170">
        <v>45679</v>
      </c>
      <c r="F3449">
        <v>7257.13</v>
      </c>
      <c r="H3449" s="170">
        <v>45679</v>
      </c>
      <c r="I3449" s="172">
        <f t="shared" si="118"/>
        <v>6825.9444444444453</v>
      </c>
      <c r="J3449" s="114">
        <f t="shared" si="119"/>
        <v>7257.13</v>
      </c>
      <c r="L3449" s="170"/>
      <c r="M3449" s="173"/>
      <c r="T3449" s="170"/>
      <c r="X3449" s="170"/>
      <c r="Y3449" s="171"/>
    </row>
    <row r="3450" spans="2:25">
      <c r="B3450" s="170">
        <v>45695</v>
      </c>
      <c r="C3450">
        <v>7650</v>
      </c>
      <c r="E3450" s="170">
        <v>45680</v>
      </c>
      <c r="F3450">
        <v>7232.64</v>
      </c>
      <c r="H3450" s="170">
        <v>45680</v>
      </c>
      <c r="I3450" s="172">
        <f t="shared" si="118"/>
        <v>6825.9444444444453</v>
      </c>
      <c r="J3450" s="114">
        <f t="shared" si="119"/>
        <v>7232.64</v>
      </c>
      <c r="L3450" s="170"/>
      <c r="M3450" s="173"/>
      <c r="T3450" s="170"/>
      <c r="X3450" s="170"/>
      <c r="Y3450" s="171"/>
    </row>
    <row r="3451" spans="2:25">
      <c r="B3451" s="170">
        <v>45698</v>
      </c>
      <c r="C3451">
        <v>7775</v>
      </c>
      <c r="E3451" s="170">
        <v>45681</v>
      </c>
      <c r="F3451">
        <v>7166.06</v>
      </c>
      <c r="H3451" s="170">
        <v>45681</v>
      </c>
      <c r="I3451" s="172">
        <f t="shared" si="118"/>
        <v>6825.9444444444453</v>
      </c>
      <c r="J3451" s="114">
        <f t="shared" si="119"/>
        <v>7166.06</v>
      </c>
      <c r="L3451" s="170"/>
      <c r="M3451" s="173"/>
      <c r="T3451" s="170"/>
      <c r="X3451" s="170"/>
      <c r="Y3451" s="171"/>
    </row>
    <row r="3452" spans="2:25">
      <c r="B3452" s="170">
        <v>45699</v>
      </c>
      <c r="C3452">
        <v>7700</v>
      </c>
      <c r="E3452" s="170">
        <v>45687</v>
      </c>
      <c r="F3452">
        <v>7073.48</v>
      </c>
      <c r="H3452" s="170">
        <v>45687</v>
      </c>
      <c r="I3452" s="172">
        <f t="shared" si="118"/>
        <v>6825.9444444444453</v>
      </c>
      <c r="J3452" s="114">
        <f t="shared" si="119"/>
        <v>7073.48</v>
      </c>
      <c r="L3452" s="170"/>
      <c r="M3452" s="173"/>
      <c r="T3452" s="170"/>
      <c r="X3452" s="170"/>
      <c r="Y3452" s="171"/>
    </row>
    <row r="3453" spans="2:25">
      <c r="B3453" s="170">
        <v>45700</v>
      </c>
      <c r="C3453">
        <v>7800</v>
      </c>
      <c r="E3453" s="170">
        <v>45688</v>
      </c>
      <c r="F3453">
        <v>7109.2</v>
      </c>
      <c r="H3453" s="170">
        <v>45688</v>
      </c>
      <c r="I3453" s="172">
        <f t="shared" si="118"/>
        <v>6825.9444444444453</v>
      </c>
      <c r="J3453" s="114">
        <f t="shared" si="119"/>
        <v>7109.2</v>
      </c>
      <c r="L3453" s="170"/>
      <c r="M3453" s="173"/>
      <c r="T3453" s="170"/>
      <c r="X3453" s="170"/>
      <c r="Y3453" s="171"/>
    </row>
    <row r="3454" spans="2:25">
      <c r="B3454" s="170">
        <v>45701</v>
      </c>
      <c r="C3454">
        <v>7800</v>
      </c>
      <c r="E3454" s="170">
        <v>45691</v>
      </c>
      <c r="F3454">
        <v>7030.06</v>
      </c>
      <c r="H3454" s="170">
        <v>45691</v>
      </c>
      <c r="I3454" s="172">
        <f t="shared" si="118"/>
        <v>6825.9444444444453</v>
      </c>
      <c r="J3454" s="114">
        <f t="shared" si="119"/>
        <v>7030.06</v>
      </c>
      <c r="L3454" s="170"/>
      <c r="M3454" s="173"/>
      <c r="T3454" s="170"/>
      <c r="X3454" s="170"/>
      <c r="Y3454" s="171"/>
    </row>
    <row r="3455" spans="2:25">
      <c r="B3455" s="170">
        <v>45702</v>
      </c>
      <c r="C3455">
        <v>7750</v>
      </c>
      <c r="E3455" s="170">
        <v>45692</v>
      </c>
      <c r="F3455">
        <v>7073.46</v>
      </c>
      <c r="H3455" s="170">
        <v>45692</v>
      </c>
      <c r="I3455" s="172">
        <f t="shared" si="118"/>
        <v>6825.9444444444453</v>
      </c>
      <c r="J3455" s="114">
        <f t="shared" si="119"/>
        <v>7073.46</v>
      </c>
      <c r="L3455" s="170"/>
      <c r="M3455" s="173"/>
      <c r="T3455" s="170"/>
      <c r="X3455" s="170"/>
      <c r="Y3455" s="171"/>
    </row>
    <row r="3456" spans="2:25">
      <c r="B3456" s="170">
        <v>45705</v>
      </c>
      <c r="C3456">
        <v>7825</v>
      </c>
      <c r="E3456" s="170">
        <v>45693</v>
      </c>
      <c r="F3456">
        <v>7024.23</v>
      </c>
      <c r="H3456" s="170">
        <v>45693</v>
      </c>
      <c r="I3456" s="172">
        <f t="shared" si="118"/>
        <v>6825.9444444444453</v>
      </c>
      <c r="J3456" s="114">
        <f t="shared" si="119"/>
        <v>7024.23</v>
      </c>
      <c r="L3456" s="170"/>
      <c r="M3456" s="173"/>
      <c r="T3456" s="170"/>
      <c r="X3456" s="170"/>
      <c r="Y3456" s="171"/>
    </row>
    <row r="3457" spans="2:25">
      <c r="B3457" s="170">
        <v>45706</v>
      </c>
      <c r="C3457">
        <v>7850</v>
      </c>
      <c r="E3457" s="170">
        <v>45694</v>
      </c>
      <c r="F3457">
        <v>6875.54</v>
      </c>
      <c r="H3457" s="170">
        <v>45694</v>
      </c>
      <c r="I3457" s="172">
        <f t="shared" si="118"/>
        <v>6825.9444444444453</v>
      </c>
      <c r="J3457" s="114">
        <f t="shared" si="119"/>
        <v>6875.54</v>
      </c>
      <c r="L3457" s="170"/>
      <c r="M3457" s="173"/>
      <c r="T3457" s="170"/>
      <c r="X3457" s="170"/>
      <c r="Y3457" s="171"/>
    </row>
    <row r="3458" spans="2:25">
      <c r="B3458" s="170">
        <v>45707</v>
      </c>
      <c r="C3458">
        <v>8000</v>
      </c>
      <c r="E3458" s="170">
        <v>45695</v>
      </c>
      <c r="F3458">
        <v>6742.58</v>
      </c>
      <c r="H3458" s="170">
        <v>45695</v>
      </c>
      <c r="I3458" s="172">
        <f t="shared" si="118"/>
        <v>6825.9444444444453</v>
      </c>
      <c r="J3458" s="114">
        <f t="shared" si="119"/>
        <v>6742.58</v>
      </c>
      <c r="L3458" s="170"/>
      <c r="M3458" s="173"/>
      <c r="T3458" s="170"/>
      <c r="X3458" s="170"/>
      <c r="Y3458" s="171"/>
    </row>
    <row r="3459" spans="2:25">
      <c r="B3459" s="170">
        <v>45708</v>
      </c>
      <c r="C3459">
        <v>7975</v>
      </c>
      <c r="E3459" s="170">
        <v>45698</v>
      </c>
      <c r="F3459">
        <v>6648.14</v>
      </c>
      <c r="H3459" s="170">
        <v>45698</v>
      </c>
      <c r="I3459" s="172">
        <f t="shared" si="118"/>
        <v>6825.9444444444453</v>
      </c>
      <c r="J3459" s="114">
        <f t="shared" si="119"/>
        <v>6648.14</v>
      </c>
      <c r="L3459" s="170"/>
      <c r="M3459" s="173"/>
      <c r="T3459" s="170"/>
      <c r="X3459" s="170"/>
      <c r="Y3459" s="171"/>
    </row>
    <row r="3460" spans="2:25">
      <c r="B3460" s="170">
        <v>45709</v>
      </c>
      <c r="C3460">
        <v>7700</v>
      </c>
      <c r="E3460" s="170">
        <v>45699</v>
      </c>
      <c r="F3460">
        <v>6531.99</v>
      </c>
      <c r="H3460" s="170">
        <v>45699</v>
      </c>
      <c r="I3460" s="172">
        <f t="shared" si="118"/>
        <v>6825.9444444444453</v>
      </c>
      <c r="J3460" s="114">
        <f t="shared" si="119"/>
        <v>6531.99</v>
      </c>
      <c r="L3460" s="170"/>
      <c r="M3460" s="173"/>
      <c r="T3460" s="170"/>
      <c r="X3460" s="170"/>
      <c r="Y3460" s="171"/>
    </row>
    <row r="3461" spans="2:25">
      <c r="B3461" s="170">
        <v>45712</v>
      </c>
      <c r="C3461">
        <v>7900</v>
      </c>
      <c r="E3461" s="170">
        <v>45700</v>
      </c>
      <c r="F3461">
        <v>6645.78</v>
      </c>
      <c r="H3461" s="170">
        <v>45700</v>
      </c>
      <c r="I3461" s="172">
        <f t="shared" ref="I3461:I3524" si="120">IFERROR(_xlfn.XLOOKUP($H3461,B3461:B7028,C3461:C7028),AVERAGE(I3458:I3460))</f>
        <v>6825.9444444444453</v>
      </c>
      <c r="J3461" s="114">
        <f t="shared" ref="J3461:J3524" si="121">F3461</f>
        <v>6645.78</v>
      </c>
      <c r="L3461" s="170"/>
      <c r="M3461" s="173"/>
      <c r="T3461" s="170"/>
      <c r="X3461" s="170"/>
      <c r="Y3461" s="171"/>
    </row>
    <row r="3462" spans="2:25">
      <c r="B3462" s="170">
        <v>45713</v>
      </c>
      <c r="C3462">
        <v>7825</v>
      </c>
      <c r="E3462" s="170">
        <v>45701</v>
      </c>
      <c r="F3462">
        <v>6613.57</v>
      </c>
      <c r="H3462" s="170">
        <v>45701</v>
      </c>
      <c r="I3462" s="172">
        <f t="shared" si="120"/>
        <v>6825.9444444444453</v>
      </c>
      <c r="J3462" s="114">
        <f t="shared" si="121"/>
        <v>6613.57</v>
      </c>
      <c r="L3462" s="170"/>
      <c r="M3462" s="173"/>
      <c r="T3462" s="170"/>
      <c r="X3462" s="170"/>
      <c r="Y3462" s="171"/>
    </row>
    <row r="3463" spans="2:25">
      <c r="B3463" s="170">
        <v>45714</v>
      </c>
      <c r="C3463">
        <v>7725</v>
      </c>
      <c r="E3463" s="170">
        <v>45702</v>
      </c>
      <c r="F3463">
        <v>6638.46</v>
      </c>
      <c r="H3463" s="170">
        <v>45702</v>
      </c>
      <c r="I3463" s="172">
        <f t="shared" si="120"/>
        <v>6825.9444444444453</v>
      </c>
      <c r="J3463" s="114">
        <f t="shared" si="121"/>
        <v>6638.46</v>
      </c>
      <c r="L3463" s="170"/>
      <c r="M3463" s="173"/>
      <c r="T3463" s="170"/>
      <c r="X3463" s="170"/>
      <c r="Y3463" s="171"/>
    </row>
    <row r="3464" spans="2:25">
      <c r="B3464" s="170">
        <v>45715</v>
      </c>
      <c r="C3464">
        <v>7600</v>
      </c>
      <c r="E3464" s="170">
        <v>45705</v>
      </c>
      <c r="F3464">
        <v>6830.88</v>
      </c>
      <c r="H3464" s="170">
        <v>45705</v>
      </c>
      <c r="I3464" s="172">
        <f t="shared" si="120"/>
        <v>6825.9444444444453</v>
      </c>
      <c r="J3464" s="114">
        <f t="shared" si="121"/>
        <v>6830.88</v>
      </c>
      <c r="L3464" s="170"/>
      <c r="M3464" s="173"/>
      <c r="T3464" s="170"/>
      <c r="X3464" s="170"/>
      <c r="Y3464" s="171"/>
    </row>
    <row r="3465" spans="2:25">
      <c r="B3465" s="170">
        <v>45716</v>
      </c>
      <c r="C3465">
        <v>7125</v>
      </c>
      <c r="E3465" s="170">
        <v>45706</v>
      </c>
      <c r="F3465">
        <v>6873.55</v>
      </c>
      <c r="H3465" s="170">
        <v>45706</v>
      </c>
      <c r="I3465" s="172">
        <f t="shared" si="120"/>
        <v>6825.9444444444453</v>
      </c>
      <c r="J3465" s="114">
        <f t="shared" si="121"/>
        <v>6873.55</v>
      </c>
      <c r="L3465" s="170"/>
      <c r="M3465" s="173"/>
      <c r="T3465" s="170"/>
      <c r="X3465" s="170"/>
      <c r="Y3465" s="171"/>
    </row>
    <row r="3466" spans="2:25">
      <c r="B3466" s="170">
        <v>45719</v>
      </c>
      <c r="C3466">
        <v>7350</v>
      </c>
      <c r="E3466" s="170">
        <v>45707</v>
      </c>
      <c r="F3466">
        <v>6794.87</v>
      </c>
      <c r="H3466" s="170">
        <v>45707</v>
      </c>
      <c r="I3466" s="172">
        <f t="shared" si="120"/>
        <v>6825.9444444444453</v>
      </c>
      <c r="J3466" s="114">
        <f t="shared" si="121"/>
        <v>6794.87</v>
      </c>
      <c r="L3466" s="170"/>
      <c r="M3466" s="173"/>
      <c r="T3466" s="170"/>
      <c r="X3466" s="170"/>
      <c r="Y3466" s="171"/>
    </row>
    <row r="3467" spans="2:25">
      <c r="B3467" s="170">
        <v>45720</v>
      </c>
      <c r="C3467">
        <v>7325</v>
      </c>
      <c r="E3467" s="170">
        <v>45708</v>
      </c>
      <c r="F3467">
        <v>6788.04</v>
      </c>
      <c r="H3467" s="170">
        <v>45708</v>
      </c>
      <c r="I3467" s="172">
        <f t="shared" si="120"/>
        <v>6825.9444444444453</v>
      </c>
      <c r="J3467" s="114">
        <f t="shared" si="121"/>
        <v>6788.04</v>
      </c>
      <c r="L3467" s="170"/>
      <c r="M3467" s="173"/>
      <c r="T3467" s="170"/>
      <c r="X3467" s="170"/>
      <c r="Y3467" s="171"/>
    </row>
    <row r="3468" spans="2:25">
      <c r="B3468" s="170">
        <v>45721</v>
      </c>
      <c r="C3468">
        <v>7425</v>
      </c>
      <c r="E3468" s="170">
        <v>45709</v>
      </c>
      <c r="F3468">
        <v>6803</v>
      </c>
      <c r="H3468" s="170">
        <v>45709</v>
      </c>
      <c r="I3468" s="172">
        <f t="shared" si="120"/>
        <v>6825.9444444444453</v>
      </c>
      <c r="J3468" s="114">
        <f t="shared" si="121"/>
        <v>6803</v>
      </c>
      <c r="L3468" s="170"/>
      <c r="M3468" s="173"/>
      <c r="T3468" s="170"/>
      <c r="X3468" s="170"/>
      <c r="Y3468" s="171"/>
    </row>
    <row r="3469" spans="2:25">
      <c r="B3469" s="170">
        <v>45722</v>
      </c>
      <c r="C3469">
        <v>7300</v>
      </c>
      <c r="E3469" s="170">
        <v>45712</v>
      </c>
      <c r="F3469">
        <v>6749.6</v>
      </c>
      <c r="H3469" s="170">
        <v>45712</v>
      </c>
      <c r="I3469" s="172">
        <f t="shared" si="120"/>
        <v>6825.9444444444453</v>
      </c>
      <c r="J3469" s="114">
        <f t="shared" si="121"/>
        <v>6749.6</v>
      </c>
      <c r="L3469" s="170"/>
      <c r="M3469" s="173"/>
      <c r="T3469" s="170"/>
      <c r="X3469" s="170"/>
      <c r="Y3469" s="171"/>
    </row>
    <row r="3470" spans="2:25">
      <c r="B3470" s="170">
        <v>45723</v>
      </c>
      <c r="C3470">
        <v>7250</v>
      </c>
      <c r="E3470" s="170">
        <v>45713</v>
      </c>
      <c r="F3470">
        <v>6587.09</v>
      </c>
      <c r="H3470" s="170">
        <v>45713</v>
      </c>
      <c r="I3470" s="172">
        <f t="shared" si="120"/>
        <v>6825.9444444444453</v>
      </c>
      <c r="J3470" s="114">
        <f t="shared" si="121"/>
        <v>6587.09</v>
      </c>
      <c r="L3470" s="170"/>
      <c r="M3470" s="173"/>
      <c r="T3470" s="170"/>
      <c r="X3470" s="170"/>
      <c r="Y3470" s="171"/>
    </row>
    <row r="3471" spans="2:25">
      <c r="B3471" s="170">
        <v>45726</v>
      </c>
      <c r="C3471">
        <v>7550</v>
      </c>
      <c r="E3471" s="170">
        <v>45714</v>
      </c>
      <c r="F3471">
        <v>6606.18</v>
      </c>
      <c r="H3471" s="170">
        <v>45714</v>
      </c>
      <c r="I3471" s="172">
        <f t="shared" si="120"/>
        <v>6825.9444444444453</v>
      </c>
      <c r="J3471" s="114">
        <f t="shared" si="121"/>
        <v>6606.18</v>
      </c>
      <c r="L3471" s="170"/>
      <c r="M3471" s="173"/>
      <c r="T3471" s="170"/>
      <c r="X3471" s="170"/>
      <c r="Y3471" s="171"/>
    </row>
    <row r="3472" spans="2:25">
      <c r="B3472" s="170">
        <v>45727</v>
      </c>
      <c r="C3472">
        <v>7275</v>
      </c>
      <c r="E3472" s="170">
        <v>45715</v>
      </c>
      <c r="F3472">
        <v>6485.45</v>
      </c>
      <c r="H3472" s="170">
        <v>45715</v>
      </c>
      <c r="I3472" s="172">
        <f t="shared" si="120"/>
        <v>6825.9444444444453</v>
      </c>
      <c r="J3472" s="114">
        <f t="shared" si="121"/>
        <v>6485.45</v>
      </c>
      <c r="L3472" s="170"/>
      <c r="M3472" s="173"/>
      <c r="T3472" s="170"/>
      <c r="X3472" s="170"/>
      <c r="Y3472" s="171"/>
    </row>
    <row r="3473" spans="2:25">
      <c r="B3473" s="170">
        <v>45728</v>
      </c>
      <c r="C3473">
        <v>7475</v>
      </c>
      <c r="E3473" s="170">
        <v>45716</v>
      </c>
      <c r="F3473">
        <v>6270.6</v>
      </c>
      <c r="H3473" s="170">
        <v>45716</v>
      </c>
      <c r="I3473" s="172">
        <f t="shared" si="120"/>
        <v>6825.9444444444453</v>
      </c>
      <c r="J3473" s="114">
        <f t="shared" si="121"/>
        <v>6270.6</v>
      </c>
      <c r="L3473" s="170"/>
      <c r="M3473" s="173"/>
      <c r="T3473" s="170"/>
      <c r="X3473" s="170"/>
      <c r="Y3473" s="171"/>
    </row>
    <row r="3474" spans="2:25">
      <c r="B3474" s="170">
        <v>45729</v>
      </c>
      <c r="C3474">
        <v>7300</v>
      </c>
      <c r="E3474" s="170">
        <v>45719</v>
      </c>
      <c r="F3474">
        <v>6519.66</v>
      </c>
      <c r="H3474" s="170">
        <v>45719</v>
      </c>
      <c r="I3474" s="172">
        <f t="shared" si="120"/>
        <v>6825.9444444444453</v>
      </c>
      <c r="J3474" s="114">
        <f t="shared" si="121"/>
        <v>6519.66</v>
      </c>
      <c r="L3474" s="170"/>
      <c r="M3474" s="173"/>
      <c r="T3474" s="170"/>
      <c r="X3474" s="170"/>
      <c r="Y3474" s="171"/>
    </row>
    <row r="3475" spans="2:25">
      <c r="B3475" s="170">
        <v>45730</v>
      </c>
      <c r="C3475">
        <v>7175</v>
      </c>
      <c r="E3475" s="170">
        <v>45720</v>
      </c>
      <c r="F3475">
        <v>6380.4</v>
      </c>
      <c r="H3475" s="170">
        <v>45720</v>
      </c>
      <c r="I3475" s="172">
        <f t="shared" si="120"/>
        <v>6825.9444444444453</v>
      </c>
      <c r="J3475" s="114">
        <f t="shared" si="121"/>
        <v>6380.4</v>
      </c>
      <c r="L3475" s="170"/>
      <c r="M3475" s="173"/>
      <c r="T3475" s="170"/>
      <c r="X3475" s="170"/>
      <c r="Y3475" s="171"/>
    </row>
    <row r="3476" spans="2:25">
      <c r="B3476" s="170">
        <v>45733</v>
      </c>
      <c r="C3476">
        <v>7275</v>
      </c>
      <c r="E3476" s="170">
        <v>45721</v>
      </c>
      <c r="F3476">
        <v>6531.4</v>
      </c>
      <c r="H3476" s="170">
        <v>45721</v>
      </c>
      <c r="I3476" s="172">
        <f t="shared" si="120"/>
        <v>6825.9444444444453</v>
      </c>
      <c r="J3476" s="114">
        <f t="shared" si="121"/>
        <v>6531.4</v>
      </c>
      <c r="L3476" s="170"/>
      <c r="M3476" s="173"/>
      <c r="T3476" s="170"/>
      <c r="X3476" s="170"/>
      <c r="Y3476" s="171"/>
    </row>
    <row r="3477" spans="2:25">
      <c r="B3477" s="170">
        <v>45734</v>
      </c>
      <c r="C3477">
        <v>7075</v>
      </c>
      <c r="E3477" s="170">
        <v>45722</v>
      </c>
      <c r="F3477">
        <v>6617.85</v>
      </c>
      <c r="H3477" s="170">
        <v>45722</v>
      </c>
      <c r="I3477" s="172">
        <f t="shared" si="120"/>
        <v>6825.9444444444453</v>
      </c>
      <c r="J3477" s="114">
        <f t="shared" si="121"/>
        <v>6617.85</v>
      </c>
      <c r="L3477" s="170"/>
      <c r="M3477" s="173"/>
      <c r="T3477" s="170"/>
      <c r="X3477" s="170"/>
      <c r="Y3477" s="171"/>
    </row>
    <row r="3478" spans="2:25">
      <c r="B3478" s="170">
        <v>45735</v>
      </c>
      <c r="C3478">
        <v>7200</v>
      </c>
      <c r="E3478" s="170">
        <v>45723</v>
      </c>
      <c r="F3478">
        <v>6636</v>
      </c>
      <c r="H3478" s="170">
        <v>45723</v>
      </c>
      <c r="I3478" s="172">
        <f t="shared" si="120"/>
        <v>6825.9444444444453</v>
      </c>
      <c r="J3478" s="114">
        <f t="shared" si="121"/>
        <v>6636</v>
      </c>
      <c r="L3478" s="170"/>
      <c r="M3478" s="173"/>
      <c r="T3478" s="170"/>
      <c r="X3478" s="170"/>
      <c r="Y3478" s="171"/>
    </row>
    <row r="3479" spans="2:25">
      <c r="B3479" s="170">
        <v>45736</v>
      </c>
      <c r="C3479">
        <v>7025</v>
      </c>
      <c r="E3479" s="170">
        <v>45726</v>
      </c>
      <c r="F3479">
        <v>6598.21</v>
      </c>
      <c r="H3479" s="170">
        <v>45726</v>
      </c>
      <c r="I3479" s="172">
        <f t="shared" si="120"/>
        <v>6825.9444444444453</v>
      </c>
      <c r="J3479" s="114">
        <f t="shared" si="121"/>
        <v>6598.21</v>
      </c>
      <c r="L3479" s="170"/>
      <c r="M3479" s="173"/>
      <c r="T3479" s="170"/>
      <c r="X3479" s="170"/>
      <c r="Y3479" s="171"/>
    </row>
    <row r="3480" spans="2:25">
      <c r="B3480" s="170">
        <v>45737</v>
      </c>
      <c r="C3480">
        <v>6975</v>
      </c>
      <c r="E3480" s="170">
        <v>45727</v>
      </c>
      <c r="F3480">
        <v>6545.85</v>
      </c>
      <c r="H3480" s="170">
        <v>45727</v>
      </c>
      <c r="I3480" s="172">
        <f t="shared" si="120"/>
        <v>6825.9444444444453</v>
      </c>
      <c r="J3480" s="114">
        <f t="shared" si="121"/>
        <v>6545.85</v>
      </c>
      <c r="L3480" s="170"/>
      <c r="M3480" s="173"/>
      <c r="T3480" s="170"/>
      <c r="X3480" s="170"/>
      <c r="Y3480" s="171"/>
    </row>
    <row r="3481" spans="2:25">
      <c r="B3481" s="170">
        <v>45740</v>
      </c>
      <c r="C3481">
        <v>6800</v>
      </c>
      <c r="E3481" s="170">
        <v>45728</v>
      </c>
      <c r="F3481">
        <v>6665.05</v>
      </c>
      <c r="H3481" s="170">
        <v>45728</v>
      </c>
      <c r="I3481" s="172">
        <f t="shared" si="120"/>
        <v>6825.9444444444453</v>
      </c>
      <c r="J3481" s="114">
        <f t="shared" si="121"/>
        <v>6665.05</v>
      </c>
      <c r="L3481" s="170"/>
      <c r="M3481" s="173"/>
      <c r="T3481" s="170"/>
      <c r="X3481" s="170"/>
      <c r="Y3481" s="171"/>
    </row>
    <row r="3482" spans="2:25">
      <c r="B3482" s="170">
        <v>45741</v>
      </c>
      <c r="C3482">
        <v>6800</v>
      </c>
      <c r="E3482" s="170">
        <v>45729</v>
      </c>
      <c r="F3482">
        <v>6647.42</v>
      </c>
      <c r="H3482" s="170">
        <v>45729</v>
      </c>
      <c r="I3482" s="172">
        <f t="shared" si="120"/>
        <v>6825.9444444444453</v>
      </c>
      <c r="J3482" s="114">
        <f t="shared" si="121"/>
        <v>6647.42</v>
      </c>
      <c r="L3482" s="170"/>
      <c r="M3482" s="173"/>
      <c r="T3482" s="170"/>
      <c r="X3482" s="170"/>
      <c r="Y3482" s="171"/>
    </row>
    <row r="3483" spans="2:25">
      <c r="B3483" s="170">
        <v>45742</v>
      </c>
      <c r="C3483">
        <v>6925</v>
      </c>
      <c r="E3483" s="170">
        <v>45730</v>
      </c>
      <c r="F3483">
        <v>6515.63</v>
      </c>
      <c r="H3483" s="170">
        <v>45730</v>
      </c>
      <c r="I3483" s="172">
        <f t="shared" si="120"/>
        <v>6825.9444444444453</v>
      </c>
      <c r="J3483" s="114">
        <f t="shared" si="121"/>
        <v>6515.63</v>
      </c>
      <c r="L3483" s="170"/>
      <c r="M3483" s="173"/>
      <c r="T3483" s="170"/>
      <c r="X3483" s="170"/>
      <c r="Y3483" s="171"/>
    </row>
    <row r="3484" spans="2:25">
      <c r="B3484" s="170">
        <v>45743</v>
      </c>
      <c r="C3484">
        <v>7100</v>
      </c>
      <c r="E3484" s="170">
        <v>45733</v>
      </c>
      <c r="F3484">
        <v>6471.95</v>
      </c>
      <c r="H3484" s="170">
        <v>45733</v>
      </c>
      <c r="I3484" s="172">
        <f t="shared" si="120"/>
        <v>6825.9444444444453</v>
      </c>
      <c r="J3484" s="114">
        <f t="shared" si="121"/>
        <v>6471.95</v>
      </c>
      <c r="L3484" s="170"/>
      <c r="M3484" s="173"/>
      <c r="T3484" s="170"/>
      <c r="X3484" s="170"/>
      <c r="Y3484" s="171"/>
    </row>
    <row r="3485" spans="2:25">
      <c r="B3485" s="170">
        <v>45755</v>
      </c>
      <c r="C3485">
        <v>7200</v>
      </c>
      <c r="E3485" s="170">
        <v>45734</v>
      </c>
      <c r="F3485">
        <v>6223.39</v>
      </c>
      <c r="H3485" s="170">
        <v>45734</v>
      </c>
      <c r="I3485" s="172">
        <f t="shared" si="120"/>
        <v>6825.9444444444453</v>
      </c>
      <c r="J3485" s="114">
        <f t="shared" si="121"/>
        <v>6223.39</v>
      </c>
      <c r="L3485" s="170"/>
      <c r="M3485" s="173"/>
      <c r="T3485" s="170"/>
      <c r="X3485" s="170"/>
      <c r="Y3485" s="171"/>
    </row>
    <row r="3486" spans="2:25">
      <c r="B3486" s="170">
        <v>45756</v>
      </c>
      <c r="C3486">
        <v>6675</v>
      </c>
      <c r="E3486" s="170">
        <v>45735</v>
      </c>
      <c r="F3486">
        <v>6311.66</v>
      </c>
      <c r="H3486" s="170">
        <v>45735</v>
      </c>
      <c r="I3486" s="172">
        <f t="shared" si="120"/>
        <v>6825.9444444444453</v>
      </c>
      <c r="J3486" s="114">
        <f t="shared" si="121"/>
        <v>6311.66</v>
      </c>
      <c r="L3486" s="170"/>
      <c r="M3486" s="173"/>
      <c r="T3486" s="170"/>
      <c r="X3486" s="170"/>
      <c r="Y3486" s="171"/>
    </row>
    <row r="3487" spans="2:25">
      <c r="B3487" s="170">
        <v>45757</v>
      </c>
      <c r="C3487">
        <v>7075</v>
      </c>
      <c r="E3487" s="170">
        <v>45736</v>
      </c>
      <c r="F3487">
        <v>6381.67</v>
      </c>
      <c r="H3487" s="170">
        <v>45736</v>
      </c>
      <c r="I3487" s="172">
        <f t="shared" si="120"/>
        <v>6825.9444444444453</v>
      </c>
      <c r="J3487" s="114">
        <f t="shared" si="121"/>
        <v>6381.67</v>
      </c>
      <c r="L3487" s="170"/>
      <c r="M3487" s="173"/>
      <c r="T3487" s="170"/>
      <c r="X3487" s="170"/>
      <c r="Y3487" s="171"/>
    </row>
    <row r="3488" spans="2:25">
      <c r="B3488" s="170">
        <v>45758</v>
      </c>
      <c r="C3488">
        <v>6900</v>
      </c>
      <c r="E3488" s="170">
        <v>45737</v>
      </c>
      <c r="F3488">
        <v>6258.18</v>
      </c>
      <c r="H3488" s="170">
        <v>45737</v>
      </c>
      <c r="I3488" s="172">
        <f t="shared" si="120"/>
        <v>6825.9444444444453</v>
      </c>
      <c r="J3488" s="114">
        <f t="shared" si="121"/>
        <v>6258.18</v>
      </c>
      <c r="L3488" s="170"/>
      <c r="M3488" s="173"/>
      <c r="T3488" s="170"/>
      <c r="X3488" s="170"/>
      <c r="Y3488" s="171"/>
    </row>
    <row r="3489" spans="2:25">
      <c r="B3489" s="170">
        <v>45761</v>
      </c>
      <c r="C3489">
        <v>7125</v>
      </c>
      <c r="E3489" s="170">
        <v>45740</v>
      </c>
      <c r="F3489">
        <v>6161.22</v>
      </c>
      <c r="H3489" s="170">
        <v>45740</v>
      </c>
      <c r="I3489" s="172">
        <f t="shared" si="120"/>
        <v>6825.9444444444453</v>
      </c>
      <c r="J3489" s="114">
        <f t="shared" si="121"/>
        <v>6161.22</v>
      </c>
      <c r="L3489" s="170"/>
      <c r="M3489" s="173"/>
      <c r="T3489" s="170"/>
      <c r="X3489" s="170"/>
      <c r="Y3489" s="171"/>
    </row>
    <row r="3490" spans="2:25">
      <c r="B3490" s="170">
        <v>45762</v>
      </c>
      <c r="C3490">
        <v>7300</v>
      </c>
      <c r="E3490" s="170">
        <v>45741</v>
      </c>
      <c r="F3490">
        <v>6235.62</v>
      </c>
      <c r="H3490" s="170">
        <v>45741</v>
      </c>
      <c r="I3490" s="172">
        <f t="shared" si="120"/>
        <v>6825.9444444444453</v>
      </c>
      <c r="J3490" s="114">
        <f t="shared" si="121"/>
        <v>6235.62</v>
      </c>
      <c r="L3490" s="170"/>
      <c r="M3490" s="173"/>
      <c r="T3490" s="170"/>
      <c r="X3490" s="170"/>
      <c r="Y3490" s="171"/>
    </row>
    <row r="3491" spans="2:25">
      <c r="B3491" s="170">
        <v>45763</v>
      </c>
      <c r="C3491">
        <v>7400</v>
      </c>
      <c r="E3491" s="170">
        <v>45742</v>
      </c>
      <c r="F3491">
        <v>6472.36</v>
      </c>
      <c r="H3491" s="170">
        <v>45742</v>
      </c>
      <c r="I3491" s="172">
        <f t="shared" si="120"/>
        <v>6825.9444444444453</v>
      </c>
      <c r="J3491" s="114">
        <f t="shared" si="121"/>
        <v>6472.36</v>
      </c>
      <c r="L3491" s="170"/>
      <c r="M3491" s="173"/>
      <c r="T3491" s="170"/>
      <c r="X3491" s="170"/>
      <c r="Y3491" s="171"/>
    </row>
    <row r="3492" spans="2:25">
      <c r="B3492" s="170">
        <v>45764</v>
      </c>
      <c r="C3492">
        <v>7300</v>
      </c>
      <c r="E3492" s="170">
        <v>45743</v>
      </c>
      <c r="F3492">
        <v>6510.62</v>
      </c>
      <c r="H3492" s="170">
        <v>45743</v>
      </c>
      <c r="I3492" s="172">
        <f t="shared" si="120"/>
        <v>6825.9444444444453</v>
      </c>
      <c r="J3492" s="114">
        <f t="shared" si="121"/>
        <v>6510.62</v>
      </c>
      <c r="L3492" s="170"/>
      <c r="M3492" s="173"/>
      <c r="T3492" s="170"/>
      <c r="X3492" s="170"/>
      <c r="Y3492" s="171"/>
    </row>
    <row r="3493" spans="2:25">
      <c r="B3493" s="170">
        <v>45768</v>
      </c>
      <c r="C3493">
        <v>7350</v>
      </c>
      <c r="E3493" s="170">
        <v>45755</v>
      </c>
      <c r="F3493">
        <v>5996.14</v>
      </c>
      <c r="H3493" s="170">
        <v>45755</v>
      </c>
      <c r="I3493" s="172">
        <f t="shared" si="120"/>
        <v>6825.9444444444453</v>
      </c>
      <c r="J3493" s="114">
        <f t="shared" si="121"/>
        <v>5996.14</v>
      </c>
      <c r="L3493" s="170"/>
      <c r="M3493" s="173"/>
      <c r="T3493" s="170"/>
      <c r="X3493" s="170"/>
      <c r="Y3493" s="171"/>
    </row>
    <row r="3494" spans="2:25">
      <c r="B3494" s="170">
        <v>45769</v>
      </c>
      <c r="C3494">
        <v>7200</v>
      </c>
      <c r="E3494" s="170">
        <v>45756</v>
      </c>
      <c r="F3494">
        <v>5967.99</v>
      </c>
      <c r="H3494" s="170">
        <v>45756</v>
      </c>
      <c r="I3494" s="172">
        <f t="shared" si="120"/>
        <v>6825.9444444444453</v>
      </c>
      <c r="J3494" s="114">
        <f t="shared" si="121"/>
        <v>5967.99</v>
      </c>
      <c r="L3494" s="170"/>
      <c r="M3494" s="173"/>
      <c r="T3494" s="170"/>
      <c r="X3494" s="170"/>
      <c r="Y3494" s="171"/>
    </row>
    <row r="3495" spans="2:25">
      <c r="B3495" s="170">
        <v>45770</v>
      </c>
      <c r="C3495">
        <v>7350</v>
      </c>
      <c r="E3495" s="170">
        <v>45757</v>
      </c>
      <c r="F3495">
        <v>6254.02</v>
      </c>
      <c r="H3495" s="170">
        <v>45757</v>
      </c>
      <c r="I3495" s="172">
        <f t="shared" si="120"/>
        <v>6825.9444444444453</v>
      </c>
      <c r="J3495" s="114">
        <f t="shared" si="121"/>
        <v>6254.02</v>
      </c>
      <c r="L3495" s="170"/>
      <c r="M3495" s="173"/>
      <c r="T3495" s="170"/>
      <c r="X3495" s="170"/>
      <c r="Y3495" s="171"/>
    </row>
    <row r="3496" spans="2:25">
      <c r="B3496" s="170">
        <v>45771</v>
      </c>
      <c r="C3496">
        <v>7250</v>
      </c>
      <c r="E3496" s="170">
        <v>45758</v>
      </c>
      <c r="F3496">
        <v>6262.23</v>
      </c>
      <c r="H3496" s="170">
        <v>45758</v>
      </c>
      <c r="I3496" s="172">
        <f t="shared" si="120"/>
        <v>6825.9444444444453</v>
      </c>
      <c r="J3496" s="114">
        <f t="shared" si="121"/>
        <v>6262.23</v>
      </c>
      <c r="L3496" s="170"/>
      <c r="M3496" s="173"/>
      <c r="T3496" s="170"/>
      <c r="X3496" s="170"/>
      <c r="Y3496" s="171"/>
    </row>
    <row r="3497" spans="2:25">
      <c r="B3497" s="170">
        <v>45772</v>
      </c>
      <c r="C3497">
        <v>7475</v>
      </c>
      <c r="E3497" s="170">
        <v>45761</v>
      </c>
      <c r="F3497">
        <v>6368.52</v>
      </c>
      <c r="H3497" s="170">
        <v>45761</v>
      </c>
      <c r="I3497" s="172">
        <f t="shared" si="120"/>
        <v>6825.9444444444453</v>
      </c>
      <c r="J3497" s="114">
        <f t="shared" si="121"/>
        <v>6368.52</v>
      </c>
      <c r="L3497" s="170"/>
      <c r="M3497" s="173"/>
      <c r="T3497" s="170"/>
      <c r="X3497" s="170"/>
      <c r="Y3497" s="171"/>
    </row>
    <row r="3498" spans="2:25">
      <c r="B3498" s="170">
        <v>45775</v>
      </c>
      <c r="C3498">
        <v>7425</v>
      </c>
      <c r="E3498" s="170">
        <v>45762</v>
      </c>
      <c r="F3498">
        <v>6441.68</v>
      </c>
      <c r="H3498" s="170">
        <v>45762</v>
      </c>
      <c r="I3498" s="172">
        <f t="shared" si="120"/>
        <v>6825.9444444444453</v>
      </c>
      <c r="J3498" s="114">
        <f t="shared" si="121"/>
        <v>6441.68</v>
      </c>
      <c r="L3498" s="170"/>
      <c r="M3498" s="173"/>
      <c r="T3498" s="170"/>
      <c r="X3498" s="170"/>
      <c r="Y3498" s="171"/>
    </row>
    <row r="3499" spans="2:25">
      <c r="B3499" s="170">
        <v>45776</v>
      </c>
      <c r="C3499">
        <v>7500</v>
      </c>
      <c r="E3499" s="170">
        <v>45763</v>
      </c>
      <c r="F3499">
        <v>6400.05</v>
      </c>
      <c r="H3499" s="170">
        <v>45763</v>
      </c>
      <c r="I3499" s="172">
        <f t="shared" si="120"/>
        <v>6825.9444444444453</v>
      </c>
      <c r="J3499" s="114">
        <f t="shared" si="121"/>
        <v>6400.05</v>
      </c>
      <c r="L3499" s="170"/>
      <c r="M3499" s="173"/>
      <c r="T3499" s="170"/>
      <c r="X3499" s="170"/>
      <c r="Y3499" s="171"/>
    </row>
    <row r="3500" spans="2:25">
      <c r="B3500" s="170">
        <v>45777</v>
      </c>
      <c r="C3500">
        <v>8000</v>
      </c>
      <c r="E3500" s="170">
        <v>45764</v>
      </c>
      <c r="F3500">
        <v>6438.27</v>
      </c>
      <c r="H3500" s="170">
        <v>45764</v>
      </c>
      <c r="I3500" s="172">
        <f t="shared" si="120"/>
        <v>6825.9444444444453</v>
      </c>
      <c r="J3500" s="114">
        <f t="shared" si="121"/>
        <v>6438.27</v>
      </c>
      <c r="L3500" s="170"/>
      <c r="M3500" s="173"/>
      <c r="T3500" s="170"/>
      <c r="X3500" s="170"/>
      <c r="Y3500" s="171"/>
    </row>
    <row r="3501" spans="2:25">
      <c r="B3501" s="170">
        <v>45779</v>
      </c>
      <c r="C3501">
        <v>7700</v>
      </c>
      <c r="E3501" s="170">
        <v>45768</v>
      </c>
      <c r="F3501">
        <v>6445.97</v>
      </c>
      <c r="H3501" s="170">
        <v>45768</v>
      </c>
      <c r="I3501" s="172">
        <f t="shared" si="120"/>
        <v>6825.9444444444453</v>
      </c>
      <c r="J3501" s="114">
        <f t="shared" si="121"/>
        <v>6445.97</v>
      </c>
      <c r="L3501" s="170"/>
      <c r="M3501" s="173"/>
      <c r="T3501" s="170"/>
      <c r="X3501" s="170"/>
      <c r="Y3501" s="171"/>
    </row>
    <row r="3502" spans="2:25">
      <c r="B3502" s="170">
        <v>45782</v>
      </c>
      <c r="C3502">
        <v>7600</v>
      </c>
      <c r="E3502" s="170">
        <v>45769</v>
      </c>
      <c r="F3502">
        <v>6538.27</v>
      </c>
      <c r="H3502" s="170">
        <v>45769</v>
      </c>
      <c r="I3502" s="172">
        <f t="shared" si="120"/>
        <v>6825.9444444444453</v>
      </c>
      <c r="J3502" s="114">
        <f t="shared" si="121"/>
        <v>6538.27</v>
      </c>
      <c r="L3502" s="170"/>
      <c r="M3502" s="173"/>
      <c r="T3502" s="170"/>
      <c r="X3502" s="170"/>
      <c r="Y3502" s="171"/>
    </row>
    <row r="3503" spans="2:25">
      <c r="B3503" s="170">
        <v>45783</v>
      </c>
      <c r="C3503">
        <v>7525</v>
      </c>
      <c r="E3503" s="170">
        <v>45770</v>
      </c>
      <c r="F3503">
        <v>6634.38</v>
      </c>
      <c r="H3503" s="170">
        <v>45770</v>
      </c>
      <c r="I3503" s="172">
        <f t="shared" si="120"/>
        <v>6825.9444444444453</v>
      </c>
      <c r="J3503" s="114">
        <f t="shared" si="121"/>
        <v>6634.38</v>
      </c>
      <c r="L3503" s="170"/>
      <c r="M3503" s="173"/>
      <c r="T3503" s="170"/>
      <c r="X3503" s="170"/>
      <c r="Y3503" s="171"/>
    </row>
    <row r="3504" spans="2:25">
      <c r="B3504" s="170">
        <v>45784</v>
      </c>
      <c r="C3504">
        <v>7750</v>
      </c>
      <c r="E3504" s="170">
        <v>45771</v>
      </c>
      <c r="F3504">
        <v>6613.48</v>
      </c>
      <c r="H3504" s="170">
        <v>45771</v>
      </c>
      <c r="I3504" s="172">
        <f t="shared" si="120"/>
        <v>6825.9444444444453</v>
      </c>
      <c r="J3504" s="114">
        <f t="shared" si="121"/>
        <v>6613.48</v>
      </c>
      <c r="L3504" s="170"/>
      <c r="M3504" s="173"/>
      <c r="T3504" s="170"/>
      <c r="X3504" s="170"/>
      <c r="Y3504" s="171"/>
    </row>
    <row r="3505" spans="2:25">
      <c r="B3505" s="170">
        <v>45785</v>
      </c>
      <c r="C3505">
        <v>7775</v>
      </c>
      <c r="E3505" s="170">
        <v>45772</v>
      </c>
      <c r="F3505">
        <v>6678.92</v>
      </c>
      <c r="H3505" s="170">
        <v>45772</v>
      </c>
      <c r="I3505" s="172">
        <f t="shared" si="120"/>
        <v>6825.9444444444453</v>
      </c>
      <c r="J3505" s="114">
        <f t="shared" si="121"/>
        <v>6678.92</v>
      </c>
      <c r="L3505" s="170"/>
      <c r="M3505" s="173"/>
      <c r="T3505" s="170"/>
      <c r="X3505" s="170"/>
      <c r="Y3505" s="171"/>
    </row>
    <row r="3506" spans="2:25">
      <c r="B3506" s="170">
        <v>45786</v>
      </c>
      <c r="C3506">
        <v>7975</v>
      </c>
      <c r="E3506" s="170">
        <v>45775</v>
      </c>
      <c r="F3506">
        <v>6722.97</v>
      </c>
      <c r="H3506" s="170">
        <v>45775</v>
      </c>
      <c r="I3506" s="172">
        <f t="shared" si="120"/>
        <v>6825.9444444444453</v>
      </c>
      <c r="J3506" s="114">
        <f t="shared" si="121"/>
        <v>6722.97</v>
      </c>
      <c r="L3506" s="170"/>
      <c r="M3506" s="173"/>
      <c r="T3506" s="170"/>
      <c r="X3506" s="170"/>
      <c r="Y3506" s="171"/>
    </row>
    <row r="3507" spans="2:25">
      <c r="B3507" s="170">
        <v>45791</v>
      </c>
      <c r="C3507">
        <v>7875</v>
      </c>
      <c r="E3507" s="170">
        <v>45776</v>
      </c>
      <c r="F3507">
        <v>6749.08</v>
      </c>
      <c r="H3507" s="170">
        <v>45776</v>
      </c>
      <c r="I3507" s="172">
        <f t="shared" si="120"/>
        <v>6825.9444444444453</v>
      </c>
      <c r="J3507" s="114">
        <f t="shared" si="121"/>
        <v>6749.08</v>
      </c>
      <c r="L3507" s="170"/>
      <c r="M3507" s="173"/>
      <c r="T3507" s="170"/>
      <c r="X3507" s="170"/>
      <c r="Y3507" s="171"/>
    </row>
    <row r="3508" spans="2:25">
      <c r="B3508" s="170">
        <v>45792</v>
      </c>
      <c r="C3508">
        <v>8100</v>
      </c>
      <c r="E3508" s="170">
        <v>45777</v>
      </c>
      <c r="F3508">
        <v>6766.8</v>
      </c>
      <c r="H3508" s="170">
        <v>45777</v>
      </c>
      <c r="I3508" s="172">
        <f t="shared" si="120"/>
        <v>6825.9444444444453</v>
      </c>
      <c r="J3508" s="114">
        <f t="shared" si="121"/>
        <v>6766.8</v>
      </c>
      <c r="L3508" s="170"/>
      <c r="M3508" s="173"/>
      <c r="T3508" s="170"/>
      <c r="X3508" s="170"/>
      <c r="Y3508" s="171"/>
    </row>
    <row r="3509" spans="2:25">
      <c r="B3509" s="170">
        <v>45793</v>
      </c>
      <c r="C3509">
        <v>8450</v>
      </c>
      <c r="E3509" s="170">
        <v>45779</v>
      </c>
      <c r="F3509">
        <v>6815.73</v>
      </c>
      <c r="H3509" s="170">
        <v>45779</v>
      </c>
      <c r="I3509" s="172">
        <f t="shared" si="120"/>
        <v>6825.9444444444453</v>
      </c>
      <c r="J3509" s="114">
        <f t="shared" si="121"/>
        <v>6815.73</v>
      </c>
      <c r="L3509" s="170"/>
      <c r="M3509" s="173"/>
      <c r="T3509" s="170"/>
      <c r="X3509" s="170"/>
      <c r="Y3509" s="171"/>
    </row>
    <row r="3510" spans="2:25">
      <c r="B3510" s="170">
        <v>45796</v>
      </c>
      <c r="C3510">
        <v>8225</v>
      </c>
      <c r="E3510" s="170">
        <v>45782</v>
      </c>
      <c r="F3510">
        <v>6831.95</v>
      </c>
      <c r="H3510" s="170">
        <v>45782</v>
      </c>
      <c r="I3510" s="172">
        <f t="shared" si="120"/>
        <v>6825.9444444444453</v>
      </c>
      <c r="J3510" s="114">
        <f t="shared" si="121"/>
        <v>6831.95</v>
      </c>
      <c r="L3510" s="170"/>
      <c r="M3510" s="173"/>
      <c r="T3510" s="170"/>
      <c r="X3510" s="170"/>
      <c r="Y3510" s="171"/>
    </row>
    <row r="3511" spans="2:25">
      <c r="B3511" s="170">
        <v>45797</v>
      </c>
      <c r="C3511">
        <v>7875</v>
      </c>
      <c r="E3511" s="170">
        <v>45783</v>
      </c>
      <c r="F3511">
        <v>6898.2</v>
      </c>
      <c r="H3511" s="170">
        <v>45783</v>
      </c>
      <c r="I3511" s="172">
        <f t="shared" si="120"/>
        <v>6825.9444444444453</v>
      </c>
      <c r="J3511" s="114">
        <f t="shared" si="121"/>
        <v>6898.2</v>
      </c>
      <c r="L3511" s="170"/>
      <c r="M3511" s="173"/>
      <c r="T3511" s="170"/>
      <c r="X3511" s="170"/>
      <c r="Y3511" s="171"/>
    </row>
    <row r="3512" spans="2:25">
      <c r="B3512" s="170">
        <v>45798</v>
      </c>
      <c r="C3512">
        <v>7975</v>
      </c>
      <c r="E3512" s="170">
        <v>45784</v>
      </c>
      <c r="F3512">
        <v>6926.23</v>
      </c>
      <c r="H3512" s="170">
        <v>45784</v>
      </c>
      <c r="I3512" s="172">
        <f t="shared" si="120"/>
        <v>6825.9444444444453</v>
      </c>
      <c r="J3512" s="114">
        <f t="shared" si="121"/>
        <v>6926.23</v>
      </c>
      <c r="L3512" s="170"/>
      <c r="M3512" s="173"/>
      <c r="T3512" s="170"/>
      <c r="X3512" s="170"/>
      <c r="Y3512" s="171"/>
    </row>
    <row r="3513" spans="2:25">
      <c r="B3513" s="170">
        <v>45799</v>
      </c>
      <c r="C3513">
        <v>7900</v>
      </c>
      <c r="E3513" s="170">
        <v>45785</v>
      </c>
      <c r="F3513">
        <v>6827.75</v>
      </c>
      <c r="H3513" s="170">
        <v>45785</v>
      </c>
      <c r="I3513" s="172">
        <f t="shared" si="120"/>
        <v>6825.9444444444453</v>
      </c>
      <c r="J3513" s="114">
        <f t="shared" si="121"/>
        <v>6827.75</v>
      </c>
      <c r="L3513" s="170"/>
      <c r="M3513" s="173"/>
      <c r="T3513" s="170"/>
      <c r="X3513" s="170"/>
      <c r="Y3513" s="171"/>
    </row>
    <row r="3514" spans="2:25">
      <c r="B3514" s="170">
        <v>45800</v>
      </c>
      <c r="C3514">
        <v>7850</v>
      </c>
      <c r="E3514" s="170">
        <v>45786</v>
      </c>
      <c r="F3514">
        <v>6832.8</v>
      </c>
      <c r="H3514" s="170">
        <v>45786</v>
      </c>
      <c r="I3514" s="172">
        <f t="shared" si="120"/>
        <v>6825.9444444444453</v>
      </c>
      <c r="J3514" s="114">
        <f t="shared" si="121"/>
        <v>6832.8</v>
      </c>
      <c r="L3514" s="170"/>
      <c r="M3514" s="173"/>
      <c r="T3514" s="170"/>
      <c r="X3514" s="170"/>
      <c r="Y3514" s="171"/>
    </row>
    <row r="3515" spans="2:25">
      <c r="B3515" s="170">
        <v>45803</v>
      </c>
      <c r="C3515">
        <v>7850</v>
      </c>
      <c r="E3515" s="170">
        <v>45791</v>
      </c>
      <c r="F3515">
        <v>6979.88</v>
      </c>
      <c r="H3515" s="170">
        <v>45791</v>
      </c>
      <c r="I3515" s="172">
        <f t="shared" si="120"/>
        <v>6825.9444444444453</v>
      </c>
      <c r="J3515" s="114">
        <f t="shared" si="121"/>
        <v>6979.88</v>
      </c>
      <c r="L3515" s="170"/>
      <c r="M3515" s="173"/>
      <c r="T3515" s="170"/>
      <c r="X3515" s="170"/>
      <c r="Y3515" s="171"/>
    </row>
    <row r="3516" spans="2:25">
      <c r="B3516" s="170">
        <v>45804</v>
      </c>
      <c r="C3516">
        <v>7875</v>
      </c>
      <c r="E3516" s="170">
        <v>45792</v>
      </c>
      <c r="F3516">
        <v>7040.16</v>
      </c>
      <c r="H3516" s="170">
        <v>45792</v>
      </c>
      <c r="I3516" s="172">
        <f t="shared" si="120"/>
        <v>6825.9444444444453</v>
      </c>
      <c r="J3516" s="114">
        <f t="shared" si="121"/>
        <v>7040.16</v>
      </c>
      <c r="L3516" s="170"/>
      <c r="M3516" s="173"/>
      <c r="T3516" s="170"/>
      <c r="X3516" s="170"/>
      <c r="Y3516" s="171"/>
    </row>
    <row r="3517" spans="2:25">
      <c r="B3517" s="170">
        <v>45805</v>
      </c>
      <c r="C3517">
        <v>7875</v>
      </c>
      <c r="E3517" s="170">
        <v>45793</v>
      </c>
      <c r="F3517">
        <v>7106.53</v>
      </c>
      <c r="H3517" s="170">
        <v>45793</v>
      </c>
      <c r="I3517" s="172">
        <f t="shared" si="120"/>
        <v>6825.9444444444453</v>
      </c>
      <c r="J3517" s="114">
        <f t="shared" si="121"/>
        <v>7106.53</v>
      </c>
      <c r="L3517" s="170"/>
      <c r="M3517" s="173"/>
      <c r="T3517" s="170"/>
      <c r="X3517" s="170"/>
      <c r="Y3517" s="171"/>
    </row>
    <row r="3518" spans="2:25">
      <c r="B3518" s="170">
        <v>45810</v>
      </c>
      <c r="C3518">
        <v>7675</v>
      </c>
      <c r="E3518" s="170">
        <v>45796</v>
      </c>
      <c r="F3518">
        <v>7141.09</v>
      </c>
      <c r="H3518" s="170">
        <v>45796</v>
      </c>
      <c r="I3518" s="172">
        <f t="shared" si="120"/>
        <v>6825.9444444444453</v>
      </c>
      <c r="J3518" s="114">
        <f t="shared" si="121"/>
        <v>7141.09</v>
      </c>
      <c r="L3518" s="170"/>
      <c r="M3518" s="173"/>
      <c r="T3518" s="170"/>
      <c r="X3518" s="170"/>
      <c r="Y3518" s="171"/>
    </row>
    <row r="3519" spans="2:25">
      <c r="B3519" s="170">
        <v>45811</v>
      </c>
      <c r="C3519">
        <v>7825</v>
      </c>
      <c r="E3519" s="170">
        <v>45797</v>
      </c>
      <c r="F3519">
        <v>7094.6</v>
      </c>
      <c r="H3519" s="170">
        <v>45797</v>
      </c>
      <c r="I3519" s="172">
        <f t="shared" si="120"/>
        <v>6825.9444444444453</v>
      </c>
      <c r="J3519" s="114">
        <f t="shared" si="121"/>
        <v>7094.6</v>
      </c>
      <c r="L3519" s="170"/>
      <c r="M3519" s="173"/>
      <c r="T3519" s="170"/>
      <c r="X3519" s="170"/>
      <c r="Y3519" s="171"/>
    </row>
    <row r="3520" spans="2:25">
      <c r="B3520" s="170">
        <v>45812</v>
      </c>
      <c r="C3520">
        <v>8225</v>
      </c>
      <c r="E3520" s="170">
        <v>45798</v>
      </c>
      <c r="F3520">
        <v>7142.46</v>
      </c>
      <c r="H3520" s="170">
        <v>45798</v>
      </c>
      <c r="I3520" s="172">
        <f t="shared" si="120"/>
        <v>6825.9444444444453</v>
      </c>
      <c r="J3520" s="114">
        <f t="shared" si="121"/>
        <v>7142.46</v>
      </c>
      <c r="L3520" s="170"/>
      <c r="M3520" s="173"/>
      <c r="T3520" s="170"/>
      <c r="X3520" s="170"/>
      <c r="Y3520" s="171"/>
    </row>
    <row r="3521" spans="2:25">
      <c r="B3521" s="170">
        <v>45813</v>
      </c>
      <c r="C3521">
        <v>8150</v>
      </c>
      <c r="E3521" s="170">
        <v>45799</v>
      </c>
      <c r="F3521">
        <v>7166.98</v>
      </c>
      <c r="H3521" s="170">
        <v>45799</v>
      </c>
      <c r="I3521" s="172">
        <f t="shared" si="120"/>
        <v>6825.9444444444453</v>
      </c>
      <c r="J3521" s="114">
        <f t="shared" si="121"/>
        <v>7166.98</v>
      </c>
      <c r="L3521" s="170"/>
      <c r="M3521" s="173"/>
      <c r="T3521" s="170"/>
      <c r="X3521" s="170"/>
      <c r="Y3521" s="171"/>
    </row>
    <row r="3522" spans="2:25">
      <c r="B3522" s="170">
        <v>45818</v>
      </c>
      <c r="C3522">
        <v>8200</v>
      </c>
      <c r="E3522" s="170">
        <v>45800</v>
      </c>
      <c r="F3522">
        <v>7214.16</v>
      </c>
      <c r="H3522" s="170">
        <v>45800</v>
      </c>
      <c r="I3522" s="172">
        <f t="shared" si="120"/>
        <v>6825.9444444444453</v>
      </c>
      <c r="J3522" s="114">
        <f t="shared" si="121"/>
        <v>7214.16</v>
      </c>
      <c r="L3522" s="170"/>
      <c r="M3522" s="173"/>
      <c r="T3522" s="170"/>
      <c r="X3522" s="170"/>
      <c r="Y3522" s="171"/>
    </row>
    <row r="3523" spans="2:25">
      <c r="B3523" s="170">
        <v>45819</v>
      </c>
      <c r="C3523">
        <v>8500</v>
      </c>
      <c r="E3523" s="170">
        <v>45803</v>
      </c>
      <c r="F3523">
        <v>7188.35</v>
      </c>
      <c r="H3523" s="170">
        <v>45803</v>
      </c>
      <c r="I3523" s="172">
        <f t="shared" si="120"/>
        <v>6825.9444444444453</v>
      </c>
      <c r="J3523" s="114">
        <f t="shared" si="121"/>
        <v>7188.35</v>
      </c>
      <c r="L3523" s="170"/>
      <c r="M3523" s="173"/>
      <c r="T3523" s="170"/>
      <c r="X3523" s="170"/>
      <c r="Y3523" s="171"/>
    </row>
    <row r="3524" spans="2:25">
      <c r="B3524" s="170">
        <v>45820</v>
      </c>
      <c r="C3524">
        <v>8225</v>
      </c>
      <c r="E3524" s="170">
        <v>45804</v>
      </c>
      <c r="F3524">
        <v>7198.97</v>
      </c>
      <c r="H3524" s="170">
        <v>45804</v>
      </c>
      <c r="I3524" s="172">
        <f t="shared" si="120"/>
        <v>6825.9444444444453</v>
      </c>
      <c r="J3524" s="114">
        <f t="shared" si="121"/>
        <v>7198.97</v>
      </c>
      <c r="L3524" s="170"/>
      <c r="M3524" s="173"/>
      <c r="T3524" s="170"/>
      <c r="X3524" s="170"/>
      <c r="Y3524" s="171"/>
    </row>
    <row r="3525" spans="2:25">
      <c r="B3525" s="170">
        <v>45821</v>
      </c>
      <c r="C3525">
        <v>8325</v>
      </c>
      <c r="E3525" s="170">
        <v>45805</v>
      </c>
      <c r="F3525">
        <v>7175.82</v>
      </c>
      <c r="H3525" s="170">
        <v>45805</v>
      </c>
      <c r="I3525" s="172">
        <f t="shared" ref="I3525:I3562" si="122">IFERROR(_xlfn.XLOOKUP($H3525,B3525:B7092,C3525:C7092),AVERAGE(I3522:I3524))</f>
        <v>6825.9444444444453</v>
      </c>
      <c r="J3525" s="114">
        <f t="shared" ref="J3525:J3562" si="123">F3525</f>
        <v>7175.82</v>
      </c>
      <c r="L3525" s="170"/>
      <c r="M3525" s="173"/>
      <c r="T3525" s="170"/>
      <c r="X3525" s="170"/>
      <c r="Y3525" s="171"/>
    </row>
    <row r="3526" spans="2:25">
      <c r="B3526" s="170">
        <v>45824</v>
      </c>
      <c r="C3526">
        <v>8225</v>
      </c>
      <c r="E3526" s="170">
        <v>45810</v>
      </c>
      <c r="F3526">
        <v>7065.07</v>
      </c>
      <c r="H3526" s="170">
        <v>45810</v>
      </c>
      <c r="I3526" s="172">
        <f t="shared" si="122"/>
        <v>6825.9444444444453</v>
      </c>
      <c r="J3526" s="114">
        <f t="shared" si="123"/>
        <v>7065.07</v>
      </c>
      <c r="L3526" s="170"/>
      <c r="M3526" s="173"/>
      <c r="T3526" s="170"/>
      <c r="X3526" s="170"/>
      <c r="Y3526" s="171"/>
    </row>
    <row r="3527" spans="2:25">
      <c r="B3527" s="170">
        <v>45825</v>
      </c>
      <c r="C3527">
        <v>8200</v>
      </c>
      <c r="E3527" s="170">
        <v>45811</v>
      </c>
      <c r="F3527">
        <v>7044.82</v>
      </c>
      <c r="H3527" s="170">
        <v>45811</v>
      </c>
      <c r="I3527" s="172">
        <f t="shared" si="122"/>
        <v>6825.9444444444453</v>
      </c>
      <c r="J3527" s="114">
        <f t="shared" si="123"/>
        <v>7044.82</v>
      </c>
      <c r="L3527" s="170"/>
      <c r="M3527" s="173"/>
      <c r="T3527" s="170"/>
      <c r="X3527" s="170"/>
      <c r="Y3527" s="171"/>
    </row>
    <row r="3528" spans="2:25">
      <c r="B3528" s="170">
        <v>45826</v>
      </c>
      <c r="C3528">
        <v>8125</v>
      </c>
      <c r="E3528" s="170">
        <v>45812</v>
      </c>
      <c r="F3528">
        <v>7069.04</v>
      </c>
      <c r="H3528" s="170">
        <v>45812</v>
      </c>
      <c r="I3528" s="172">
        <f t="shared" si="122"/>
        <v>6825.9444444444453</v>
      </c>
      <c r="J3528" s="114">
        <f t="shared" si="123"/>
        <v>7069.04</v>
      </c>
      <c r="L3528" s="170"/>
      <c r="M3528" s="173"/>
      <c r="T3528" s="170"/>
      <c r="X3528" s="170"/>
      <c r="Y3528" s="171"/>
    </row>
    <row r="3529" spans="2:25">
      <c r="B3529" s="170">
        <v>45827</v>
      </c>
      <c r="C3529">
        <v>8050</v>
      </c>
      <c r="E3529" s="170">
        <v>45813</v>
      </c>
      <c r="F3529">
        <v>7113.43</v>
      </c>
      <c r="H3529" s="170">
        <v>45813</v>
      </c>
      <c r="I3529" s="172">
        <f t="shared" si="122"/>
        <v>6825.9444444444453</v>
      </c>
      <c r="J3529" s="114">
        <f t="shared" si="123"/>
        <v>7113.43</v>
      </c>
      <c r="L3529" s="170"/>
      <c r="M3529" s="173"/>
      <c r="T3529" s="170"/>
      <c r="X3529" s="170"/>
      <c r="Y3529" s="171"/>
    </row>
    <row r="3530" spans="2:25">
      <c r="B3530" s="170">
        <v>45828</v>
      </c>
      <c r="C3530">
        <v>8050</v>
      </c>
      <c r="E3530" s="170">
        <v>45818</v>
      </c>
      <c r="F3530">
        <v>7230.75</v>
      </c>
      <c r="H3530" s="170">
        <v>45818</v>
      </c>
      <c r="I3530" s="172">
        <f t="shared" si="122"/>
        <v>6825.9444444444453</v>
      </c>
      <c r="J3530" s="114">
        <f t="shared" si="123"/>
        <v>7230.75</v>
      </c>
      <c r="L3530" s="170"/>
      <c r="M3530" s="173"/>
      <c r="T3530" s="170"/>
      <c r="X3530" s="170"/>
      <c r="Y3530" s="171"/>
    </row>
    <row r="3531" spans="2:25">
      <c r="B3531" s="170">
        <v>45831</v>
      </c>
      <c r="C3531">
        <v>7925</v>
      </c>
      <c r="E3531" s="170">
        <v>45819</v>
      </c>
      <c r="F3531">
        <v>7222.46</v>
      </c>
      <c r="H3531" s="170">
        <v>45819</v>
      </c>
      <c r="I3531" s="172">
        <f t="shared" si="122"/>
        <v>6825.9444444444453</v>
      </c>
      <c r="J3531" s="114">
        <f t="shared" si="123"/>
        <v>7222.46</v>
      </c>
      <c r="L3531" s="170"/>
      <c r="M3531" s="173"/>
      <c r="T3531" s="170"/>
      <c r="X3531" s="170"/>
      <c r="Y3531" s="171"/>
    </row>
    <row r="3532" spans="2:25">
      <c r="B3532" s="170">
        <v>45832</v>
      </c>
      <c r="C3532">
        <v>7925</v>
      </c>
      <c r="E3532" s="170">
        <v>45820</v>
      </c>
      <c r="F3532">
        <v>7204.37</v>
      </c>
      <c r="H3532" s="170">
        <v>45820</v>
      </c>
      <c r="I3532" s="172">
        <f t="shared" si="122"/>
        <v>6825.9444444444453</v>
      </c>
      <c r="J3532" s="114">
        <f t="shared" si="123"/>
        <v>7204.37</v>
      </c>
      <c r="L3532" s="170"/>
      <c r="M3532" s="173"/>
      <c r="T3532" s="170"/>
      <c r="X3532" s="170"/>
      <c r="Y3532" s="171"/>
    </row>
    <row r="3533" spans="2:25">
      <c r="B3533" s="170">
        <v>45833</v>
      </c>
      <c r="C3533">
        <v>8050</v>
      </c>
      <c r="E3533" s="170">
        <v>45821</v>
      </c>
      <c r="F3533">
        <v>7166.07</v>
      </c>
      <c r="H3533" s="170">
        <v>45821</v>
      </c>
      <c r="I3533" s="172">
        <f t="shared" si="122"/>
        <v>6825.9444444444453</v>
      </c>
      <c r="J3533" s="114">
        <f t="shared" si="123"/>
        <v>7166.07</v>
      </c>
      <c r="L3533" s="170"/>
      <c r="M3533" s="173"/>
      <c r="T3533" s="170"/>
      <c r="X3533" s="170"/>
      <c r="Y3533" s="171"/>
    </row>
    <row r="3534" spans="2:25">
      <c r="B3534" s="170">
        <v>45834</v>
      </c>
      <c r="C3534">
        <v>8050</v>
      </c>
      <c r="E3534" s="170">
        <v>45824</v>
      </c>
      <c r="F3534">
        <v>7117.59</v>
      </c>
      <c r="H3534" s="170">
        <v>45824</v>
      </c>
      <c r="I3534" s="172">
        <f t="shared" si="122"/>
        <v>6825.9444444444453</v>
      </c>
      <c r="J3534" s="114">
        <f t="shared" si="123"/>
        <v>7117.59</v>
      </c>
      <c r="L3534" s="170"/>
      <c r="M3534" s="173"/>
      <c r="T3534" s="170"/>
      <c r="X3534" s="170"/>
      <c r="Y3534" s="171"/>
    </row>
    <row r="3535" spans="2:25">
      <c r="B3535" s="170">
        <v>45838</v>
      </c>
      <c r="C3535">
        <v>8125</v>
      </c>
      <c r="E3535" s="170">
        <v>45825</v>
      </c>
      <c r="F3535">
        <v>7155.85</v>
      </c>
      <c r="H3535" s="170">
        <v>45825</v>
      </c>
      <c r="I3535" s="172">
        <f t="shared" si="122"/>
        <v>6825.9444444444453</v>
      </c>
      <c r="J3535" s="114">
        <f t="shared" si="123"/>
        <v>7155.85</v>
      </c>
      <c r="L3535" s="170"/>
      <c r="M3535" s="173"/>
      <c r="T3535" s="170"/>
      <c r="X3535" s="170"/>
      <c r="Y3535" s="171"/>
    </row>
    <row r="3536" spans="2:25">
      <c r="B3536" s="170">
        <v>45839</v>
      </c>
      <c r="C3536">
        <v>8200</v>
      </c>
      <c r="E3536" s="170">
        <v>45826</v>
      </c>
      <c r="F3536">
        <v>7107.79</v>
      </c>
      <c r="H3536" s="170">
        <v>45826</v>
      </c>
      <c r="I3536" s="172">
        <f t="shared" si="122"/>
        <v>6825.9444444444453</v>
      </c>
      <c r="J3536" s="114">
        <f t="shared" si="123"/>
        <v>7107.79</v>
      </c>
      <c r="L3536" s="170"/>
      <c r="M3536" s="173"/>
      <c r="T3536" s="170"/>
      <c r="X3536" s="170"/>
      <c r="Y3536" s="171"/>
    </row>
    <row r="3537" spans="2:25">
      <c r="B3537" s="170">
        <v>45840</v>
      </c>
      <c r="C3537">
        <v>7975</v>
      </c>
      <c r="E3537" s="170">
        <v>45827</v>
      </c>
      <c r="F3537">
        <v>6968.64</v>
      </c>
      <c r="H3537" s="170">
        <v>45827</v>
      </c>
      <c r="I3537" s="172">
        <f t="shared" si="122"/>
        <v>6825.9444444444453</v>
      </c>
      <c r="J3537" s="114">
        <f t="shared" si="123"/>
        <v>6968.64</v>
      </c>
      <c r="L3537" s="170"/>
      <c r="M3537" s="173"/>
      <c r="T3537" s="170"/>
      <c r="X3537" s="170"/>
      <c r="Y3537" s="171"/>
    </row>
    <row r="3538" spans="2:25">
      <c r="B3538" s="170">
        <v>45841</v>
      </c>
      <c r="C3538">
        <v>8100</v>
      </c>
      <c r="E3538" s="170">
        <v>45828</v>
      </c>
      <c r="F3538">
        <v>6907.14</v>
      </c>
      <c r="H3538" s="170">
        <v>45828</v>
      </c>
      <c r="I3538" s="172">
        <f t="shared" si="122"/>
        <v>6825.9444444444453</v>
      </c>
      <c r="J3538" s="114">
        <f t="shared" si="123"/>
        <v>6907.14</v>
      </c>
      <c r="L3538" s="170"/>
      <c r="M3538" s="173"/>
      <c r="T3538" s="170"/>
      <c r="X3538" s="170"/>
      <c r="Y3538" s="171"/>
    </row>
    <row r="3539" spans="2:25">
      <c r="B3539" s="170">
        <v>45842</v>
      </c>
      <c r="C3539">
        <v>8100</v>
      </c>
      <c r="E3539" s="170">
        <v>45831</v>
      </c>
      <c r="F3539">
        <v>6787.14</v>
      </c>
      <c r="H3539" s="170">
        <v>45831</v>
      </c>
      <c r="I3539" s="172">
        <f t="shared" si="122"/>
        <v>6825.9444444444453</v>
      </c>
      <c r="J3539" s="114">
        <f t="shared" si="123"/>
        <v>6787.14</v>
      </c>
      <c r="L3539" s="170"/>
      <c r="M3539" s="173"/>
      <c r="T3539" s="170"/>
      <c r="X3539" s="170"/>
      <c r="Y3539" s="171"/>
    </row>
    <row r="3540" spans="2:25">
      <c r="B3540" s="170">
        <v>45845</v>
      </c>
      <c r="C3540">
        <v>8100</v>
      </c>
      <c r="E3540" s="170">
        <v>45832</v>
      </c>
      <c r="F3540">
        <v>6869.17</v>
      </c>
      <c r="H3540" s="170">
        <v>45832</v>
      </c>
      <c r="I3540" s="172">
        <f t="shared" si="122"/>
        <v>6825.9444444444453</v>
      </c>
      <c r="J3540" s="114">
        <f t="shared" si="123"/>
        <v>6869.17</v>
      </c>
      <c r="L3540" s="170"/>
      <c r="M3540" s="173"/>
      <c r="T3540" s="170"/>
      <c r="X3540" s="170"/>
      <c r="Y3540" s="171"/>
    </row>
    <row r="3541" spans="2:25">
      <c r="B3541" s="170">
        <v>45846</v>
      </c>
      <c r="C3541">
        <v>8025</v>
      </c>
      <c r="E3541" s="170">
        <v>45833</v>
      </c>
      <c r="F3541">
        <v>6832.14</v>
      </c>
      <c r="H3541" s="170">
        <v>45833</v>
      </c>
      <c r="I3541" s="172">
        <f t="shared" si="122"/>
        <v>6825.9444444444453</v>
      </c>
      <c r="J3541" s="114">
        <f t="shared" si="123"/>
        <v>6832.14</v>
      </c>
      <c r="L3541" s="170"/>
      <c r="M3541" s="173"/>
      <c r="T3541" s="170"/>
      <c r="X3541" s="170"/>
      <c r="Y3541" s="171"/>
    </row>
    <row r="3542" spans="2:25">
      <c r="B3542" s="170">
        <v>45847</v>
      </c>
      <c r="C3542">
        <v>8175</v>
      </c>
      <c r="E3542" s="170">
        <v>45834</v>
      </c>
      <c r="F3542">
        <v>6897.4</v>
      </c>
      <c r="H3542" s="170">
        <v>45834</v>
      </c>
      <c r="I3542" s="172">
        <f t="shared" si="122"/>
        <v>6825.9444444444453</v>
      </c>
      <c r="J3542" s="114">
        <f t="shared" si="123"/>
        <v>6897.4</v>
      </c>
      <c r="L3542" s="170"/>
      <c r="M3542" s="173"/>
      <c r="T3542" s="170"/>
      <c r="X3542" s="170"/>
      <c r="Y3542" s="171"/>
    </row>
    <row r="3543" spans="2:25">
      <c r="B3543" s="170">
        <v>45848</v>
      </c>
      <c r="C3543">
        <v>8150</v>
      </c>
      <c r="E3543" s="170">
        <v>45838</v>
      </c>
      <c r="F3543">
        <v>6927.68</v>
      </c>
      <c r="H3543" s="170">
        <v>45838</v>
      </c>
      <c r="I3543" s="172">
        <f t="shared" si="122"/>
        <v>6825.9444444444453</v>
      </c>
      <c r="J3543" s="114">
        <f t="shared" si="123"/>
        <v>6927.68</v>
      </c>
      <c r="L3543" s="170"/>
      <c r="M3543" s="173"/>
      <c r="T3543" s="170"/>
      <c r="X3543" s="170"/>
      <c r="Y3543" s="171"/>
    </row>
    <row r="3544" spans="2:25">
      <c r="B3544" s="170">
        <v>45849</v>
      </c>
      <c r="C3544">
        <v>8250</v>
      </c>
      <c r="E3544" s="170">
        <v>45839</v>
      </c>
      <c r="F3544">
        <v>6915.36</v>
      </c>
      <c r="H3544" s="170">
        <v>45839</v>
      </c>
      <c r="I3544" s="172">
        <f t="shared" si="122"/>
        <v>6825.9444444444453</v>
      </c>
      <c r="J3544" s="114">
        <f t="shared" si="123"/>
        <v>6915.36</v>
      </c>
      <c r="L3544" s="170"/>
      <c r="M3544" s="173"/>
      <c r="T3544" s="170"/>
      <c r="X3544" s="170"/>
      <c r="Y3544" s="171"/>
    </row>
    <row r="3545" spans="2:25">
      <c r="B3545" s="170">
        <v>45852</v>
      </c>
      <c r="C3545">
        <v>8350</v>
      </c>
      <c r="E3545" s="170">
        <v>45840</v>
      </c>
      <c r="F3545">
        <v>6881.25</v>
      </c>
      <c r="H3545" s="170">
        <v>45840</v>
      </c>
      <c r="I3545" s="172">
        <f t="shared" si="122"/>
        <v>6825.9444444444453</v>
      </c>
      <c r="J3545" s="114">
        <f t="shared" si="123"/>
        <v>6881.25</v>
      </c>
      <c r="L3545" s="170"/>
      <c r="M3545" s="173"/>
      <c r="T3545" s="170"/>
      <c r="X3545" s="170"/>
      <c r="Y3545" s="171"/>
    </row>
    <row r="3546" spans="2:25">
      <c r="B3546" s="170">
        <v>45853</v>
      </c>
      <c r="C3546">
        <v>8325</v>
      </c>
      <c r="E3546" s="170">
        <v>45841</v>
      </c>
      <c r="F3546">
        <v>6878.05</v>
      </c>
      <c r="H3546" s="170">
        <v>45841</v>
      </c>
      <c r="I3546" s="172">
        <f t="shared" si="122"/>
        <v>6825.9444444444453</v>
      </c>
      <c r="J3546" s="114">
        <f t="shared" si="123"/>
        <v>6878.05</v>
      </c>
      <c r="L3546" s="170"/>
      <c r="M3546" s="173"/>
      <c r="T3546" s="170"/>
      <c r="X3546" s="170"/>
      <c r="Y3546" s="171"/>
    </row>
    <row r="3547" spans="2:25">
      <c r="B3547" s="170">
        <v>45854</v>
      </c>
      <c r="C3547">
        <v>8275</v>
      </c>
      <c r="E3547" s="170">
        <v>45842</v>
      </c>
      <c r="F3547">
        <v>6865.19</v>
      </c>
      <c r="H3547" s="170">
        <v>45842</v>
      </c>
      <c r="I3547" s="172">
        <f t="shared" si="122"/>
        <v>6825.9444444444453</v>
      </c>
      <c r="J3547" s="114">
        <f t="shared" si="123"/>
        <v>6865.19</v>
      </c>
      <c r="L3547" s="170"/>
      <c r="M3547" s="173"/>
      <c r="T3547" s="170"/>
      <c r="X3547" s="170"/>
      <c r="Y3547" s="171"/>
    </row>
    <row r="3548" spans="2:25">
      <c r="B3548" s="170">
        <v>45855</v>
      </c>
      <c r="C3548">
        <v>8225</v>
      </c>
      <c r="E3548" s="170">
        <v>45845</v>
      </c>
      <c r="F3548">
        <v>6900.93</v>
      </c>
      <c r="H3548" s="170">
        <v>45845</v>
      </c>
      <c r="I3548" s="172">
        <f t="shared" si="122"/>
        <v>6825.9444444444453</v>
      </c>
      <c r="J3548" s="114">
        <f t="shared" si="123"/>
        <v>6900.93</v>
      </c>
      <c r="L3548" s="170"/>
      <c r="M3548" s="173"/>
      <c r="T3548" s="170"/>
      <c r="X3548" s="170"/>
      <c r="Y3548" s="171"/>
    </row>
    <row r="3549" spans="2:25">
      <c r="B3549" s="170">
        <v>45856</v>
      </c>
      <c r="C3549">
        <v>8225</v>
      </c>
      <c r="E3549" s="170">
        <v>45846</v>
      </c>
      <c r="F3549">
        <v>6904.39</v>
      </c>
      <c r="H3549" s="170">
        <v>45846</v>
      </c>
      <c r="I3549" s="172">
        <f t="shared" si="122"/>
        <v>6825.9444444444453</v>
      </c>
      <c r="J3549" s="114">
        <f t="shared" si="123"/>
        <v>6904.39</v>
      </c>
      <c r="L3549" s="170"/>
      <c r="M3549" s="173"/>
      <c r="T3549" s="170"/>
      <c r="X3549" s="170"/>
      <c r="Y3549" s="171"/>
    </row>
    <row r="3550" spans="2:25">
      <c r="B3550" s="170">
        <v>45859</v>
      </c>
      <c r="C3550">
        <v>8300</v>
      </c>
      <c r="E3550" s="170">
        <v>45847</v>
      </c>
      <c r="F3550">
        <v>6943.92</v>
      </c>
      <c r="H3550" s="170">
        <v>45847</v>
      </c>
      <c r="I3550" s="172">
        <f t="shared" si="122"/>
        <v>6825.9444444444453</v>
      </c>
      <c r="J3550" s="114">
        <f t="shared" si="123"/>
        <v>6943.92</v>
      </c>
      <c r="L3550" s="170"/>
      <c r="M3550" s="173"/>
      <c r="T3550" s="170"/>
      <c r="X3550" s="170"/>
      <c r="Y3550" s="171"/>
    </row>
    <row r="3551" spans="2:25">
      <c r="B3551" s="170">
        <v>45860</v>
      </c>
      <c r="C3551">
        <v>8225</v>
      </c>
      <c r="E3551" s="170">
        <v>45848</v>
      </c>
      <c r="F3551">
        <v>7005.37</v>
      </c>
      <c r="H3551" s="170">
        <v>45848</v>
      </c>
      <c r="I3551" s="172">
        <f t="shared" si="122"/>
        <v>6825.9444444444453</v>
      </c>
      <c r="J3551" s="114">
        <f t="shared" si="123"/>
        <v>7005.37</v>
      </c>
      <c r="L3551" s="170"/>
      <c r="M3551" s="173"/>
      <c r="T3551" s="170"/>
      <c r="X3551" s="170"/>
      <c r="Y3551" s="171"/>
    </row>
    <row r="3552" spans="2:25">
      <c r="B3552" s="170">
        <v>45861</v>
      </c>
      <c r="C3552">
        <v>8350</v>
      </c>
      <c r="E3552" s="170">
        <v>45849</v>
      </c>
      <c r="F3552">
        <v>7047.44</v>
      </c>
      <c r="H3552" s="170">
        <v>45849</v>
      </c>
      <c r="I3552" s="172">
        <f t="shared" si="122"/>
        <v>6825.9444444444453</v>
      </c>
      <c r="J3552" s="114">
        <f t="shared" si="123"/>
        <v>7047.44</v>
      </c>
      <c r="L3552" s="170"/>
      <c r="M3552" s="173"/>
      <c r="T3552" s="170"/>
      <c r="X3552" s="170"/>
      <c r="Y3552" s="171"/>
    </row>
    <row r="3553" spans="2:25">
      <c r="B3553" s="170">
        <v>45862</v>
      </c>
      <c r="C3553">
        <v>8350</v>
      </c>
      <c r="E3553" s="170">
        <v>45852</v>
      </c>
      <c r="F3553">
        <v>7097.15</v>
      </c>
      <c r="H3553" s="170">
        <v>45852</v>
      </c>
      <c r="I3553" s="172">
        <f t="shared" si="122"/>
        <v>6825.9444444444453</v>
      </c>
      <c r="J3553" s="114">
        <f t="shared" si="123"/>
        <v>7097.15</v>
      </c>
      <c r="L3553" s="170"/>
      <c r="M3553" s="173"/>
      <c r="T3553" s="170"/>
      <c r="X3553" s="170"/>
      <c r="Y3553" s="171"/>
    </row>
    <row r="3554" spans="2:25">
      <c r="B3554" s="170">
        <v>45863</v>
      </c>
      <c r="C3554">
        <v>8400</v>
      </c>
      <c r="E3554" s="170">
        <v>45853</v>
      </c>
      <c r="F3554">
        <v>7140.47</v>
      </c>
      <c r="H3554" s="170">
        <v>45853</v>
      </c>
      <c r="I3554" s="172">
        <f t="shared" si="122"/>
        <v>6825.9444444444453</v>
      </c>
      <c r="J3554" s="114">
        <f t="shared" si="123"/>
        <v>7140.47</v>
      </c>
      <c r="L3554" s="170"/>
      <c r="M3554" s="173"/>
      <c r="T3554" s="170"/>
      <c r="X3554" s="170"/>
      <c r="Y3554" s="171"/>
    </row>
    <row r="3555" spans="2:25">
      <c r="B3555" s="170">
        <v>45866</v>
      </c>
      <c r="C3555">
        <v>8375</v>
      </c>
      <c r="E3555" s="170">
        <v>45854</v>
      </c>
      <c r="F3555">
        <v>7192.02</v>
      </c>
      <c r="H3555" s="170">
        <v>45854</v>
      </c>
      <c r="I3555" s="172">
        <f t="shared" si="122"/>
        <v>6825.9444444444453</v>
      </c>
      <c r="J3555" s="114">
        <f t="shared" si="123"/>
        <v>7192.02</v>
      </c>
      <c r="L3555" s="170"/>
      <c r="M3555" s="173"/>
      <c r="T3555" s="170"/>
      <c r="X3555" s="170"/>
      <c r="Y3555" s="171"/>
    </row>
    <row r="3556" spans="2:25">
      <c r="B3556" s="170"/>
      <c r="E3556" s="170">
        <v>45855</v>
      </c>
      <c r="F3556">
        <v>7287.02</v>
      </c>
      <c r="H3556" s="170">
        <v>45855</v>
      </c>
      <c r="I3556" s="172">
        <f t="shared" si="122"/>
        <v>6825.9444444444453</v>
      </c>
      <c r="J3556" s="114">
        <f t="shared" si="123"/>
        <v>7287.02</v>
      </c>
      <c r="L3556" s="170"/>
      <c r="M3556" s="173"/>
    </row>
    <row r="3557" spans="2:25">
      <c r="B3557" s="170"/>
      <c r="E3557" s="170">
        <v>45856</v>
      </c>
      <c r="F3557">
        <v>7311.92</v>
      </c>
      <c r="H3557" s="170">
        <v>45856</v>
      </c>
      <c r="I3557" s="172">
        <f t="shared" si="122"/>
        <v>6825.9444444444453</v>
      </c>
      <c r="J3557" s="114">
        <f t="shared" si="123"/>
        <v>7311.92</v>
      </c>
      <c r="L3557" s="170"/>
      <c r="M3557" s="173"/>
    </row>
    <row r="3558" spans="2:25">
      <c r="B3558" s="170"/>
      <c r="E3558" s="170">
        <v>45859</v>
      </c>
      <c r="F3558">
        <v>7398.19</v>
      </c>
      <c r="H3558" s="170">
        <v>45859</v>
      </c>
      <c r="I3558" s="172">
        <f t="shared" si="122"/>
        <v>6825.9444444444453</v>
      </c>
      <c r="J3558" s="114">
        <f t="shared" si="123"/>
        <v>7398.19</v>
      </c>
      <c r="L3558" s="170"/>
      <c r="M3558" s="173"/>
    </row>
    <row r="3559" spans="2:25">
      <c r="B3559" s="170"/>
      <c r="E3559" s="170">
        <v>45860</v>
      </c>
      <c r="F3559">
        <v>7344.74</v>
      </c>
      <c r="H3559" s="170">
        <v>45860</v>
      </c>
      <c r="I3559" s="172">
        <f t="shared" si="122"/>
        <v>6825.9444444444453</v>
      </c>
      <c r="J3559" s="114">
        <f t="shared" si="123"/>
        <v>7344.74</v>
      </c>
      <c r="L3559" s="170"/>
      <c r="M3559" s="173"/>
    </row>
    <row r="3560" spans="2:25">
      <c r="B3560" s="170"/>
      <c r="E3560" s="170">
        <v>45861</v>
      </c>
      <c r="F3560">
        <v>7469.23</v>
      </c>
      <c r="H3560" s="170">
        <v>45861</v>
      </c>
      <c r="I3560" s="172">
        <f t="shared" si="122"/>
        <v>6825.9444444444453</v>
      </c>
      <c r="J3560" s="114">
        <f t="shared" si="123"/>
        <v>7469.23</v>
      </c>
      <c r="L3560" s="170"/>
      <c r="M3560" s="173"/>
    </row>
    <row r="3561" spans="2:25">
      <c r="B3561" s="170"/>
      <c r="E3561" s="170">
        <v>45862</v>
      </c>
      <c r="F3561">
        <v>7530.9</v>
      </c>
      <c r="H3561" s="170">
        <v>45862</v>
      </c>
      <c r="I3561" s="172">
        <f t="shared" si="122"/>
        <v>6825.9444444444453</v>
      </c>
      <c r="J3561" s="114">
        <f t="shared" si="123"/>
        <v>7530.9</v>
      </c>
      <c r="L3561" s="170"/>
      <c r="M3561" s="173"/>
    </row>
    <row r="3562" spans="2:25">
      <c r="B3562" s="170"/>
      <c r="E3562" s="170">
        <v>45863</v>
      </c>
      <c r="F3562">
        <v>7543.5</v>
      </c>
      <c r="H3562" s="170">
        <v>45863</v>
      </c>
      <c r="I3562" s="172">
        <f t="shared" si="122"/>
        <v>6825.9444444444453</v>
      </c>
      <c r="J3562" s="114">
        <f t="shared" si="123"/>
        <v>7543.5</v>
      </c>
      <c r="L3562" s="170"/>
      <c r="M3562" s="173"/>
    </row>
    <row r="3563" spans="2:25">
      <c r="B3563" s="170"/>
      <c r="E3563" s="170"/>
      <c r="J3563" s="171"/>
    </row>
    <row r="3564" spans="2:25">
      <c r="B3564" s="170"/>
      <c r="E3564" s="170"/>
      <c r="J3564" s="171"/>
    </row>
    <row r="3565" spans="2:25">
      <c r="B3565" s="170"/>
      <c r="E3565" s="170"/>
      <c r="J3565" s="171"/>
    </row>
    <row r="3566" spans="2:25">
      <c r="B3566" s="170"/>
      <c r="E3566" s="170"/>
      <c r="J3566" s="171"/>
    </row>
    <row r="3567" spans="2:25">
      <c r="B3567" s="170"/>
      <c r="E3567" s="170"/>
      <c r="J3567" s="171"/>
    </row>
    <row r="3568" spans="2:25">
      <c r="B3568" s="170"/>
      <c r="E3568" s="170"/>
      <c r="J3568" s="171"/>
    </row>
    <row r="3569" spans="2:10">
      <c r="B3569" s="170"/>
      <c r="E3569" s="170"/>
      <c r="J3569" s="171"/>
    </row>
    <row r="3570" spans="2:10">
      <c r="B3570" s="170"/>
      <c r="E3570" s="170"/>
      <c r="J3570" s="171"/>
    </row>
    <row r="3571" spans="2:10">
      <c r="B3571" s="170"/>
      <c r="E3571" s="170"/>
      <c r="J3571" s="1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Sheet13</vt:lpstr>
      <vt:lpstr>DCF Model</vt:lpstr>
      <vt:lpstr>DCF Moderate</vt:lpstr>
      <vt:lpstr>DCF Optimistic</vt:lpstr>
      <vt:lpstr>DCF Pessimistic</vt:lpstr>
      <vt:lpstr>DCF Linear Regression</vt:lpstr>
      <vt:lpstr>ASSUMPTIONS</vt:lpstr>
      <vt:lpstr>WACC</vt:lpstr>
      <vt:lpstr>CapEx &amp; NWC</vt:lpstr>
      <vt:lpstr>REV PROJECT</vt:lpstr>
      <vt:lpstr>PROJECTION</vt:lpstr>
      <vt:lpstr>DATA</vt:lpstr>
      <vt:lpstr>Balance Sheet</vt:lpstr>
      <vt:lpstr>Income Statement</vt:lpstr>
      <vt:lpstr>Cash Flow</vt:lpstr>
      <vt:lpstr>Stock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Akmal Farouqi</cp:lastModifiedBy>
  <dcterms:created xsi:type="dcterms:W3CDTF">2025-07-27T17:26:23Z</dcterms:created>
  <dcterms:modified xsi:type="dcterms:W3CDTF">2025-07-28T11:45:40Z</dcterms:modified>
</cp:coreProperties>
</file>