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f78791bd2de569/CAREeEEeeRrrR/TUNTUN SEKURITAS/"/>
    </mc:Choice>
  </mc:AlternateContent>
  <xr:revisionPtr revIDLastSave="655" documentId="8_{0CAF8385-610A-46B6-9547-E05B1F39D0CE}" xr6:coauthVersionLast="47" xr6:coauthVersionMax="47" xr10:uidLastSave="{BC41DEC8-047F-40A0-9744-2CAF4599C6AF}"/>
  <bookViews>
    <workbookView xWindow="-108" yWindow="-108" windowWidth="23256" windowHeight="13896" activeTab="2" xr2:uid="{F4D1C9C5-F258-4114-B0E7-EA8BC47FE23D}"/>
  </bookViews>
  <sheets>
    <sheet name="DATA" sheetId="1" r:id="rId1"/>
    <sheet name="Sheet4" sheetId="4" r:id="rId2"/>
    <sheet name="DDM Estimat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2" l="1"/>
  <c r="I20" i="2" s="1"/>
  <c r="I18" i="2"/>
  <c r="K13" i="2"/>
  <c r="J13" i="2" s="1"/>
  <c r="L13" i="2"/>
  <c r="F16" i="2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4" i="1"/>
  <c r="T4" i="1"/>
  <c r="V4" i="1" a="1"/>
  <c r="V4" i="1" s="1"/>
  <c r="AA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M4" i="1"/>
  <c r="M1332" i="1" l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F4" i="1" l="1" a="1"/>
  <c r="F4" i="1" s="1"/>
  <c r="B7" i="2" s="1" a="1"/>
  <c r="C15" i="2" s="1"/>
  <c r="F15" i="2" l="1"/>
  <c r="AA3" i="1"/>
  <c r="R9" i="2"/>
  <c r="L9" i="2"/>
  <c r="H9" i="2"/>
  <c r="M9" i="2"/>
  <c r="T9" i="2"/>
  <c r="U9" i="2"/>
  <c r="W9" i="2"/>
  <c r="J9" i="2"/>
  <c r="Z9" i="2"/>
  <c r="X9" i="2"/>
  <c r="S9" i="2"/>
  <c r="E9" i="2"/>
  <c r="O9" i="2"/>
  <c r="P9" i="2"/>
  <c r="Q9" i="2"/>
  <c r="AA9" i="2"/>
  <c r="V9" i="2"/>
  <c r="G9" i="2"/>
  <c r="K9" i="2"/>
  <c r="I9" i="2"/>
  <c r="F9" i="2"/>
  <c r="D9" i="2"/>
  <c r="Y9" i="2"/>
  <c r="N9" i="2"/>
  <c r="B7" i="2"/>
  <c r="C21" i="2"/>
  <c r="C14" i="2" l="1"/>
  <c r="C23" i="2"/>
  <c r="I17" i="2"/>
  <c r="F17" i="2"/>
  <c r="C22" i="2" l="1"/>
  <c r="C24" i="2" s="1"/>
  <c r="I13" i="2" s="1"/>
  <c r="M13" i="2"/>
  <c r="I16" i="2"/>
  <c r="I15" i="2" s="1"/>
  <c r="I14" i="2" s="1"/>
  <c r="N13" i="2" l="1"/>
  <c r="O13" i="2" s="1"/>
  <c r="P13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Muhammad Akmal Farouqi</author>
  </authors>
  <commentList>
    <comment ref="F14" authorId="0" shapeId="0" xr:uid="{ED2BAAD2-9A62-4E83-94BD-51EAD023CB3C}">
      <text>
        <r>
          <rPr>
            <b/>
            <sz val="9"/>
            <color indexed="81"/>
            <rFont val="Tahoma"/>
            <family val="2"/>
          </rPr>
          <t>Muhammad Akmal Farouqi:</t>
        </r>
        <r>
          <rPr>
            <sz val="9"/>
            <color indexed="81"/>
            <rFont val="Tahoma"/>
            <family val="2"/>
          </rPr>
          <t xml:space="preserve">
23-07-2025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<sst xmlns="http://schemas.openxmlformats.org/spreadsheetml/2006/main" count="1318" uniqueCount="81">
  <si>
    <t>Mar 21, 2025</t>
  </si>
  <si>
    <t>Nov 21, 2024</t>
  </si>
  <si>
    <t>Mar 25, 2024</t>
  </si>
  <si>
    <t>Dec 04, 2023</t>
  </si>
  <si>
    <t>Mar 29, 2023</t>
  </si>
  <si>
    <t>Apr 17, 2017</t>
  </si>
  <si>
    <t>Dec 01, 2016</t>
  </si>
  <si>
    <t>Apr 15, 2016</t>
  </si>
  <si>
    <t>Nov 13, 2015</t>
  </si>
  <si>
    <t>Dec 02, 2022</t>
  </si>
  <si>
    <t>Mar 28, 2022</t>
  </si>
  <si>
    <t>Nov 17, 2021</t>
  </si>
  <si>
    <t>Apr 08, 2021</t>
  </si>
  <si>
    <t>Dec 08, 2020</t>
  </si>
  <si>
    <t>Apr 21, 2020</t>
  </si>
  <si>
    <t>Dec 06, 2019</t>
  </si>
  <si>
    <t>Apr 24, 2019</t>
  </si>
  <si>
    <t>Dec 03, 2018</t>
  </si>
  <si>
    <t>Apr 13, 2018</t>
  </si>
  <si>
    <t>Nov 29, 2017</t>
  </si>
  <si>
    <t>Apr 17, 2015</t>
  </si>
  <si>
    <t>Dec 05, 2014</t>
  </si>
  <si>
    <t>Apr 30, 2014</t>
  </si>
  <si>
    <t>Nov 29, 2013</t>
  </si>
  <si>
    <t>May 29, 2013</t>
  </si>
  <si>
    <t>Dec 04, 2012</t>
  </si>
  <si>
    <t>Jun 11, 2012</t>
  </si>
  <si>
    <t>Dec 07, 2011</t>
  </si>
  <si>
    <t>Jun 07, 2011</t>
  </si>
  <si>
    <t>Nov 22, 2010</t>
  </si>
  <si>
    <t>Jun 01, 2010</t>
  </si>
  <si>
    <t>Nov 13, 2009</t>
  </si>
  <si>
    <t>Jun 10, 2009</t>
  </si>
  <si>
    <t>Jan 16, 2009</t>
  </si>
  <si>
    <t>Jun 13, 2008</t>
  </si>
  <si>
    <t>Nov 30, 2007</t>
  </si>
  <si>
    <t>Jun 11, 2007</t>
  </si>
  <si>
    <t>Oct 11, 2006</t>
  </si>
  <si>
    <t>Jun 07, 2006</t>
  </si>
  <si>
    <t>Oct 07, 2005</t>
  </si>
  <si>
    <t>Jul 20, 2005</t>
  </si>
  <si>
    <t>Nov 23, 2004</t>
  </si>
  <si>
    <t>Jul 01, 2004</t>
  </si>
  <si>
    <t>Dec 04, 2003</t>
  </si>
  <si>
    <t>Oct 30, 2002</t>
  </si>
  <si>
    <t>Nov 15, 2001</t>
  </si>
  <si>
    <t>Date</t>
  </si>
  <si>
    <t>Value (IDR)</t>
  </si>
  <si>
    <t>Year</t>
  </si>
  <si>
    <t>Annual Dividend (IDR)</t>
  </si>
  <si>
    <t>In this model, we estimate the intrinsic value of BBCA.JK using DDM which we assume to hold the stocks infinitely. Thus, we follow Gordon Growth Model to estimate the long-term value</t>
  </si>
  <si>
    <t>%YoY Growth</t>
  </si>
  <si>
    <t>Average Growth</t>
  </si>
  <si>
    <t>CAGR</t>
  </si>
  <si>
    <t>Growth Rate</t>
  </si>
  <si>
    <t>g</t>
  </si>
  <si>
    <t>Risk free</t>
  </si>
  <si>
    <t>Market Premium</t>
  </si>
  <si>
    <t>Beta</t>
  </si>
  <si>
    <t>Dividend</t>
  </si>
  <si>
    <t>IDX:BBCA</t>
  </si>
  <si>
    <t>IDX:Composite</t>
  </si>
  <si>
    <t>Stock Price: Close Price</t>
  </si>
  <si>
    <t>Discount Rate: CAPM Approach</t>
  </si>
  <si>
    <t>IDX %1Y Growth</t>
  </si>
  <si>
    <t>Date (Year)</t>
  </si>
  <si>
    <t>Average %1Y Growth</t>
  </si>
  <si>
    <t>Average Value</t>
  </si>
  <si>
    <t>Market Returns</t>
  </si>
  <si>
    <t>Average % Annual Growth</t>
  </si>
  <si>
    <t>r</t>
  </si>
  <si>
    <t>DDM</t>
  </si>
  <si>
    <t>Current Dividend (D1)</t>
  </si>
  <si>
    <t>Intrinsic Value</t>
  </si>
  <si>
    <t>2020-2025</t>
  </si>
  <si>
    <t/>
  </si>
  <si>
    <t>r (CAPM)</t>
  </si>
  <si>
    <t>From this model, we conclude that BBCA is overvalued!</t>
  </si>
  <si>
    <t>Monthly Close Price (EoM)</t>
  </si>
  <si>
    <t>IDX: MtM Growth</t>
  </si>
  <si>
    <t>BBCA: MtM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</si>
</sst>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p&quot;* #,##0.00_-;\-&quot;Rp&quot;* #,##0.00_-;_-&quot;Rp&quot;* &quot;-&quot;??_-;_-@_-"/>
    <numFmt numFmtId="43" formatCode="_-* #,##0.00_-;\-* #,##0.00_-;_-* &quot;-&quot;??_-;_-@_-"/>
    <numFmt numFmtId="171" formatCode="0.000"/>
    <numFmt numFmtId="172" formatCode="[$-F800]dddd\,\ mmmm\ dd\,\ yyyy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32526"/>
      <name val="Segoe UI"/>
      <family val="2"/>
    </font>
    <font>
      <sz val="11"/>
      <color rgb="FF232526"/>
      <name val="Segoe UI"/>
      <family val="2"/>
    </font>
    <font>
      <sz val="11"/>
      <color theme="0" tint="-4.9989318521683403E-2"/>
      <name val="Aptos Narrow"/>
      <family val="2"/>
      <scheme val="minor"/>
    </font>
    <font>
      <b/>
      <sz val="11"/>
      <color theme="0" tint="-4.9989318521683403E-2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Fill="1"/>
    <xf numFmtId="0" fontId="3" fillId="0" borderId="0" xfId="0" applyFont="1" applyFill="1" applyAlignment="1">
      <alignment horizontal="left" vertical="center"/>
    </xf>
    <xf numFmtId="44" fontId="4" fillId="0" borderId="0" xfId="2" applyFont="1" applyFill="1" applyAlignment="1">
      <alignment horizontal="right" vertical="center" wrapText="1"/>
    </xf>
    <xf numFmtId="44" fontId="0" fillId="0" borderId="0" xfId="2" applyFont="1"/>
    <xf numFmtId="0" fontId="6" fillId="3" borderId="0" xfId="0" applyFont="1" applyFill="1" applyAlignment="1">
      <alignment horizontal="center"/>
    </xf>
    <xf numFmtId="10" fontId="0" fillId="0" borderId="0" xfId="3" applyNumberFormat="1" applyFont="1"/>
    <xf numFmtId="10" fontId="0" fillId="0" borderId="0" xfId="0" applyNumberFormat="1"/>
    <xf numFmtId="0" fontId="0" fillId="3" borderId="0" xfId="0" applyFill="1"/>
    <xf numFmtId="0" fontId="5" fillId="3" borderId="0" xfId="0" applyFont="1" applyFill="1"/>
    <xf numFmtId="0" fontId="6" fillId="3" borderId="0" xfId="0" applyFont="1" applyFill="1"/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Fill="1"/>
    <xf numFmtId="14" fontId="0" fillId="0" borderId="0" xfId="0" applyNumberFormat="1"/>
    <xf numFmtId="171" fontId="0" fillId="0" borderId="0" xfId="0" applyNumberFormat="1"/>
    <xf numFmtId="2" fontId="0" fillId="0" borderId="0" xfId="2" applyNumberFormat="1" applyFont="1"/>
    <xf numFmtId="172" fontId="0" fillId="0" borderId="0" xfId="0" applyNumberFormat="1"/>
    <xf numFmtId="0" fontId="0" fillId="0" borderId="0" xfId="0" applyAlignment="1">
      <alignment horizontal="left" vertical="center" indent="1"/>
    </xf>
    <xf numFmtId="2" fontId="0" fillId="0" borderId="0" xfId="0" applyNumberFormat="1"/>
    <xf numFmtId="21" fontId="0" fillId="0" borderId="0" xfId="0" applyNumberFormat="1"/>
    <xf numFmtId="1" fontId="0" fillId="0" borderId="0" xfId="0" applyNumberFormat="1"/>
    <xf numFmtId="0" fontId="2" fillId="4" borderId="9" xfId="0" applyFont="1" applyFill="1" applyBorder="1" applyAlignment="1">
      <alignment horizontal="center"/>
    </xf>
    <xf numFmtId="10" fontId="0" fillId="4" borderId="9" xfId="3" applyNumberFormat="1" applyFont="1" applyFill="1" applyBorder="1" applyAlignment="1">
      <alignment horizontal="center"/>
    </xf>
    <xf numFmtId="0" fontId="0" fillId="0" borderId="9" xfId="0" applyBorder="1"/>
    <xf numFmtId="10" fontId="0" fillId="0" borderId="9" xfId="3" applyNumberFormat="1" applyFont="1" applyBorder="1"/>
    <xf numFmtId="0" fontId="0" fillId="4" borderId="9" xfId="0" applyFill="1" applyBorder="1"/>
    <xf numFmtId="2" fontId="0" fillId="4" borderId="9" xfId="0" applyNumberFormat="1" applyFill="1" applyBorder="1"/>
    <xf numFmtId="0" fontId="0" fillId="6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9" fillId="0" borderId="0" xfId="0" applyFont="1"/>
    <xf numFmtId="10" fontId="0" fillId="5" borderId="0" xfId="0" applyNumberFormat="1" applyFill="1"/>
    <xf numFmtId="0" fontId="6" fillId="3" borderId="0" xfId="0" applyFont="1" applyFill="1" applyAlignment="1">
      <alignment horizontal="center" vertical="center" textRotation="180"/>
    </xf>
    <xf numFmtId="0" fontId="6" fillId="3" borderId="0" xfId="0" applyFont="1" applyFill="1" applyAlignment="1">
      <alignment horizontal="center"/>
    </xf>
    <xf numFmtId="2" fontId="0" fillId="5" borderId="0" xfId="0" applyNumberFormat="1" applyFill="1"/>
    <xf numFmtId="43" fontId="0" fillId="6" borderId="0" xfId="1" applyFont="1" applyFill="1"/>
    <xf numFmtId="43" fontId="0" fillId="7" borderId="0" xfId="1" applyFont="1" applyFill="1"/>
    <xf numFmtId="43" fontId="0" fillId="8" borderId="0" xfId="1" applyFont="1" applyFill="1"/>
    <xf numFmtId="43" fontId="0" fillId="9" borderId="0" xfId="1" applyFont="1" applyFill="1"/>
    <xf numFmtId="14" fontId="0" fillId="0" borderId="0" xfId="0" applyNumberFormat="1" applyFill="1"/>
    <xf numFmtId="1" fontId="0" fillId="0" borderId="0" xfId="0" applyNumberFormat="1" applyFill="1"/>
    <xf numFmtId="0" fontId="9" fillId="0" borderId="0" xfId="0" applyFont="1" applyFill="1"/>
    <xf numFmtId="0" fontId="0" fillId="0" borderId="0" xfId="0" applyFill="1" applyAlignment="1">
      <alignment horizontal="left" vertical="center" indent="1"/>
    </xf>
    <xf numFmtId="14" fontId="0" fillId="0" borderId="0" xfId="0" applyNumberFormat="1" applyFill="1" applyAlignment="1">
      <alignment horizontal="left" vertical="center" indent="1"/>
    </xf>
    <xf numFmtId="10" fontId="0" fillId="0" borderId="0" xfId="3" applyNumberFormat="1" applyFont="1" applyFill="1"/>
    <xf numFmtId="10" fontId="9" fillId="0" borderId="0" xfId="3" applyNumberFormat="1" applyFont="1" applyFill="1"/>
  </cellXfs>
  <cellStyles count="4">
    <cellStyle name="Comma" xfId="1" builtinId="3"/>
    <cellStyle name="Currency" xfId="2" builtinId="4"/>
    <cellStyle name="Normal" xfId="0" builtinId="0"/>
    <cellStyle name="Per 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F916E-0CA7-4F01-A98D-EFA784023F09}">
  <dimension ref="B2:AA5881"/>
  <sheetViews>
    <sheetView topLeftCell="G215" workbookViewId="0">
      <selection activeCell="T9" sqref="T9"/>
    </sheetView>
  </sheetViews>
  <sheetFormatPr defaultRowHeight="14.4" x14ac:dyDescent="0.3"/>
  <cols>
    <col min="2" max="2" width="14.44140625" bestFit="1" customWidth="1"/>
    <col min="4" max="4" width="10.5546875" bestFit="1" customWidth="1"/>
    <col min="7" max="7" width="18.21875" bestFit="1" customWidth="1"/>
    <col min="8" max="8" width="10.33203125" bestFit="1" customWidth="1"/>
    <col min="9" max="9" width="20.88671875" bestFit="1" customWidth="1"/>
    <col min="10" max="11" width="10.33203125" customWidth="1"/>
    <col min="12" max="12" width="13.6640625" bestFit="1" customWidth="1"/>
    <col min="13" max="13" width="14.21875" bestFit="1" customWidth="1"/>
    <col min="14" max="14" width="14.21875" style="1" customWidth="1"/>
    <col min="15" max="15" width="14.21875" customWidth="1"/>
    <col min="18" max="18" width="16.44140625" bestFit="1" customWidth="1"/>
    <col min="19" max="19" width="12.5546875" customWidth="1"/>
    <col min="20" max="20" width="14.77734375" bestFit="1" customWidth="1"/>
    <col min="21" max="21" width="12.5546875" customWidth="1"/>
    <col min="24" max="24" width="10.33203125" bestFit="1" customWidth="1"/>
  </cols>
  <sheetData>
    <row r="2" spans="2:27" x14ac:dyDescent="0.3">
      <c r="B2" s="10" t="s">
        <v>59</v>
      </c>
      <c r="C2" s="10"/>
      <c r="D2" s="10"/>
      <c r="E2" s="10"/>
      <c r="F2" s="10"/>
      <c r="G2" s="10"/>
      <c r="I2" s="10" t="s">
        <v>62</v>
      </c>
      <c r="J2" s="10"/>
      <c r="K2" s="10"/>
      <c r="L2" s="10"/>
      <c r="M2" s="8"/>
      <c r="O2" s="10" t="s">
        <v>78</v>
      </c>
      <c r="P2" s="8"/>
      <c r="Q2" s="8"/>
      <c r="R2" s="8"/>
      <c r="S2" s="8"/>
      <c r="T2" s="8"/>
      <c r="V2" s="10" t="s">
        <v>68</v>
      </c>
      <c r="W2" s="10"/>
      <c r="X2" s="8"/>
    </row>
    <row r="3" spans="2:27" ht="13.8" customHeight="1" x14ac:dyDescent="0.3">
      <c r="B3" s="21" t="s">
        <v>46</v>
      </c>
      <c r="C3" s="20" t="s">
        <v>48</v>
      </c>
      <c r="D3" s="21" t="s">
        <v>47</v>
      </c>
      <c r="F3" s="20" t="s">
        <v>48</v>
      </c>
      <c r="G3" s="20" t="s">
        <v>49</v>
      </c>
      <c r="I3" s="20" t="s">
        <v>46</v>
      </c>
      <c r="J3" s="20" t="s">
        <v>48</v>
      </c>
      <c r="K3" s="20" t="s">
        <v>60</v>
      </c>
      <c r="L3" s="20" t="s">
        <v>61</v>
      </c>
      <c r="M3" s="20" t="s">
        <v>64</v>
      </c>
      <c r="N3" s="21"/>
      <c r="O3" s="21" t="s">
        <v>46</v>
      </c>
      <c r="P3" s="21" t="s">
        <v>48</v>
      </c>
      <c r="Q3" s="21" t="s">
        <v>60</v>
      </c>
      <c r="R3" s="21" t="s">
        <v>80</v>
      </c>
      <c r="S3" s="21" t="s">
        <v>61</v>
      </c>
      <c r="T3" s="21" t="s">
        <v>79</v>
      </c>
      <c r="U3" s="21"/>
      <c r="V3" s="20" t="s">
        <v>65</v>
      </c>
      <c r="W3" s="20" t="s">
        <v>66</v>
      </c>
      <c r="X3" s="20" t="s">
        <v>67</v>
      </c>
      <c r="Z3" s="20" t="s">
        <v>69</v>
      </c>
      <c r="AA3" s="6">
        <f>AVERAGE(W18:W28)</f>
        <v>4.1922020330001322E-2</v>
      </c>
    </row>
    <row r="4" spans="2:27" ht="16.8" x14ac:dyDescent="0.3">
      <c r="B4" s="2" t="s">
        <v>0</v>
      </c>
      <c r="C4" t="str">
        <f>_xlfn.TEXTAFTER(B4,", ")</f>
        <v>2025</v>
      </c>
      <c r="D4" s="3">
        <v>250</v>
      </c>
      <c r="F4" t="str" cm="1">
        <f t="array" ref="F4:G28">_xlfn.GROUPBY(C4:C53,D4:D53,_xleta.SUM,0,0,1)</f>
        <v>2001</v>
      </c>
      <c r="G4">
        <v>85</v>
      </c>
      <c r="H4" s="22"/>
      <c r="I4" s="22">
        <v>36893</v>
      </c>
      <c r="J4" s="29">
        <f>YEAR(I4)</f>
        <v>2001</v>
      </c>
      <c r="K4" s="29" t="s">
        <v>75</v>
      </c>
      <c r="L4" s="42">
        <v>410.21</v>
      </c>
      <c r="M4" s="26" t="str">
        <f>IFERROR((L4-_xlfn.XLOOKUP(EDATE(I4, -12), I:I, L:L, "", 0)) / _xlfn.XLOOKUP(EDATE(I4, -12), I:I, L:L, "", 0),IF(_xlfn.XLOOKUP(EDATE(I4, -12), I:I, L:L, "", 0)=0, "Previous Year Value is Zero", ""))</f>
        <v/>
      </c>
      <c r="N4" s="55"/>
      <c r="O4" s="55">
        <v>38596</v>
      </c>
      <c r="P4" s="52">
        <v>2005</v>
      </c>
      <c r="Q4" s="52">
        <v>345</v>
      </c>
      <c r="R4" s="52" t="str">
        <f>IFERROR((Q4-_xlfn.XLOOKUP(EDATE(O4, -1), O:O, Q:Q, "", 0)) / _xlfn.XLOOKUP(EDATE(O4, -1), O:O, Q:Q, "", 0),IF(_xlfn.XLOOKUP(EDATE(O4, -1), O:O, Q:Q, "", 0)=0, "Previous Year Value is Zero", ""))</f>
        <v/>
      </c>
      <c r="S4" s="53">
        <v>1079.28</v>
      </c>
      <c r="T4" s="53" t="str">
        <f>IFERROR((S4-_xlfn.XLOOKUP(EDATE(O4, -1), O:O, S:S, "", 0)) / _xlfn.XLOOKUP(EDATE(O4, -1), O:O, S:S, "", 0),IF(_xlfn.XLOOKUP(EDATE(O4, -1), O:O, S:S, "", 0)=0, "Previous Year Value is Zero", ""))</f>
        <v/>
      </c>
      <c r="U4" s="53"/>
      <c r="V4" cm="1">
        <f t="array" ref="V4:W28">_xlfn.GROUPBY(J4:J5881,M4:M5881,_xleta.AVERAGE,0,0)</f>
        <v>2001</v>
      </c>
      <c r="W4" s="6" t="e">
        <v>#DIV/0!</v>
      </c>
      <c r="X4">
        <v>404.39489795918388</v>
      </c>
      <c r="Y4" s="27"/>
      <c r="Z4" s="20" t="s">
        <v>53</v>
      </c>
      <c r="AA4" s="6">
        <f>(X28/X18)^(1/(V28-V18-1))-1</f>
        <v>3.758988161677479E-2</v>
      </c>
    </row>
    <row r="5" spans="2:27" ht="16.8" x14ac:dyDescent="0.3">
      <c r="B5" s="2" t="s">
        <v>1</v>
      </c>
      <c r="C5" t="str">
        <f>_xlfn.TEXTAFTER(B5,", ")</f>
        <v>2024</v>
      </c>
      <c r="D5" s="3">
        <v>50</v>
      </c>
      <c r="F5" t="str">
        <v>2002</v>
      </c>
      <c r="G5">
        <v>140</v>
      </c>
      <c r="H5" s="22"/>
      <c r="I5" s="22">
        <v>36894</v>
      </c>
      <c r="J5" s="29">
        <f t="shared" ref="J5:J68" si="0">YEAR(I5)</f>
        <v>2001</v>
      </c>
      <c r="K5" s="29" t="s">
        <v>75</v>
      </c>
      <c r="L5" s="42">
        <v>405.83</v>
      </c>
      <c r="M5" s="26" t="str">
        <f t="shared" ref="M5:M68" si="1">IFERROR((L5-_xlfn.XLOOKUP(EDATE(I5, -12), I:I, L:L, "", 0)) / _xlfn.XLOOKUP(EDATE(I5, -12), I:I, L:L, "", 0),IF(_xlfn.XLOOKUP(EDATE(I5, -12), I:I, L:L, "", 0)=0, "Previous Year Value is Zero", ""))</f>
        <v/>
      </c>
      <c r="N5" s="55"/>
      <c r="O5" s="55">
        <v>38626</v>
      </c>
      <c r="P5" s="52">
        <v>2005</v>
      </c>
      <c r="Q5" s="52">
        <v>322.5</v>
      </c>
      <c r="R5" s="56">
        <f t="shared" ref="R5:R68" si="2">IFERROR((Q5-_xlfn.XLOOKUP(EDATE(O5, -1), O:O, Q:Q, "", 0)) / _xlfn.XLOOKUP(EDATE(O5, -1), O:O, Q:Q, "", 0),IF(_xlfn.XLOOKUP(EDATE(O5, -1), O:O, Q:Q, "", 0)=0, "Previous Year Value is Zero", ""))</f>
        <v>-6.5217391304347824E-2</v>
      </c>
      <c r="S5" s="53">
        <v>1066.22</v>
      </c>
      <c r="T5" s="57">
        <f t="shared" ref="T5:T68" si="3">IFERROR((S5-_xlfn.XLOOKUP(EDATE(O5, -1), O:O, S:S, "", 0)) / _xlfn.XLOOKUP(EDATE(O5, -1), O:O, S:S, "", 0),IF(_xlfn.XLOOKUP(EDATE(O5, -1), O:O, S:S, "", 0)=0, "Previous Year Value is Zero", ""))</f>
        <v>-1.2100659699058582E-2</v>
      </c>
      <c r="U5" s="53"/>
      <c r="V5">
        <v>2002</v>
      </c>
      <c r="W5" s="6">
        <v>0.12256096045077985</v>
      </c>
      <c r="X5">
        <v>452.54479508196715</v>
      </c>
      <c r="Y5" s="27"/>
    </row>
    <row r="6" spans="2:27" ht="16.8" x14ac:dyDescent="0.3">
      <c r="B6" s="2" t="s">
        <v>2</v>
      </c>
      <c r="C6" t="str">
        <f>_xlfn.TEXTAFTER(B6,", ")</f>
        <v>2024</v>
      </c>
      <c r="D6" s="3">
        <v>227.5</v>
      </c>
      <c r="F6" t="str">
        <v>2003</v>
      </c>
      <c r="G6">
        <v>225</v>
      </c>
      <c r="I6" s="22">
        <v>36895</v>
      </c>
      <c r="J6" s="29">
        <f t="shared" si="0"/>
        <v>2001</v>
      </c>
      <c r="K6" s="29" t="s">
        <v>75</v>
      </c>
      <c r="L6" s="42">
        <v>409.83</v>
      </c>
      <c r="M6" s="26" t="str">
        <f t="shared" si="1"/>
        <v/>
      </c>
      <c r="N6" s="55"/>
      <c r="O6" s="55">
        <v>38657</v>
      </c>
      <c r="P6" s="52">
        <v>2005</v>
      </c>
      <c r="Q6" s="52">
        <v>330</v>
      </c>
      <c r="R6" s="56">
        <f t="shared" si="2"/>
        <v>2.3255813953488372E-2</v>
      </c>
      <c r="S6" s="53">
        <v>1096.6400000000001</v>
      </c>
      <c r="T6" s="57">
        <f t="shared" si="3"/>
        <v>2.8530697229464906E-2</v>
      </c>
      <c r="U6" s="53"/>
      <c r="V6">
        <v>2003</v>
      </c>
      <c r="W6" s="6">
        <v>0.14726451256013928</v>
      </c>
      <c r="X6">
        <v>508.14617283950616</v>
      </c>
      <c r="Y6" s="27"/>
    </row>
    <row r="7" spans="2:27" ht="16.8" x14ac:dyDescent="0.3">
      <c r="B7" s="2" t="s">
        <v>3</v>
      </c>
      <c r="C7" t="str">
        <f>_xlfn.TEXTAFTER(B7,", ")</f>
        <v>2023</v>
      </c>
      <c r="D7" s="3">
        <v>42.5</v>
      </c>
      <c r="F7" t="str">
        <v>2004</v>
      </c>
      <c r="G7">
        <v>162.5</v>
      </c>
      <c r="I7" s="22">
        <v>36896</v>
      </c>
      <c r="J7" s="29">
        <f t="shared" si="0"/>
        <v>2001</v>
      </c>
      <c r="K7" s="29" t="s">
        <v>75</v>
      </c>
      <c r="L7" s="42">
        <v>418.82</v>
      </c>
      <c r="M7" s="26" t="str">
        <f t="shared" si="1"/>
        <v/>
      </c>
      <c r="N7" s="55"/>
      <c r="O7" s="55">
        <v>38687</v>
      </c>
      <c r="P7" s="52">
        <v>2005</v>
      </c>
      <c r="Q7" s="52">
        <v>340</v>
      </c>
      <c r="R7" s="56">
        <f t="shared" si="2"/>
        <v>3.0303030303030304E-2</v>
      </c>
      <c r="S7" s="53">
        <v>1162.6300000000001</v>
      </c>
      <c r="T7" s="57">
        <f t="shared" si="3"/>
        <v>6.0174715494601697E-2</v>
      </c>
      <c r="U7" s="53"/>
      <c r="V7">
        <v>2004</v>
      </c>
      <c r="W7" s="6">
        <v>0.6084578292121211</v>
      </c>
      <c r="X7">
        <v>794.93530612244933</v>
      </c>
      <c r="Y7" s="27"/>
    </row>
    <row r="8" spans="2:27" ht="16.8" x14ac:dyDescent="0.3">
      <c r="B8" s="2" t="s">
        <v>4</v>
      </c>
      <c r="C8" t="str">
        <f>_xlfn.TEXTAFTER(B8,", ")</f>
        <v>2023</v>
      </c>
      <c r="D8" s="3">
        <v>170</v>
      </c>
      <c r="F8" t="str">
        <v>2005</v>
      </c>
      <c r="G8">
        <v>130</v>
      </c>
      <c r="I8" s="22">
        <v>36899</v>
      </c>
      <c r="J8" s="29">
        <f t="shared" si="0"/>
        <v>2001</v>
      </c>
      <c r="K8" s="29" t="s">
        <v>75</v>
      </c>
      <c r="L8" s="42">
        <v>415.77</v>
      </c>
      <c r="M8" s="26" t="str">
        <f t="shared" si="1"/>
        <v/>
      </c>
      <c r="N8" s="55"/>
      <c r="O8" s="55">
        <v>38718</v>
      </c>
      <c r="P8" s="52">
        <v>2006</v>
      </c>
      <c r="Q8" s="52">
        <v>362.5</v>
      </c>
      <c r="R8" s="56">
        <f t="shared" si="2"/>
        <v>6.6176470588235295E-2</v>
      </c>
      <c r="S8" s="53">
        <v>1232.32</v>
      </c>
      <c r="T8" s="57">
        <f t="shared" si="3"/>
        <v>5.9941683940720455E-2</v>
      </c>
      <c r="U8" s="53"/>
      <c r="V8">
        <v>2005</v>
      </c>
      <c r="W8" s="6">
        <v>0.38859482278110696</v>
      </c>
      <c r="X8">
        <v>1089.6015637860085</v>
      </c>
      <c r="Y8" s="27"/>
    </row>
    <row r="9" spans="2:27" ht="16.8" x14ac:dyDescent="0.3">
      <c r="B9" s="2" t="s">
        <v>5</v>
      </c>
      <c r="C9" t="str">
        <f>_xlfn.TEXTAFTER(B9,", ")</f>
        <v>2017</v>
      </c>
      <c r="D9" s="3">
        <v>130</v>
      </c>
      <c r="F9" t="str">
        <v>2006</v>
      </c>
      <c r="G9">
        <v>145</v>
      </c>
      <c r="I9" s="22">
        <v>36900</v>
      </c>
      <c r="J9" s="29">
        <f t="shared" si="0"/>
        <v>2001</v>
      </c>
      <c r="K9" s="29" t="s">
        <v>75</v>
      </c>
      <c r="L9" s="42">
        <v>415.27</v>
      </c>
      <c r="M9" s="26" t="str">
        <f t="shared" si="1"/>
        <v/>
      </c>
      <c r="N9" s="55"/>
      <c r="O9" s="55">
        <v>38749</v>
      </c>
      <c r="P9" s="52">
        <v>2006</v>
      </c>
      <c r="Q9" s="52">
        <v>360</v>
      </c>
      <c r="R9" s="56">
        <f t="shared" si="2"/>
        <v>-6.8965517241379309E-3</v>
      </c>
      <c r="S9" s="53">
        <v>1230.6600000000001</v>
      </c>
      <c r="T9" s="57">
        <f t="shared" si="3"/>
        <v>-1.3470527135807701E-3</v>
      </c>
      <c r="U9" s="53"/>
      <c r="V9">
        <v>2006</v>
      </c>
      <c r="W9" s="6">
        <v>0.30718805500877921</v>
      </c>
      <c r="X9">
        <v>1422.5533771929827</v>
      </c>
      <c r="Y9" s="27"/>
    </row>
    <row r="10" spans="2:27" ht="16.8" x14ac:dyDescent="0.3">
      <c r="B10" s="2" t="s">
        <v>6</v>
      </c>
      <c r="C10" t="str">
        <f>_xlfn.TEXTAFTER(B10,", ")</f>
        <v>2016</v>
      </c>
      <c r="D10" s="3">
        <v>70</v>
      </c>
      <c r="F10" t="str">
        <v>2007</v>
      </c>
      <c r="G10">
        <v>170</v>
      </c>
      <c r="I10" s="22">
        <v>36901</v>
      </c>
      <c r="J10" s="29">
        <f t="shared" si="0"/>
        <v>2001</v>
      </c>
      <c r="K10" s="29" t="s">
        <v>75</v>
      </c>
      <c r="L10" s="42">
        <v>417.52</v>
      </c>
      <c r="M10" s="26" t="str">
        <f t="shared" si="1"/>
        <v/>
      </c>
      <c r="N10" s="55"/>
      <c r="O10" s="55">
        <v>38777</v>
      </c>
      <c r="P10" s="52">
        <v>2006</v>
      </c>
      <c r="Q10" s="52">
        <v>417.5</v>
      </c>
      <c r="R10" s="56">
        <f t="shared" si="2"/>
        <v>0.15972222222222221</v>
      </c>
      <c r="S10" s="53">
        <v>1322.97</v>
      </c>
      <c r="T10" s="57">
        <f t="shared" si="3"/>
        <v>7.5008532007215592E-2</v>
      </c>
      <c r="U10" s="53"/>
      <c r="V10" s="20">
        <v>2007</v>
      </c>
      <c r="W10" s="6">
        <v>0.52554229400479335</v>
      </c>
      <c r="X10">
        <v>2142.4031390134537</v>
      </c>
      <c r="Y10" s="27"/>
    </row>
    <row r="11" spans="2:27" ht="16.8" x14ac:dyDescent="0.3">
      <c r="B11" s="2" t="s">
        <v>7</v>
      </c>
      <c r="C11" t="str">
        <f>_xlfn.TEXTAFTER(B11,", ")</f>
        <v>2016</v>
      </c>
      <c r="D11" s="3">
        <v>105</v>
      </c>
      <c r="F11" t="str">
        <v>2008</v>
      </c>
      <c r="G11">
        <v>63.5</v>
      </c>
      <c r="I11" s="22">
        <v>36902</v>
      </c>
      <c r="J11" s="29">
        <f t="shared" si="0"/>
        <v>2001</v>
      </c>
      <c r="K11" s="29" t="s">
        <v>75</v>
      </c>
      <c r="L11" s="42">
        <v>410.38</v>
      </c>
      <c r="M11" s="26" t="str">
        <f t="shared" si="1"/>
        <v/>
      </c>
      <c r="N11" s="55"/>
      <c r="O11" s="55">
        <v>38808</v>
      </c>
      <c r="P11" s="52">
        <v>2006</v>
      </c>
      <c r="Q11" s="52">
        <v>437.5</v>
      </c>
      <c r="R11" s="56">
        <f t="shared" si="2"/>
        <v>4.790419161676647E-2</v>
      </c>
      <c r="S11" s="53">
        <v>1464.41</v>
      </c>
      <c r="T11" s="57">
        <f t="shared" si="3"/>
        <v>0.10691096547918702</v>
      </c>
      <c r="U11" s="53"/>
      <c r="V11" s="20">
        <v>2008</v>
      </c>
      <c r="W11" s="6">
        <v>8.3757074283947727E-2</v>
      </c>
      <c r="X11">
        <v>2099.5779574468074</v>
      </c>
      <c r="Y11" s="27"/>
    </row>
    <row r="12" spans="2:27" ht="16.8" x14ac:dyDescent="0.3">
      <c r="B12" s="2" t="s">
        <v>8</v>
      </c>
      <c r="C12" t="str">
        <f>_xlfn.TEXTAFTER(B12,", ")</f>
        <v>2015</v>
      </c>
      <c r="D12" s="3">
        <v>55</v>
      </c>
      <c r="F12" t="str">
        <v>2009</v>
      </c>
      <c r="G12">
        <v>140</v>
      </c>
      <c r="I12" s="22">
        <v>36903</v>
      </c>
      <c r="J12" s="29">
        <f t="shared" si="0"/>
        <v>2001</v>
      </c>
      <c r="K12" s="29" t="s">
        <v>75</v>
      </c>
      <c r="L12" s="42">
        <v>407.37</v>
      </c>
      <c r="M12" s="26" t="str">
        <f t="shared" si="1"/>
        <v/>
      </c>
      <c r="N12" s="55"/>
      <c r="O12" s="55">
        <v>38838</v>
      </c>
      <c r="P12" s="52">
        <v>2006</v>
      </c>
      <c r="Q12" s="52">
        <v>410</v>
      </c>
      <c r="R12" s="56">
        <f t="shared" si="2"/>
        <v>-6.2857142857142861E-2</v>
      </c>
      <c r="S12" s="53">
        <v>1330</v>
      </c>
      <c r="T12" s="57">
        <f t="shared" si="3"/>
        <v>-9.1784404640776876E-2</v>
      </c>
      <c r="U12" s="53"/>
      <c r="V12">
        <v>2009</v>
      </c>
      <c r="W12" s="6">
        <v>8.4521329953333946E-2</v>
      </c>
      <c r="X12">
        <v>1984.2027659574467</v>
      </c>
      <c r="Y12" s="27"/>
    </row>
    <row r="13" spans="2:27" ht="16.8" x14ac:dyDescent="0.3">
      <c r="B13" s="2" t="s">
        <v>9</v>
      </c>
      <c r="C13" t="str">
        <f>_xlfn.TEXTAFTER(B13,", ")</f>
        <v>2022</v>
      </c>
      <c r="D13" s="3">
        <v>35</v>
      </c>
      <c r="F13" t="str">
        <v>2010</v>
      </c>
      <c r="G13">
        <v>112.5</v>
      </c>
      <c r="I13" s="22">
        <v>36906</v>
      </c>
      <c r="J13" s="29">
        <f t="shared" si="0"/>
        <v>2001</v>
      </c>
      <c r="K13" s="29" t="s">
        <v>75</v>
      </c>
      <c r="L13" s="42">
        <v>411.98</v>
      </c>
      <c r="M13" s="26" t="str">
        <f t="shared" si="1"/>
        <v/>
      </c>
      <c r="N13" s="55"/>
      <c r="O13" s="55">
        <v>38869</v>
      </c>
      <c r="P13" s="52">
        <v>2006</v>
      </c>
      <c r="Q13" s="52">
        <v>410</v>
      </c>
      <c r="R13" s="56">
        <f t="shared" si="2"/>
        <v>0</v>
      </c>
      <c r="S13" s="53">
        <v>1310.26</v>
      </c>
      <c r="T13" s="57">
        <f t="shared" si="3"/>
        <v>-1.4842105263157901E-2</v>
      </c>
      <c r="U13" s="53"/>
      <c r="V13">
        <v>2010</v>
      </c>
      <c r="W13" s="6">
        <v>0.59290047078223629</v>
      </c>
      <c r="X13">
        <v>3063.8255882352937</v>
      </c>
      <c r="Y13" s="27"/>
    </row>
    <row r="14" spans="2:27" ht="16.8" x14ac:dyDescent="0.3">
      <c r="B14" s="2" t="s">
        <v>10</v>
      </c>
      <c r="C14" t="str">
        <f>_xlfn.TEXTAFTER(B14,", ")</f>
        <v>2022</v>
      </c>
      <c r="D14" s="3">
        <v>120</v>
      </c>
      <c r="F14" t="str">
        <v>2011</v>
      </c>
      <c r="G14">
        <v>113.5</v>
      </c>
      <c r="I14" s="22">
        <v>36907</v>
      </c>
      <c r="J14" s="29">
        <f t="shared" si="0"/>
        <v>2001</v>
      </c>
      <c r="K14" s="29" t="s">
        <v>75</v>
      </c>
      <c r="L14" s="42">
        <v>415.09</v>
      </c>
      <c r="M14" s="26" t="str">
        <f t="shared" si="1"/>
        <v/>
      </c>
      <c r="N14" s="55"/>
      <c r="O14" s="55">
        <v>38899</v>
      </c>
      <c r="P14" s="52">
        <v>2006</v>
      </c>
      <c r="Q14" s="52">
        <v>417.5</v>
      </c>
      <c r="R14" s="56">
        <f t="shared" si="2"/>
        <v>1.8292682926829267E-2</v>
      </c>
      <c r="S14" s="53">
        <v>1351.65</v>
      </c>
      <c r="T14" s="57">
        <f t="shared" si="3"/>
        <v>3.1589150244989622E-2</v>
      </c>
      <c r="U14" s="53"/>
      <c r="V14">
        <v>2011</v>
      </c>
      <c r="W14" s="6">
        <v>0.23148903282510164</v>
      </c>
      <c r="X14">
        <v>3725.2883682008401</v>
      </c>
      <c r="Y14" s="27"/>
    </row>
    <row r="15" spans="2:27" ht="16.8" x14ac:dyDescent="0.3">
      <c r="B15" s="2" t="s">
        <v>11</v>
      </c>
      <c r="C15" t="str">
        <f>_xlfn.TEXTAFTER(B15,", ")</f>
        <v>2021</v>
      </c>
      <c r="D15" s="3">
        <v>25</v>
      </c>
      <c r="F15" t="str">
        <v>2012</v>
      </c>
      <c r="G15">
        <v>113.5</v>
      </c>
      <c r="I15" s="22">
        <v>36908</v>
      </c>
      <c r="J15" s="29">
        <f t="shared" si="0"/>
        <v>2001</v>
      </c>
      <c r="K15" s="29" t="s">
        <v>75</v>
      </c>
      <c r="L15" s="42">
        <v>414.67</v>
      </c>
      <c r="M15" s="26" t="str">
        <f t="shared" si="1"/>
        <v/>
      </c>
      <c r="N15" s="55"/>
      <c r="O15" s="55">
        <v>38930</v>
      </c>
      <c r="P15" s="52">
        <v>2006</v>
      </c>
      <c r="Q15" s="52">
        <v>455</v>
      </c>
      <c r="R15" s="56">
        <f t="shared" si="2"/>
        <v>8.9820359281437126E-2</v>
      </c>
      <c r="S15" s="53">
        <v>1431.26</v>
      </c>
      <c r="T15" s="57">
        <f t="shared" si="3"/>
        <v>5.8898383457255871E-2</v>
      </c>
      <c r="U15" s="53"/>
      <c r="V15">
        <v>2012</v>
      </c>
      <c r="W15" s="6">
        <v>0.10847094825658528</v>
      </c>
      <c r="X15">
        <v>4103.357925311203</v>
      </c>
      <c r="Y15" s="27"/>
    </row>
    <row r="16" spans="2:27" ht="16.8" x14ac:dyDescent="0.3">
      <c r="B16" s="2" t="s">
        <v>12</v>
      </c>
      <c r="C16" t="str">
        <f>_xlfn.TEXTAFTER(B16,", ")</f>
        <v>2021</v>
      </c>
      <c r="D16" s="3">
        <v>432</v>
      </c>
      <c r="F16" t="str">
        <v>2013</v>
      </c>
      <c r="G16">
        <v>116</v>
      </c>
      <c r="I16" s="22">
        <v>36909</v>
      </c>
      <c r="J16" s="29">
        <f t="shared" si="0"/>
        <v>2001</v>
      </c>
      <c r="K16" s="29" t="s">
        <v>75</v>
      </c>
      <c r="L16" s="42">
        <v>416.35</v>
      </c>
      <c r="M16" s="26" t="str">
        <f t="shared" si="1"/>
        <v/>
      </c>
      <c r="N16" s="55"/>
      <c r="O16" s="55">
        <v>38961</v>
      </c>
      <c r="P16" s="52">
        <v>2006</v>
      </c>
      <c r="Q16" s="52">
        <v>482.5</v>
      </c>
      <c r="R16" s="56">
        <f t="shared" si="2"/>
        <v>6.043956043956044E-2</v>
      </c>
      <c r="S16" s="53">
        <v>1534.62</v>
      </c>
      <c r="T16" s="57">
        <f t="shared" si="3"/>
        <v>7.2216089319899882E-2</v>
      </c>
      <c r="U16" s="53"/>
      <c r="V16">
        <v>2013</v>
      </c>
      <c r="W16" s="6">
        <v>0.12294432979226023</v>
      </c>
      <c r="X16">
        <v>4593.0531950207469</v>
      </c>
      <c r="Y16" s="27"/>
    </row>
    <row r="17" spans="2:25" ht="16.8" x14ac:dyDescent="0.3">
      <c r="B17" s="2" t="s">
        <v>13</v>
      </c>
      <c r="C17" t="str">
        <f>_xlfn.TEXTAFTER(B17,", ")</f>
        <v>2020</v>
      </c>
      <c r="D17" s="3">
        <v>98</v>
      </c>
      <c r="F17" t="str">
        <v>2014</v>
      </c>
      <c r="G17">
        <v>125</v>
      </c>
      <c r="I17" s="22">
        <v>36910</v>
      </c>
      <c r="J17" s="29">
        <f t="shared" si="0"/>
        <v>2001</v>
      </c>
      <c r="K17" s="29" t="s">
        <v>75</v>
      </c>
      <c r="L17" s="42">
        <v>411.56</v>
      </c>
      <c r="M17" s="26" t="str">
        <f t="shared" si="1"/>
        <v/>
      </c>
      <c r="N17" s="55"/>
      <c r="O17" s="55">
        <v>38991</v>
      </c>
      <c r="P17" s="52">
        <v>2006</v>
      </c>
      <c r="Q17" s="52">
        <v>465</v>
      </c>
      <c r="R17" s="56">
        <f t="shared" si="2"/>
        <v>-3.6269430051813469E-2</v>
      </c>
      <c r="S17" s="53">
        <v>1582.63</v>
      </c>
      <c r="T17" s="57">
        <f t="shared" si="3"/>
        <v>3.1284617690373002E-2</v>
      </c>
      <c r="U17" s="53"/>
      <c r="V17">
        <v>2014</v>
      </c>
      <c r="W17" s="6">
        <v>7.7386607232673224E-2</v>
      </c>
      <c r="X17">
        <v>4908.8702489626567</v>
      </c>
      <c r="Y17" s="27"/>
    </row>
    <row r="18" spans="2:25" ht="16.8" x14ac:dyDescent="0.3">
      <c r="B18" s="2" t="s">
        <v>14</v>
      </c>
      <c r="C18" t="str">
        <f>_xlfn.TEXTAFTER(B18,", ")</f>
        <v>2020</v>
      </c>
      <c r="D18" s="3">
        <v>455</v>
      </c>
      <c r="F18" t="str">
        <v>2015</v>
      </c>
      <c r="G18">
        <v>208</v>
      </c>
      <c r="I18" s="22">
        <v>36913</v>
      </c>
      <c r="J18" s="29">
        <f t="shared" si="0"/>
        <v>2001</v>
      </c>
      <c r="K18" s="29" t="s">
        <v>75</v>
      </c>
      <c r="L18" s="42">
        <v>417.91</v>
      </c>
      <c r="M18" s="26" t="str">
        <f t="shared" si="1"/>
        <v/>
      </c>
      <c r="N18" s="55"/>
      <c r="O18" s="55">
        <v>39022</v>
      </c>
      <c r="P18" s="52">
        <v>2006</v>
      </c>
      <c r="Q18" s="52">
        <v>530</v>
      </c>
      <c r="R18" s="56">
        <f t="shared" si="2"/>
        <v>0.13978494623655913</v>
      </c>
      <c r="S18" s="53">
        <v>1718.96</v>
      </c>
      <c r="T18" s="57">
        <f t="shared" si="3"/>
        <v>8.6141422821505928E-2</v>
      </c>
      <c r="U18" s="53"/>
      <c r="V18">
        <v>2015</v>
      </c>
      <c r="W18" s="6">
        <v>5.277864220979249E-3</v>
      </c>
      <c r="X18">
        <v>4908.1815983606539</v>
      </c>
      <c r="Y18" s="27"/>
    </row>
    <row r="19" spans="2:25" ht="16.8" x14ac:dyDescent="0.3">
      <c r="B19" s="2" t="s">
        <v>15</v>
      </c>
      <c r="C19" t="str">
        <f>_xlfn.TEXTAFTER(B19,", ")</f>
        <v>2019</v>
      </c>
      <c r="D19" s="3">
        <v>100</v>
      </c>
      <c r="F19" t="str">
        <v>2016</v>
      </c>
      <c r="G19">
        <v>350</v>
      </c>
      <c r="I19" s="22">
        <v>36914</v>
      </c>
      <c r="J19" s="29">
        <f t="shared" si="0"/>
        <v>2001</v>
      </c>
      <c r="K19" s="29" t="s">
        <v>75</v>
      </c>
      <c r="L19" s="42">
        <v>415.74</v>
      </c>
      <c r="M19" s="26" t="str">
        <f t="shared" si="1"/>
        <v/>
      </c>
      <c r="N19" s="55"/>
      <c r="O19" s="55">
        <v>39052</v>
      </c>
      <c r="P19" s="52">
        <v>2006</v>
      </c>
      <c r="Q19" s="52">
        <v>520</v>
      </c>
      <c r="R19" s="56">
        <f t="shared" si="2"/>
        <v>-1.8867924528301886E-2</v>
      </c>
      <c r="S19" s="53">
        <v>1805.52</v>
      </c>
      <c r="T19" s="57">
        <f t="shared" si="3"/>
        <v>5.0356029226974415E-2</v>
      </c>
      <c r="U19" s="53"/>
      <c r="V19">
        <v>2016</v>
      </c>
      <c r="W19" s="6">
        <v>3.2221956720983339E-2</v>
      </c>
      <c r="X19">
        <v>5033.3566255144024</v>
      </c>
      <c r="Y19" s="27"/>
    </row>
    <row r="20" spans="2:25" ht="16.8" x14ac:dyDescent="0.3">
      <c r="B20" s="2" t="s">
        <v>16</v>
      </c>
      <c r="C20" t="str">
        <f>_xlfn.TEXTAFTER(B20,", ")</f>
        <v>2019</v>
      </c>
      <c r="D20" s="3">
        <v>255</v>
      </c>
      <c r="F20" t="str">
        <v>2017</v>
      </c>
      <c r="G20">
        <v>340</v>
      </c>
      <c r="I20" s="22">
        <v>36915</v>
      </c>
      <c r="J20" s="29">
        <f t="shared" si="0"/>
        <v>2001</v>
      </c>
      <c r="K20" s="29" t="s">
        <v>75</v>
      </c>
      <c r="L20" s="42">
        <v>416.97</v>
      </c>
      <c r="M20" s="26" t="str">
        <f t="shared" si="1"/>
        <v/>
      </c>
      <c r="N20" s="55"/>
      <c r="O20" s="55">
        <v>39083</v>
      </c>
      <c r="P20" s="52">
        <v>2007</v>
      </c>
      <c r="Q20" s="52">
        <v>510</v>
      </c>
      <c r="R20" s="56">
        <f t="shared" si="2"/>
        <v>-1.9230769230769232E-2</v>
      </c>
      <c r="S20" s="53">
        <v>1757.26</v>
      </c>
      <c r="T20" s="57">
        <f t="shared" si="3"/>
        <v>-2.6729141743098938E-2</v>
      </c>
      <c r="U20" s="53"/>
      <c r="V20">
        <v>2017</v>
      </c>
      <c r="W20" s="6">
        <v>0.14039151164536465</v>
      </c>
      <c r="X20">
        <v>5737.8279746835442</v>
      </c>
      <c r="Y20" s="27"/>
    </row>
    <row r="21" spans="2:25" ht="16.8" x14ac:dyDescent="0.3">
      <c r="B21" s="2" t="s">
        <v>17</v>
      </c>
      <c r="C21" t="str">
        <f>_xlfn.TEXTAFTER(B21,", ")</f>
        <v>2018</v>
      </c>
      <c r="D21" s="3">
        <v>85</v>
      </c>
      <c r="F21" t="str">
        <v>2018</v>
      </c>
      <c r="G21">
        <v>260</v>
      </c>
      <c r="I21" s="22">
        <v>36916</v>
      </c>
      <c r="J21" s="29">
        <f t="shared" si="0"/>
        <v>2001</v>
      </c>
      <c r="K21" s="29" t="s">
        <v>75</v>
      </c>
      <c r="L21" s="42">
        <v>417.13</v>
      </c>
      <c r="M21" s="26" t="str">
        <f t="shared" si="1"/>
        <v/>
      </c>
      <c r="N21" s="55"/>
      <c r="O21" s="55">
        <v>39114</v>
      </c>
      <c r="P21" s="52">
        <v>2007</v>
      </c>
      <c r="Q21" s="52">
        <v>492.5</v>
      </c>
      <c r="R21" s="56">
        <f t="shared" si="2"/>
        <v>-3.4313725490196081E-2</v>
      </c>
      <c r="S21" s="53">
        <v>1740.97</v>
      </c>
      <c r="T21" s="57">
        <f t="shared" si="3"/>
        <v>-9.2701136997370703E-3</v>
      </c>
      <c r="U21" s="53"/>
      <c r="V21">
        <v>2018</v>
      </c>
      <c r="W21" s="6">
        <v>6.5094244731986148E-2</v>
      </c>
      <c r="X21">
        <v>6086.7392083333389</v>
      </c>
      <c r="Y21" s="27"/>
    </row>
    <row r="22" spans="2:25" ht="16.8" x14ac:dyDescent="0.3">
      <c r="B22" s="2" t="s">
        <v>18</v>
      </c>
      <c r="C22" t="str">
        <f>_xlfn.TEXTAFTER(B22,", ")</f>
        <v>2018</v>
      </c>
      <c r="D22" s="3">
        <v>175</v>
      </c>
      <c r="F22" t="str">
        <v>2019</v>
      </c>
      <c r="G22">
        <v>355</v>
      </c>
      <c r="I22" s="22">
        <v>36917</v>
      </c>
      <c r="J22" s="29">
        <f t="shared" si="0"/>
        <v>2001</v>
      </c>
      <c r="K22" s="29" t="s">
        <v>75</v>
      </c>
      <c r="L22" s="42">
        <v>416.79</v>
      </c>
      <c r="M22" s="26" t="str">
        <f t="shared" si="1"/>
        <v/>
      </c>
      <c r="N22" s="55"/>
      <c r="O22" s="55">
        <v>39142</v>
      </c>
      <c r="P22" s="52">
        <v>2007</v>
      </c>
      <c r="Q22" s="52">
        <v>510</v>
      </c>
      <c r="R22" s="56">
        <f t="shared" si="2"/>
        <v>3.553299492385787E-2</v>
      </c>
      <c r="S22" s="53">
        <v>1830.92</v>
      </c>
      <c r="T22" s="57">
        <f t="shared" si="3"/>
        <v>5.1666599654215779E-2</v>
      </c>
      <c r="U22" s="53"/>
      <c r="V22">
        <v>2019</v>
      </c>
      <c r="W22" s="6">
        <v>3.7438805868745706E-2</v>
      </c>
      <c r="X22">
        <v>6296.0884897959168</v>
      </c>
      <c r="Y22" s="27"/>
    </row>
    <row r="23" spans="2:25" ht="16.8" x14ac:dyDescent="0.3">
      <c r="B23" s="2" t="s">
        <v>19</v>
      </c>
      <c r="C23" t="str">
        <f>_xlfn.TEXTAFTER(B23,", ")</f>
        <v>2017</v>
      </c>
      <c r="D23" s="3">
        <v>80</v>
      </c>
      <c r="F23" t="str">
        <v>2020</v>
      </c>
      <c r="G23">
        <v>553</v>
      </c>
      <c r="I23" s="22">
        <v>36920</v>
      </c>
      <c r="J23" s="29">
        <f t="shared" si="0"/>
        <v>2001</v>
      </c>
      <c r="K23" s="29" t="s">
        <v>75</v>
      </c>
      <c r="L23" s="42">
        <v>413.05</v>
      </c>
      <c r="M23" s="26" t="str">
        <f t="shared" si="1"/>
        <v/>
      </c>
      <c r="N23" s="55"/>
      <c r="O23" s="55">
        <v>39173</v>
      </c>
      <c r="P23" s="52">
        <v>2007</v>
      </c>
      <c r="Q23" s="52">
        <v>530</v>
      </c>
      <c r="R23" s="56">
        <f t="shared" si="2"/>
        <v>3.9215686274509803E-2</v>
      </c>
      <c r="S23" s="53">
        <v>1999.17</v>
      </c>
      <c r="T23" s="57">
        <f t="shared" si="3"/>
        <v>9.1893692788324988E-2</v>
      </c>
      <c r="U23" s="53"/>
      <c r="V23">
        <v>2020</v>
      </c>
      <c r="W23" s="6">
        <v>-0.15766085729592369</v>
      </c>
      <c r="X23">
        <v>5251.9142323651422</v>
      </c>
      <c r="Y23" s="27"/>
    </row>
    <row r="24" spans="2:25" ht="16.8" x14ac:dyDescent="0.3">
      <c r="B24" s="2" t="s">
        <v>5</v>
      </c>
      <c r="C24" t="str">
        <f>_xlfn.TEXTAFTER(B24,", ")</f>
        <v>2017</v>
      </c>
      <c r="D24" s="3">
        <v>130</v>
      </c>
      <c r="F24" t="str">
        <v>2021</v>
      </c>
      <c r="G24">
        <v>457</v>
      </c>
      <c r="I24" s="22">
        <v>36921</v>
      </c>
      <c r="J24" s="29">
        <f t="shared" si="0"/>
        <v>2001</v>
      </c>
      <c r="K24" s="29" t="s">
        <v>75</v>
      </c>
      <c r="L24" s="42">
        <v>416.33</v>
      </c>
      <c r="M24" s="26" t="str">
        <f t="shared" si="1"/>
        <v/>
      </c>
      <c r="N24" s="55"/>
      <c r="O24" s="55">
        <v>39203</v>
      </c>
      <c r="P24" s="52">
        <v>2007</v>
      </c>
      <c r="Q24" s="52">
        <v>530</v>
      </c>
      <c r="R24" s="56">
        <f t="shared" si="2"/>
        <v>0</v>
      </c>
      <c r="S24" s="53">
        <v>2055.4</v>
      </c>
      <c r="T24" s="57">
        <f t="shared" si="3"/>
        <v>2.812667256911619E-2</v>
      </c>
      <c r="U24" s="53"/>
      <c r="V24">
        <v>2021</v>
      </c>
      <c r="W24" s="6">
        <v>0.20364334254239444</v>
      </c>
      <c r="X24">
        <v>6224.4768442622963</v>
      </c>
      <c r="Y24" s="27"/>
    </row>
    <row r="25" spans="2:25" ht="16.8" x14ac:dyDescent="0.3">
      <c r="B25" s="2" t="s">
        <v>6</v>
      </c>
      <c r="C25" t="str">
        <f>_xlfn.TEXTAFTER(B25,", ")</f>
        <v>2016</v>
      </c>
      <c r="D25" s="3">
        <v>70</v>
      </c>
      <c r="F25" t="str">
        <v>2022</v>
      </c>
      <c r="G25">
        <v>155</v>
      </c>
      <c r="I25" s="22">
        <v>36922</v>
      </c>
      <c r="J25" s="29">
        <f t="shared" si="0"/>
        <v>2001</v>
      </c>
      <c r="K25" s="29" t="s">
        <v>75</v>
      </c>
      <c r="L25" s="42">
        <v>425.61</v>
      </c>
      <c r="M25" s="26" t="str">
        <f t="shared" si="1"/>
        <v/>
      </c>
      <c r="N25" s="55"/>
      <c r="O25" s="55">
        <v>39234</v>
      </c>
      <c r="P25" s="52">
        <v>2007</v>
      </c>
      <c r="Q25" s="52">
        <v>545</v>
      </c>
      <c r="R25" s="56">
        <f t="shared" si="2"/>
        <v>2.8301886792452831E-2</v>
      </c>
      <c r="S25" s="53">
        <v>2139.2800000000002</v>
      </c>
      <c r="T25" s="57">
        <f t="shared" si="3"/>
        <v>4.0809574778631945E-2</v>
      </c>
      <c r="U25" s="53"/>
      <c r="V25">
        <v>2022</v>
      </c>
      <c r="W25" s="6">
        <v>0.1196460012838946</v>
      </c>
      <c r="X25">
        <v>6958.962244897958</v>
      </c>
      <c r="Y25" s="27"/>
    </row>
    <row r="26" spans="2:25" ht="16.8" x14ac:dyDescent="0.3">
      <c r="B26" s="2" t="s">
        <v>7</v>
      </c>
      <c r="C26" t="str">
        <f>_xlfn.TEXTAFTER(B26,", ")</f>
        <v>2016</v>
      </c>
      <c r="D26" s="3">
        <v>105</v>
      </c>
      <c r="F26" t="str">
        <v>2023</v>
      </c>
      <c r="G26">
        <v>212.5</v>
      </c>
      <c r="I26" s="22">
        <v>36923</v>
      </c>
      <c r="J26" s="29">
        <f t="shared" si="0"/>
        <v>2001</v>
      </c>
      <c r="K26" s="29" t="s">
        <v>75</v>
      </c>
      <c r="L26" s="42">
        <v>430.58</v>
      </c>
      <c r="M26" s="26" t="str">
        <f t="shared" si="1"/>
        <v/>
      </c>
      <c r="N26" s="55"/>
      <c r="O26" s="55">
        <v>39264</v>
      </c>
      <c r="P26" s="52">
        <v>2007</v>
      </c>
      <c r="Q26" s="52">
        <v>620</v>
      </c>
      <c r="R26" s="56">
        <f t="shared" si="2"/>
        <v>0.13761467889908258</v>
      </c>
      <c r="S26" s="53">
        <v>2348.67</v>
      </c>
      <c r="T26" s="57">
        <f t="shared" si="3"/>
        <v>9.7878725552522278E-2</v>
      </c>
      <c r="U26" s="53"/>
      <c r="V26">
        <v>2023</v>
      </c>
      <c r="W26" s="6">
        <v>-1.2235146332641394E-2</v>
      </c>
      <c r="X26">
        <v>6856.5364285714295</v>
      </c>
      <c r="Y26" s="27"/>
    </row>
    <row r="27" spans="2:25" ht="16.8" x14ac:dyDescent="0.3">
      <c r="B27" s="2" t="s">
        <v>8</v>
      </c>
      <c r="C27" t="str">
        <f>_xlfn.TEXTAFTER(B27,", ")</f>
        <v>2015</v>
      </c>
      <c r="D27" s="3">
        <v>55</v>
      </c>
      <c r="F27" t="str">
        <v>2024</v>
      </c>
      <c r="G27">
        <v>277.5</v>
      </c>
      <c r="I27" s="22">
        <v>36924</v>
      </c>
      <c r="J27" s="29">
        <f t="shared" si="0"/>
        <v>2001</v>
      </c>
      <c r="K27" s="29" t="s">
        <v>75</v>
      </c>
      <c r="L27" s="42">
        <v>451.98</v>
      </c>
      <c r="M27" s="26" t="str">
        <f t="shared" si="1"/>
        <v/>
      </c>
      <c r="N27" s="55"/>
      <c r="O27" s="55">
        <v>39295</v>
      </c>
      <c r="P27" s="52">
        <v>2007</v>
      </c>
      <c r="Q27" s="52">
        <v>600</v>
      </c>
      <c r="R27" s="56">
        <f t="shared" si="2"/>
        <v>-3.2258064516129031E-2</v>
      </c>
      <c r="S27" s="53">
        <v>2194.34</v>
      </c>
      <c r="T27" s="57">
        <f t="shared" si="3"/>
        <v>-6.5709529222921878E-2</v>
      </c>
      <c r="U27" s="53"/>
      <c r="V27">
        <v>2024</v>
      </c>
      <c r="W27" s="6">
        <v>6.8886726444307211E-2</v>
      </c>
      <c r="X27">
        <v>7311.0022127659549</v>
      </c>
      <c r="Y27" s="27"/>
    </row>
    <row r="28" spans="2:25" ht="16.8" x14ac:dyDescent="0.3">
      <c r="B28" s="2" t="s">
        <v>20</v>
      </c>
      <c r="C28" t="str">
        <f>_xlfn.TEXTAFTER(B28,", ")</f>
        <v>2015</v>
      </c>
      <c r="D28" s="3">
        <v>98</v>
      </c>
      <c r="F28" t="str">
        <v>2025</v>
      </c>
      <c r="G28">
        <v>250</v>
      </c>
      <c r="I28" s="22">
        <v>36927</v>
      </c>
      <c r="J28" s="29">
        <f t="shared" si="0"/>
        <v>2001</v>
      </c>
      <c r="K28" s="29" t="s">
        <v>75</v>
      </c>
      <c r="L28" s="42">
        <v>458.95</v>
      </c>
      <c r="M28" s="26" t="str">
        <f t="shared" si="1"/>
        <v/>
      </c>
      <c r="N28" s="55"/>
      <c r="O28" s="55">
        <v>39326</v>
      </c>
      <c r="P28" s="52">
        <v>2007</v>
      </c>
      <c r="Q28" s="52">
        <v>640</v>
      </c>
      <c r="R28" s="56">
        <f t="shared" si="2"/>
        <v>6.6666666666666666E-2</v>
      </c>
      <c r="S28" s="53">
        <v>2378.83</v>
      </c>
      <c r="T28" s="57">
        <f t="shared" si="3"/>
        <v>8.4075393968117876E-2</v>
      </c>
      <c r="U28" s="53"/>
      <c r="V28">
        <v>2025</v>
      </c>
      <c r="W28" s="6">
        <v>-4.1562226200075686E-2</v>
      </c>
      <c r="X28">
        <v>6841.5132799999992</v>
      </c>
      <c r="Y28" s="27"/>
    </row>
    <row r="29" spans="2:25" ht="16.8" x14ac:dyDescent="0.3">
      <c r="B29" s="2" t="s">
        <v>21</v>
      </c>
      <c r="C29" t="str">
        <f>_xlfn.TEXTAFTER(B29,", ")</f>
        <v>2014</v>
      </c>
      <c r="D29" s="3">
        <v>50</v>
      </c>
      <c r="I29" s="22">
        <v>36928</v>
      </c>
      <c r="J29" s="29">
        <f t="shared" si="0"/>
        <v>2001</v>
      </c>
      <c r="K29" s="29" t="s">
        <v>75</v>
      </c>
      <c r="L29" s="42">
        <v>450.11</v>
      </c>
      <c r="M29" s="26" t="str">
        <f t="shared" si="1"/>
        <v/>
      </c>
      <c r="N29" s="55"/>
      <c r="O29" s="55">
        <v>39356</v>
      </c>
      <c r="P29" s="52">
        <v>2007</v>
      </c>
      <c r="Q29" s="52">
        <v>730</v>
      </c>
      <c r="R29" s="56">
        <f t="shared" si="2"/>
        <v>0.140625</v>
      </c>
      <c r="S29" s="53">
        <v>2643.49</v>
      </c>
      <c r="T29" s="57">
        <f t="shared" si="3"/>
        <v>0.11125637393172268</v>
      </c>
      <c r="U29" s="53"/>
      <c r="V29" s="27"/>
      <c r="Y29" s="28"/>
    </row>
    <row r="30" spans="2:25" ht="16.8" x14ac:dyDescent="0.3">
      <c r="B30" s="2" t="s">
        <v>22</v>
      </c>
      <c r="C30" t="str">
        <f>_xlfn.TEXTAFTER(B30,", ")</f>
        <v>2014</v>
      </c>
      <c r="D30" s="3">
        <v>75</v>
      </c>
      <c r="I30" s="22">
        <v>36929</v>
      </c>
      <c r="J30" s="29">
        <f t="shared" si="0"/>
        <v>2001</v>
      </c>
      <c r="K30" s="29" t="s">
        <v>75</v>
      </c>
      <c r="L30" s="42">
        <v>444.33</v>
      </c>
      <c r="M30" s="26" t="str">
        <f t="shared" si="1"/>
        <v/>
      </c>
      <c r="N30" s="55"/>
      <c r="O30" s="55">
        <v>39387</v>
      </c>
      <c r="P30" s="52">
        <v>2007</v>
      </c>
      <c r="Q30" s="52">
        <v>710</v>
      </c>
      <c r="R30" s="56">
        <f t="shared" si="2"/>
        <v>-2.7397260273972601E-2</v>
      </c>
      <c r="S30" s="53">
        <v>2688.33</v>
      </c>
      <c r="T30" s="57">
        <f t="shared" si="3"/>
        <v>1.6962424673443117E-2</v>
      </c>
      <c r="U30" s="53"/>
      <c r="V30" s="28"/>
      <c r="Y30" s="28"/>
    </row>
    <row r="31" spans="2:25" ht="16.8" x14ac:dyDescent="0.3">
      <c r="B31" s="2" t="s">
        <v>23</v>
      </c>
      <c r="C31" t="str">
        <f>_xlfn.TEXTAFTER(B31,", ")</f>
        <v>2013</v>
      </c>
      <c r="D31" s="3">
        <v>45</v>
      </c>
      <c r="I31" s="22">
        <v>36930</v>
      </c>
      <c r="J31" s="29">
        <f t="shared" si="0"/>
        <v>2001</v>
      </c>
      <c r="K31" s="29" t="s">
        <v>75</v>
      </c>
      <c r="L31" s="42">
        <v>440.78</v>
      </c>
      <c r="M31" s="26" t="str">
        <f t="shared" si="1"/>
        <v/>
      </c>
      <c r="N31" s="55"/>
      <c r="O31" s="55">
        <v>39417</v>
      </c>
      <c r="P31" s="52">
        <v>2007</v>
      </c>
      <c r="Q31" s="52">
        <v>730</v>
      </c>
      <c r="R31" s="56">
        <f t="shared" si="2"/>
        <v>2.8169014084507043E-2</v>
      </c>
      <c r="S31" s="53">
        <v>2745.83</v>
      </c>
      <c r="T31" s="57">
        <f t="shared" si="3"/>
        <v>2.1388743197449718E-2</v>
      </c>
      <c r="U31" s="53"/>
      <c r="V31" s="28"/>
      <c r="Y31" s="28"/>
    </row>
    <row r="32" spans="2:25" ht="16.8" x14ac:dyDescent="0.3">
      <c r="B32" s="2" t="s">
        <v>24</v>
      </c>
      <c r="C32" t="str">
        <f>_xlfn.TEXTAFTER(B32,", ")</f>
        <v>2013</v>
      </c>
      <c r="D32" s="3">
        <v>71</v>
      </c>
      <c r="I32" s="22">
        <v>36931</v>
      </c>
      <c r="J32" s="29">
        <f t="shared" si="0"/>
        <v>2001</v>
      </c>
      <c r="K32" s="29" t="s">
        <v>75</v>
      </c>
      <c r="L32" s="42">
        <v>427.91</v>
      </c>
      <c r="M32" s="26" t="str">
        <f t="shared" si="1"/>
        <v/>
      </c>
      <c r="N32" s="55"/>
      <c r="O32" s="55">
        <v>39448</v>
      </c>
      <c r="P32" s="52">
        <v>2008</v>
      </c>
      <c r="Q32" s="52">
        <v>710</v>
      </c>
      <c r="R32" s="56">
        <f t="shared" si="2"/>
        <v>-2.7397260273972601E-2</v>
      </c>
      <c r="S32" s="53">
        <v>2627.25</v>
      </c>
      <c r="T32" s="57">
        <f t="shared" si="3"/>
        <v>-4.3185484898919428E-2</v>
      </c>
      <c r="U32" s="53"/>
      <c r="V32" s="28"/>
      <c r="Y32" s="28"/>
    </row>
    <row r="33" spans="2:25" ht="16.8" x14ac:dyDescent="0.3">
      <c r="B33" s="2" t="s">
        <v>25</v>
      </c>
      <c r="C33" t="str">
        <f>_xlfn.TEXTAFTER(B33,", ")</f>
        <v>2012</v>
      </c>
      <c r="D33" s="3">
        <v>43.5</v>
      </c>
      <c r="I33" s="22">
        <v>36934</v>
      </c>
      <c r="J33" s="29">
        <f t="shared" si="0"/>
        <v>2001</v>
      </c>
      <c r="K33" s="29" t="s">
        <v>75</v>
      </c>
      <c r="L33" s="42">
        <v>424.47</v>
      </c>
      <c r="M33" s="26" t="str">
        <f t="shared" si="1"/>
        <v/>
      </c>
      <c r="N33" s="55"/>
      <c r="O33" s="55">
        <v>39479</v>
      </c>
      <c r="P33" s="52">
        <v>2008</v>
      </c>
      <c r="Q33" s="52">
        <v>715</v>
      </c>
      <c r="R33" s="56">
        <f t="shared" si="2"/>
        <v>7.0422535211267607E-3</v>
      </c>
      <c r="S33" s="53">
        <v>2721.94</v>
      </c>
      <c r="T33" s="57">
        <f t="shared" si="3"/>
        <v>3.604148824816826E-2</v>
      </c>
      <c r="U33" s="53"/>
      <c r="V33" s="28"/>
      <c r="Y33" s="28"/>
    </row>
    <row r="34" spans="2:25" ht="16.8" x14ac:dyDescent="0.3">
      <c r="B34" s="2" t="s">
        <v>26</v>
      </c>
      <c r="C34" t="str">
        <f>_xlfn.TEXTAFTER(B34,", ")</f>
        <v>2012</v>
      </c>
      <c r="D34" s="3">
        <v>70</v>
      </c>
      <c r="I34" s="22">
        <v>36935</v>
      </c>
      <c r="J34" s="29">
        <f t="shared" si="0"/>
        <v>2001</v>
      </c>
      <c r="K34" s="29" t="s">
        <v>75</v>
      </c>
      <c r="L34" s="42">
        <v>426.17</v>
      </c>
      <c r="M34" s="26" t="str">
        <f t="shared" si="1"/>
        <v/>
      </c>
      <c r="N34" s="55"/>
      <c r="O34" s="55">
        <v>39508</v>
      </c>
      <c r="P34" s="52">
        <v>2008</v>
      </c>
      <c r="Q34" s="52">
        <v>650</v>
      </c>
      <c r="R34" s="56">
        <f t="shared" si="2"/>
        <v>-9.0909090909090912E-2</v>
      </c>
      <c r="S34" s="53">
        <v>2447.3000000000002</v>
      </c>
      <c r="T34" s="57">
        <f t="shared" si="3"/>
        <v>-0.10089862377568935</v>
      </c>
      <c r="U34" s="53"/>
      <c r="V34" s="28"/>
      <c r="Y34" s="28"/>
    </row>
    <row r="35" spans="2:25" ht="16.8" x14ac:dyDescent="0.3">
      <c r="B35" s="2" t="s">
        <v>27</v>
      </c>
      <c r="C35" t="str">
        <f>_xlfn.TEXTAFTER(B35,", ")</f>
        <v>2011</v>
      </c>
      <c r="D35" s="3">
        <v>43.5</v>
      </c>
      <c r="I35" s="22">
        <v>36936</v>
      </c>
      <c r="J35" s="29">
        <f t="shared" si="0"/>
        <v>2001</v>
      </c>
      <c r="K35" s="29" t="s">
        <v>75</v>
      </c>
      <c r="L35" s="42">
        <v>423.21</v>
      </c>
      <c r="M35" s="26" t="str">
        <f t="shared" si="1"/>
        <v/>
      </c>
      <c r="N35" s="55"/>
      <c r="O35" s="55">
        <v>39539</v>
      </c>
      <c r="P35" s="52">
        <v>2008</v>
      </c>
      <c r="Q35" s="52">
        <v>570</v>
      </c>
      <c r="R35" s="56">
        <f t="shared" si="2"/>
        <v>-0.12307692307692308</v>
      </c>
      <c r="S35" s="53">
        <v>2304.52</v>
      </c>
      <c r="T35" s="57">
        <f t="shared" si="3"/>
        <v>-5.8341846116128054E-2</v>
      </c>
      <c r="U35" s="53"/>
      <c r="V35" s="28"/>
      <c r="Y35" s="28"/>
    </row>
    <row r="36" spans="2:25" ht="16.8" x14ac:dyDescent="0.3">
      <c r="B36" s="2" t="s">
        <v>28</v>
      </c>
      <c r="C36" t="str">
        <f>_xlfn.TEXTAFTER(B36,", ")</f>
        <v>2011</v>
      </c>
      <c r="D36" s="3">
        <v>70</v>
      </c>
      <c r="I36" s="22">
        <v>36937</v>
      </c>
      <c r="J36" s="29">
        <f t="shared" si="0"/>
        <v>2001</v>
      </c>
      <c r="K36" s="29" t="s">
        <v>75</v>
      </c>
      <c r="L36" s="42">
        <v>440.22</v>
      </c>
      <c r="M36" s="26" t="str">
        <f t="shared" si="1"/>
        <v/>
      </c>
      <c r="N36" s="55"/>
      <c r="O36" s="55">
        <v>39569</v>
      </c>
      <c r="P36" s="52">
        <v>2008</v>
      </c>
      <c r="Q36" s="52">
        <v>570</v>
      </c>
      <c r="R36" s="56">
        <f t="shared" si="2"/>
        <v>0</v>
      </c>
      <c r="S36" s="53">
        <v>2444.35</v>
      </c>
      <c r="T36" s="57">
        <f t="shared" si="3"/>
        <v>6.0676409838057353E-2</v>
      </c>
      <c r="U36" s="53"/>
      <c r="V36" s="28"/>
      <c r="Y36" s="28"/>
    </row>
    <row r="37" spans="2:25" ht="16.8" x14ac:dyDescent="0.3">
      <c r="B37" s="2" t="s">
        <v>29</v>
      </c>
      <c r="C37" t="str">
        <f>_xlfn.TEXTAFTER(B37,", ")</f>
        <v>2010</v>
      </c>
      <c r="D37" s="3">
        <v>42.5</v>
      </c>
      <c r="I37" s="22">
        <v>36938</v>
      </c>
      <c r="J37" s="29">
        <f t="shared" si="0"/>
        <v>2001</v>
      </c>
      <c r="K37" s="29" t="s">
        <v>75</v>
      </c>
      <c r="L37" s="42">
        <v>432.08</v>
      </c>
      <c r="M37" s="26" t="str">
        <f t="shared" si="1"/>
        <v/>
      </c>
      <c r="N37" s="55"/>
      <c r="O37" s="55">
        <v>39600</v>
      </c>
      <c r="P37" s="52">
        <v>2008</v>
      </c>
      <c r="Q37" s="52">
        <v>495</v>
      </c>
      <c r="R37" s="56">
        <f t="shared" si="2"/>
        <v>-0.13157894736842105</v>
      </c>
      <c r="S37" s="53">
        <v>2349.11</v>
      </c>
      <c r="T37" s="57">
        <f t="shared" si="3"/>
        <v>-3.8963323582956524E-2</v>
      </c>
      <c r="U37" s="53"/>
      <c r="V37" s="28"/>
      <c r="Y37" s="28"/>
    </row>
    <row r="38" spans="2:25" ht="16.8" x14ac:dyDescent="0.3">
      <c r="B38" s="2" t="s">
        <v>30</v>
      </c>
      <c r="C38" t="str">
        <f>_xlfn.TEXTAFTER(B38,", ")</f>
        <v>2010</v>
      </c>
      <c r="D38" s="3">
        <v>70</v>
      </c>
      <c r="I38" s="22">
        <v>36941</v>
      </c>
      <c r="J38" s="29">
        <f t="shared" si="0"/>
        <v>2001</v>
      </c>
      <c r="K38" s="29" t="s">
        <v>75</v>
      </c>
      <c r="L38" s="42">
        <v>435.14</v>
      </c>
      <c r="M38" s="26" t="str">
        <f t="shared" si="1"/>
        <v/>
      </c>
      <c r="N38" s="55"/>
      <c r="O38" s="55">
        <v>39630</v>
      </c>
      <c r="P38" s="52">
        <v>2008</v>
      </c>
      <c r="Q38" s="52">
        <v>605</v>
      </c>
      <c r="R38" s="56">
        <f t="shared" si="2"/>
        <v>0.22222222222222221</v>
      </c>
      <c r="S38" s="53">
        <v>2304.5100000000002</v>
      </c>
      <c r="T38" s="57">
        <f t="shared" si="3"/>
        <v>-1.8985913814167879E-2</v>
      </c>
      <c r="U38" s="53"/>
      <c r="V38" s="28"/>
      <c r="Y38" s="28"/>
    </row>
    <row r="39" spans="2:25" ht="16.8" x14ac:dyDescent="0.3">
      <c r="B39" s="2" t="s">
        <v>31</v>
      </c>
      <c r="C39" t="str">
        <f>_xlfn.TEXTAFTER(B39,", ")</f>
        <v>2009</v>
      </c>
      <c r="D39" s="3">
        <v>40</v>
      </c>
      <c r="I39" s="22">
        <v>36942</v>
      </c>
      <c r="J39" s="29">
        <f t="shared" si="0"/>
        <v>2001</v>
      </c>
      <c r="K39" s="29" t="s">
        <v>75</v>
      </c>
      <c r="L39" s="42">
        <v>433.68</v>
      </c>
      <c r="M39" s="26" t="str">
        <f t="shared" si="1"/>
        <v/>
      </c>
      <c r="N39" s="55"/>
      <c r="O39" s="55">
        <v>39661</v>
      </c>
      <c r="P39" s="52">
        <v>2008</v>
      </c>
      <c r="Q39" s="52">
        <v>635</v>
      </c>
      <c r="R39" s="56">
        <f t="shared" si="2"/>
        <v>4.9586776859504134E-2</v>
      </c>
      <c r="S39" s="53">
        <v>2165.94</v>
      </c>
      <c r="T39" s="57">
        <f t="shared" si="3"/>
        <v>-6.0129919158519667E-2</v>
      </c>
      <c r="U39" s="53"/>
      <c r="V39" s="28"/>
      <c r="Y39" s="28"/>
    </row>
    <row r="40" spans="2:25" ht="16.8" x14ac:dyDescent="0.3">
      <c r="B40" s="2" t="s">
        <v>32</v>
      </c>
      <c r="C40" t="str">
        <f>_xlfn.TEXTAFTER(B40,", ")</f>
        <v>2009</v>
      </c>
      <c r="D40" s="3">
        <v>65</v>
      </c>
      <c r="I40" s="22">
        <v>36943</v>
      </c>
      <c r="J40" s="29">
        <f t="shared" si="0"/>
        <v>2001</v>
      </c>
      <c r="K40" s="29" t="s">
        <v>75</v>
      </c>
      <c r="L40" s="42">
        <v>439.9</v>
      </c>
      <c r="M40" s="26" t="str">
        <f t="shared" si="1"/>
        <v/>
      </c>
      <c r="N40" s="55"/>
      <c r="O40" s="55">
        <v>39692</v>
      </c>
      <c r="P40" s="52">
        <v>2008</v>
      </c>
      <c r="Q40" s="52">
        <v>630</v>
      </c>
      <c r="R40" s="56">
        <f t="shared" si="2"/>
        <v>-7.874015748031496E-3</v>
      </c>
      <c r="S40" s="53">
        <v>1832.51</v>
      </c>
      <c r="T40" s="57">
        <f t="shared" si="3"/>
        <v>-0.15394239914309724</v>
      </c>
      <c r="U40" s="53"/>
      <c r="V40" s="28"/>
      <c r="Y40" s="28"/>
    </row>
    <row r="41" spans="2:25" ht="16.8" x14ac:dyDescent="0.3">
      <c r="B41" s="2" t="s">
        <v>33</v>
      </c>
      <c r="C41" t="str">
        <f>_xlfn.TEXTAFTER(B41,", ")</f>
        <v>2009</v>
      </c>
      <c r="D41" s="3">
        <v>35</v>
      </c>
      <c r="I41" s="22">
        <v>36944</v>
      </c>
      <c r="J41" s="29">
        <f t="shared" si="0"/>
        <v>2001</v>
      </c>
      <c r="K41" s="29" t="s">
        <v>75</v>
      </c>
      <c r="L41" s="42">
        <v>437.03</v>
      </c>
      <c r="M41" s="26" t="str">
        <f t="shared" si="1"/>
        <v/>
      </c>
      <c r="N41" s="55"/>
      <c r="O41" s="55">
        <v>39722</v>
      </c>
      <c r="P41" s="52">
        <v>2008</v>
      </c>
      <c r="Q41" s="52">
        <v>540</v>
      </c>
      <c r="R41" s="56">
        <f t="shared" si="2"/>
        <v>-0.14285714285714285</v>
      </c>
      <c r="S41" s="53">
        <v>1256.7</v>
      </c>
      <c r="T41" s="57">
        <f t="shared" si="3"/>
        <v>-0.31421929484695854</v>
      </c>
      <c r="U41" s="53"/>
      <c r="V41" s="28"/>
      <c r="Y41" s="28"/>
    </row>
    <row r="42" spans="2:25" ht="16.8" x14ac:dyDescent="0.3">
      <c r="B42" s="2" t="s">
        <v>34</v>
      </c>
      <c r="C42" t="str">
        <f>_xlfn.TEXTAFTER(B42,", ")</f>
        <v>2008</v>
      </c>
      <c r="D42" s="3">
        <v>63.5</v>
      </c>
      <c r="I42" s="22">
        <v>36945</v>
      </c>
      <c r="J42" s="29">
        <f t="shared" si="0"/>
        <v>2001</v>
      </c>
      <c r="K42" s="29" t="s">
        <v>75</v>
      </c>
      <c r="L42" s="42">
        <v>438.65</v>
      </c>
      <c r="M42" s="26" t="str">
        <f t="shared" si="1"/>
        <v/>
      </c>
      <c r="N42" s="55"/>
      <c r="O42" s="55">
        <v>39753</v>
      </c>
      <c r="P42" s="52">
        <v>2008</v>
      </c>
      <c r="Q42" s="52">
        <v>540</v>
      </c>
      <c r="R42" s="56">
        <f t="shared" si="2"/>
        <v>0</v>
      </c>
      <c r="S42" s="53">
        <v>1202.07</v>
      </c>
      <c r="T42" s="57">
        <f t="shared" si="3"/>
        <v>-4.3470995464311379E-2</v>
      </c>
      <c r="U42" s="53"/>
      <c r="V42" s="28"/>
      <c r="Y42" s="28"/>
    </row>
    <row r="43" spans="2:25" ht="16.8" x14ac:dyDescent="0.3">
      <c r="B43" s="2" t="s">
        <v>35</v>
      </c>
      <c r="C43" t="str">
        <f>_xlfn.TEXTAFTER(B43,", ")</f>
        <v>2007</v>
      </c>
      <c r="D43" s="3">
        <v>55</v>
      </c>
      <c r="I43" s="22">
        <v>36948</v>
      </c>
      <c r="J43" s="29">
        <f t="shared" si="0"/>
        <v>2001</v>
      </c>
      <c r="K43" s="29" t="s">
        <v>75</v>
      </c>
      <c r="L43" s="42">
        <v>432.15</v>
      </c>
      <c r="M43" s="26" t="str">
        <f t="shared" si="1"/>
        <v/>
      </c>
      <c r="N43" s="55"/>
      <c r="O43" s="55">
        <v>39783</v>
      </c>
      <c r="P43" s="52">
        <v>2008</v>
      </c>
      <c r="Q43" s="52">
        <v>650</v>
      </c>
      <c r="R43" s="56">
        <f t="shared" si="2"/>
        <v>0.20370370370370369</v>
      </c>
      <c r="S43" s="53">
        <v>1355.41</v>
      </c>
      <c r="T43" s="57">
        <f t="shared" si="3"/>
        <v>0.12756328666383834</v>
      </c>
      <c r="U43" s="53"/>
      <c r="V43" s="28"/>
      <c r="Y43" s="28"/>
    </row>
    <row r="44" spans="2:25" ht="16.8" x14ac:dyDescent="0.3">
      <c r="B44" s="2" t="s">
        <v>36</v>
      </c>
      <c r="C44" t="str">
        <f>_xlfn.TEXTAFTER(B44,", ")</f>
        <v>2007</v>
      </c>
      <c r="D44" s="3">
        <v>115</v>
      </c>
      <c r="I44" s="22">
        <v>36949</v>
      </c>
      <c r="J44" s="29">
        <f t="shared" si="0"/>
        <v>2001</v>
      </c>
      <c r="K44" s="29" t="s">
        <v>75</v>
      </c>
      <c r="L44" s="42">
        <v>433.31</v>
      </c>
      <c r="M44" s="26" t="str">
        <f t="shared" si="1"/>
        <v/>
      </c>
      <c r="N44" s="55"/>
      <c r="O44" s="55">
        <v>39814</v>
      </c>
      <c r="P44" s="52">
        <v>2009</v>
      </c>
      <c r="Q44" s="52">
        <v>550</v>
      </c>
      <c r="R44" s="56">
        <f t="shared" si="2"/>
        <v>-0.15384615384615385</v>
      </c>
      <c r="S44" s="53">
        <v>1332.67</v>
      </c>
      <c r="T44" s="57">
        <f t="shared" si="3"/>
        <v>-1.6777211323510972E-2</v>
      </c>
      <c r="U44" s="53"/>
      <c r="V44" s="28"/>
      <c r="Y44" s="28"/>
    </row>
    <row r="45" spans="2:25" ht="16.8" x14ac:dyDescent="0.3">
      <c r="B45" s="2" t="s">
        <v>37</v>
      </c>
      <c r="C45" t="str">
        <f>_xlfn.TEXTAFTER(B45,", ")</f>
        <v>2006</v>
      </c>
      <c r="D45" s="3">
        <v>55</v>
      </c>
      <c r="I45" s="22">
        <v>36950</v>
      </c>
      <c r="J45" s="29">
        <f t="shared" si="0"/>
        <v>2001</v>
      </c>
      <c r="K45" s="29" t="s">
        <v>75</v>
      </c>
      <c r="L45" s="42">
        <v>428.3</v>
      </c>
      <c r="M45" s="26" t="str">
        <f t="shared" si="1"/>
        <v/>
      </c>
      <c r="N45" s="55"/>
      <c r="O45" s="55">
        <v>39845</v>
      </c>
      <c r="P45" s="52">
        <v>2009</v>
      </c>
      <c r="Q45" s="52">
        <v>470</v>
      </c>
      <c r="R45" s="56">
        <f t="shared" si="2"/>
        <v>-0.14545454545454545</v>
      </c>
      <c r="S45" s="53">
        <v>1285.48</v>
      </c>
      <c r="T45" s="57">
        <f t="shared" si="3"/>
        <v>-3.5410116532975197E-2</v>
      </c>
      <c r="U45" s="53"/>
      <c r="V45" s="28"/>
      <c r="Y45" s="28"/>
    </row>
    <row r="46" spans="2:25" ht="16.8" x14ac:dyDescent="0.3">
      <c r="B46" s="2" t="s">
        <v>38</v>
      </c>
      <c r="C46" t="str">
        <f>_xlfn.TEXTAFTER(B46,", ")</f>
        <v>2006</v>
      </c>
      <c r="D46" s="3">
        <v>90</v>
      </c>
      <c r="I46" s="22">
        <v>36951</v>
      </c>
      <c r="J46" s="29">
        <f t="shared" si="0"/>
        <v>2001</v>
      </c>
      <c r="K46" s="29" t="s">
        <v>75</v>
      </c>
      <c r="L46" s="42">
        <v>424.03</v>
      </c>
      <c r="M46" s="26" t="str">
        <f t="shared" si="1"/>
        <v/>
      </c>
      <c r="N46" s="55"/>
      <c r="O46" s="55">
        <v>39873</v>
      </c>
      <c r="P46" s="52">
        <v>2009</v>
      </c>
      <c r="Q46" s="52">
        <v>620</v>
      </c>
      <c r="R46" s="56">
        <f t="shared" si="2"/>
        <v>0.31914893617021278</v>
      </c>
      <c r="S46" s="53">
        <v>1434.07</v>
      </c>
      <c r="T46" s="57">
        <f t="shared" si="3"/>
        <v>0.11559106326041628</v>
      </c>
      <c r="U46" s="53"/>
      <c r="V46" s="28"/>
      <c r="Y46" s="28"/>
    </row>
    <row r="47" spans="2:25" ht="16.8" x14ac:dyDescent="0.3">
      <c r="B47" s="2" t="s">
        <v>39</v>
      </c>
      <c r="C47" t="str">
        <f>_xlfn.TEXTAFTER(B47,", ")</f>
        <v>2005</v>
      </c>
      <c r="D47" s="3">
        <v>50</v>
      </c>
      <c r="I47" s="22">
        <v>36952</v>
      </c>
      <c r="J47" s="29">
        <f t="shared" si="0"/>
        <v>2001</v>
      </c>
      <c r="K47" s="29" t="s">
        <v>75</v>
      </c>
      <c r="L47" s="42">
        <v>426.13</v>
      </c>
      <c r="M47" s="26" t="str">
        <f t="shared" si="1"/>
        <v/>
      </c>
      <c r="N47" s="55"/>
      <c r="O47" s="55">
        <v>39904</v>
      </c>
      <c r="P47" s="52">
        <v>2009</v>
      </c>
      <c r="Q47" s="52">
        <v>670</v>
      </c>
      <c r="R47" s="56">
        <f t="shared" si="2"/>
        <v>8.0645161290322578E-2</v>
      </c>
      <c r="S47" s="53">
        <v>1722.77</v>
      </c>
      <c r="T47" s="57">
        <f t="shared" si="3"/>
        <v>0.20131513803370829</v>
      </c>
      <c r="U47" s="53"/>
      <c r="V47" s="28"/>
      <c r="Y47" s="28"/>
    </row>
    <row r="48" spans="2:25" ht="16.8" x14ac:dyDescent="0.3">
      <c r="B48" s="2" t="s">
        <v>40</v>
      </c>
      <c r="C48" t="str">
        <f>_xlfn.TEXTAFTER(B48,", ")</f>
        <v>2005</v>
      </c>
      <c r="D48" s="3">
        <v>80</v>
      </c>
      <c r="I48" s="22">
        <v>36956</v>
      </c>
      <c r="J48" s="29">
        <f t="shared" si="0"/>
        <v>2001</v>
      </c>
      <c r="K48" s="29" t="s">
        <v>75</v>
      </c>
      <c r="L48" s="42">
        <v>431.52</v>
      </c>
      <c r="M48" s="26" t="str">
        <f t="shared" si="1"/>
        <v/>
      </c>
      <c r="N48" s="55"/>
      <c r="O48" s="55">
        <v>39934</v>
      </c>
      <c r="P48" s="52">
        <v>2009</v>
      </c>
      <c r="Q48" s="52">
        <v>675</v>
      </c>
      <c r="R48" s="56">
        <f t="shared" si="2"/>
        <v>7.462686567164179E-3</v>
      </c>
      <c r="S48" s="53">
        <v>1916.83</v>
      </c>
      <c r="T48" s="57">
        <f t="shared" si="3"/>
        <v>0.1126441718859743</v>
      </c>
      <c r="U48" s="53"/>
      <c r="V48" s="28"/>
      <c r="Y48" s="28"/>
    </row>
    <row r="49" spans="2:25" ht="16.8" x14ac:dyDescent="0.3">
      <c r="B49" s="2" t="s">
        <v>41</v>
      </c>
      <c r="C49" t="str">
        <f>_xlfn.TEXTAFTER(B49,", ")</f>
        <v>2004</v>
      </c>
      <c r="D49" s="3">
        <v>50</v>
      </c>
      <c r="I49" s="22">
        <v>36957</v>
      </c>
      <c r="J49" s="29">
        <f t="shared" si="0"/>
        <v>2001</v>
      </c>
      <c r="K49" s="29" t="s">
        <v>75</v>
      </c>
      <c r="L49" s="42">
        <v>430.55</v>
      </c>
      <c r="M49" s="26" t="str">
        <f t="shared" si="1"/>
        <v/>
      </c>
      <c r="N49" s="55"/>
      <c r="O49" s="55">
        <v>39965</v>
      </c>
      <c r="P49" s="52">
        <v>2009</v>
      </c>
      <c r="Q49" s="52">
        <v>705</v>
      </c>
      <c r="R49" s="56">
        <f t="shared" si="2"/>
        <v>4.4444444444444446E-2</v>
      </c>
      <c r="S49" s="53">
        <v>2026.78</v>
      </c>
      <c r="T49" s="57">
        <f t="shared" si="3"/>
        <v>5.7360329293677612E-2</v>
      </c>
      <c r="U49" s="53"/>
      <c r="V49" s="28"/>
      <c r="Y49" s="28"/>
    </row>
    <row r="50" spans="2:25" ht="16.8" x14ac:dyDescent="0.3">
      <c r="B50" s="2" t="s">
        <v>42</v>
      </c>
      <c r="C50" t="str">
        <f>_xlfn.TEXTAFTER(B50,", ")</f>
        <v>2004</v>
      </c>
      <c r="D50" s="3">
        <v>112.5</v>
      </c>
      <c r="I50" s="22">
        <v>36958</v>
      </c>
      <c r="J50" s="29">
        <f t="shared" si="0"/>
        <v>2001</v>
      </c>
      <c r="K50" s="29" t="s">
        <v>75</v>
      </c>
      <c r="L50" s="42">
        <v>428.04</v>
      </c>
      <c r="M50" s="26" t="str">
        <f t="shared" si="1"/>
        <v/>
      </c>
      <c r="N50" s="55"/>
      <c r="O50" s="55">
        <v>39995</v>
      </c>
      <c r="P50" s="52">
        <v>2009</v>
      </c>
      <c r="Q50" s="52">
        <v>755</v>
      </c>
      <c r="R50" s="56">
        <f t="shared" si="2"/>
        <v>7.0921985815602842E-2</v>
      </c>
      <c r="S50" s="53">
        <v>2323.2399999999998</v>
      </c>
      <c r="T50" s="57">
        <f t="shared" si="3"/>
        <v>0.14627142561106771</v>
      </c>
      <c r="U50" s="53"/>
      <c r="V50" s="28"/>
      <c r="Y50" s="28"/>
    </row>
    <row r="51" spans="2:25" ht="16.8" x14ac:dyDescent="0.3">
      <c r="B51" s="2" t="s">
        <v>43</v>
      </c>
      <c r="C51" t="str">
        <f>_xlfn.TEXTAFTER(B51,", ")</f>
        <v>2003</v>
      </c>
      <c r="D51" s="3">
        <v>225</v>
      </c>
      <c r="I51" s="22">
        <v>36959</v>
      </c>
      <c r="J51" s="29">
        <f t="shared" si="0"/>
        <v>2001</v>
      </c>
      <c r="K51" s="29" t="s">
        <v>75</v>
      </c>
      <c r="L51" s="42">
        <v>414.11</v>
      </c>
      <c r="M51" s="26" t="str">
        <f t="shared" si="1"/>
        <v/>
      </c>
      <c r="N51" s="55"/>
      <c r="O51" s="55">
        <v>40026</v>
      </c>
      <c r="P51" s="52">
        <v>2009</v>
      </c>
      <c r="Q51" s="52">
        <v>850</v>
      </c>
      <c r="R51" s="56">
        <f t="shared" si="2"/>
        <v>0.12582781456953643</v>
      </c>
      <c r="S51" s="53">
        <v>2341.54</v>
      </c>
      <c r="T51" s="57">
        <f t="shared" si="3"/>
        <v>7.8769304936210562E-3</v>
      </c>
      <c r="U51" s="53"/>
      <c r="V51" s="28"/>
      <c r="Y51" s="28"/>
    </row>
    <row r="52" spans="2:25" ht="16.8" x14ac:dyDescent="0.3">
      <c r="B52" s="2" t="s">
        <v>44</v>
      </c>
      <c r="C52" t="str">
        <f>_xlfn.TEXTAFTER(B52,", ")</f>
        <v>2002</v>
      </c>
      <c r="D52" s="3">
        <v>140</v>
      </c>
      <c r="I52" s="22">
        <v>36962</v>
      </c>
      <c r="J52" s="29">
        <f t="shared" si="0"/>
        <v>2001</v>
      </c>
      <c r="K52" s="29" t="s">
        <v>75</v>
      </c>
      <c r="L52" s="42">
        <v>396.61</v>
      </c>
      <c r="M52" s="26" t="str">
        <f t="shared" si="1"/>
        <v/>
      </c>
      <c r="N52" s="55"/>
      <c r="O52" s="55">
        <v>40057</v>
      </c>
      <c r="P52" s="52">
        <v>2009</v>
      </c>
      <c r="Q52" s="52">
        <v>925</v>
      </c>
      <c r="R52" s="56">
        <f t="shared" si="2"/>
        <v>8.8235294117647065E-2</v>
      </c>
      <c r="S52" s="53">
        <v>2467.59</v>
      </c>
      <c r="T52" s="57">
        <f t="shared" si="3"/>
        <v>5.3832093408611503E-2</v>
      </c>
      <c r="U52" s="53"/>
      <c r="V52" s="28"/>
      <c r="Y52" s="28"/>
    </row>
    <row r="53" spans="2:25" ht="16.8" x14ac:dyDescent="0.3">
      <c r="B53" s="2" t="s">
        <v>45</v>
      </c>
      <c r="C53" t="str">
        <f>_xlfn.TEXTAFTER(B53,", ")</f>
        <v>2001</v>
      </c>
      <c r="D53" s="3">
        <v>85</v>
      </c>
      <c r="I53" s="22">
        <v>36963</v>
      </c>
      <c r="J53" s="29">
        <f t="shared" si="0"/>
        <v>2001</v>
      </c>
      <c r="K53" s="29" t="s">
        <v>75</v>
      </c>
      <c r="L53" s="42">
        <v>385.91</v>
      </c>
      <c r="M53" s="26" t="str">
        <f t="shared" si="1"/>
        <v/>
      </c>
      <c r="N53" s="55"/>
      <c r="O53" s="55">
        <v>40087</v>
      </c>
      <c r="P53" s="52">
        <v>2009</v>
      </c>
      <c r="Q53" s="52">
        <v>915</v>
      </c>
      <c r="R53" s="56">
        <f t="shared" si="2"/>
        <v>-1.0810810810810811E-2</v>
      </c>
      <c r="S53" s="53">
        <v>2367.6999999999998</v>
      </c>
      <c r="T53" s="57">
        <f t="shared" si="3"/>
        <v>-4.0480793000458065E-2</v>
      </c>
      <c r="U53" s="53"/>
      <c r="V53" s="28"/>
      <c r="Y53" s="28"/>
    </row>
    <row r="54" spans="2:25" x14ac:dyDescent="0.3">
      <c r="I54" s="22">
        <v>36964</v>
      </c>
      <c r="J54" s="29">
        <f t="shared" si="0"/>
        <v>2001</v>
      </c>
      <c r="K54" s="29" t="s">
        <v>75</v>
      </c>
      <c r="L54" s="42">
        <v>389.19</v>
      </c>
      <c r="M54" s="26" t="str">
        <f t="shared" si="1"/>
        <v/>
      </c>
      <c r="N54" s="55"/>
      <c r="O54" s="55">
        <v>40118</v>
      </c>
      <c r="P54" s="52">
        <v>2009</v>
      </c>
      <c r="Q54" s="52">
        <v>960</v>
      </c>
      <c r="R54" s="56">
        <f t="shared" si="2"/>
        <v>4.9180327868852458E-2</v>
      </c>
      <c r="S54" s="53">
        <v>2415.84</v>
      </c>
      <c r="T54" s="57">
        <f t="shared" si="3"/>
        <v>2.0331967732398669E-2</v>
      </c>
      <c r="U54" s="53"/>
      <c r="V54" s="28"/>
      <c r="Y54" s="28"/>
    </row>
    <row r="55" spans="2:25" x14ac:dyDescent="0.3">
      <c r="I55" s="22">
        <v>36965</v>
      </c>
      <c r="J55" s="29">
        <f t="shared" si="0"/>
        <v>2001</v>
      </c>
      <c r="K55" s="29" t="s">
        <v>75</v>
      </c>
      <c r="L55" s="42">
        <v>386.86</v>
      </c>
      <c r="M55" s="26" t="str">
        <f t="shared" si="1"/>
        <v/>
      </c>
      <c r="N55" s="55"/>
      <c r="O55" s="55">
        <v>40148</v>
      </c>
      <c r="P55" s="52">
        <v>2009</v>
      </c>
      <c r="Q55" s="52">
        <v>970</v>
      </c>
      <c r="R55" s="56">
        <f t="shared" si="2"/>
        <v>1.0416666666666666E-2</v>
      </c>
      <c r="S55" s="53">
        <v>2534.36</v>
      </c>
      <c r="T55" s="57">
        <f t="shared" si="3"/>
        <v>4.9059540366911708E-2</v>
      </c>
      <c r="U55" s="53"/>
      <c r="V55" s="28"/>
      <c r="Y55" s="28"/>
    </row>
    <row r="56" spans="2:25" x14ac:dyDescent="0.3">
      <c r="I56" s="22">
        <v>36966</v>
      </c>
      <c r="J56" s="29">
        <f t="shared" si="0"/>
        <v>2001</v>
      </c>
      <c r="K56" s="29" t="s">
        <v>75</v>
      </c>
      <c r="L56" s="42">
        <v>380.52</v>
      </c>
      <c r="M56" s="26" t="str">
        <f t="shared" si="1"/>
        <v/>
      </c>
      <c r="N56" s="55"/>
      <c r="O56" s="55">
        <v>40179</v>
      </c>
      <c r="P56" s="52">
        <v>2010</v>
      </c>
      <c r="Q56" s="52">
        <v>1000</v>
      </c>
      <c r="R56" s="56">
        <f t="shared" si="2"/>
        <v>3.0927835051546393E-2</v>
      </c>
      <c r="S56" s="53">
        <v>2610.8000000000002</v>
      </c>
      <c r="T56" s="57">
        <f t="shared" si="3"/>
        <v>3.0161460881642722E-2</v>
      </c>
      <c r="U56" s="53"/>
      <c r="V56" s="28"/>
      <c r="Y56" s="28"/>
    </row>
    <row r="57" spans="2:25" x14ac:dyDescent="0.3">
      <c r="I57" s="22">
        <v>36969</v>
      </c>
      <c r="J57" s="29">
        <f t="shared" si="0"/>
        <v>2001</v>
      </c>
      <c r="K57" s="29" t="s">
        <v>75</v>
      </c>
      <c r="L57" s="42">
        <v>367.14</v>
      </c>
      <c r="M57" s="26" t="str">
        <f t="shared" si="1"/>
        <v/>
      </c>
      <c r="N57" s="55"/>
      <c r="O57" s="55">
        <v>40210</v>
      </c>
      <c r="P57" s="52">
        <v>2010</v>
      </c>
      <c r="Q57" s="52">
        <v>975</v>
      </c>
      <c r="R57" s="56">
        <f t="shared" si="2"/>
        <v>-2.5000000000000001E-2</v>
      </c>
      <c r="S57" s="53">
        <v>2549.0300000000002</v>
      </c>
      <c r="T57" s="57">
        <f t="shared" si="3"/>
        <v>-2.3659414738777376E-2</v>
      </c>
      <c r="U57" s="53"/>
      <c r="V57" s="28"/>
      <c r="Y57" s="28"/>
    </row>
    <row r="58" spans="2:25" x14ac:dyDescent="0.3">
      <c r="I58" s="22">
        <v>36970</v>
      </c>
      <c r="J58" s="29">
        <f t="shared" si="0"/>
        <v>2001</v>
      </c>
      <c r="K58" s="29" t="s">
        <v>75</v>
      </c>
      <c r="L58" s="42">
        <v>360.45</v>
      </c>
      <c r="M58" s="26" t="str">
        <f t="shared" si="1"/>
        <v/>
      </c>
      <c r="N58" s="55"/>
      <c r="O58" s="55">
        <v>40238</v>
      </c>
      <c r="P58" s="52">
        <v>2010</v>
      </c>
      <c r="Q58" s="52">
        <v>1100</v>
      </c>
      <c r="R58" s="56">
        <f t="shared" si="2"/>
        <v>0.12820512820512819</v>
      </c>
      <c r="S58" s="53">
        <v>2777.3</v>
      </c>
      <c r="T58" s="57">
        <f t="shared" si="3"/>
        <v>8.9551711827636382E-2</v>
      </c>
      <c r="U58" s="53"/>
      <c r="V58" s="28"/>
      <c r="Y58" s="28"/>
    </row>
    <row r="59" spans="2:25" x14ac:dyDescent="0.3">
      <c r="I59" s="22">
        <v>36971</v>
      </c>
      <c r="J59" s="29">
        <f t="shared" si="0"/>
        <v>2001</v>
      </c>
      <c r="K59" s="29" t="s">
        <v>75</v>
      </c>
      <c r="L59" s="42">
        <v>369.08</v>
      </c>
      <c r="M59" s="26" t="str">
        <f t="shared" si="1"/>
        <v/>
      </c>
      <c r="N59" s="55"/>
      <c r="O59" s="55">
        <v>40269</v>
      </c>
      <c r="P59" s="52">
        <v>2010</v>
      </c>
      <c r="Q59" s="52">
        <v>1090</v>
      </c>
      <c r="R59" s="56">
        <f t="shared" si="2"/>
        <v>-9.0909090909090905E-3</v>
      </c>
      <c r="S59" s="53">
        <v>2971.25</v>
      </c>
      <c r="T59" s="57">
        <f t="shared" si="3"/>
        <v>6.9834011449969327E-2</v>
      </c>
      <c r="U59" s="53"/>
      <c r="V59" s="28"/>
      <c r="Y59" s="28"/>
    </row>
    <row r="60" spans="2:25" x14ac:dyDescent="0.3">
      <c r="I60" s="22">
        <v>36972</v>
      </c>
      <c r="J60" s="29">
        <f t="shared" si="0"/>
        <v>2001</v>
      </c>
      <c r="K60" s="29" t="s">
        <v>75</v>
      </c>
      <c r="L60" s="42">
        <v>363.18</v>
      </c>
      <c r="M60" s="26" t="str">
        <f t="shared" si="1"/>
        <v/>
      </c>
      <c r="N60" s="55"/>
      <c r="O60" s="55">
        <v>40299</v>
      </c>
      <c r="P60" s="52">
        <v>2010</v>
      </c>
      <c r="Q60" s="52">
        <v>1110</v>
      </c>
      <c r="R60" s="56">
        <f t="shared" si="2"/>
        <v>1.834862385321101E-2</v>
      </c>
      <c r="S60" s="53">
        <v>2796.96</v>
      </c>
      <c r="T60" s="57">
        <f t="shared" si="3"/>
        <v>-5.8658813630626826E-2</v>
      </c>
      <c r="U60" s="53"/>
      <c r="V60" s="28"/>
      <c r="Y60" s="28"/>
    </row>
    <row r="61" spans="2:25" x14ac:dyDescent="0.3">
      <c r="I61" s="22">
        <v>36973</v>
      </c>
      <c r="J61" s="29">
        <f t="shared" si="0"/>
        <v>2001</v>
      </c>
      <c r="K61" s="29" t="s">
        <v>75</v>
      </c>
      <c r="L61" s="42">
        <v>371.47</v>
      </c>
      <c r="M61" s="26" t="str">
        <f t="shared" si="1"/>
        <v/>
      </c>
      <c r="N61" s="55"/>
      <c r="O61" s="55">
        <v>40330</v>
      </c>
      <c r="P61" s="52">
        <v>2010</v>
      </c>
      <c r="Q61" s="52">
        <v>1190</v>
      </c>
      <c r="R61" s="56">
        <f t="shared" si="2"/>
        <v>7.2072072072072071E-2</v>
      </c>
      <c r="S61" s="53">
        <v>2913.68</v>
      </c>
      <c r="T61" s="57">
        <f t="shared" si="3"/>
        <v>4.1731022252731467E-2</v>
      </c>
      <c r="U61" s="53"/>
      <c r="V61" s="28"/>
      <c r="Y61" s="28"/>
    </row>
    <row r="62" spans="2:25" x14ac:dyDescent="0.3">
      <c r="I62" s="22">
        <v>36977</v>
      </c>
      <c r="J62" s="29">
        <f t="shared" si="0"/>
        <v>2001</v>
      </c>
      <c r="K62" s="29" t="s">
        <v>75</v>
      </c>
      <c r="L62" s="42">
        <v>369.3</v>
      </c>
      <c r="M62" s="26" t="str">
        <f t="shared" si="1"/>
        <v/>
      </c>
      <c r="N62" s="55"/>
      <c r="O62" s="55">
        <v>40360</v>
      </c>
      <c r="P62" s="52">
        <v>2010</v>
      </c>
      <c r="Q62" s="52">
        <v>1190</v>
      </c>
      <c r="R62" s="56">
        <f t="shared" si="2"/>
        <v>0</v>
      </c>
      <c r="S62" s="53">
        <v>3069.28</v>
      </c>
      <c r="T62" s="57">
        <f t="shared" si="3"/>
        <v>5.3403256363087355E-2</v>
      </c>
      <c r="U62" s="53"/>
      <c r="V62" s="28"/>
      <c r="Y62" s="28"/>
    </row>
    <row r="63" spans="2:25" x14ac:dyDescent="0.3">
      <c r="I63" s="22">
        <v>36978</v>
      </c>
      <c r="J63" s="29">
        <f t="shared" si="0"/>
        <v>2001</v>
      </c>
      <c r="K63" s="29" t="s">
        <v>75</v>
      </c>
      <c r="L63" s="42">
        <v>375.18</v>
      </c>
      <c r="M63" s="26" t="str">
        <f t="shared" si="1"/>
        <v/>
      </c>
      <c r="N63" s="55"/>
      <c r="O63" s="55">
        <v>40391</v>
      </c>
      <c r="P63" s="52">
        <v>2010</v>
      </c>
      <c r="Q63" s="52">
        <v>1160</v>
      </c>
      <c r="R63" s="56">
        <f t="shared" si="2"/>
        <v>-2.5210084033613446E-2</v>
      </c>
      <c r="S63" s="53">
        <v>3081.88</v>
      </c>
      <c r="T63" s="57">
        <f t="shared" si="3"/>
        <v>4.105197310118304E-3</v>
      </c>
      <c r="U63" s="53"/>
      <c r="V63" s="28"/>
      <c r="Y63" s="28"/>
    </row>
    <row r="64" spans="2:25" x14ac:dyDescent="0.3">
      <c r="I64" s="22">
        <v>36979</v>
      </c>
      <c r="J64" s="29">
        <f t="shared" si="0"/>
        <v>2001</v>
      </c>
      <c r="K64" s="29" t="s">
        <v>75</v>
      </c>
      <c r="L64" s="42">
        <v>381.77</v>
      </c>
      <c r="M64" s="26" t="str">
        <f t="shared" si="1"/>
        <v/>
      </c>
      <c r="N64" s="55"/>
      <c r="O64" s="55">
        <v>40422</v>
      </c>
      <c r="P64" s="52">
        <v>2010</v>
      </c>
      <c r="Q64" s="52">
        <v>1340</v>
      </c>
      <c r="R64" s="56">
        <f t="shared" si="2"/>
        <v>0.15517241379310345</v>
      </c>
      <c r="S64" s="53">
        <v>3501.3</v>
      </c>
      <c r="T64" s="57">
        <f t="shared" si="3"/>
        <v>0.13609225537658834</v>
      </c>
      <c r="U64" s="53"/>
      <c r="V64" s="28"/>
      <c r="Y64" s="28"/>
    </row>
    <row r="65" spans="9:25" x14ac:dyDescent="0.3">
      <c r="I65" s="22">
        <v>36980</v>
      </c>
      <c r="J65" s="29">
        <f t="shared" si="0"/>
        <v>2001</v>
      </c>
      <c r="K65" s="29" t="s">
        <v>75</v>
      </c>
      <c r="L65" s="42">
        <v>381.05</v>
      </c>
      <c r="M65" s="26" t="str">
        <f t="shared" si="1"/>
        <v/>
      </c>
      <c r="N65" s="55"/>
      <c r="O65" s="55">
        <v>40452</v>
      </c>
      <c r="P65" s="52">
        <v>2010</v>
      </c>
      <c r="Q65" s="52">
        <v>1400</v>
      </c>
      <c r="R65" s="56">
        <f t="shared" si="2"/>
        <v>4.4776119402985072E-2</v>
      </c>
      <c r="S65" s="53">
        <v>3635.32</v>
      </c>
      <c r="T65" s="57">
        <f t="shared" si="3"/>
        <v>3.8277211321509144E-2</v>
      </c>
      <c r="U65" s="53"/>
      <c r="V65" s="28"/>
      <c r="Y65" s="28"/>
    </row>
    <row r="66" spans="9:25" x14ac:dyDescent="0.3">
      <c r="I66" s="22">
        <v>36983</v>
      </c>
      <c r="J66" s="29">
        <f t="shared" si="0"/>
        <v>2001</v>
      </c>
      <c r="K66" s="29" t="s">
        <v>75</v>
      </c>
      <c r="L66" s="42">
        <v>375.03</v>
      </c>
      <c r="M66" s="26" t="str">
        <f t="shared" si="1"/>
        <v/>
      </c>
      <c r="N66" s="55"/>
      <c r="O66" s="55">
        <v>40483</v>
      </c>
      <c r="P66" s="52">
        <v>2010</v>
      </c>
      <c r="Q66" s="52">
        <v>1210</v>
      </c>
      <c r="R66" s="56">
        <f t="shared" si="2"/>
        <v>-0.1357142857142857</v>
      </c>
      <c r="S66" s="53">
        <v>3531.21</v>
      </c>
      <c r="T66" s="57">
        <f t="shared" si="3"/>
        <v>-2.8638469240672107E-2</v>
      </c>
      <c r="U66" s="53"/>
      <c r="V66" s="28"/>
      <c r="Y66" s="28"/>
    </row>
    <row r="67" spans="9:25" x14ac:dyDescent="0.3">
      <c r="I67" s="22">
        <v>36984</v>
      </c>
      <c r="J67" s="29">
        <f t="shared" si="0"/>
        <v>2001</v>
      </c>
      <c r="K67" s="29" t="s">
        <v>75</v>
      </c>
      <c r="L67" s="42">
        <v>372.65</v>
      </c>
      <c r="M67" s="26" t="str">
        <f t="shared" si="1"/>
        <v/>
      </c>
      <c r="N67" s="55"/>
      <c r="O67" s="55">
        <v>40513</v>
      </c>
      <c r="P67" s="52">
        <v>2010</v>
      </c>
      <c r="Q67" s="52">
        <v>1280</v>
      </c>
      <c r="R67" s="56">
        <f t="shared" si="2"/>
        <v>5.7851239669421489E-2</v>
      </c>
      <c r="S67" s="53">
        <v>3703.51</v>
      </c>
      <c r="T67" s="57">
        <f t="shared" si="3"/>
        <v>4.8793473058809919E-2</v>
      </c>
      <c r="U67" s="53"/>
      <c r="V67" s="28"/>
      <c r="Y67" s="28"/>
    </row>
    <row r="68" spans="9:25" x14ac:dyDescent="0.3">
      <c r="I68" s="22">
        <v>36985</v>
      </c>
      <c r="J68" s="29">
        <f t="shared" si="0"/>
        <v>2001</v>
      </c>
      <c r="K68" s="29" t="s">
        <v>75</v>
      </c>
      <c r="L68" s="42">
        <v>367.41</v>
      </c>
      <c r="M68" s="26" t="str">
        <f t="shared" si="1"/>
        <v/>
      </c>
      <c r="N68" s="55"/>
      <c r="O68" s="55">
        <v>40544</v>
      </c>
      <c r="P68" s="52">
        <v>2011</v>
      </c>
      <c r="Q68" s="52">
        <v>1130</v>
      </c>
      <c r="R68" s="56">
        <f t="shared" si="2"/>
        <v>-0.1171875</v>
      </c>
      <c r="S68" s="53">
        <v>3409.17</v>
      </c>
      <c r="T68" s="57">
        <f t="shared" si="3"/>
        <v>-7.9475956592529817E-2</v>
      </c>
      <c r="U68" s="53"/>
      <c r="V68" s="28"/>
      <c r="Y68" s="28"/>
    </row>
    <row r="69" spans="9:25" x14ac:dyDescent="0.3">
      <c r="I69" s="22">
        <v>36986</v>
      </c>
      <c r="J69" s="29">
        <f t="shared" ref="J69:J132" si="4">YEAR(I69)</f>
        <v>2001</v>
      </c>
      <c r="K69" s="29" t="s">
        <v>75</v>
      </c>
      <c r="L69" s="42">
        <v>362.47</v>
      </c>
      <c r="M69" s="26" t="str">
        <f t="shared" ref="M69:M132" si="5">IFERROR((L69-_xlfn.XLOOKUP(EDATE(I69, -12), I:I, L:L, "", 0)) / _xlfn.XLOOKUP(EDATE(I69, -12), I:I, L:L, "", 0),IF(_xlfn.XLOOKUP(EDATE(I69, -12), I:I, L:L, "", 0)=0, "Previous Year Value is Zero", ""))</f>
        <v/>
      </c>
      <c r="N69" s="55"/>
      <c r="O69" s="55">
        <v>40575</v>
      </c>
      <c r="P69" s="52">
        <v>2011</v>
      </c>
      <c r="Q69" s="52">
        <v>1260</v>
      </c>
      <c r="R69" s="56">
        <f t="shared" ref="R69:R132" si="6">IFERROR((Q69-_xlfn.XLOOKUP(EDATE(O69, -1), O:O, Q:Q, "", 0)) / _xlfn.XLOOKUP(EDATE(O69, -1), O:O, Q:Q, "", 0),IF(_xlfn.XLOOKUP(EDATE(O69, -1), O:O, Q:Q, "", 0)=0, "Previous Year Value is Zero", ""))</f>
        <v>0.11504424778761062</v>
      </c>
      <c r="S69" s="53">
        <v>3470.35</v>
      </c>
      <c r="T69" s="57">
        <f t="shared" ref="T69:T132" si="7">IFERROR((S69-_xlfn.XLOOKUP(EDATE(O69, -1), O:O, S:S, "", 0)) / _xlfn.XLOOKUP(EDATE(O69, -1), O:O, S:S, "", 0),IF(_xlfn.XLOOKUP(EDATE(O69, -1), O:O, S:S, "", 0)=0, "Previous Year Value is Zero", ""))</f>
        <v>1.7945716992699055E-2</v>
      </c>
      <c r="U69" s="53"/>
      <c r="V69" s="28"/>
      <c r="Y69" s="28"/>
    </row>
    <row r="70" spans="9:25" x14ac:dyDescent="0.3">
      <c r="I70" s="22">
        <v>36987</v>
      </c>
      <c r="J70" s="29">
        <f t="shared" si="4"/>
        <v>2001</v>
      </c>
      <c r="K70" s="29" t="s">
        <v>75</v>
      </c>
      <c r="L70" s="42">
        <v>364.34</v>
      </c>
      <c r="M70" s="26" t="str">
        <f t="shared" si="5"/>
        <v/>
      </c>
      <c r="N70" s="55"/>
      <c r="O70" s="55">
        <v>40603</v>
      </c>
      <c r="P70" s="52">
        <v>2011</v>
      </c>
      <c r="Q70" s="52">
        <v>1390</v>
      </c>
      <c r="R70" s="56">
        <f t="shared" si="6"/>
        <v>0.10317460317460317</v>
      </c>
      <c r="S70" s="53">
        <v>3678.67</v>
      </c>
      <c r="T70" s="57">
        <f t="shared" si="7"/>
        <v>6.0028527381964403E-2</v>
      </c>
      <c r="U70" s="53"/>
      <c r="V70" s="28"/>
      <c r="Y70" s="28"/>
    </row>
    <row r="71" spans="9:25" x14ac:dyDescent="0.3">
      <c r="I71" s="22">
        <v>36990</v>
      </c>
      <c r="J71" s="29">
        <f t="shared" si="4"/>
        <v>2001</v>
      </c>
      <c r="K71" s="29" t="s">
        <v>75</v>
      </c>
      <c r="L71" s="42">
        <v>362.28</v>
      </c>
      <c r="M71" s="26" t="str">
        <f t="shared" si="5"/>
        <v/>
      </c>
      <c r="N71" s="55"/>
      <c r="O71" s="55">
        <v>40634</v>
      </c>
      <c r="P71" s="52">
        <v>2011</v>
      </c>
      <c r="Q71" s="52">
        <v>1480</v>
      </c>
      <c r="R71" s="56">
        <f t="shared" si="6"/>
        <v>6.4748201438848921E-2</v>
      </c>
      <c r="S71" s="53">
        <v>3819.62</v>
      </c>
      <c r="T71" s="57">
        <f t="shared" si="7"/>
        <v>3.8315478148352476E-2</v>
      </c>
      <c r="U71" s="53"/>
      <c r="V71" s="28"/>
      <c r="Y71" s="28"/>
    </row>
    <row r="72" spans="9:25" x14ac:dyDescent="0.3">
      <c r="I72" s="22">
        <v>36991</v>
      </c>
      <c r="J72" s="29">
        <f t="shared" si="4"/>
        <v>2001</v>
      </c>
      <c r="K72" s="29" t="s">
        <v>75</v>
      </c>
      <c r="L72" s="42">
        <v>369.2</v>
      </c>
      <c r="M72" s="26" t="str">
        <f t="shared" si="5"/>
        <v/>
      </c>
      <c r="N72" s="55"/>
      <c r="O72" s="55">
        <v>40664</v>
      </c>
      <c r="P72" s="52">
        <v>2011</v>
      </c>
      <c r="Q72" s="52">
        <v>1420</v>
      </c>
      <c r="R72" s="56">
        <f t="shared" si="6"/>
        <v>-4.0540540540540543E-2</v>
      </c>
      <c r="S72" s="53">
        <v>3836.97</v>
      </c>
      <c r="T72" s="57">
        <f t="shared" si="7"/>
        <v>4.5423366722343872E-3</v>
      </c>
      <c r="U72" s="53"/>
      <c r="V72" s="28"/>
      <c r="Y72" s="28"/>
    </row>
    <row r="73" spans="9:25" x14ac:dyDescent="0.3">
      <c r="I73" s="22">
        <v>36992</v>
      </c>
      <c r="J73" s="29">
        <f t="shared" si="4"/>
        <v>2001</v>
      </c>
      <c r="K73" s="29" t="s">
        <v>75</v>
      </c>
      <c r="L73" s="42">
        <v>367.16</v>
      </c>
      <c r="M73" s="26" t="str">
        <f t="shared" si="5"/>
        <v/>
      </c>
      <c r="N73" s="55"/>
      <c r="O73" s="55">
        <v>40695</v>
      </c>
      <c r="P73" s="52">
        <v>2011</v>
      </c>
      <c r="Q73" s="52">
        <v>1530</v>
      </c>
      <c r="R73" s="56">
        <f t="shared" si="6"/>
        <v>7.746478873239436E-2</v>
      </c>
      <c r="S73" s="53">
        <v>3888.57</v>
      </c>
      <c r="T73" s="57">
        <f t="shared" si="7"/>
        <v>1.3448111400401976E-2</v>
      </c>
      <c r="U73" s="53"/>
      <c r="V73" s="28"/>
      <c r="Y73" s="28"/>
    </row>
    <row r="74" spans="9:25" x14ac:dyDescent="0.3">
      <c r="I74" s="22">
        <v>36993</v>
      </c>
      <c r="J74" s="29">
        <f t="shared" si="4"/>
        <v>2001</v>
      </c>
      <c r="K74" s="29" t="s">
        <v>75</v>
      </c>
      <c r="L74" s="42">
        <v>365.98</v>
      </c>
      <c r="M74" s="26" t="str">
        <f t="shared" si="5"/>
        <v/>
      </c>
      <c r="N74" s="55"/>
      <c r="O74" s="55">
        <v>40725</v>
      </c>
      <c r="P74" s="52">
        <v>2011</v>
      </c>
      <c r="Q74" s="52">
        <v>1660</v>
      </c>
      <c r="R74" s="56">
        <f t="shared" si="6"/>
        <v>8.4967320261437912E-2</v>
      </c>
      <c r="S74" s="53">
        <v>4130.8</v>
      </c>
      <c r="T74" s="57">
        <f t="shared" si="7"/>
        <v>6.2292822297142655E-2</v>
      </c>
      <c r="U74" s="53"/>
      <c r="V74" s="28"/>
      <c r="Y74" s="28"/>
    </row>
    <row r="75" spans="9:25" x14ac:dyDescent="0.3">
      <c r="I75" s="22">
        <v>36997</v>
      </c>
      <c r="J75" s="29">
        <f t="shared" si="4"/>
        <v>2001</v>
      </c>
      <c r="K75" s="29" t="s">
        <v>75</v>
      </c>
      <c r="L75" s="42">
        <v>363.21</v>
      </c>
      <c r="M75" s="26" t="str">
        <f t="shared" si="5"/>
        <v/>
      </c>
      <c r="N75" s="55"/>
      <c r="O75" s="55">
        <v>40756</v>
      </c>
      <c r="P75" s="52">
        <v>2011</v>
      </c>
      <c r="Q75" s="52">
        <v>1600</v>
      </c>
      <c r="R75" s="56">
        <f t="shared" si="6"/>
        <v>-3.614457831325301E-2</v>
      </c>
      <c r="S75" s="53">
        <v>3841.73</v>
      </c>
      <c r="T75" s="57">
        <f t="shared" si="7"/>
        <v>-6.9979180788225084E-2</v>
      </c>
      <c r="U75" s="53"/>
      <c r="V75" s="28"/>
      <c r="Y75" s="28"/>
    </row>
    <row r="76" spans="9:25" x14ac:dyDescent="0.3">
      <c r="I76" s="22">
        <v>36998</v>
      </c>
      <c r="J76" s="29">
        <f t="shared" si="4"/>
        <v>2001</v>
      </c>
      <c r="K76" s="29" t="s">
        <v>75</v>
      </c>
      <c r="L76" s="42">
        <v>360.04</v>
      </c>
      <c r="M76" s="26" t="str">
        <f t="shared" si="5"/>
        <v/>
      </c>
      <c r="N76" s="55"/>
      <c r="O76" s="55">
        <v>40787</v>
      </c>
      <c r="P76" s="52">
        <v>2011</v>
      </c>
      <c r="Q76" s="52">
        <v>1540</v>
      </c>
      <c r="R76" s="56">
        <f t="shared" si="6"/>
        <v>-3.7499999999999999E-2</v>
      </c>
      <c r="S76" s="53">
        <v>3549.03</v>
      </c>
      <c r="T76" s="57">
        <f t="shared" si="7"/>
        <v>-7.6189633316240291E-2</v>
      </c>
      <c r="U76" s="53"/>
      <c r="V76" s="28"/>
      <c r="Y76" s="28"/>
    </row>
    <row r="77" spans="9:25" x14ac:dyDescent="0.3">
      <c r="I77" s="22">
        <v>36999</v>
      </c>
      <c r="J77" s="29">
        <f t="shared" si="4"/>
        <v>2001</v>
      </c>
      <c r="K77" s="29" t="s">
        <v>75</v>
      </c>
      <c r="L77" s="42">
        <v>356.23</v>
      </c>
      <c r="M77" s="26" t="str">
        <f t="shared" si="5"/>
        <v/>
      </c>
      <c r="N77" s="55"/>
      <c r="O77" s="55">
        <v>40817</v>
      </c>
      <c r="P77" s="52">
        <v>2011</v>
      </c>
      <c r="Q77" s="52">
        <v>1620</v>
      </c>
      <c r="R77" s="56">
        <f t="shared" si="6"/>
        <v>5.1948051948051951E-2</v>
      </c>
      <c r="S77" s="53">
        <v>3790.85</v>
      </c>
      <c r="T77" s="57">
        <f t="shared" si="7"/>
        <v>6.8136927554852927E-2</v>
      </c>
      <c r="U77" s="53"/>
      <c r="V77" s="28"/>
      <c r="Y77" s="28"/>
    </row>
    <row r="78" spans="9:25" x14ac:dyDescent="0.3">
      <c r="I78" s="22">
        <v>37000</v>
      </c>
      <c r="J78" s="29">
        <f t="shared" si="4"/>
        <v>2001</v>
      </c>
      <c r="K78" s="29" t="s">
        <v>75</v>
      </c>
      <c r="L78" s="42">
        <v>349.31</v>
      </c>
      <c r="M78" s="26" t="str">
        <f t="shared" si="5"/>
        <v/>
      </c>
      <c r="N78" s="55"/>
      <c r="O78" s="55">
        <v>40848</v>
      </c>
      <c r="P78" s="52">
        <v>2011</v>
      </c>
      <c r="Q78" s="52">
        <v>1580</v>
      </c>
      <c r="R78" s="56">
        <f t="shared" si="6"/>
        <v>-2.4691358024691357E-2</v>
      </c>
      <c r="S78" s="53">
        <v>3715.08</v>
      </c>
      <c r="T78" s="57">
        <f t="shared" si="7"/>
        <v>-1.9987601725206743E-2</v>
      </c>
      <c r="U78" s="53"/>
      <c r="V78" s="28"/>
      <c r="Y78" s="28"/>
    </row>
    <row r="79" spans="9:25" x14ac:dyDescent="0.3">
      <c r="I79" s="22">
        <v>37001</v>
      </c>
      <c r="J79" s="29">
        <f t="shared" si="4"/>
        <v>2001</v>
      </c>
      <c r="K79" s="29" t="s">
        <v>75</v>
      </c>
      <c r="L79" s="42">
        <v>342.86</v>
      </c>
      <c r="M79" s="26" t="str">
        <f t="shared" si="5"/>
        <v/>
      </c>
      <c r="N79" s="55"/>
      <c r="O79" s="55">
        <v>40878</v>
      </c>
      <c r="P79" s="52">
        <v>2011</v>
      </c>
      <c r="Q79" s="52">
        <v>1600</v>
      </c>
      <c r="R79" s="56">
        <f t="shared" si="6"/>
        <v>1.2658227848101266E-2</v>
      </c>
      <c r="S79" s="53">
        <v>3821.99</v>
      </c>
      <c r="T79" s="57">
        <f t="shared" si="7"/>
        <v>2.8777307621908506E-2</v>
      </c>
      <c r="U79" s="53"/>
      <c r="V79" s="28"/>
      <c r="Y79" s="28"/>
    </row>
    <row r="80" spans="9:25" x14ac:dyDescent="0.3">
      <c r="I80" s="22">
        <v>37004</v>
      </c>
      <c r="J80" s="29">
        <f t="shared" si="4"/>
        <v>2001</v>
      </c>
      <c r="K80" s="29" t="s">
        <v>75</v>
      </c>
      <c r="L80" s="42">
        <v>346.41</v>
      </c>
      <c r="M80" s="26" t="str">
        <f t="shared" si="5"/>
        <v/>
      </c>
      <c r="N80" s="55"/>
      <c r="O80" s="55">
        <v>40909</v>
      </c>
      <c r="P80" s="52">
        <v>2012</v>
      </c>
      <c r="Q80" s="52">
        <v>1600</v>
      </c>
      <c r="R80" s="56">
        <f t="shared" si="6"/>
        <v>0</v>
      </c>
      <c r="S80" s="53">
        <v>3941.69</v>
      </c>
      <c r="T80" s="57">
        <f t="shared" si="7"/>
        <v>3.1318763262070358E-2</v>
      </c>
      <c r="U80" s="53"/>
      <c r="V80" s="28"/>
      <c r="Y80" s="28"/>
    </row>
    <row r="81" spans="9:25" x14ac:dyDescent="0.3">
      <c r="I81" s="22">
        <v>37005</v>
      </c>
      <c r="J81" s="29">
        <f t="shared" si="4"/>
        <v>2001</v>
      </c>
      <c r="K81" s="29" t="s">
        <v>75</v>
      </c>
      <c r="L81" s="42">
        <v>348.1</v>
      </c>
      <c r="M81" s="26" t="str">
        <f t="shared" si="5"/>
        <v/>
      </c>
      <c r="N81" s="55"/>
      <c r="O81" s="55">
        <v>40940</v>
      </c>
      <c r="P81" s="52">
        <v>2012</v>
      </c>
      <c r="Q81" s="52">
        <v>1520</v>
      </c>
      <c r="R81" s="56">
        <f t="shared" si="6"/>
        <v>-0.05</v>
      </c>
      <c r="S81" s="53">
        <v>3985.21</v>
      </c>
      <c r="T81" s="57">
        <f t="shared" si="7"/>
        <v>1.1040949440468423E-2</v>
      </c>
      <c r="U81" s="53"/>
      <c r="V81" s="28"/>
      <c r="Y81" s="28"/>
    </row>
    <row r="82" spans="9:25" x14ac:dyDescent="0.3">
      <c r="I82" s="22">
        <v>37006</v>
      </c>
      <c r="J82" s="29">
        <f t="shared" si="4"/>
        <v>2001</v>
      </c>
      <c r="K82" s="29" t="s">
        <v>75</v>
      </c>
      <c r="L82" s="42">
        <v>353.18</v>
      </c>
      <c r="M82" s="26" t="str">
        <f t="shared" si="5"/>
        <v/>
      </c>
      <c r="N82" s="55"/>
      <c r="O82" s="55">
        <v>40969</v>
      </c>
      <c r="P82" s="52">
        <v>2012</v>
      </c>
      <c r="Q82" s="52">
        <v>1600</v>
      </c>
      <c r="R82" s="56">
        <f t="shared" si="6"/>
        <v>5.2631578947368418E-2</v>
      </c>
      <c r="S82" s="53">
        <v>4121.55</v>
      </c>
      <c r="T82" s="57">
        <f t="shared" si="7"/>
        <v>3.4211497010195234E-2</v>
      </c>
      <c r="U82" s="53"/>
      <c r="V82" s="28"/>
      <c r="Y82" s="28"/>
    </row>
    <row r="83" spans="9:25" x14ac:dyDescent="0.3">
      <c r="I83" s="22">
        <v>37007</v>
      </c>
      <c r="J83" s="29">
        <f t="shared" si="4"/>
        <v>2001</v>
      </c>
      <c r="K83" s="29" t="s">
        <v>75</v>
      </c>
      <c r="L83" s="42">
        <v>351.34</v>
      </c>
      <c r="M83" s="26" t="str">
        <f t="shared" si="5"/>
        <v/>
      </c>
      <c r="N83" s="55"/>
      <c r="O83" s="55">
        <v>41000</v>
      </c>
      <c r="P83" s="52">
        <v>2012</v>
      </c>
      <c r="Q83" s="52">
        <v>1600</v>
      </c>
      <c r="R83" s="56">
        <f t="shared" si="6"/>
        <v>0</v>
      </c>
      <c r="S83" s="53">
        <v>4180.7299999999996</v>
      </c>
      <c r="T83" s="57">
        <f t="shared" si="7"/>
        <v>1.4358675740922561E-2</v>
      </c>
      <c r="U83" s="53"/>
      <c r="V83" s="28"/>
      <c r="Y83" s="28"/>
    </row>
    <row r="84" spans="9:25" x14ac:dyDescent="0.3">
      <c r="I84" s="22">
        <v>37008</v>
      </c>
      <c r="J84" s="29">
        <f t="shared" si="4"/>
        <v>2001</v>
      </c>
      <c r="K84" s="29" t="s">
        <v>75</v>
      </c>
      <c r="L84" s="42">
        <v>351.56</v>
      </c>
      <c r="M84" s="26" t="str">
        <f t="shared" si="5"/>
        <v/>
      </c>
      <c r="N84" s="55"/>
      <c r="O84" s="55">
        <v>41030</v>
      </c>
      <c r="P84" s="52">
        <v>2012</v>
      </c>
      <c r="Q84" s="52">
        <v>1400</v>
      </c>
      <c r="R84" s="56">
        <f t="shared" si="6"/>
        <v>-0.125</v>
      </c>
      <c r="S84" s="53">
        <v>3832.82</v>
      </c>
      <c r="T84" s="57">
        <f t="shared" si="7"/>
        <v>-8.3217524212278585E-2</v>
      </c>
      <c r="U84" s="53"/>
      <c r="V84" s="28"/>
      <c r="Y84" s="28"/>
    </row>
    <row r="85" spans="9:25" x14ac:dyDescent="0.3">
      <c r="I85" s="22">
        <v>37011</v>
      </c>
      <c r="J85" s="29">
        <f t="shared" si="4"/>
        <v>2001</v>
      </c>
      <c r="K85" s="29" t="s">
        <v>75</v>
      </c>
      <c r="L85" s="42">
        <v>358.23</v>
      </c>
      <c r="M85" s="26" t="str">
        <f t="shared" si="5"/>
        <v/>
      </c>
      <c r="N85" s="55"/>
      <c r="O85" s="55">
        <v>41061</v>
      </c>
      <c r="P85" s="52">
        <v>2012</v>
      </c>
      <c r="Q85" s="52">
        <v>1460</v>
      </c>
      <c r="R85" s="56">
        <f t="shared" si="6"/>
        <v>4.2857142857142858E-2</v>
      </c>
      <c r="S85" s="53">
        <v>3955.58</v>
      </c>
      <c r="T85" s="57">
        <f t="shared" si="7"/>
        <v>3.2028636878329728E-2</v>
      </c>
      <c r="U85" s="53"/>
      <c r="V85" s="28"/>
      <c r="Y85" s="28"/>
    </row>
    <row r="86" spans="9:25" x14ac:dyDescent="0.3">
      <c r="I86" s="22">
        <v>37012</v>
      </c>
      <c r="J86" s="29">
        <f t="shared" si="4"/>
        <v>2001</v>
      </c>
      <c r="K86" s="29" t="s">
        <v>75</v>
      </c>
      <c r="L86" s="42">
        <v>362.23</v>
      </c>
      <c r="M86" s="26" t="str">
        <f t="shared" si="5"/>
        <v/>
      </c>
      <c r="N86" s="55"/>
      <c r="O86" s="55">
        <v>41091</v>
      </c>
      <c r="P86" s="52">
        <v>2012</v>
      </c>
      <c r="Q86" s="52">
        <v>1600</v>
      </c>
      <c r="R86" s="56">
        <f t="shared" si="6"/>
        <v>9.5890410958904104E-2</v>
      </c>
      <c r="S86" s="53">
        <v>4142.34</v>
      </c>
      <c r="T86" s="57">
        <f t="shared" si="7"/>
        <v>4.7214314967716546E-2</v>
      </c>
      <c r="U86" s="53"/>
      <c r="V86" s="28"/>
      <c r="Y86" s="28"/>
    </row>
    <row r="87" spans="9:25" x14ac:dyDescent="0.3">
      <c r="I87" s="22">
        <v>37013</v>
      </c>
      <c r="J87" s="29">
        <f t="shared" si="4"/>
        <v>2001</v>
      </c>
      <c r="K87" s="29" t="s">
        <v>75</v>
      </c>
      <c r="L87" s="42">
        <v>362.72</v>
      </c>
      <c r="M87" s="26" t="str">
        <f t="shared" si="5"/>
        <v/>
      </c>
      <c r="N87" s="55"/>
      <c r="O87" s="55">
        <v>41122</v>
      </c>
      <c r="P87" s="52">
        <v>2012</v>
      </c>
      <c r="Q87" s="52">
        <v>1550</v>
      </c>
      <c r="R87" s="56">
        <f t="shared" si="6"/>
        <v>-3.125E-2</v>
      </c>
      <c r="S87" s="53">
        <v>4060.33</v>
      </c>
      <c r="T87" s="57">
        <f t="shared" si="7"/>
        <v>-1.979798857650512E-2</v>
      </c>
      <c r="U87" s="53"/>
      <c r="V87" s="28"/>
      <c r="Y87" s="28"/>
    </row>
    <row r="88" spans="9:25" x14ac:dyDescent="0.3">
      <c r="I88" s="22">
        <v>37014</v>
      </c>
      <c r="J88" s="29">
        <f t="shared" si="4"/>
        <v>2001</v>
      </c>
      <c r="K88" s="29" t="s">
        <v>75</v>
      </c>
      <c r="L88" s="42">
        <v>371.94</v>
      </c>
      <c r="M88" s="26" t="str">
        <f t="shared" si="5"/>
        <v/>
      </c>
      <c r="N88" s="55"/>
      <c r="O88" s="55">
        <v>41153</v>
      </c>
      <c r="P88" s="52">
        <v>2012</v>
      </c>
      <c r="Q88" s="52">
        <v>1580</v>
      </c>
      <c r="R88" s="56">
        <f t="shared" si="6"/>
        <v>1.935483870967742E-2</v>
      </c>
      <c r="S88" s="53">
        <v>4262.5600000000004</v>
      </c>
      <c r="T88" s="57">
        <f t="shared" si="7"/>
        <v>4.9806296532547964E-2</v>
      </c>
      <c r="U88" s="53"/>
      <c r="V88" s="28"/>
      <c r="Y88" s="28"/>
    </row>
    <row r="89" spans="9:25" x14ac:dyDescent="0.3">
      <c r="I89" s="22">
        <v>37015</v>
      </c>
      <c r="J89" s="29">
        <f t="shared" si="4"/>
        <v>2001</v>
      </c>
      <c r="K89" s="29" t="s">
        <v>75</v>
      </c>
      <c r="L89" s="42">
        <v>375.56</v>
      </c>
      <c r="M89" s="26" t="str">
        <f t="shared" si="5"/>
        <v/>
      </c>
      <c r="N89" s="55"/>
      <c r="O89" s="55">
        <v>41183</v>
      </c>
      <c r="P89" s="52">
        <v>2012</v>
      </c>
      <c r="Q89" s="52">
        <v>1640</v>
      </c>
      <c r="R89" s="56">
        <f t="shared" si="6"/>
        <v>3.7974683544303799E-2</v>
      </c>
      <c r="S89" s="53">
        <v>4350.29</v>
      </c>
      <c r="T89" s="57">
        <f t="shared" si="7"/>
        <v>2.0581528471153382E-2</v>
      </c>
      <c r="U89" s="53"/>
      <c r="V89" s="28"/>
      <c r="Y89" s="28"/>
    </row>
    <row r="90" spans="9:25" x14ac:dyDescent="0.3">
      <c r="I90" s="22">
        <v>37019</v>
      </c>
      <c r="J90" s="29">
        <f t="shared" si="4"/>
        <v>2001</v>
      </c>
      <c r="K90" s="29" t="s">
        <v>75</v>
      </c>
      <c r="L90" s="42">
        <v>372.97</v>
      </c>
      <c r="M90" s="26" t="str">
        <f t="shared" si="5"/>
        <v/>
      </c>
      <c r="N90" s="55"/>
      <c r="O90" s="55">
        <v>41214</v>
      </c>
      <c r="P90" s="52">
        <v>2012</v>
      </c>
      <c r="Q90" s="52">
        <v>1760</v>
      </c>
      <c r="R90" s="56">
        <f t="shared" si="6"/>
        <v>7.3170731707317069E-2</v>
      </c>
      <c r="S90" s="53">
        <v>4276.1400000000003</v>
      </c>
      <c r="T90" s="57">
        <f t="shared" si="7"/>
        <v>-1.7044840688781582E-2</v>
      </c>
      <c r="U90" s="53"/>
      <c r="V90" s="28"/>
      <c r="Y90" s="28"/>
    </row>
    <row r="91" spans="9:25" x14ac:dyDescent="0.3">
      <c r="I91" s="22">
        <v>37020</v>
      </c>
      <c r="J91" s="29">
        <f t="shared" si="4"/>
        <v>2001</v>
      </c>
      <c r="K91" s="29" t="s">
        <v>75</v>
      </c>
      <c r="L91" s="42">
        <v>372.11</v>
      </c>
      <c r="M91" s="26" t="str">
        <f t="shared" si="5"/>
        <v/>
      </c>
      <c r="N91" s="55"/>
      <c r="O91" s="55">
        <v>41244</v>
      </c>
      <c r="P91" s="52">
        <v>2012</v>
      </c>
      <c r="Q91" s="52">
        <v>1820</v>
      </c>
      <c r="R91" s="56">
        <f t="shared" si="6"/>
        <v>3.4090909090909088E-2</v>
      </c>
      <c r="S91" s="53">
        <v>4316.6899999999996</v>
      </c>
      <c r="T91" s="57">
        <f t="shared" si="7"/>
        <v>9.4828513565971342E-3</v>
      </c>
      <c r="U91" s="53"/>
      <c r="V91" s="28"/>
      <c r="Y91" s="28"/>
    </row>
    <row r="92" spans="9:25" x14ac:dyDescent="0.3">
      <c r="I92" s="22">
        <v>37021</v>
      </c>
      <c r="J92" s="29">
        <f t="shared" si="4"/>
        <v>2001</v>
      </c>
      <c r="K92" s="29" t="s">
        <v>75</v>
      </c>
      <c r="L92" s="42">
        <v>369.03</v>
      </c>
      <c r="M92" s="26" t="str">
        <f t="shared" si="5"/>
        <v/>
      </c>
      <c r="N92" s="55"/>
      <c r="O92" s="55">
        <v>41275</v>
      </c>
      <c r="P92" s="52">
        <v>2013</v>
      </c>
      <c r="Q92" s="52">
        <v>1930</v>
      </c>
      <c r="R92" s="56">
        <f t="shared" si="6"/>
        <v>6.043956043956044E-2</v>
      </c>
      <c r="S92" s="53">
        <v>4453.7</v>
      </c>
      <c r="T92" s="57">
        <f t="shared" si="7"/>
        <v>3.1739596774380423E-2</v>
      </c>
      <c r="U92" s="53"/>
      <c r="V92" s="28"/>
      <c r="Y92" s="28"/>
    </row>
    <row r="93" spans="9:25" x14ac:dyDescent="0.3">
      <c r="I93" s="22">
        <v>37022</v>
      </c>
      <c r="J93" s="29">
        <f t="shared" si="4"/>
        <v>2001</v>
      </c>
      <c r="K93" s="29" t="s">
        <v>75</v>
      </c>
      <c r="L93" s="42">
        <v>370.36</v>
      </c>
      <c r="M93" s="26" t="str">
        <f t="shared" si="5"/>
        <v/>
      </c>
      <c r="N93" s="55"/>
      <c r="O93" s="55">
        <v>41306</v>
      </c>
      <c r="P93" s="52">
        <v>2013</v>
      </c>
      <c r="Q93" s="52">
        <v>2200</v>
      </c>
      <c r="R93" s="56">
        <f t="shared" si="6"/>
        <v>0.13989637305699482</v>
      </c>
      <c r="S93" s="53">
        <v>4795.79</v>
      </c>
      <c r="T93" s="57">
        <f t="shared" si="7"/>
        <v>7.6810292565731894E-2</v>
      </c>
      <c r="U93" s="53"/>
      <c r="V93" s="28"/>
      <c r="Y93" s="28"/>
    </row>
    <row r="94" spans="9:25" x14ac:dyDescent="0.3">
      <c r="I94" s="22">
        <v>37025</v>
      </c>
      <c r="J94" s="29">
        <f t="shared" si="4"/>
        <v>2001</v>
      </c>
      <c r="K94" s="29" t="s">
        <v>75</v>
      </c>
      <c r="L94" s="42">
        <v>368.28</v>
      </c>
      <c r="M94" s="26" t="str">
        <f t="shared" si="5"/>
        <v/>
      </c>
      <c r="N94" s="55"/>
      <c r="O94" s="55">
        <v>41334</v>
      </c>
      <c r="P94" s="52">
        <v>2013</v>
      </c>
      <c r="Q94" s="52">
        <v>2280</v>
      </c>
      <c r="R94" s="56">
        <f t="shared" si="6"/>
        <v>3.6363636363636362E-2</v>
      </c>
      <c r="S94" s="53">
        <v>4940.99</v>
      </c>
      <c r="T94" s="57">
        <f t="shared" si="7"/>
        <v>3.0276555061835447E-2</v>
      </c>
      <c r="U94" s="53"/>
      <c r="V94" s="28"/>
      <c r="Y94" s="28"/>
    </row>
    <row r="95" spans="9:25" x14ac:dyDescent="0.3">
      <c r="I95" s="22">
        <v>37026</v>
      </c>
      <c r="J95" s="29">
        <f t="shared" si="4"/>
        <v>2001</v>
      </c>
      <c r="K95" s="29" t="s">
        <v>75</v>
      </c>
      <c r="L95" s="42">
        <v>370.88</v>
      </c>
      <c r="M95" s="26" t="str">
        <f t="shared" si="5"/>
        <v/>
      </c>
      <c r="N95" s="55"/>
      <c r="O95" s="55">
        <v>41365</v>
      </c>
      <c r="P95" s="52">
        <v>2013</v>
      </c>
      <c r="Q95" s="52">
        <v>2150</v>
      </c>
      <c r="R95" s="56">
        <f t="shared" si="6"/>
        <v>-5.701754385964912E-2</v>
      </c>
      <c r="S95" s="53">
        <v>5034.07</v>
      </c>
      <c r="T95" s="57">
        <f t="shared" si="7"/>
        <v>1.883832997030958E-2</v>
      </c>
      <c r="U95" s="53"/>
      <c r="V95" s="28"/>
      <c r="Y95" s="28"/>
    </row>
    <row r="96" spans="9:25" x14ac:dyDescent="0.3">
      <c r="I96" s="22">
        <v>37027</v>
      </c>
      <c r="J96" s="29">
        <f t="shared" si="4"/>
        <v>2001</v>
      </c>
      <c r="K96" s="29" t="s">
        <v>75</v>
      </c>
      <c r="L96" s="42">
        <v>376.23</v>
      </c>
      <c r="M96" s="26" t="str">
        <f t="shared" si="5"/>
        <v/>
      </c>
      <c r="N96" s="55"/>
      <c r="O96" s="55">
        <v>41395</v>
      </c>
      <c r="P96" s="52">
        <v>2013</v>
      </c>
      <c r="Q96" s="52">
        <v>2070</v>
      </c>
      <c r="R96" s="56">
        <f t="shared" si="6"/>
        <v>-3.7209302325581395E-2</v>
      </c>
      <c r="S96" s="53">
        <v>5068.63</v>
      </c>
      <c r="T96" s="57">
        <f t="shared" si="7"/>
        <v>6.8652203882743788E-3</v>
      </c>
      <c r="U96" s="53"/>
      <c r="V96" s="28"/>
      <c r="Y96" s="28"/>
    </row>
    <row r="97" spans="9:25" x14ac:dyDescent="0.3">
      <c r="I97" s="22">
        <v>37028</v>
      </c>
      <c r="J97" s="29">
        <f t="shared" si="4"/>
        <v>2001</v>
      </c>
      <c r="K97" s="29" t="s">
        <v>75</v>
      </c>
      <c r="L97" s="42">
        <v>376.7</v>
      </c>
      <c r="M97" s="26" t="str">
        <f t="shared" si="5"/>
        <v/>
      </c>
      <c r="N97" s="55"/>
      <c r="O97" s="55">
        <v>41426</v>
      </c>
      <c r="P97" s="52">
        <v>2013</v>
      </c>
      <c r="Q97" s="52">
        <v>2000</v>
      </c>
      <c r="R97" s="56">
        <f t="shared" si="6"/>
        <v>-3.3816425120772944E-2</v>
      </c>
      <c r="S97" s="53">
        <v>4818.8999999999996</v>
      </c>
      <c r="T97" s="57">
        <f t="shared" si="7"/>
        <v>-4.9269723771512314E-2</v>
      </c>
      <c r="U97" s="53"/>
      <c r="V97" s="28"/>
      <c r="Y97" s="28"/>
    </row>
    <row r="98" spans="9:25" x14ac:dyDescent="0.3">
      <c r="I98" s="22">
        <v>37029</v>
      </c>
      <c r="J98" s="29">
        <f t="shared" si="4"/>
        <v>2001</v>
      </c>
      <c r="K98" s="29" t="s">
        <v>75</v>
      </c>
      <c r="L98" s="42">
        <v>376.8</v>
      </c>
      <c r="M98" s="26" t="str">
        <f t="shared" si="5"/>
        <v/>
      </c>
      <c r="N98" s="55"/>
      <c r="O98" s="55">
        <v>41456</v>
      </c>
      <c r="P98" s="52">
        <v>2013</v>
      </c>
      <c r="Q98" s="52">
        <v>2080</v>
      </c>
      <c r="R98" s="56">
        <f t="shared" si="6"/>
        <v>0.04</v>
      </c>
      <c r="S98" s="53">
        <v>4610.38</v>
      </c>
      <c r="T98" s="57">
        <f t="shared" si="7"/>
        <v>-4.3271285978127697E-2</v>
      </c>
      <c r="U98" s="53"/>
      <c r="V98" s="28"/>
      <c r="Y98" s="28"/>
    </row>
    <row r="99" spans="9:25" x14ac:dyDescent="0.3">
      <c r="I99" s="22">
        <v>37032</v>
      </c>
      <c r="J99" s="29">
        <f t="shared" si="4"/>
        <v>2001</v>
      </c>
      <c r="K99" s="29" t="s">
        <v>75</v>
      </c>
      <c r="L99" s="42">
        <v>380.38</v>
      </c>
      <c r="M99" s="26" t="str">
        <f t="shared" si="5"/>
        <v/>
      </c>
      <c r="N99" s="55"/>
      <c r="O99" s="55">
        <v>41487</v>
      </c>
      <c r="P99" s="52">
        <v>2013</v>
      </c>
      <c r="Q99" s="52">
        <v>1810</v>
      </c>
      <c r="R99" s="56">
        <f t="shared" si="6"/>
        <v>-0.12980769230769232</v>
      </c>
      <c r="S99" s="53">
        <v>4195.09</v>
      </c>
      <c r="T99" s="57">
        <f t="shared" si="7"/>
        <v>-9.0077173681995831E-2</v>
      </c>
      <c r="U99" s="53"/>
      <c r="V99" s="28"/>
      <c r="Y99" s="28"/>
    </row>
    <row r="100" spans="9:25" x14ac:dyDescent="0.3">
      <c r="I100" s="22">
        <v>37033</v>
      </c>
      <c r="J100" s="29">
        <f t="shared" si="4"/>
        <v>2001</v>
      </c>
      <c r="K100" s="29" t="s">
        <v>75</v>
      </c>
      <c r="L100" s="42">
        <v>379.67</v>
      </c>
      <c r="M100" s="26" t="str">
        <f t="shared" si="5"/>
        <v/>
      </c>
      <c r="N100" s="55"/>
      <c r="O100" s="55">
        <v>41518</v>
      </c>
      <c r="P100" s="52">
        <v>2013</v>
      </c>
      <c r="Q100" s="52">
        <v>2000</v>
      </c>
      <c r="R100" s="56">
        <f t="shared" si="6"/>
        <v>0.10497237569060773</v>
      </c>
      <c r="S100" s="53">
        <v>4316.18</v>
      </c>
      <c r="T100" s="57">
        <f t="shared" si="7"/>
        <v>2.8864696585770542E-2</v>
      </c>
      <c r="U100" s="53"/>
      <c r="V100" s="28"/>
      <c r="Y100" s="28"/>
    </row>
    <row r="101" spans="9:25" x14ac:dyDescent="0.3">
      <c r="I101" s="22">
        <v>37034</v>
      </c>
      <c r="J101" s="29">
        <f t="shared" si="4"/>
        <v>2001</v>
      </c>
      <c r="K101" s="29" t="s">
        <v>75</v>
      </c>
      <c r="L101" s="42">
        <v>380.68</v>
      </c>
      <c r="M101" s="26" t="str">
        <f t="shared" si="5"/>
        <v/>
      </c>
      <c r="N101" s="55"/>
      <c r="O101" s="55">
        <v>41548</v>
      </c>
      <c r="P101" s="52">
        <v>2013</v>
      </c>
      <c r="Q101" s="52">
        <v>2090</v>
      </c>
      <c r="R101" s="56">
        <f t="shared" si="6"/>
        <v>4.4999999999999998E-2</v>
      </c>
      <c r="S101" s="53">
        <v>4510.63</v>
      </c>
      <c r="T101" s="57">
        <f t="shared" si="7"/>
        <v>4.5051411201571717E-2</v>
      </c>
      <c r="U101" s="53"/>
      <c r="V101" s="28"/>
      <c r="Y101" s="28"/>
    </row>
    <row r="102" spans="9:25" x14ac:dyDescent="0.3">
      <c r="I102" s="22">
        <v>37036</v>
      </c>
      <c r="J102" s="29">
        <f t="shared" si="4"/>
        <v>2001</v>
      </c>
      <c r="K102" s="29" t="s">
        <v>75</v>
      </c>
      <c r="L102" s="42">
        <v>390.12</v>
      </c>
      <c r="M102" s="26" t="str">
        <f t="shared" si="5"/>
        <v/>
      </c>
      <c r="N102" s="55"/>
      <c r="O102" s="55">
        <v>41579</v>
      </c>
      <c r="P102" s="52">
        <v>2013</v>
      </c>
      <c r="Q102" s="52">
        <v>1930</v>
      </c>
      <c r="R102" s="56">
        <f t="shared" si="6"/>
        <v>-7.6555023923444973E-2</v>
      </c>
      <c r="S102" s="53">
        <v>4256.4399999999996</v>
      </c>
      <c r="T102" s="57">
        <f t="shared" si="7"/>
        <v>-5.635354706548764E-2</v>
      </c>
      <c r="U102" s="53"/>
      <c r="V102" s="28"/>
      <c r="Y102" s="28"/>
    </row>
    <row r="103" spans="9:25" x14ac:dyDescent="0.3">
      <c r="I103" s="22">
        <v>37039</v>
      </c>
      <c r="J103" s="29">
        <f t="shared" si="4"/>
        <v>2001</v>
      </c>
      <c r="K103" s="29" t="s">
        <v>75</v>
      </c>
      <c r="L103" s="42">
        <v>392.79</v>
      </c>
      <c r="M103" s="26" t="str">
        <f t="shared" si="5"/>
        <v/>
      </c>
      <c r="N103" s="55"/>
      <c r="O103" s="55">
        <v>41609</v>
      </c>
      <c r="P103" s="52">
        <v>2013</v>
      </c>
      <c r="Q103" s="52">
        <v>1920</v>
      </c>
      <c r="R103" s="56">
        <f t="shared" si="6"/>
        <v>-5.1813471502590676E-3</v>
      </c>
      <c r="S103" s="53">
        <v>4274.18</v>
      </c>
      <c r="T103" s="57">
        <f t="shared" si="7"/>
        <v>4.1678022009004456E-3</v>
      </c>
      <c r="U103" s="53"/>
      <c r="V103" s="28"/>
      <c r="Y103" s="28"/>
    </row>
    <row r="104" spans="9:25" x14ac:dyDescent="0.3">
      <c r="I104" s="22">
        <v>37040</v>
      </c>
      <c r="J104" s="29">
        <f t="shared" si="4"/>
        <v>2001</v>
      </c>
      <c r="K104" s="29" t="s">
        <v>75</v>
      </c>
      <c r="L104" s="42">
        <v>406.38</v>
      </c>
      <c r="M104" s="26" t="str">
        <f t="shared" si="5"/>
        <v/>
      </c>
      <c r="N104" s="55"/>
      <c r="O104" s="55">
        <v>41640</v>
      </c>
      <c r="P104" s="52">
        <v>2014</v>
      </c>
      <c r="Q104" s="52">
        <v>1985</v>
      </c>
      <c r="R104" s="56">
        <f t="shared" si="6"/>
        <v>3.3854166666666664E-2</v>
      </c>
      <c r="S104" s="53">
        <v>4418.76</v>
      </c>
      <c r="T104" s="57">
        <f t="shared" si="7"/>
        <v>3.3826371374158296E-2</v>
      </c>
      <c r="U104" s="53"/>
      <c r="V104" s="28"/>
      <c r="Y104" s="28"/>
    </row>
    <row r="105" spans="9:25" x14ac:dyDescent="0.3">
      <c r="I105" s="22">
        <v>37041</v>
      </c>
      <c r="J105" s="29">
        <f t="shared" si="4"/>
        <v>2001</v>
      </c>
      <c r="K105" s="29" t="s">
        <v>75</v>
      </c>
      <c r="L105" s="42">
        <v>408.93</v>
      </c>
      <c r="M105" s="26" t="str">
        <f t="shared" si="5"/>
        <v/>
      </c>
      <c r="N105" s="55"/>
      <c r="O105" s="55">
        <v>41671</v>
      </c>
      <c r="P105" s="52">
        <v>2014</v>
      </c>
      <c r="Q105" s="52">
        <v>2045</v>
      </c>
      <c r="R105" s="56">
        <f t="shared" si="6"/>
        <v>3.0226700251889168E-2</v>
      </c>
      <c r="S105" s="53">
        <v>4620.22</v>
      </c>
      <c r="T105" s="57">
        <f t="shared" si="7"/>
        <v>4.5591976029474339E-2</v>
      </c>
      <c r="U105" s="53"/>
      <c r="V105" s="28"/>
      <c r="Y105" s="28"/>
    </row>
    <row r="106" spans="9:25" x14ac:dyDescent="0.3">
      <c r="I106" s="22">
        <v>37042</v>
      </c>
      <c r="J106" s="29">
        <f t="shared" si="4"/>
        <v>2001</v>
      </c>
      <c r="K106" s="29" t="s">
        <v>75</v>
      </c>
      <c r="L106" s="42">
        <v>405.86</v>
      </c>
      <c r="M106" s="26" t="str">
        <f t="shared" si="5"/>
        <v/>
      </c>
      <c r="N106" s="55"/>
      <c r="O106" s="55">
        <v>41699</v>
      </c>
      <c r="P106" s="52">
        <v>2014</v>
      </c>
      <c r="Q106" s="52">
        <v>2120</v>
      </c>
      <c r="R106" s="56">
        <f t="shared" si="6"/>
        <v>3.6674816625916873E-2</v>
      </c>
      <c r="S106" s="53">
        <v>4768.28</v>
      </c>
      <c r="T106" s="57">
        <f t="shared" si="7"/>
        <v>3.2046093043188305E-2</v>
      </c>
      <c r="U106" s="53"/>
      <c r="V106" s="28"/>
      <c r="Y106" s="28"/>
    </row>
    <row r="107" spans="9:25" x14ac:dyDescent="0.3">
      <c r="I107" s="22">
        <v>37043</v>
      </c>
      <c r="J107" s="29">
        <f t="shared" si="4"/>
        <v>2001</v>
      </c>
      <c r="K107" s="29" t="s">
        <v>75</v>
      </c>
      <c r="L107" s="42">
        <v>396.51</v>
      </c>
      <c r="M107" s="26" t="str">
        <f t="shared" si="5"/>
        <v/>
      </c>
      <c r="N107" s="55"/>
      <c r="O107" s="55">
        <v>41730</v>
      </c>
      <c r="P107" s="52">
        <v>2014</v>
      </c>
      <c r="Q107" s="52">
        <v>2200</v>
      </c>
      <c r="R107" s="56">
        <f t="shared" si="6"/>
        <v>3.7735849056603772E-2</v>
      </c>
      <c r="S107" s="53">
        <v>4840.1499999999996</v>
      </c>
      <c r="T107" s="57">
        <f t="shared" si="7"/>
        <v>1.5072520909006999E-2</v>
      </c>
      <c r="U107" s="53"/>
      <c r="V107" s="28"/>
      <c r="Y107" s="28"/>
    </row>
    <row r="108" spans="9:25" x14ac:dyDescent="0.3">
      <c r="I108" s="22">
        <v>37047</v>
      </c>
      <c r="J108" s="29">
        <f t="shared" si="4"/>
        <v>2001</v>
      </c>
      <c r="K108" s="29" t="s">
        <v>75</v>
      </c>
      <c r="L108" s="42">
        <v>396.46</v>
      </c>
      <c r="M108" s="26" t="str">
        <f t="shared" si="5"/>
        <v/>
      </c>
      <c r="N108" s="55"/>
      <c r="O108" s="55">
        <v>41760</v>
      </c>
      <c r="P108" s="52">
        <v>2014</v>
      </c>
      <c r="Q108" s="52">
        <v>2155</v>
      </c>
      <c r="R108" s="56">
        <f t="shared" si="6"/>
        <v>-2.0454545454545454E-2</v>
      </c>
      <c r="S108" s="53">
        <v>4893.91</v>
      </c>
      <c r="T108" s="57">
        <f t="shared" si="7"/>
        <v>1.1107093788415694E-2</v>
      </c>
      <c r="U108" s="53"/>
      <c r="V108" s="28"/>
      <c r="Y108" s="28"/>
    </row>
    <row r="109" spans="9:25" x14ac:dyDescent="0.3">
      <c r="I109" s="22">
        <v>37048</v>
      </c>
      <c r="J109" s="29">
        <f t="shared" si="4"/>
        <v>2001</v>
      </c>
      <c r="K109" s="29" t="s">
        <v>75</v>
      </c>
      <c r="L109" s="42">
        <v>397.6</v>
      </c>
      <c r="M109" s="26" t="str">
        <f t="shared" si="5"/>
        <v/>
      </c>
      <c r="N109" s="55"/>
      <c r="O109" s="55">
        <v>41791</v>
      </c>
      <c r="P109" s="52">
        <v>2014</v>
      </c>
      <c r="Q109" s="52">
        <v>2200</v>
      </c>
      <c r="R109" s="56">
        <f t="shared" si="6"/>
        <v>2.0881670533642691E-2</v>
      </c>
      <c r="S109" s="53">
        <v>4878.58</v>
      </c>
      <c r="T109" s="57">
        <f t="shared" si="7"/>
        <v>-3.1324646346172955E-3</v>
      </c>
      <c r="U109" s="53"/>
      <c r="V109" s="28"/>
      <c r="Y109" s="28"/>
    </row>
    <row r="110" spans="9:25" x14ac:dyDescent="0.3">
      <c r="I110" s="22">
        <v>37049</v>
      </c>
      <c r="J110" s="29">
        <f t="shared" si="4"/>
        <v>2001</v>
      </c>
      <c r="K110" s="29" t="s">
        <v>75</v>
      </c>
      <c r="L110" s="42">
        <v>397.96</v>
      </c>
      <c r="M110" s="26" t="str">
        <f t="shared" si="5"/>
        <v/>
      </c>
      <c r="N110" s="55"/>
      <c r="O110" s="55">
        <v>41821</v>
      </c>
      <c r="P110" s="52">
        <v>2014</v>
      </c>
      <c r="Q110" s="52">
        <v>2320</v>
      </c>
      <c r="R110" s="56">
        <f t="shared" si="6"/>
        <v>5.4545454545454543E-2</v>
      </c>
      <c r="S110" s="53">
        <v>5088.8</v>
      </c>
      <c r="T110" s="57">
        <f t="shared" si="7"/>
        <v>4.3090407454628242E-2</v>
      </c>
      <c r="U110" s="53"/>
      <c r="V110" s="28"/>
      <c r="Y110" s="28"/>
    </row>
    <row r="111" spans="9:25" x14ac:dyDescent="0.3">
      <c r="I111" s="22">
        <v>37050</v>
      </c>
      <c r="J111" s="29">
        <f t="shared" si="4"/>
        <v>2001</v>
      </c>
      <c r="K111" s="29" t="s">
        <v>75</v>
      </c>
      <c r="L111" s="42">
        <v>398.81</v>
      </c>
      <c r="M111" s="26" t="str">
        <f t="shared" si="5"/>
        <v/>
      </c>
      <c r="N111" s="55"/>
      <c r="O111" s="55">
        <v>41852</v>
      </c>
      <c r="P111" s="52">
        <v>2014</v>
      </c>
      <c r="Q111" s="52">
        <v>2240</v>
      </c>
      <c r="R111" s="56">
        <f t="shared" si="6"/>
        <v>-3.4482758620689655E-2</v>
      </c>
      <c r="S111" s="53">
        <v>5136.8599999999997</v>
      </c>
      <c r="T111" s="57">
        <f t="shared" si="7"/>
        <v>9.4442697689041608E-3</v>
      </c>
      <c r="U111" s="53"/>
      <c r="V111" s="28"/>
      <c r="Y111" s="28"/>
    </row>
    <row r="112" spans="9:25" x14ac:dyDescent="0.3">
      <c r="I112" s="22">
        <v>37053</v>
      </c>
      <c r="J112" s="29">
        <f t="shared" si="4"/>
        <v>2001</v>
      </c>
      <c r="K112" s="29" t="s">
        <v>75</v>
      </c>
      <c r="L112" s="42">
        <v>404.48</v>
      </c>
      <c r="M112" s="26" t="str">
        <f t="shared" si="5"/>
        <v/>
      </c>
      <c r="N112" s="55"/>
      <c r="O112" s="55">
        <v>41883</v>
      </c>
      <c r="P112" s="52">
        <v>2014</v>
      </c>
      <c r="Q112" s="52">
        <v>2615</v>
      </c>
      <c r="R112" s="56">
        <f t="shared" si="6"/>
        <v>0.16741071428571427</v>
      </c>
      <c r="S112" s="53">
        <v>5137.58</v>
      </c>
      <c r="T112" s="57">
        <f t="shared" si="7"/>
        <v>1.4016344615197897E-4</v>
      </c>
      <c r="U112" s="53"/>
      <c r="V112" s="28"/>
      <c r="Y112" s="28"/>
    </row>
    <row r="113" spans="9:25" x14ac:dyDescent="0.3">
      <c r="I113" s="22">
        <v>37054</v>
      </c>
      <c r="J113" s="29">
        <f t="shared" si="4"/>
        <v>2001</v>
      </c>
      <c r="K113" s="29" t="s">
        <v>75</v>
      </c>
      <c r="L113" s="42">
        <v>417.05</v>
      </c>
      <c r="M113" s="26" t="str">
        <f t="shared" si="5"/>
        <v/>
      </c>
      <c r="N113" s="55"/>
      <c r="O113" s="55">
        <v>41913</v>
      </c>
      <c r="P113" s="52">
        <v>2014</v>
      </c>
      <c r="Q113" s="52">
        <v>2610</v>
      </c>
      <c r="R113" s="56">
        <f t="shared" si="6"/>
        <v>-1.9120458891013384E-3</v>
      </c>
      <c r="S113" s="53">
        <v>5089.55</v>
      </c>
      <c r="T113" s="57">
        <f t="shared" si="7"/>
        <v>-9.3487595326982257E-3</v>
      </c>
      <c r="U113" s="53"/>
      <c r="V113" s="28"/>
      <c r="Y113" s="28"/>
    </row>
    <row r="114" spans="9:25" x14ac:dyDescent="0.3">
      <c r="I114" s="22">
        <v>37055</v>
      </c>
      <c r="J114" s="29">
        <f t="shared" si="4"/>
        <v>2001</v>
      </c>
      <c r="K114" s="29" t="s">
        <v>75</v>
      </c>
      <c r="L114" s="42">
        <v>417.08</v>
      </c>
      <c r="M114" s="26" t="str">
        <f t="shared" si="5"/>
        <v/>
      </c>
      <c r="N114" s="55"/>
      <c r="O114" s="55">
        <v>41944</v>
      </c>
      <c r="P114" s="52">
        <v>2014</v>
      </c>
      <c r="Q114" s="52">
        <v>2620</v>
      </c>
      <c r="R114" s="56">
        <f t="shared" si="6"/>
        <v>3.8314176245210726E-3</v>
      </c>
      <c r="S114" s="53">
        <v>5149.8900000000003</v>
      </c>
      <c r="T114" s="57">
        <f t="shared" si="7"/>
        <v>1.1855665039148873E-2</v>
      </c>
      <c r="U114" s="53"/>
      <c r="V114" s="28"/>
      <c r="Y114" s="28"/>
    </row>
    <row r="115" spans="9:25" x14ac:dyDescent="0.3">
      <c r="I115" s="22">
        <v>37056</v>
      </c>
      <c r="J115" s="29">
        <f t="shared" si="4"/>
        <v>2001</v>
      </c>
      <c r="K115" s="29" t="s">
        <v>75</v>
      </c>
      <c r="L115" s="42">
        <v>416.74</v>
      </c>
      <c r="M115" s="26" t="str">
        <f t="shared" si="5"/>
        <v/>
      </c>
      <c r="N115" s="55"/>
      <c r="O115" s="55">
        <v>41974</v>
      </c>
      <c r="P115" s="52">
        <v>2014</v>
      </c>
      <c r="Q115" s="52">
        <v>2625</v>
      </c>
      <c r="R115" s="56">
        <f t="shared" si="6"/>
        <v>1.9083969465648854E-3</v>
      </c>
      <c r="S115" s="53">
        <v>5226.95</v>
      </c>
      <c r="T115" s="57">
        <f t="shared" si="7"/>
        <v>1.49634264032823E-2</v>
      </c>
      <c r="U115" s="53"/>
      <c r="V115" s="28"/>
      <c r="Y115" s="28"/>
    </row>
    <row r="116" spans="9:25" x14ac:dyDescent="0.3">
      <c r="I116" s="22">
        <v>37057</v>
      </c>
      <c r="J116" s="29">
        <f t="shared" si="4"/>
        <v>2001</v>
      </c>
      <c r="K116" s="29" t="s">
        <v>75</v>
      </c>
      <c r="L116" s="42">
        <v>417.56</v>
      </c>
      <c r="M116" s="26" t="str">
        <f t="shared" si="5"/>
        <v/>
      </c>
      <c r="N116" s="55"/>
      <c r="O116" s="55">
        <v>42005</v>
      </c>
      <c r="P116" s="52">
        <v>2015</v>
      </c>
      <c r="Q116" s="52">
        <v>2675</v>
      </c>
      <c r="R116" s="56">
        <f t="shared" si="6"/>
        <v>1.9047619047619049E-2</v>
      </c>
      <c r="S116" s="53">
        <v>5289.4</v>
      </c>
      <c r="T116" s="57">
        <f t="shared" si="7"/>
        <v>1.1947694161987358E-2</v>
      </c>
      <c r="U116" s="53"/>
      <c r="V116" s="28"/>
      <c r="Y116" s="28"/>
    </row>
    <row r="117" spans="9:25" x14ac:dyDescent="0.3">
      <c r="I117" s="22">
        <v>37060</v>
      </c>
      <c r="J117" s="29">
        <f t="shared" si="4"/>
        <v>2001</v>
      </c>
      <c r="K117" s="29" t="s">
        <v>75</v>
      </c>
      <c r="L117" s="42">
        <v>421.47</v>
      </c>
      <c r="M117" s="26" t="str">
        <f t="shared" si="5"/>
        <v/>
      </c>
      <c r="N117" s="55"/>
      <c r="O117" s="55">
        <v>42036</v>
      </c>
      <c r="P117" s="52">
        <v>2015</v>
      </c>
      <c r="Q117" s="52">
        <v>2820</v>
      </c>
      <c r="R117" s="56">
        <f t="shared" si="6"/>
        <v>5.4205607476635512E-2</v>
      </c>
      <c r="S117" s="53">
        <v>5450.29</v>
      </c>
      <c r="T117" s="57">
        <f t="shared" si="7"/>
        <v>3.0417438650886742E-2</v>
      </c>
      <c r="U117" s="53"/>
      <c r="V117" s="28"/>
      <c r="Y117" s="28"/>
    </row>
    <row r="118" spans="9:25" x14ac:dyDescent="0.3">
      <c r="I118" s="22">
        <v>37061</v>
      </c>
      <c r="J118" s="29">
        <f t="shared" si="4"/>
        <v>2001</v>
      </c>
      <c r="K118" s="29" t="s">
        <v>75</v>
      </c>
      <c r="L118" s="42">
        <v>424.04</v>
      </c>
      <c r="M118" s="26" t="str">
        <f t="shared" si="5"/>
        <v/>
      </c>
      <c r="N118" s="55"/>
      <c r="O118" s="55">
        <v>42064</v>
      </c>
      <c r="P118" s="52">
        <v>2015</v>
      </c>
      <c r="Q118" s="52">
        <v>2965</v>
      </c>
      <c r="R118" s="56">
        <f t="shared" si="6"/>
        <v>5.1418439716312055E-2</v>
      </c>
      <c r="S118" s="53">
        <v>5518.68</v>
      </c>
      <c r="T118" s="57">
        <f t="shared" si="7"/>
        <v>1.2547956163800519E-2</v>
      </c>
      <c r="U118" s="53"/>
      <c r="V118" s="28"/>
      <c r="Y118" s="28"/>
    </row>
    <row r="119" spans="9:25" x14ac:dyDescent="0.3">
      <c r="I119" s="22">
        <v>37062</v>
      </c>
      <c r="J119" s="29">
        <f t="shared" si="4"/>
        <v>2001</v>
      </c>
      <c r="K119" s="29" t="s">
        <v>75</v>
      </c>
      <c r="L119" s="42">
        <v>432.32</v>
      </c>
      <c r="M119" s="26" t="str">
        <f t="shared" si="5"/>
        <v/>
      </c>
      <c r="N119" s="55"/>
      <c r="O119" s="55">
        <v>42095</v>
      </c>
      <c r="P119" s="52">
        <v>2015</v>
      </c>
      <c r="Q119" s="52">
        <v>2695</v>
      </c>
      <c r="R119" s="56">
        <f t="shared" si="6"/>
        <v>-9.1062394603709948E-2</v>
      </c>
      <c r="S119" s="53">
        <v>5086.43</v>
      </c>
      <c r="T119" s="57">
        <f t="shared" si="7"/>
        <v>-7.8324889285118895E-2</v>
      </c>
      <c r="U119" s="53"/>
      <c r="V119" s="28"/>
      <c r="Y119" s="28"/>
    </row>
    <row r="120" spans="9:25" x14ac:dyDescent="0.3">
      <c r="I120" s="22">
        <v>37063</v>
      </c>
      <c r="J120" s="29">
        <f t="shared" si="4"/>
        <v>2001</v>
      </c>
      <c r="K120" s="29" t="s">
        <v>75</v>
      </c>
      <c r="L120" s="42">
        <v>435.21</v>
      </c>
      <c r="M120" s="26" t="str">
        <f t="shared" si="5"/>
        <v/>
      </c>
      <c r="N120" s="55"/>
      <c r="O120" s="55">
        <v>42125</v>
      </c>
      <c r="P120" s="52">
        <v>2015</v>
      </c>
      <c r="Q120" s="52">
        <v>2825</v>
      </c>
      <c r="R120" s="56">
        <f t="shared" si="6"/>
        <v>4.8237476808905382E-2</v>
      </c>
      <c r="S120" s="53">
        <v>5216.38</v>
      </c>
      <c r="T120" s="57">
        <f t="shared" si="7"/>
        <v>2.5548370861291674E-2</v>
      </c>
      <c r="U120" s="53"/>
      <c r="V120" s="28"/>
      <c r="Y120" s="28"/>
    </row>
    <row r="121" spans="9:25" x14ac:dyDescent="0.3">
      <c r="I121" s="22">
        <v>37064</v>
      </c>
      <c r="J121" s="29">
        <f t="shared" si="4"/>
        <v>2001</v>
      </c>
      <c r="K121" s="29" t="s">
        <v>75</v>
      </c>
      <c r="L121" s="42">
        <v>437.6</v>
      </c>
      <c r="M121" s="26" t="str">
        <f t="shared" si="5"/>
        <v/>
      </c>
      <c r="N121" s="55"/>
      <c r="O121" s="55">
        <v>42156</v>
      </c>
      <c r="P121" s="52">
        <v>2015</v>
      </c>
      <c r="Q121" s="52">
        <v>2700</v>
      </c>
      <c r="R121" s="56">
        <f t="shared" si="6"/>
        <v>-4.4247787610619468E-2</v>
      </c>
      <c r="S121" s="53">
        <v>4910.66</v>
      </c>
      <c r="T121" s="57">
        <f t="shared" si="7"/>
        <v>-5.8607693457915305E-2</v>
      </c>
      <c r="U121" s="53"/>
      <c r="V121" s="28"/>
      <c r="Y121" s="28"/>
    </row>
    <row r="122" spans="9:25" x14ac:dyDescent="0.3">
      <c r="I122" s="22">
        <v>37067</v>
      </c>
      <c r="J122" s="29">
        <f t="shared" si="4"/>
        <v>2001</v>
      </c>
      <c r="K122" s="29" t="s">
        <v>75</v>
      </c>
      <c r="L122" s="42">
        <v>435.75</v>
      </c>
      <c r="M122" s="26" t="str">
        <f t="shared" si="5"/>
        <v/>
      </c>
      <c r="N122" s="55"/>
      <c r="O122" s="55">
        <v>42186</v>
      </c>
      <c r="P122" s="52">
        <v>2015</v>
      </c>
      <c r="Q122" s="52">
        <v>2620</v>
      </c>
      <c r="R122" s="56">
        <f t="shared" si="6"/>
        <v>-2.9629629629629631E-2</v>
      </c>
      <c r="S122" s="53">
        <v>4802.53</v>
      </c>
      <c r="T122" s="57">
        <f t="shared" si="7"/>
        <v>-2.2019443414938136E-2</v>
      </c>
      <c r="U122" s="53"/>
      <c r="V122" s="28"/>
      <c r="Y122" s="28"/>
    </row>
    <row r="123" spans="9:25" x14ac:dyDescent="0.3">
      <c r="I123" s="22">
        <v>37068</v>
      </c>
      <c r="J123" s="29">
        <f t="shared" si="4"/>
        <v>2001</v>
      </c>
      <c r="K123" s="29" t="s">
        <v>75</v>
      </c>
      <c r="L123" s="42">
        <v>438.41</v>
      </c>
      <c r="M123" s="26" t="str">
        <f t="shared" si="5"/>
        <v/>
      </c>
      <c r="N123" s="55"/>
      <c r="O123" s="55">
        <v>42217</v>
      </c>
      <c r="P123" s="52">
        <v>2015</v>
      </c>
      <c r="Q123" s="52">
        <v>2580</v>
      </c>
      <c r="R123" s="56">
        <f t="shared" si="6"/>
        <v>-1.5267175572519083E-2</v>
      </c>
      <c r="S123" s="53">
        <v>4509.6099999999997</v>
      </c>
      <c r="T123" s="57">
        <f t="shared" si="7"/>
        <v>-6.0992851684424684E-2</v>
      </c>
      <c r="U123" s="53"/>
      <c r="V123" s="28"/>
      <c r="Y123" s="28"/>
    </row>
    <row r="124" spans="9:25" x14ac:dyDescent="0.3">
      <c r="I124" s="22">
        <v>37069</v>
      </c>
      <c r="J124" s="29">
        <f t="shared" si="4"/>
        <v>2001</v>
      </c>
      <c r="K124" s="29" t="s">
        <v>75</v>
      </c>
      <c r="L124" s="42">
        <v>436.13</v>
      </c>
      <c r="M124" s="26" t="str">
        <f t="shared" si="5"/>
        <v/>
      </c>
      <c r="N124" s="55"/>
      <c r="O124" s="55">
        <v>42248</v>
      </c>
      <c r="P124" s="52">
        <v>2015</v>
      </c>
      <c r="Q124" s="52">
        <v>2455</v>
      </c>
      <c r="R124" s="56">
        <f t="shared" si="6"/>
        <v>-4.8449612403100778E-2</v>
      </c>
      <c r="S124" s="53">
        <v>4223.91</v>
      </c>
      <c r="T124" s="57">
        <f t="shared" si="7"/>
        <v>-6.3353593769749458E-2</v>
      </c>
      <c r="U124" s="53"/>
      <c r="V124" s="28"/>
      <c r="Y124" s="28"/>
    </row>
    <row r="125" spans="9:25" x14ac:dyDescent="0.3">
      <c r="I125" s="22">
        <v>37070</v>
      </c>
      <c r="J125" s="29">
        <f t="shared" si="4"/>
        <v>2001</v>
      </c>
      <c r="K125" s="29" t="s">
        <v>75</v>
      </c>
      <c r="L125" s="42">
        <v>428.47</v>
      </c>
      <c r="M125" s="26" t="str">
        <f t="shared" si="5"/>
        <v/>
      </c>
      <c r="N125" s="55"/>
      <c r="O125" s="55">
        <v>42278</v>
      </c>
      <c r="P125" s="52">
        <v>2015</v>
      </c>
      <c r="Q125" s="52">
        <v>2580</v>
      </c>
      <c r="R125" s="56">
        <f t="shared" si="6"/>
        <v>5.0916496945010187E-2</v>
      </c>
      <c r="S125" s="53">
        <v>4455.18</v>
      </c>
      <c r="T125" s="57">
        <f t="shared" si="7"/>
        <v>5.4752587057962987E-2</v>
      </c>
      <c r="U125" s="53"/>
      <c r="V125" s="28"/>
      <c r="Y125" s="28"/>
    </row>
    <row r="126" spans="9:25" x14ac:dyDescent="0.3">
      <c r="I126" s="22">
        <v>37071</v>
      </c>
      <c r="J126" s="29">
        <f t="shared" si="4"/>
        <v>2001</v>
      </c>
      <c r="K126" s="29" t="s">
        <v>75</v>
      </c>
      <c r="L126" s="42">
        <v>437.62</v>
      </c>
      <c r="M126" s="26" t="str">
        <f t="shared" si="5"/>
        <v/>
      </c>
      <c r="N126" s="55"/>
      <c r="O126" s="55">
        <v>42309</v>
      </c>
      <c r="P126" s="52">
        <v>2015</v>
      </c>
      <c r="Q126" s="52">
        <v>2475</v>
      </c>
      <c r="R126" s="56">
        <f t="shared" si="6"/>
        <v>-4.0697674418604654E-2</v>
      </c>
      <c r="S126" s="53">
        <v>4446.46</v>
      </c>
      <c r="T126" s="57">
        <f t="shared" si="7"/>
        <v>-1.9572722089792678E-3</v>
      </c>
      <c r="U126" s="53"/>
      <c r="V126" s="28"/>
      <c r="Y126" s="28"/>
    </row>
    <row r="127" spans="9:25" x14ac:dyDescent="0.3">
      <c r="I127" s="22">
        <v>37074</v>
      </c>
      <c r="J127" s="29">
        <f t="shared" si="4"/>
        <v>2001</v>
      </c>
      <c r="K127" s="29" t="s">
        <v>75</v>
      </c>
      <c r="L127" s="42">
        <v>431.34</v>
      </c>
      <c r="M127" s="26" t="str">
        <f t="shared" si="5"/>
        <v/>
      </c>
      <c r="N127" s="55"/>
      <c r="O127" s="55">
        <v>42339</v>
      </c>
      <c r="P127" s="52">
        <v>2015</v>
      </c>
      <c r="Q127" s="52">
        <v>2660</v>
      </c>
      <c r="R127" s="56">
        <f t="shared" si="6"/>
        <v>7.4747474747474743E-2</v>
      </c>
      <c r="S127" s="53">
        <v>4593.01</v>
      </c>
      <c r="T127" s="57">
        <f t="shared" si="7"/>
        <v>3.2958803182756659E-2</v>
      </c>
      <c r="U127" s="53"/>
      <c r="V127" s="28"/>
      <c r="Y127" s="28"/>
    </row>
    <row r="128" spans="9:25" x14ac:dyDescent="0.3">
      <c r="I128" s="22">
        <v>37075</v>
      </c>
      <c r="J128" s="29">
        <f t="shared" si="4"/>
        <v>2001</v>
      </c>
      <c r="K128" s="29" t="s">
        <v>75</v>
      </c>
      <c r="L128" s="42">
        <v>428.66</v>
      </c>
      <c r="M128" s="26" t="str">
        <f t="shared" si="5"/>
        <v/>
      </c>
      <c r="N128" s="55"/>
      <c r="O128" s="55">
        <v>42370</v>
      </c>
      <c r="P128" s="52">
        <v>2016</v>
      </c>
      <c r="Q128" s="52">
        <v>2620</v>
      </c>
      <c r="R128" s="56">
        <f t="shared" si="6"/>
        <v>-1.5037593984962405E-2</v>
      </c>
      <c r="S128" s="53">
        <v>4615.16</v>
      </c>
      <c r="T128" s="57">
        <f t="shared" si="7"/>
        <v>4.8225455638023071E-3</v>
      </c>
      <c r="U128" s="53"/>
      <c r="V128" s="28"/>
      <c r="Y128" s="28"/>
    </row>
    <row r="129" spans="9:25" x14ac:dyDescent="0.3">
      <c r="I129" s="22">
        <v>37076</v>
      </c>
      <c r="J129" s="29">
        <f t="shared" si="4"/>
        <v>2001</v>
      </c>
      <c r="K129" s="29" t="s">
        <v>75</v>
      </c>
      <c r="L129" s="42">
        <v>429.01</v>
      </c>
      <c r="M129" s="26" t="str">
        <f t="shared" si="5"/>
        <v/>
      </c>
      <c r="N129" s="55"/>
      <c r="O129" s="55">
        <v>42401</v>
      </c>
      <c r="P129" s="52">
        <v>2016</v>
      </c>
      <c r="Q129" s="52">
        <v>2695</v>
      </c>
      <c r="R129" s="56">
        <f t="shared" si="6"/>
        <v>2.8625954198473282E-2</v>
      </c>
      <c r="S129" s="53">
        <v>4770.96</v>
      </c>
      <c r="T129" s="57">
        <f t="shared" si="7"/>
        <v>3.3758309571065834E-2</v>
      </c>
      <c r="U129" s="53"/>
      <c r="V129" s="28"/>
      <c r="Y129" s="28"/>
    </row>
    <row r="130" spans="9:25" x14ac:dyDescent="0.3">
      <c r="I130" s="22">
        <v>37077</v>
      </c>
      <c r="J130" s="29">
        <f t="shared" si="4"/>
        <v>2001</v>
      </c>
      <c r="K130" s="29" t="s">
        <v>75</v>
      </c>
      <c r="L130" s="42">
        <v>431.01</v>
      </c>
      <c r="M130" s="26" t="str">
        <f t="shared" si="5"/>
        <v/>
      </c>
      <c r="N130" s="55"/>
      <c r="O130" s="55">
        <v>42430</v>
      </c>
      <c r="P130" s="52">
        <v>2016</v>
      </c>
      <c r="Q130" s="52">
        <v>2660</v>
      </c>
      <c r="R130" s="56">
        <f t="shared" si="6"/>
        <v>-1.2987012987012988E-2</v>
      </c>
      <c r="S130" s="53">
        <v>4845.37</v>
      </c>
      <c r="T130" s="57">
        <f t="shared" si="7"/>
        <v>1.5596441806261184E-2</v>
      </c>
      <c r="U130" s="53"/>
      <c r="V130" s="28"/>
      <c r="Y130" s="28"/>
    </row>
    <row r="131" spans="9:25" x14ac:dyDescent="0.3">
      <c r="I131" s="22">
        <v>37078</v>
      </c>
      <c r="J131" s="29">
        <f t="shared" si="4"/>
        <v>2001</v>
      </c>
      <c r="K131" s="29" t="s">
        <v>75</v>
      </c>
      <c r="L131" s="42">
        <v>432.88</v>
      </c>
      <c r="M131" s="26" t="str">
        <f t="shared" si="5"/>
        <v/>
      </c>
      <c r="N131" s="55"/>
      <c r="O131" s="55">
        <v>42461</v>
      </c>
      <c r="P131" s="52">
        <v>2016</v>
      </c>
      <c r="Q131" s="52">
        <v>2610</v>
      </c>
      <c r="R131" s="56">
        <f t="shared" si="6"/>
        <v>-1.8796992481203006E-2</v>
      </c>
      <c r="S131" s="53">
        <v>4838.58</v>
      </c>
      <c r="T131" s="57">
        <f t="shared" si="7"/>
        <v>-1.4013377719348499E-3</v>
      </c>
      <c r="U131" s="53"/>
      <c r="V131" s="28"/>
      <c r="Y131" s="28"/>
    </row>
    <row r="132" spans="9:25" x14ac:dyDescent="0.3">
      <c r="I132" s="22">
        <v>37081</v>
      </c>
      <c r="J132" s="29">
        <f t="shared" si="4"/>
        <v>2001</v>
      </c>
      <c r="K132" s="29" t="s">
        <v>75</v>
      </c>
      <c r="L132" s="42">
        <v>434.54</v>
      </c>
      <c r="M132" s="26" t="str">
        <f t="shared" si="5"/>
        <v/>
      </c>
      <c r="N132" s="55"/>
      <c r="O132" s="55">
        <v>42491</v>
      </c>
      <c r="P132" s="52">
        <v>2016</v>
      </c>
      <c r="Q132" s="52">
        <v>2600</v>
      </c>
      <c r="R132" s="56">
        <f t="shared" si="6"/>
        <v>-3.8314176245210726E-3</v>
      </c>
      <c r="S132" s="53">
        <v>4796.87</v>
      </c>
      <c r="T132" s="57">
        <f t="shared" si="7"/>
        <v>-8.6202976906447834E-3</v>
      </c>
      <c r="U132" s="53"/>
      <c r="V132" s="28"/>
      <c r="Y132" s="28"/>
    </row>
    <row r="133" spans="9:25" x14ac:dyDescent="0.3">
      <c r="I133" s="22">
        <v>37082</v>
      </c>
      <c r="J133" s="29">
        <f t="shared" ref="J133:J196" si="8">YEAR(I133)</f>
        <v>2001</v>
      </c>
      <c r="K133" s="29" t="s">
        <v>75</v>
      </c>
      <c r="L133" s="42">
        <v>435.6</v>
      </c>
      <c r="M133" s="26" t="str">
        <f t="shared" ref="M133:M196" si="9">IFERROR((L133-_xlfn.XLOOKUP(EDATE(I133, -12), I:I, L:L, "", 0)) / _xlfn.XLOOKUP(EDATE(I133, -12), I:I, L:L, "", 0),IF(_xlfn.XLOOKUP(EDATE(I133, -12), I:I, L:L, "", 0)=0, "Previous Year Value is Zero", ""))</f>
        <v/>
      </c>
      <c r="N133" s="55"/>
      <c r="O133" s="55">
        <v>42522</v>
      </c>
      <c r="P133" s="52">
        <v>2016</v>
      </c>
      <c r="Q133" s="52">
        <v>2665</v>
      </c>
      <c r="R133" s="56">
        <f t="shared" ref="R133:R196" si="10">IFERROR((Q133-_xlfn.XLOOKUP(EDATE(O133, -1), O:O, Q:Q, "", 0)) / _xlfn.XLOOKUP(EDATE(O133, -1), O:O, Q:Q, "", 0),IF(_xlfn.XLOOKUP(EDATE(O133, -1), O:O, Q:Q, "", 0)=0, "Previous Year Value is Zero", ""))</f>
        <v>2.5000000000000001E-2</v>
      </c>
      <c r="S133" s="53">
        <v>5016.6499999999996</v>
      </c>
      <c r="T133" s="57">
        <f t="shared" ref="T133:T196" si="11">IFERROR((S133-_xlfn.XLOOKUP(EDATE(O133, -1), O:O, S:S, "", 0)) / _xlfn.XLOOKUP(EDATE(O133, -1), O:O, S:S, "", 0),IF(_xlfn.XLOOKUP(EDATE(O133, -1), O:O, S:S, "", 0)=0, "Previous Year Value is Zero", ""))</f>
        <v>4.5817376747754213E-2</v>
      </c>
      <c r="U133" s="53"/>
      <c r="V133" s="28"/>
      <c r="Y133" s="28"/>
    </row>
    <row r="134" spans="9:25" x14ac:dyDescent="0.3">
      <c r="I134" s="22">
        <v>37083</v>
      </c>
      <c r="J134" s="29">
        <f t="shared" si="8"/>
        <v>2001</v>
      </c>
      <c r="K134" s="29" t="s">
        <v>75</v>
      </c>
      <c r="L134" s="42">
        <v>437.43</v>
      </c>
      <c r="M134" s="26" t="str">
        <f t="shared" si="9"/>
        <v/>
      </c>
      <c r="N134" s="55"/>
      <c r="O134" s="55">
        <v>42552</v>
      </c>
      <c r="P134" s="52">
        <v>2016</v>
      </c>
      <c r="Q134" s="52">
        <v>2890</v>
      </c>
      <c r="R134" s="56">
        <f t="shared" si="10"/>
        <v>8.4427767354596617E-2</v>
      </c>
      <c r="S134" s="53">
        <v>5215.99</v>
      </c>
      <c r="T134" s="57">
        <f t="shared" si="11"/>
        <v>3.9735680184984037E-2</v>
      </c>
      <c r="U134" s="53"/>
      <c r="V134" s="28"/>
      <c r="Y134" s="28"/>
    </row>
    <row r="135" spans="9:25" x14ac:dyDescent="0.3">
      <c r="I135" s="22">
        <v>37084</v>
      </c>
      <c r="J135" s="29">
        <f t="shared" si="8"/>
        <v>2001</v>
      </c>
      <c r="K135" s="29" t="s">
        <v>75</v>
      </c>
      <c r="L135" s="42">
        <v>441.47</v>
      </c>
      <c r="M135" s="26" t="str">
        <f t="shared" si="9"/>
        <v/>
      </c>
      <c r="N135" s="55"/>
      <c r="O135" s="55">
        <v>42583</v>
      </c>
      <c r="P135" s="52">
        <v>2016</v>
      </c>
      <c r="Q135" s="52">
        <v>3010</v>
      </c>
      <c r="R135" s="56">
        <f t="shared" si="10"/>
        <v>4.1522491349480967E-2</v>
      </c>
      <c r="S135" s="53">
        <v>5386.08</v>
      </c>
      <c r="T135" s="57">
        <f t="shared" si="11"/>
        <v>3.2609341659013948E-2</v>
      </c>
      <c r="U135" s="53"/>
      <c r="V135" s="28"/>
      <c r="Y135" s="28"/>
    </row>
    <row r="136" spans="9:25" x14ac:dyDescent="0.3">
      <c r="I136" s="22">
        <v>37085</v>
      </c>
      <c r="J136" s="29">
        <f t="shared" si="8"/>
        <v>2001</v>
      </c>
      <c r="K136" s="29" t="s">
        <v>75</v>
      </c>
      <c r="L136" s="42">
        <v>446.13</v>
      </c>
      <c r="M136" s="26" t="str">
        <f t="shared" si="9"/>
        <v/>
      </c>
      <c r="N136" s="55"/>
      <c r="O136" s="55">
        <v>42614</v>
      </c>
      <c r="P136" s="52">
        <v>2016</v>
      </c>
      <c r="Q136" s="52">
        <v>3140</v>
      </c>
      <c r="R136" s="56">
        <f t="shared" si="10"/>
        <v>4.3189368770764118E-2</v>
      </c>
      <c r="S136" s="53">
        <v>5364.8</v>
      </c>
      <c r="T136" s="57">
        <f t="shared" si="11"/>
        <v>-3.9509253483052138E-3</v>
      </c>
      <c r="U136" s="53"/>
      <c r="V136" s="28"/>
      <c r="Y136" s="28"/>
    </row>
    <row r="137" spans="9:25" x14ac:dyDescent="0.3">
      <c r="I137" s="22">
        <v>37088</v>
      </c>
      <c r="J137" s="29">
        <f t="shared" si="8"/>
        <v>2001</v>
      </c>
      <c r="K137" s="29" t="s">
        <v>75</v>
      </c>
      <c r="L137" s="42">
        <v>443.32</v>
      </c>
      <c r="M137" s="26" t="str">
        <f t="shared" si="9"/>
        <v/>
      </c>
      <c r="N137" s="55"/>
      <c r="O137" s="55">
        <v>42644</v>
      </c>
      <c r="P137" s="52">
        <v>2016</v>
      </c>
      <c r="Q137" s="52">
        <v>3105</v>
      </c>
      <c r="R137" s="56">
        <f t="shared" si="10"/>
        <v>-1.1146496815286623E-2</v>
      </c>
      <c r="S137" s="53">
        <v>5422.54</v>
      </c>
      <c r="T137" s="57">
        <f t="shared" si="11"/>
        <v>1.0762749776319672E-2</v>
      </c>
      <c r="U137" s="53"/>
      <c r="V137" s="28"/>
      <c r="Y137" s="28"/>
    </row>
    <row r="138" spans="9:25" x14ac:dyDescent="0.3">
      <c r="I138" s="22">
        <v>37089</v>
      </c>
      <c r="J138" s="29">
        <f t="shared" si="8"/>
        <v>2001</v>
      </c>
      <c r="K138" s="29" t="s">
        <v>75</v>
      </c>
      <c r="L138" s="42">
        <v>446.45</v>
      </c>
      <c r="M138" s="26" t="str">
        <f t="shared" si="9"/>
        <v/>
      </c>
      <c r="N138" s="55"/>
      <c r="O138" s="55">
        <v>42675</v>
      </c>
      <c r="P138" s="52">
        <v>2016</v>
      </c>
      <c r="Q138" s="52">
        <v>2860</v>
      </c>
      <c r="R138" s="56">
        <f t="shared" si="10"/>
        <v>-7.8904991948470213E-2</v>
      </c>
      <c r="S138" s="53">
        <v>5148.91</v>
      </c>
      <c r="T138" s="57">
        <f t="shared" si="11"/>
        <v>-5.0461591800152715E-2</v>
      </c>
      <c r="U138" s="53"/>
      <c r="V138" s="28"/>
      <c r="Y138" s="28"/>
    </row>
    <row r="139" spans="9:25" x14ac:dyDescent="0.3">
      <c r="I139" s="22">
        <v>37090</v>
      </c>
      <c r="J139" s="29">
        <f t="shared" si="8"/>
        <v>2001</v>
      </c>
      <c r="K139" s="29" t="s">
        <v>75</v>
      </c>
      <c r="L139" s="42">
        <v>453.3</v>
      </c>
      <c r="M139" s="26" t="str">
        <f t="shared" si="9"/>
        <v/>
      </c>
      <c r="N139" s="55"/>
      <c r="O139" s="55">
        <v>42705</v>
      </c>
      <c r="P139" s="52">
        <v>2016</v>
      </c>
      <c r="Q139" s="52">
        <v>3100</v>
      </c>
      <c r="R139" s="56">
        <f t="shared" si="10"/>
        <v>8.3916083916083919E-2</v>
      </c>
      <c r="S139" s="53">
        <v>5296.71</v>
      </c>
      <c r="T139" s="57">
        <f t="shared" si="11"/>
        <v>2.8705104575531555E-2</v>
      </c>
      <c r="U139" s="53"/>
      <c r="V139" s="28"/>
      <c r="Y139" s="28"/>
    </row>
    <row r="140" spans="9:25" x14ac:dyDescent="0.3">
      <c r="I140" s="22">
        <v>37091</v>
      </c>
      <c r="J140" s="29">
        <f t="shared" si="8"/>
        <v>2001</v>
      </c>
      <c r="K140" s="29" t="s">
        <v>75</v>
      </c>
      <c r="L140" s="42">
        <v>463.26</v>
      </c>
      <c r="M140" s="26" t="str">
        <f t="shared" si="9"/>
        <v/>
      </c>
      <c r="N140" s="55"/>
      <c r="O140" s="55">
        <v>42736</v>
      </c>
      <c r="P140" s="52">
        <v>2017</v>
      </c>
      <c r="Q140" s="52">
        <v>3060</v>
      </c>
      <c r="R140" s="56">
        <f t="shared" si="10"/>
        <v>-1.2903225806451613E-2</v>
      </c>
      <c r="S140" s="53">
        <v>5294.1</v>
      </c>
      <c r="T140" s="57">
        <f t="shared" si="11"/>
        <v>-4.9275871248372527E-4</v>
      </c>
      <c r="U140" s="53"/>
      <c r="V140" s="28"/>
      <c r="Y140" s="28"/>
    </row>
    <row r="141" spans="9:25" x14ac:dyDescent="0.3">
      <c r="I141" s="22">
        <v>37092</v>
      </c>
      <c r="J141" s="29">
        <f t="shared" si="8"/>
        <v>2001</v>
      </c>
      <c r="K141" s="29" t="s">
        <v>75</v>
      </c>
      <c r="L141" s="42">
        <v>460.91</v>
      </c>
      <c r="M141" s="26" t="str">
        <f t="shared" si="9"/>
        <v/>
      </c>
      <c r="N141" s="55"/>
      <c r="O141" s="55">
        <v>42767</v>
      </c>
      <c r="P141" s="52">
        <v>2017</v>
      </c>
      <c r="Q141" s="52">
        <v>3090</v>
      </c>
      <c r="R141" s="56">
        <f t="shared" si="10"/>
        <v>9.8039215686274508E-3</v>
      </c>
      <c r="S141" s="53">
        <v>5386.69</v>
      </c>
      <c r="T141" s="57">
        <f t="shared" si="11"/>
        <v>1.7489280519823808E-2</v>
      </c>
      <c r="U141" s="53"/>
      <c r="V141" s="28"/>
      <c r="Y141" s="28"/>
    </row>
    <row r="142" spans="9:25" x14ac:dyDescent="0.3">
      <c r="I142" s="22">
        <v>37095</v>
      </c>
      <c r="J142" s="29">
        <f t="shared" si="8"/>
        <v>2001</v>
      </c>
      <c r="K142" s="29" t="s">
        <v>75</v>
      </c>
      <c r="L142" s="42">
        <v>470.23</v>
      </c>
      <c r="M142" s="26" t="str">
        <f t="shared" si="9"/>
        <v/>
      </c>
      <c r="N142" s="55"/>
      <c r="O142" s="55">
        <v>42795</v>
      </c>
      <c r="P142" s="52">
        <v>2017</v>
      </c>
      <c r="Q142" s="52">
        <v>3310</v>
      </c>
      <c r="R142" s="56">
        <f t="shared" si="10"/>
        <v>7.1197411003236247E-2</v>
      </c>
      <c r="S142" s="53">
        <v>5568.11</v>
      </c>
      <c r="T142" s="57">
        <f t="shared" si="11"/>
        <v>3.3679309557446239E-2</v>
      </c>
      <c r="U142" s="53"/>
      <c r="V142" s="28"/>
      <c r="Y142" s="28"/>
    </row>
    <row r="143" spans="9:25" x14ac:dyDescent="0.3">
      <c r="I143" s="22">
        <v>37096</v>
      </c>
      <c r="J143" s="29">
        <f t="shared" si="8"/>
        <v>2001</v>
      </c>
      <c r="K143" s="29" t="s">
        <v>75</v>
      </c>
      <c r="L143" s="42">
        <v>457.92</v>
      </c>
      <c r="M143" s="26" t="str">
        <f t="shared" si="9"/>
        <v/>
      </c>
      <c r="N143" s="55"/>
      <c r="O143" s="55">
        <v>42826</v>
      </c>
      <c r="P143" s="52">
        <v>2017</v>
      </c>
      <c r="Q143" s="52">
        <v>3550</v>
      </c>
      <c r="R143" s="56">
        <f t="shared" si="10"/>
        <v>7.2507552870090641E-2</v>
      </c>
      <c r="S143" s="53">
        <v>5685.3</v>
      </c>
      <c r="T143" s="57">
        <f t="shared" si="11"/>
        <v>2.1046638805627137E-2</v>
      </c>
      <c r="U143" s="53"/>
      <c r="V143" s="28"/>
      <c r="Y143" s="28"/>
    </row>
    <row r="144" spans="9:25" x14ac:dyDescent="0.3">
      <c r="I144" s="22">
        <v>37097</v>
      </c>
      <c r="J144" s="29">
        <f t="shared" si="8"/>
        <v>2001</v>
      </c>
      <c r="K144" s="29" t="s">
        <v>75</v>
      </c>
      <c r="L144" s="42">
        <v>447.63</v>
      </c>
      <c r="M144" s="26" t="str">
        <f t="shared" si="9"/>
        <v/>
      </c>
      <c r="N144" s="55"/>
      <c r="O144" s="55">
        <v>42856</v>
      </c>
      <c r="P144" s="52">
        <v>2017</v>
      </c>
      <c r="Q144" s="52">
        <v>3430</v>
      </c>
      <c r="R144" s="56">
        <f t="shared" si="10"/>
        <v>-3.3802816901408447E-2</v>
      </c>
      <c r="S144" s="53">
        <v>5738.16</v>
      </c>
      <c r="T144" s="57">
        <f t="shared" si="11"/>
        <v>9.2976623924858268E-3</v>
      </c>
      <c r="U144" s="53"/>
      <c r="V144" s="28"/>
      <c r="Y144" s="28"/>
    </row>
    <row r="145" spans="9:25" x14ac:dyDescent="0.3">
      <c r="I145" s="22">
        <v>37098</v>
      </c>
      <c r="J145" s="29">
        <f t="shared" si="8"/>
        <v>2001</v>
      </c>
      <c r="K145" s="29" t="s">
        <v>75</v>
      </c>
      <c r="L145" s="42">
        <v>443.69</v>
      </c>
      <c r="M145" s="26" t="str">
        <f t="shared" si="9"/>
        <v/>
      </c>
      <c r="N145" s="55"/>
      <c r="O145" s="55">
        <v>42887</v>
      </c>
      <c r="P145" s="52">
        <v>2017</v>
      </c>
      <c r="Q145" s="52">
        <v>3630</v>
      </c>
      <c r="R145" s="56">
        <f t="shared" si="10"/>
        <v>5.8309037900874633E-2</v>
      </c>
      <c r="S145" s="53">
        <v>5829.71</v>
      </c>
      <c r="T145" s="57">
        <f t="shared" si="11"/>
        <v>1.5954591715811373E-2</v>
      </c>
      <c r="U145" s="53"/>
      <c r="V145" s="28"/>
      <c r="Y145" s="28"/>
    </row>
    <row r="146" spans="9:25" x14ac:dyDescent="0.3">
      <c r="I146" s="22">
        <v>37099</v>
      </c>
      <c r="J146" s="29">
        <f t="shared" si="8"/>
        <v>2001</v>
      </c>
      <c r="K146" s="29" t="s">
        <v>75</v>
      </c>
      <c r="L146" s="42">
        <v>447.38</v>
      </c>
      <c r="M146" s="26" t="str">
        <f t="shared" si="9"/>
        <v/>
      </c>
      <c r="N146" s="55"/>
      <c r="O146" s="55">
        <v>42917</v>
      </c>
      <c r="P146" s="52">
        <v>2017</v>
      </c>
      <c r="Q146" s="52">
        <v>3740</v>
      </c>
      <c r="R146" s="56">
        <f t="shared" si="10"/>
        <v>3.0303030303030304E-2</v>
      </c>
      <c r="S146" s="53">
        <v>5840.94</v>
      </c>
      <c r="T146" s="57">
        <f t="shared" si="11"/>
        <v>1.9263393890947514E-3</v>
      </c>
      <c r="U146" s="53"/>
      <c r="V146" s="28"/>
      <c r="Y146" s="28"/>
    </row>
    <row r="147" spans="9:25" x14ac:dyDescent="0.3">
      <c r="I147" s="22">
        <v>37102</v>
      </c>
      <c r="J147" s="29">
        <f t="shared" si="8"/>
        <v>2001</v>
      </c>
      <c r="K147" s="29" t="s">
        <v>75</v>
      </c>
      <c r="L147" s="42">
        <v>449.19</v>
      </c>
      <c r="M147" s="26" t="str">
        <f t="shared" si="9"/>
        <v/>
      </c>
      <c r="N147" s="55"/>
      <c r="O147" s="55">
        <v>42948</v>
      </c>
      <c r="P147" s="52">
        <v>2017</v>
      </c>
      <c r="Q147" s="52">
        <v>3790</v>
      </c>
      <c r="R147" s="56">
        <f t="shared" si="10"/>
        <v>1.3368983957219251E-2</v>
      </c>
      <c r="S147" s="53">
        <v>5864.06</v>
      </c>
      <c r="T147" s="57">
        <f t="shared" si="11"/>
        <v>3.9582669912720898E-3</v>
      </c>
      <c r="U147" s="53"/>
      <c r="V147" s="28"/>
      <c r="Y147" s="28"/>
    </row>
    <row r="148" spans="9:25" x14ac:dyDescent="0.3">
      <c r="I148" s="22">
        <v>37103</v>
      </c>
      <c r="J148" s="29">
        <f t="shared" si="8"/>
        <v>2001</v>
      </c>
      <c r="K148" s="29" t="s">
        <v>75</v>
      </c>
      <c r="L148" s="42">
        <v>444.08</v>
      </c>
      <c r="M148" s="26" t="str">
        <f t="shared" si="9"/>
        <v/>
      </c>
      <c r="N148" s="55"/>
      <c r="O148" s="55">
        <v>42979</v>
      </c>
      <c r="P148" s="52">
        <v>2017</v>
      </c>
      <c r="Q148" s="52">
        <v>4060</v>
      </c>
      <c r="R148" s="56">
        <f t="shared" si="10"/>
        <v>7.1240105540897103E-2</v>
      </c>
      <c r="S148" s="53">
        <v>5900.85</v>
      </c>
      <c r="T148" s="57">
        <f t="shared" si="11"/>
        <v>6.2738102952561809E-3</v>
      </c>
      <c r="U148" s="53"/>
      <c r="V148" s="28"/>
      <c r="Y148" s="28"/>
    </row>
    <row r="149" spans="9:25" x14ac:dyDescent="0.3">
      <c r="I149" s="22">
        <v>37104</v>
      </c>
      <c r="J149" s="29">
        <f t="shared" si="8"/>
        <v>2001</v>
      </c>
      <c r="K149" s="29" t="s">
        <v>75</v>
      </c>
      <c r="L149" s="42">
        <v>443.19</v>
      </c>
      <c r="M149" s="26" t="str">
        <f t="shared" si="9"/>
        <v/>
      </c>
      <c r="N149" s="55"/>
      <c r="O149" s="55">
        <v>43009</v>
      </c>
      <c r="P149" s="52">
        <v>2017</v>
      </c>
      <c r="Q149" s="52">
        <v>4180</v>
      </c>
      <c r="R149" s="56">
        <f t="shared" si="10"/>
        <v>2.9556650246305417E-2</v>
      </c>
      <c r="S149" s="53">
        <v>6005.78</v>
      </c>
      <c r="T149" s="57">
        <f t="shared" si="11"/>
        <v>1.7782183922655105E-2</v>
      </c>
      <c r="U149" s="53"/>
      <c r="V149" s="28"/>
      <c r="Y149" s="28"/>
    </row>
    <row r="150" spans="9:25" x14ac:dyDescent="0.3">
      <c r="I150" s="22">
        <v>37105</v>
      </c>
      <c r="J150" s="29">
        <f t="shared" si="8"/>
        <v>2001</v>
      </c>
      <c r="K150" s="29" t="s">
        <v>75</v>
      </c>
      <c r="L150" s="42">
        <v>436.46</v>
      </c>
      <c r="M150" s="26" t="str">
        <f t="shared" si="9"/>
        <v/>
      </c>
      <c r="N150" s="55"/>
      <c r="O150" s="55">
        <v>43040</v>
      </c>
      <c r="P150" s="52">
        <v>2017</v>
      </c>
      <c r="Q150" s="52">
        <v>4235</v>
      </c>
      <c r="R150" s="56">
        <f t="shared" si="10"/>
        <v>1.3157894736842105E-2</v>
      </c>
      <c r="S150" s="53">
        <v>6061.37</v>
      </c>
      <c r="T150" s="57">
        <f t="shared" si="11"/>
        <v>9.2560833064148449E-3</v>
      </c>
      <c r="U150" s="53"/>
      <c r="V150" s="28"/>
      <c r="Y150" s="28"/>
    </row>
    <row r="151" spans="9:25" x14ac:dyDescent="0.3">
      <c r="I151" s="22">
        <v>37106</v>
      </c>
      <c r="J151" s="29">
        <f t="shared" si="8"/>
        <v>2001</v>
      </c>
      <c r="K151" s="29" t="s">
        <v>75</v>
      </c>
      <c r="L151" s="42">
        <v>435.15</v>
      </c>
      <c r="M151" s="26" t="str">
        <f t="shared" si="9"/>
        <v/>
      </c>
      <c r="N151" s="55"/>
      <c r="O151" s="55">
        <v>43070</v>
      </c>
      <c r="P151" s="52">
        <v>2017</v>
      </c>
      <c r="Q151" s="52">
        <v>4380</v>
      </c>
      <c r="R151" s="56">
        <f t="shared" si="10"/>
        <v>3.4238488783943331E-2</v>
      </c>
      <c r="S151" s="53">
        <v>6355.65</v>
      </c>
      <c r="T151" s="57">
        <f t="shared" si="11"/>
        <v>4.8550080262382889E-2</v>
      </c>
      <c r="U151" s="53"/>
      <c r="V151" s="28"/>
      <c r="Y151" s="28"/>
    </row>
    <row r="152" spans="9:25" x14ac:dyDescent="0.3">
      <c r="I152" s="22">
        <v>37109</v>
      </c>
      <c r="J152" s="29">
        <f t="shared" si="8"/>
        <v>2001</v>
      </c>
      <c r="K152" s="29" t="s">
        <v>75</v>
      </c>
      <c r="L152" s="42">
        <v>430.81</v>
      </c>
      <c r="M152" s="26" t="str">
        <f t="shared" si="9"/>
        <v/>
      </c>
      <c r="N152" s="55"/>
      <c r="O152" s="55">
        <v>43101</v>
      </c>
      <c r="P152" s="52">
        <v>2018</v>
      </c>
      <c r="Q152" s="52">
        <v>4545</v>
      </c>
      <c r="R152" s="56">
        <f t="shared" si="10"/>
        <v>3.7671232876712327E-2</v>
      </c>
      <c r="S152" s="53">
        <v>6605.63</v>
      </c>
      <c r="T152" s="57">
        <f t="shared" si="11"/>
        <v>3.9331933004492142E-2</v>
      </c>
      <c r="U152" s="53"/>
      <c r="V152" s="28"/>
      <c r="Y152" s="28"/>
    </row>
    <row r="153" spans="9:25" x14ac:dyDescent="0.3">
      <c r="I153" s="22">
        <v>37110</v>
      </c>
      <c r="J153" s="29">
        <f t="shared" si="8"/>
        <v>2001</v>
      </c>
      <c r="K153" s="29" t="s">
        <v>75</v>
      </c>
      <c r="L153" s="42">
        <v>432.94</v>
      </c>
      <c r="M153" s="26" t="str">
        <f t="shared" si="9"/>
        <v/>
      </c>
      <c r="N153" s="55"/>
      <c r="O153" s="55">
        <v>43132</v>
      </c>
      <c r="P153" s="52">
        <v>2018</v>
      </c>
      <c r="Q153" s="52">
        <v>4635</v>
      </c>
      <c r="R153" s="56">
        <f t="shared" si="10"/>
        <v>1.9801980198019802E-2</v>
      </c>
      <c r="S153" s="53">
        <v>6597.22</v>
      </c>
      <c r="T153" s="57">
        <f t="shared" si="11"/>
        <v>-1.273156383266979E-3</v>
      </c>
      <c r="U153" s="53"/>
      <c r="V153" s="28"/>
      <c r="Y153" s="28"/>
    </row>
    <row r="154" spans="9:25" x14ac:dyDescent="0.3">
      <c r="I154" s="22">
        <v>37111</v>
      </c>
      <c r="J154" s="29">
        <f t="shared" si="8"/>
        <v>2001</v>
      </c>
      <c r="K154" s="29" t="s">
        <v>75</v>
      </c>
      <c r="L154" s="42">
        <v>442.53</v>
      </c>
      <c r="M154" s="26" t="str">
        <f t="shared" si="9"/>
        <v/>
      </c>
      <c r="N154" s="55"/>
      <c r="O154" s="55">
        <v>43160</v>
      </c>
      <c r="P154" s="52">
        <v>2018</v>
      </c>
      <c r="Q154" s="52">
        <v>4660</v>
      </c>
      <c r="R154" s="56">
        <f t="shared" si="10"/>
        <v>5.3937432578209281E-3</v>
      </c>
      <c r="S154" s="53">
        <v>6188.99</v>
      </c>
      <c r="T154" s="57">
        <f t="shared" si="11"/>
        <v>-6.1879094527695071E-2</v>
      </c>
      <c r="U154" s="53"/>
      <c r="V154" s="28"/>
      <c r="Y154" s="28"/>
    </row>
    <row r="155" spans="9:25" x14ac:dyDescent="0.3">
      <c r="I155" s="22">
        <v>37112</v>
      </c>
      <c r="J155" s="29">
        <f t="shared" si="8"/>
        <v>2001</v>
      </c>
      <c r="K155" s="29" t="s">
        <v>75</v>
      </c>
      <c r="L155" s="42">
        <v>430.69</v>
      </c>
      <c r="M155" s="26" t="str">
        <f t="shared" si="9"/>
        <v/>
      </c>
      <c r="N155" s="55"/>
      <c r="O155" s="55">
        <v>43191</v>
      </c>
      <c r="P155" s="52">
        <v>2018</v>
      </c>
      <c r="Q155" s="52">
        <v>4420</v>
      </c>
      <c r="R155" s="56">
        <f t="shared" si="10"/>
        <v>-5.1502145922746781E-2</v>
      </c>
      <c r="S155" s="53">
        <v>5994.6</v>
      </c>
      <c r="T155" s="57">
        <f t="shared" si="11"/>
        <v>-3.1409002115046145E-2</v>
      </c>
      <c r="U155" s="53"/>
      <c r="V155" s="28"/>
      <c r="Y155" s="28"/>
    </row>
    <row r="156" spans="9:25" x14ac:dyDescent="0.3">
      <c r="I156" s="22">
        <v>37113</v>
      </c>
      <c r="J156" s="29">
        <f t="shared" si="8"/>
        <v>2001</v>
      </c>
      <c r="K156" s="29" t="s">
        <v>75</v>
      </c>
      <c r="L156" s="42">
        <v>435.67</v>
      </c>
      <c r="M156" s="26" t="str">
        <f t="shared" si="9"/>
        <v/>
      </c>
      <c r="N156" s="55"/>
      <c r="O156" s="55">
        <v>43221</v>
      </c>
      <c r="P156" s="52">
        <v>2018</v>
      </c>
      <c r="Q156" s="52">
        <v>4540</v>
      </c>
      <c r="R156" s="56">
        <f t="shared" si="10"/>
        <v>2.7149321266968326E-2</v>
      </c>
      <c r="S156" s="53">
        <v>5983.59</v>
      </c>
      <c r="T156" s="57">
        <f t="shared" si="11"/>
        <v>-1.8366529876889563E-3</v>
      </c>
      <c r="U156" s="53"/>
      <c r="V156" s="28"/>
      <c r="Y156" s="28"/>
    </row>
    <row r="157" spans="9:25" x14ac:dyDescent="0.3">
      <c r="I157" s="22">
        <v>37116</v>
      </c>
      <c r="J157" s="29">
        <f t="shared" si="8"/>
        <v>2001</v>
      </c>
      <c r="K157" s="29" t="s">
        <v>75</v>
      </c>
      <c r="L157" s="42">
        <v>441.18</v>
      </c>
      <c r="M157" s="26" t="str">
        <f t="shared" si="9"/>
        <v/>
      </c>
      <c r="N157" s="55"/>
      <c r="O157" s="55">
        <v>43252</v>
      </c>
      <c r="P157" s="52">
        <v>2018</v>
      </c>
      <c r="Q157" s="52">
        <v>4295</v>
      </c>
      <c r="R157" s="56">
        <f t="shared" si="10"/>
        <v>-5.3964757709251104E-2</v>
      </c>
      <c r="S157" s="53">
        <v>5799.24</v>
      </c>
      <c r="T157" s="57">
        <f t="shared" si="11"/>
        <v>-3.0809263335221892E-2</v>
      </c>
      <c r="U157" s="53"/>
      <c r="V157" s="28"/>
      <c r="Y157" s="28"/>
    </row>
    <row r="158" spans="9:25" x14ac:dyDescent="0.3">
      <c r="I158" s="22">
        <v>37117</v>
      </c>
      <c r="J158" s="29">
        <f t="shared" si="8"/>
        <v>2001</v>
      </c>
      <c r="K158" s="29" t="s">
        <v>75</v>
      </c>
      <c r="L158" s="42">
        <v>441.9</v>
      </c>
      <c r="M158" s="26" t="str">
        <f t="shared" si="9"/>
        <v/>
      </c>
      <c r="N158" s="55"/>
      <c r="O158" s="55">
        <v>43282</v>
      </c>
      <c r="P158" s="52">
        <v>2018</v>
      </c>
      <c r="Q158" s="52">
        <v>4655</v>
      </c>
      <c r="R158" s="56">
        <f t="shared" si="10"/>
        <v>8.381839348079162E-2</v>
      </c>
      <c r="S158" s="53">
        <v>5936.44</v>
      </c>
      <c r="T158" s="57">
        <f t="shared" si="11"/>
        <v>2.3658272463288263E-2</v>
      </c>
      <c r="U158" s="53"/>
      <c r="V158" s="28"/>
      <c r="Y158" s="28"/>
    </row>
    <row r="159" spans="9:25" x14ac:dyDescent="0.3">
      <c r="I159" s="22">
        <v>37118</v>
      </c>
      <c r="J159" s="29">
        <f t="shared" si="8"/>
        <v>2001</v>
      </c>
      <c r="K159" s="29" t="s">
        <v>75</v>
      </c>
      <c r="L159" s="42">
        <v>436.41</v>
      </c>
      <c r="M159" s="26" t="str">
        <f t="shared" si="9"/>
        <v/>
      </c>
      <c r="N159" s="55"/>
      <c r="O159" s="55">
        <v>43313</v>
      </c>
      <c r="P159" s="52">
        <v>2018</v>
      </c>
      <c r="Q159" s="52">
        <v>4960</v>
      </c>
      <c r="R159" s="56">
        <f t="shared" si="10"/>
        <v>6.5520945220193347E-2</v>
      </c>
      <c r="S159" s="53">
        <v>6018.46</v>
      </c>
      <c r="T159" s="57">
        <f t="shared" si="11"/>
        <v>1.381636132092642E-2</v>
      </c>
      <c r="U159" s="53"/>
      <c r="V159" s="28"/>
      <c r="Y159" s="28"/>
    </row>
    <row r="160" spans="9:25" x14ac:dyDescent="0.3">
      <c r="I160" s="22">
        <v>37119</v>
      </c>
      <c r="J160" s="29">
        <f t="shared" si="8"/>
        <v>2001</v>
      </c>
      <c r="K160" s="29" t="s">
        <v>75</v>
      </c>
      <c r="L160" s="42">
        <v>435.32</v>
      </c>
      <c r="M160" s="26" t="str">
        <f t="shared" si="9"/>
        <v/>
      </c>
      <c r="N160" s="55"/>
      <c r="O160" s="55">
        <v>43344</v>
      </c>
      <c r="P160" s="52">
        <v>2018</v>
      </c>
      <c r="Q160" s="52">
        <v>4830</v>
      </c>
      <c r="R160" s="56">
        <f t="shared" si="10"/>
        <v>-2.620967741935484E-2</v>
      </c>
      <c r="S160" s="53">
        <v>5976.55</v>
      </c>
      <c r="T160" s="57">
        <f t="shared" si="11"/>
        <v>-6.9635753996869386E-3</v>
      </c>
      <c r="U160" s="53"/>
      <c r="V160" s="28"/>
      <c r="Y160" s="28"/>
    </row>
    <row r="161" spans="9:25" x14ac:dyDescent="0.3">
      <c r="I161" s="22">
        <v>37123</v>
      </c>
      <c r="J161" s="29">
        <f t="shared" si="8"/>
        <v>2001</v>
      </c>
      <c r="K161" s="29" t="s">
        <v>75</v>
      </c>
      <c r="L161" s="42">
        <v>437.87</v>
      </c>
      <c r="M161" s="26" t="str">
        <f t="shared" si="9"/>
        <v/>
      </c>
      <c r="N161" s="55"/>
      <c r="O161" s="55">
        <v>43374</v>
      </c>
      <c r="P161" s="52">
        <v>2018</v>
      </c>
      <c r="Q161" s="52">
        <v>4730</v>
      </c>
      <c r="R161" s="56">
        <f t="shared" si="10"/>
        <v>-2.0703933747412008E-2</v>
      </c>
      <c r="S161" s="53">
        <v>5831.65</v>
      </c>
      <c r="T161" s="57">
        <f t="shared" si="11"/>
        <v>-2.4244756590340671E-2</v>
      </c>
      <c r="U161" s="53"/>
      <c r="V161" s="28"/>
      <c r="Y161" s="28"/>
    </row>
    <row r="162" spans="9:25" x14ac:dyDescent="0.3">
      <c r="I162" s="22">
        <v>37124</v>
      </c>
      <c r="J162" s="29">
        <f t="shared" si="8"/>
        <v>2001</v>
      </c>
      <c r="K162" s="29" t="s">
        <v>75</v>
      </c>
      <c r="L162" s="42">
        <v>437.2</v>
      </c>
      <c r="M162" s="26" t="str">
        <f t="shared" si="9"/>
        <v/>
      </c>
      <c r="N162" s="55"/>
      <c r="O162" s="55">
        <v>43405</v>
      </c>
      <c r="P162" s="52">
        <v>2018</v>
      </c>
      <c r="Q162" s="52">
        <v>5210</v>
      </c>
      <c r="R162" s="56">
        <f t="shared" si="10"/>
        <v>0.1014799154334038</v>
      </c>
      <c r="S162" s="53">
        <v>6056.12</v>
      </c>
      <c r="T162" s="57">
        <f t="shared" si="11"/>
        <v>3.8491679027376519E-2</v>
      </c>
      <c r="U162" s="53"/>
      <c r="V162" s="28"/>
      <c r="Y162" s="28"/>
    </row>
    <row r="163" spans="9:25" x14ac:dyDescent="0.3">
      <c r="I163" s="22">
        <v>37125</v>
      </c>
      <c r="J163" s="29">
        <f t="shared" si="8"/>
        <v>2001</v>
      </c>
      <c r="K163" s="29" t="s">
        <v>75</v>
      </c>
      <c r="L163" s="42">
        <v>441.98</v>
      </c>
      <c r="M163" s="26" t="str">
        <f t="shared" si="9"/>
        <v/>
      </c>
      <c r="N163" s="55"/>
      <c r="O163" s="55">
        <v>43435</v>
      </c>
      <c r="P163" s="52">
        <v>2018</v>
      </c>
      <c r="Q163" s="52">
        <v>5200</v>
      </c>
      <c r="R163" s="56">
        <f t="shared" si="10"/>
        <v>-1.9193857965451055E-3</v>
      </c>
      <c r="S163" s="53">
        <v>6194.5</v>
      </c>
      <c r="T163" s="57">
        <f t="shared" si="11"/>
        <v>2.2849613283752651E-2</v>
      </c>
      <c r="U163" s="53"/>
      <c r="V163" s="28"/>
      <c r="Y163" s="28"/>
    </row>
    <row r="164" spans="9:25" x14ac:dyDescent="0.3">
      <c r="I164" s="22">
        <v>37126</v>
      </c>
      <c r="J164" s="29">
        <f t="shared" si="8"/>
        <v>2001</v>
      </c>
      <c r="K164" s="29" t="s">
        <v>75</v>
      </c>
      <c r="L164" s="42">
        <v>439.69</v>
      </c>
      <c r="M164" s="26" t="str">
        <f t="shared" si="9"/>
        <v/>
      </c>
      <c r="N164" s="55"/>
      <c r="O164" s="55">
        <v>43466</v>
      </c>
      <c r="P164" s="52">
        <v>2019</v>
      </c>
      <c r="Q164" s="52">
        <v>5635</v>
      </c>
      <c r="R164" s="56">
        <f t="shared" si="10"/>
        <v>8.3653846153846148E-2</v>
      </c>
      <c r="S164" s="53">
        <v>6532.97</v>
      </c>
      <c r="T164" s="57">
        <f t="shared" si="11"/>
        <v>5.4640406812494997E-2</v>
      </c>
      <c r="U164" s="53"/>
      <c r="V164" s="28"/>
      <c r="Y164" s="28"/>
    </row>
    <row r="165" spans="9:25" x14ac:dyDescent="0.3">
      <c r="I165" s="22">
        <v>37127</v>
      </c>
      <c r="J165" s="29">
        <f t="shared" si="8"/>
        <v>2001</v>
      </c>
      <c r="K165" s="29" t="s">
        <v>75</v>
      </c>
      <c r="L165" s="42">
        <v>441.22</v>
      </c>
      <c r="M165" s="26" t="str">
        <f t="shared" si="9"/>
        <v/>
      </c>
      <c r="N165" s="55"/>
      <c r="O165" s="55">
        <v>43497</v>
      </c>
      <c r="P165" s="52">
        <v>2019</v>
      </c>
      <c r="Q165" s="52">
        <v>5515</v>
      </c>
      <c r="R165" s="56">
        <f t="shared" si="10"/>
        <v>-2.1295474711623779E-2</v>
      </c>
      <c r="S165" s="53">
        <v>6443.35</v>
      </c>
      <c r="T165" s="57">
        <f t="shared" si="11"/>
        <v>-1.3718109833659099E-2</v>
      </c>
      <c r="U165" s="53"/>
      <c r="V165" s="28"/>
      <c r="Y165" s="28"/>
    </row>
    <row r="166" spans="9:25" x14ac:dyDescent="0.3">
      <c r="I166" s="22">
        <v>37130</v>
      </c>
      <c r="J166" s="29">
        <f t="shared" si="8"/>
        <v>2001</v>
      </c>
      <c r="K166" s="29" t="s">
        <v>75</v>
      </c>
      <c r="L166" s="42">
        <v>441.31</v>
      </c>
      <c r="M166" s="26" t="str">
        <f t="shared" si="9"/>
        <v/>
      </c>
      <c r="N166" s="55"/>
      <c r="O166" s="55">
        <v>43525</v>
      </c>
      <c r="P166" s="52">
        <v>2019</v>
      </c>
      <c r="Q166" s="52">
        <v>5550</v>
      </c>
      <c r="R166" s="56">
        <f t="shared" si="10"/>
        <v>6.3463281958295557E-3</v>
      </c>
      <c r="S166" s="53">
        <v>6468.76</v>
      </c>
      <c r="T166" s="57">
        <f t="shared" si="11"/>
        <v>3.9436007666819048E-3</v>
      </c>
      <c r="U166" s="53"/>
      <c r="V166" s="28"/>
      <c r="Y166" s="28"/>
    </row>
    <row r="167" spans="9:25" x14ac:dyDescent="0.3">
      <c r="I167" s="22">
        <v>37131</v>
      </c>
      <c r="J167" s="29">
        <f t="shared" si="8"/>
        <v>2001</v>
      </c>
      <c r="K167" s="29" t="s">
        <v>75</v>
      </c>
      <c r="L167" s="42">
        <v>440.94</v>
      </c>
      <c r="M167" s="26" t="str">
        <f t="shared" si="9"/>
        <v/>
      </c>
      <c r="N167" s="55"/>
      <c r="O167" s="55">
        <v>43556</v>
      </c>
      <c r="P167" s="52">
        <v>2019</v>
      </c>
      <c r="Q167" s="52">
        <v>5750</v>
      </c>
      <c r="R167" s="56">
        <f t="shared" si="10"/>
        <v>3.6036036036036036E-2</v>
      </c>
      <c r="S167" s="53">
        <v>6455.35</v>
      </c>
      <c r="T167" s="57">
        <f t="shared" si="11"/>
        <v>-2.0730402735609074E-3</v>
      </c>
      <c r="U167" s="53"/>
      <c r="V167" s="28"/>
      <c r="Y167" s="28"/>
    </row>
    <row r="168" spans="9:25" x14ac:dyDescent="0.3">
      <c r="I168" s="22">
        <v>37132</v>
      </c>
      <c r="J168" s="29">
        <f t="shared" si="8"/>
        <v>2001</v>
      </c>
      <c r="K168" s="29" t="s">
        <v>75</v>
      </c>
      <c r="L168" s="42">
        <v>437.84</v>
      </c>
      <c r="M168" s="26" t="str">
        <f t="shared" si="9"/>
        <v/>
      </c>
      <c r="N168" s="55"/>
      <c r="O168" s="55">
        <v>43586</v>
      </c>
      <c r="P168" s="52">
        <v>2019</v>
      </c>
      <c r="Q168" s="52">
        <v>5820</v>
      </c>
      <c r="R168" s="56">
        <f t="shared" si="10"/>
        <v>1.2173913043478261E-2</v>
      </c>
      <c r="S168" s="53">
        <v>6209.12</v>
      </c>
      <c r="T168" s="57">
        <f t="shared" si="11"/>
        <v>-3.8143555345566155E-2</v>
      </c>
      <c r="U168" s="53"/>
      <c r="V168" s="28"/>
      <c r="Y168" s="28"/>
    </row>
    <row r="169" spans="9:25" x14ac:dyDescent="0.3">
      <c r="I169" s="22">
        <v>37133</v>
      </c>
      <c r="J169" s="29">
        <f t="shared" si="8"/>
        <v>2001</v>
      </c>
      <c r="K169" s="29" t="s">
        <v>75</v>
      </c>
      <c r="L169" s="42">
        <v>434.32</v>
      </c>
      <c r="M169" s="26" t="str">
        <f t="shared" si="9"/>
        <v/>
      </c>
      <c r="N169" s="55"/>
      <c r="O169" s="55">
        <v>43617</v>
      </c>
      <c r="P169" s="52">
        <v>2019</v>
      </c>
      <c r="Q169" s="52">
        <v>5995</v>
      </c>
      <c r="R169" s="56">
        <f t="shared" si="10"/>
        <v>3.006872852233677E-2</v>
      </c>
      <c r="S169" s="53">
        <v>6358.63</v>
      </c>
      <c r="T169" s="57">
        <f t="shared" si="11"/>
        <v>2.4079096554745313E-2</v>
      </c>
      <c r="U169" s="53"/>
      <c r="V169" s="28"/>
      <c r="Y169" s="28"/>
    </row>
    <row r="170" spans="9:25" x14ac:dyDescent="0.3">
      <c r="I170" s="22">
        <v>37134</v>
      </c>
      <c r="J170" s="29">
        <f t="shared" si="8"/>
        <v>2001</v>
      </c>
      <c r="K170" s="29" t="s">
        <v>75</v>
      </c>
      <c r="L170" s="42">
        <v>435.55</v>
      </c>
      <c r="M170" s="26" t="str">
        <f t="shared" si="9"/>
        <v/>
      </c>
      <c r="N170" s="55"/>
      <c r="O170" s="55">
        <v>43647</v>
      </c>
      <c r="P170" s="52">
        <v>2019</v>
      </c>
      <c r="Q170" s="52">
        <v>6190</v>
      </c>
      <c r="R170" s="56">
        <f t="shared" si="10"/>
        <v>3.2527105921601338E-2</v>
      </c>
      <c r="S170" s="53">
        <v>6390.51</v>
      </c>
      <c r="T170" s="57">
        <f t="shared" si="11"/>
        <v>5.0136586025606314E-3</v>
      </c>
      <c r="U170" s="53"/>
      <c r="V170" s="28"/>
      <c r="Y170" s="28"/>
    </row>
    <row r="171" spans="9:25" x14ac:dyDescent="0.3">
      <c r="I171" s="22">
        <v>37137</v>
      </c>
      <c r="J171" s="29">
        <f t="shared" si="8"/>
        <v>2001</v>
      </c>
      <c r="K171" s="29" t="s">
        <v>75</v>
      </c>
      <c r="L171" s="42">
        <v>432.77</v>
      </c>
      <c r="M171" s="26" t="str">
        <f t="shared" si="9"/>
        <v/>
      </c>
      <c r="N171" s="55"/>
      <c r="O171" s="55">
        <v>43678</v>
      </c>
      <c r="P171" s="52">
        <v>2019</v>
      </c>
      <c r="Q171" s="52">
        <v>6100</v>
      </c>
      <c r="R171" s="56">
        <f t="shared" si="10"/>
        <v>-1.4539579967689823E-2</v>
      </c>
      <c r="S171" s="53">
        <v>6328.47</v>
      </c>
      <c r="T171" s="57">
        <f t="shared" si="11"/>
        <v>-9.7081453592905674E-3</v>
      </c>
      <c r="U171" s="53"/>
      <c r="V171" s="28"/>
      <c r="Y171" s="28"/>
    </row>
    <row r="172" spans="9:25" x14ac:dyDescent="0.3">
      <c r="I172" s="22">
        <v>37138</v>
      </c>
      <c r="J172" s="29">
        <f t="shared" si="8"/>
        <v>2001</v>
      </c>
      <c r="K172" s="29" t="s">
        <v>75</v>
      </c>
      <c r="L172" s="42">
        <v>441.16</v>
      </c>
      <c r="M172" s="26" t="str">
        <f t="shared" si="9"/>
        <v/>
      </c>
      <c r="N172" s="55"/>
      <c r="O172" s="55">
        <v>43709</v>
      </c>
      <c r="P172" s="52">
        <v>2019</v>
      </c>
      <c r="Q172" s="52">
        <v>6070</v>
      </c>
      <c r="R172" s="56">
        <f t="shared" si="10"/>
        <v>-4.9180327868852463E-3</v>
      </c>
      <c r="S172" s="53">
        <v>6169.1</v>
      </c>
      <c r="T172" s="57">
        <f t="shared" si="11"/>
        <v>-2.5183022120670539E-2</v>
      </c>
      <c r="U172" s="53"/>
      <c r="V172" s="28"/>
      <c r="Y172" s="28"/>
    </row>
    <row r="173" spans="9:25" x14ac:dyDescent="0.3">
      <c r="I173" s="22">
        <v>37139</v>
      </c>
      <c r="J173" s="29">
        <f t="shared" si="8"/>
        <v>2001</v>
      </c>
      <c r="K173" s="29" t="s">
        <v>75</v>
      </c>
      <c r="L173" s="42">
        <v>442.23</v>
      </c>
      <c r="M173" s="26" t="str">
        <f t="shared" si="9"/>
        <v/>
      </c>
      <c r="N173" s="55"/>
      <c r="O173" s="55">
        <v>43739</v>
      </c>
      <c r="P173" s="52">
        <v>2019</v>
      </c>
      <c r="Q173" s="52">
        <v>6290</v>
      </c>
      <c r="R173" s="56">
        <f t="shared" si="10"/>
        <v>3.6243822075782535E-2</v>
      </c>
      <c r="S173" s="53">
        <v>6228.32</v>
      </c>
      <c r="T173" s="57">
        <f t="shared" si="11"/>
        <v>9.599455350050955E-3</v>
      </c>
      <c r="U173" s="53"/>
      <c r="V173" s="28"/>
      <c r="Y173" s="28"/>
    </row>
    <row r="174" spans="9:25" x14ac:dyDescent="0.3">
      <c r="I174" s="22">
        <v>37140</v>
      </c>
      <c r="J174" s="29">
        <f t="shared" si="8"/>
        <v>2001</v>
      </c>
      <c r="K174" s="29" t="s">
        <v>75</v>
      </c>
      <c r="L174" s="42">
        <v>448.69</v>
      </c>
      <c r="M174" s="26" t="str">
        <f t="shared" si="9"/>
        <v/>
      </c>
      <c r="N174" s="55"/>
      <c r="O174" s="55">
        <v>43770</v>
      </c>
      <c r="P174" s="52">
        <v>2019</v>
      </c>
      <c r="Q174" s="52">
        <v>6280</v>
      </c>
      <c r="R174" s="56">
        <f t="shared" si="10"/>
        <v>-1.589825119236884E-3</v>
      </c>
      <c r="S174" s="53">
        <v>6011.83</v>
      </c>
      <c r="T174" s="57">
        <f t="shared" si="11"/>
        <v>-3.4758971921802315E-2</v>
      </c>
      <c r="U174" s="53"/>
      <c r="V174" s="28"/>
      <c r="Y174" s="28"/>
    </row>
    <row r="175" spans="9:25" x14ac:dyDescent="0.3">
      <c r="I175" s="22">
        <v>37141</v>
      </c>
      <c r="J175" s="29">
        <f t="shared" si="8"/>
        <v>2001</v>
      </c>
      <c r="K175" s="29" t="s">
        <v>75</v>
      </c>
      <c r="L175" s="42">
        <v>443.81</v>
      </c>
      <c r="M175" s="26" t="str">
        <f t="shared" si="9"/>
        <v/>
      </c>
      <c r="N175" s="55"/>
      <c r="O175" s="55">
        <v>43800</v>
      </c>
      <c r="P175" s="52">
        <v>2019</v>
      </c>
      <c r="Q175" s="52">
        <v>6685</v>
      </c>
      <c r="R175" s="56">
        <f t="shared" si="10"/>
        <v>6.4490445859872611E-2</v>
      </c>
      <c r="S175" s="53">
        <v>6299.54</v>
      </c>
      <c r="T175" s="57">
        <f t="shared" si="11"/>
        <v>4.7857308007711472E-2</v>
      </c>
      <c r="U175" s="53"/>
      <c r="V175" s="28"/>
      <c r="Y175" s="28"/>
    </row>
    <row r="176" spans="9:25" x14ac:dyDescent="0.3">
      <c r="I176" s="22">
        <v>37144</v>
      </c>
      <c r="J176" s="29">
        <f t="shared" si="8"/>
        <v>2001</v>
      </c>
      <c r="K176" s="29" t="s">
        <v>75</v>
      </c>
      <c r="L176" s="42">
        <v>443.6</v>
      </c>
      <c r="M176" s="26" t="str">
        <f t="shared" si="9"/>
        <v/>
      </c>
      <c r="N176" s="55"/>
      <c r="O176" s="55">
        <v>43831</v>
      </c>
      <c r="P176" s="52">
        <v>2020</v>
      </c>
      <c r="Q176" s="52">
        <v>6480</v>
      </c>
      <c r="R176" s="56">
        <f t="shared" si="10"/>
        <v>-3.0665669409124907E-2</v>
      </c>
      <c r="S176" s="53">
        <v>5940.05</v>
      </c>
      <c r="T176" s="57">
        <f t="shared" si="11"/>
        <v>-5.7066071490934227E-2</v>
      </c>
      <c r="U176" s="53"/>
      <c r="V176" s="28"/>
      <c r="Y176" s="28"/>
    </row>
    <row r="177" spans="9:25" x14ac:dyDescent="0.3">
      <c r="I177" s="22">
        <v>37145</v>
      </c>
      <c r="J177" s="29">
        <f t="shared" si="8"/>
        <v>2001</v>
      </c>
      <c r="K177" s="29" t="s">
        <v>75</v>
      </c>
      <c r="L177" s="42">
        <v>445.48</v>
      </c>
      <c r="M177" s="26" t="str">
        <f t="shared" si="9"/>
        <v/>
      </c>
      <c r="N177" s="55"/>
      <c r="O177" s="55">
        <v>43862</v>
      </c>
      <c r="P177" s="52">
        <v>2020</v>
      </c>
      <c r="Q177" s="52">
        <v>6290</v>
      </c>
      <c r="R177" s="56">
        <f t="shared" si="10"/>
        <v>-2.9320987654320986E-2</v>
      </c>
      <c r="S177" s="53">
        <v>5452.7</v>
      </c>
      <c r="T177" s="57">
        <f t="shared" si="11"/>
        <v>-8.2044763932963588E-2</v>
      </c>
      <c r="U177" s="53"/>
      <c r="V177" s="28"/>
      <c r="Y177" s="28"/>
    </row>
    <row r="178" spans="9:25" x14ac:dyDescent="0.3">
      <c r="I178" s="22">
        <v>37146</v>
      </c>
      <c r="J178" s="29">
        <f t="shared" si="8"/>
        <v>2001</v>
      </c>
      <c r="K178" s="29" t="s">
        <v>75</v>
      </c>
      <c r="L178" s="42">
        <v>429.85</v>
      </c>
      <c r="M178" s="26" t="str">
        <f t="shared" si="9"/>
        <v/>
      </c>
      <c r="N178" s="55"/>
      <c r="O178" s="55">
        <v>43891</v>
      </c>
      <c r="P178" s="52">
        <v>2020</v>
      </c>
      <c r="Q178" s="52">
        <v>5525</v>
      </c>
      <c r="R178" s="56">
        <f t="shared" si="10"/>
        <v>-0.12162162162162163</v>
      </c>
      <c r="S178" s="53">
        <v>4538.93</v>
      </c>
      <c r="T178" s="57">
        <f t="shared" si="11"/>
        <v>-0.16758119830542659</v>
      </c>
      <c r="U178" s="53"/>
      <c r="V178" s="28"/>
      <c r="Y178" s="28"/>
    </row>
    <row r="179" spans="9:25" x14ac:dyDescent="0.3">
      <c r="I179" s="22">
        <v>37147</v>
      </c>
      <c r="J179" s="29">
        <f t="shared" si="8"/>
        <v>2001</v>
      </c>
      <c r="K179" s="29" t="s">
        <v>75</v>
      </c>
      <c r="L179" s="42">
        <v>432.57</v>
      </c>
      <c r="M179" s="26" t="str">
        <f t="shared" si="9"/>
        <v/>
      </c>
      <c r="N179" s="55"/>
      <c r="O179" s="55">
        <v>43922</v>
      </c>
      <c r="P179" s="52">
        <v>2020</v>
      </c>
      <c r="Q179" s="52">
        <v>5170</v>
      </c>
      <c r="R179" s="56">
        <f t="shared" si="10"/>
        <v>-6.4253393665158365E-2</v>
      </c>
      <c r="S179" s="53">
        <v>4716.3999999999996</v>
      </c>
      <c r="T179" s="57">
        <f t="shared" si="11"/>
        <v>3.9099523455968552E-2</v>
      </c>
      <c r="U179" s="53"/>
      <c r="V179" s="28"/>
      <c r="Y179" s="28"/>
    </row>
    <row r="180" spans="9:25" x14ac:dyDescent="0.3">
      <c r="I180" s="22">
        <v>37148</v>
      </c>
      <c r="J180" s="29">
        <f t="shared" si="8"/>
        <v>2001</v>
      </c>
      <c r="K180" s="29" t="s">
        <v>75</v>
      </c>
      <c r="L180" s="42">
        <v>425.65</v>
      </c>
      <c r="M180" s="26" t="str">
        <f t="shared" si="9"/>
        <v/>
      </c>
      <c r="N180" s="55"/>
      <c r="O180" s="55">
        <v>43952</v>
      </c>
      <c r="P180" s="52">
        <v>2020</v>
      </c>
      <c r="Q180" s="52">
        <v>5190</v>
      </c>
      <c r="R180" s="56">
        <f t="shared" si="10"/>
        <v>3.8684719535783366E-3</v>
      </c>
      <c r="S180" s="53">
        <v>4753.6099999999997</v>
      </c>
      <c r="T180" s="57">
        <f t="shared" si="11"/>
        <v>7.8894919854126111E-3</v>
      </c>
      <c r="U180" s="53"/>
      <c r="V180" s="28"/>
      <c r="Y180" s="28"/>
    </row>
    <row r="181" spans="9:25" x14ac:dyDescent="0.3">
      <c r="I181" s="22">
        <v>37151</v>
      </c>
      <c r="J181" s="29">
        <f t="shared" si="8"/>
        <v>2001</v>
      </c>
      <c r="K181" s="29" t="s">
        <v>75</v>
      </c>
      <c r="L181" s="42">
        <v>407.25</v>
      </c>
      <c r="M181" s="26" t="str">
        <f t="shared" si="9"/>
        <v/>
      </c>
      <c r="N181" s="55"/>
      <c r="O181" s="55">
        <v>43983</v>
      </c>
      <c r="P181" s="52">
        <v>2020</v>
      </c>
      <c r="Q181" s="52">
        <v>5695</v>
      </c>
      <c r="R181" s="56">
        <f t="shared" si="10"/>
        <v>9.7302504816955682E-2</v>
      </c>
      <c r="S181" s="53">
        <v>4905.3900000000003</v>
      </c>
      <c r="T181" s="57">
        <f t="shared" si="11"/>
        <v>3.1929417852958206E-2</v>
      </c>
      <c r="U181" s="53"/>
      <c r="V181" s="28"/>
      <c r="Y181" s="28"/>
    </row>
    <row r="182" spans="9:25" x14ac:dyDescent="0.3">
      <c r="I182" s="22">
        <v>37153</v>
      </c>
      <c r="J182" s="29">
        <f t="shared" si="8"/>
        <v>2001</v>
      </c>
      <c r="K182" s="29" t="s">
        <v>75</v>
      </c>
      <c r="L182" s="42">
        <v>422.45</v>
      </c>
      <c r="M182" s="26" t="str">
        <f t="shared" si="9"/>
        <v/>
      </c>
      <c r="N182" s="55"/>
      <c r="O182" s="55">
        <v>44013</v>
      </c>
      <c r="P182" s="52">
        <v>2020</v>
      </c>
      <c r="Q182" s="52">
        <v>6240</v>
      </c>
      <c r="R182" s="56">
        <f t="shared" si="10"/>
        <v>9.5697980684811237E-2</v>
      </c>
      <c r="S182" s="53">
        <v>5149.63</v>
      </c>
      <c r="T182" s="57">
        <f t="shared" si="11"/>
        <v>4.9790128817484396E-2</v>
      </c>
      <c r="U182" s="53"/>
      <c r="V182" s="28"/>
      <c r="Y182" s="28"/>
    </row>
    <row r="183" spans="9:25" x14ac:dyDescent="0.3">
      <c r="I183" s="22">
        <v>37154</v>
      </c>
      <c r="J183" s="29">
        <f t="shared" si="8"/>
        <v>2001</v>
      </c>
      <c r="K183" s="29" t="s">
        <v>75</v>
      </c>
      <c r="L183" s="42">
        <v>422.35</v>
      </c>
      <c r="M183" s="26" t="str">
        <f t="shared" si="9"/>
        <v/>
      </c>
      <c r="N183" s="55"/>
      <c r="O183" s="55">
        <v>44044</v>
      </c>
      <c r="P183" s="52">
        <v>2020</v>
      </c>
      <c r="Q183" s="52">
        <v>6275</v>
      </c>
      <c r="R183" s="56">
        <f t="shared" si="10"/>
        <v>5.608974358974359E-3</v>
      </c>
      <c r="S183" s="53">
        <v>5238.49</v>
      </c>
      <c r="T183" s="57">
        <f t="shared" si="11"/>
        <v>1.7255608655379059E-2</v>
      </c>
      <c r="U183" s="53"/>
      <c r="V183" s="28"/>
      <c r="Y183" s="28"/>
    </row>
    <row r="184" spans="9:25" x14ac:dyDescent="0.3">
      <c r="I184" s="22">
        <v>37155</v>
      </c>
      <c r="J184" s="29">
        <f t="shared" si="8"/>
        <v>2001</v>
      </c>
      <c r="K184" s="29" t="s">
        <v>75</v>
      </c>
      <c r="L184" s="42">
        <v>414.43</v>
      </c>
      <c r="M184" s="26" t="str">
        <f t="shared" si="9"/>
        <v/>
      </c>
      <c r="N184" s="55"/>
      <c r="O184" s="55">
        <v>44075</v>
      </c>
      <c r="P184" s="52">
        <v>2020</v>
      </c>
      <c r="Q184" s="52">
        <v>5420</v>
      </c>
      <c r="R184" s="56">
        <f t="shared" si="10"/>
        <v>-0.13625498007968129</v>
      </c>
      <c r="S184" s="53">
        <v>4870.04</v>
      </c>
      <c r="T184" s="57">
        <f t="shared" si="11"/>
        <v>-7.0335153832497499E-2</v>
      </c>
      <c r="U184" s="53"/>
      <c r="V184" s="28"/>
      <c r="Y184" s="28"/>
    </row>
    <row r="185" spans="9:25" x14ac:dyDescent="0.3">
      <c r="I185" s="22">
        <v>37158</v>
      </c>
      <c r="J185" s="29">
        <f t="shared" si="8"/>
        <v>2001</v>
      </c>
      <c r="K185" s="29" t="s">
        <v>75</v>
      </c>
      <c r="L185" s="42">
        <v>410.39</v>
      </c>
      <c r="M185" s="26" t="str">
        <f t="shared" si="9"/>
        <v/>
      </c>
      <c r="N185" s="55"/>
      <c r="O185" s="55">
        <v>44105</v>
      </c>
      <c r="P185" s="52">
        <v>2020</v>
      </c>
      <c r="Q185" s="52">
        <v>5790</v>
      </c>
      <c r="R185" s="56">
        <f t="shared" si="10"/>
        <v>6.8265682656826573E-2</v>
      </c>
      <c r="S185" s="53">
        <v>5128.2299999999996</v>
      </c>
      <c r="T185" s="57">
        <f t="shared" si="11"/>
        <v>5.3015991655099258E-2</v>
      </c>
      <c r="U185" s="53"/>
      <c r="V185" s="28"/>
      <c r="Y185" s="28"/>
    </row>
    <row r="186" spans="9:25" x14ac:dyDescent="0.3">
      <c r="I186" s="22">
        <v>37159</v>
      </c>
      <c r="J186" s="29">
        <f t="shared" si="8"/>
        <v>2001</v>
      </c>
      <c r="K186" s="29" t="s">
        <v>75</v>
      </c>
      <c r="L186" s="42">
        <v>409.09</v>
      </c>
      <c r="M186" s="26" t="str">
        <f t="shared" si="9"/>
        <v/>
      </c>
      <c r="N186" s="55"/>
      <c r="O186" s="55">
        <v>44136</v>
      </c>
      <c r="P186" s="52">
        <v>2020</v>
      </c>
      <c r="Q186" s="52">
        <v>6205</v>
      </c>
      <c r="R186" s="56">
        <f t="shared" si="10"/>
        <v>7.1675302245250427E-2</v>
      </c>
      <c r="S186" s="53">
        <v>5612.42</v>
      </c>
      <c r="T186" s="57">
        <f t="shared" si="11"/>
        <v>9.4416592079528516E-2</v>
      </c>
      <c r="U186" s="53"/>
      <c r="V186" s="28"/>
      <c r="Y186" s="28"/>
    </row>
    <row r="187" spans="9:25" x14ac:dyDescent="0.3">
      <c r="I187" s="22">
        <v>37160</v>
      </c>
      <c r="J187" s="29">
        <f t="shared" si="8"/>
        <v>2001</v>
      </c>
      <c r="K187" s="29" t="s">
        <v>75</v>
      </c>
      <c r="L187" s="42">
        <v>401.02</v>
      </c>
      <c r="M187" s="26" t="str">
        <f t="shared" si="9"/>
        <v/>
      </c>
      <c r="N187" s="55"/>
      <c r="O187" s="55">
        <v>44166</v>
      </c>
      <c r="P187" s="52">
        <v>2020</v>
      </c>
      <c r="Q187" s="52">
        <v>6770</v>
      </c>
      <c r="R187" s="56">
        <f t="shared" si="10"/>
        <v>9.1055600322320712E-2</v>
      </c>
      <c r="S187" s="53">
        <v>5979.07</v>
      </c>
      <c r="T187" s="57">
        <f t="shared" si="11"/>
        <v>6.5328325392611325E-2</v>
      </c>
      <c r="U187" s="53"/>
      <c r="V187" s="28"/>
      <c r="Y187" s="28"/>
    </row>
    <row r="188" spans="9:25" x14ac:dyDescent="0.3">
      <c r="I188" s="22">
        <v>37161</v>
      </c>
      <c r="J188" s="29">
        <f t="shared" si="8"/>
        <v>2001</v>
      </c>
      <c r="K188" s="29" t="s">
        <v>75</v>
      </c>
      <c r="L188" s="42">
        <v>395.04</v>
      </c>
      <c r="M188" s="26" t="str">
        <f t="shared" si="9"/>
        <v/>
      </c>
      <c r="N188" s="55"/>
      <c r="O188" s="55">
        <v>44197</v>
      </c>
      <c r="P188" s="52">
        <v>2021</v>
      </c>
      <c r="Q188" s="52">
        <v>6760</v>
      </c>
      <c r="R188" s="56">
        <f t="shared" si="10"/>
        <v>-1.4771048744460858E-3</v>
      </c>
      <c r="S188" s="53">
        <v>5862.35</v>
      </c>
      <c r="T188" s="57">
        <f t="shared" si="11"/>
        <v>-1.9521430590375987E-2</v>
      </c>
      <c r="U188" s="53"/>
      <c r="V188" s="28"/>
      <c r="Y188" s="28"/>
    </row>
    <row r="189" spans="9:25" x14ac:dyDescent="0.3">
      <c r="I189" s="22">
        <v>37162</v>
      </c>
      <c r="J189" s="29">
        <f t="shared" si="8"/>
        <v>2001</v>
      </c>
      <c r="K189" s="29" t="s">
        <v>75</v>
      </c>
      <c r="L189" s="42">
        <v>392.48</v>
      </c>
      <c r="M189" s="26" t="str">
        <f t="shared" si="9"/>
        <v/>
      </c>
      <c r="N189" s="55"/>
      <c r="O189" s="55">
        <v>44228</v>
      </c>
      <c r="P189" s="52">
        <v>2021</v>
      </c>
      <c r="Q189" s="52">
        <v>6710</v>
      </c>
      <c r="R189" s="56">
        <f t="shared" si="10"/>
        <v>-7.3964497041420114E-3</v>
      </c>
      <c r="S189" s="53">
        <v>6241.8</v>
      </c>
      <c r="T189" s="57">
        <f t="shared" si="11"/>
        <v>6.4726602812865117E-2</v>
      </c>
      <c r="U189" s="53"/>
      <c r="V189" s="28"/>
      <c r="Y189" s="28"/>
    </row>
    <row r="190" spans="9:25" x14ac:dyDescent="0.3">
      <c r="I190" s="22">
        <v>37165</v>
      </c>
      <c r="J190" s="29">
        <f t="shared" si="8"/>
        <v>2001</v>
      </c>
      <c r="K190" s="29" t="s">
        <v>75</v>
      </c>
      <c r="L190" s="42">
        <v>388.68</v>
      </c>
      <c r="M190" s="26" t="str">
        <f t="shared" si="9"/>
        <v/>
      </c>
      <c r="N190" s="55"/>
      <c r="O190" s="55">
        <v>44256</v>
      </c>
      <c r="P190" s="52">
        <v>2021</v>
      </c>
      <c r="Q190" s="52">
        <v>6215</v>
      </c>
      <c r="R190" s="56">
        <f t="shared" si="10"/>
        <v>-7.3770491803278687E-2</v>
      </c>
      <c r="S190" s="53">
        <v>5985.52</v>
      </c>
      <c r="T190" s="57">
        <f t="shared" si="11"/>
        <v>-4.1058668973693445E-2</v>
      </c>
      <c r="U190" s="53"/>
      <c r="V190" s="28"/>
      <c r="Y190" s="28"/>
    </row>
    <row r="191" spans="9:25" x14ac:dyDescent="0.3">
      <c r="I191" s="22">
        <v>37166</v>
      </c>
      <c r="J191" s="29">
        <f t="shared" si="8"/>
        <v>2001</v>
      </c>
      <c r="K191" s="29" t="s">
        <v>75</v>
      </c>
      <c r="L191" s="42">
        <v>377.23</v>
      </c>
      <c r="M191" s="26" t="str">
        <f t="shared" si="9"/>
        <v/>
      </c>
      <c r="N191" s="55"/>
      <c r="O191" s="55">
        <v>44287</v>
      </c>
      <c r="P191" s="52">
        <v>2021</v>
      </c>
      <c r="Q191" s="52">
        <v>6405</v>
      </c>
      <c r="R191" s="56">
        <f t="shared" si="10"/>
        <v>3.0571198712791632E-2</v>
      </c>
      <c r="S191" s="53">
        <v>5995.62</v>
      </c>
      <c r="T191" s="57">
        <f t="shared" si="11"/>
        <v>1.6874056055279163E-3</v>
      </c>
      <c r="U191" s="53"/>
      <c r="V191" s="28"/>
      <c r="Y191" s="28"/>
    </row>
    <row r="192" spans="9:25" x14ac:dyDescent="0.3">
      <c r="I192" s="22">
        <v>37167</v>
      </c>
      <c r="J192" s="29">
        <f t="shared" si="8"/>
        <v>2001</v>
      </c>
      <c r="K192" s="29" t="s">
        <v>75</v>
      </c>
      <c r="L192" s="42">
        <v>371.49</v>
      </c>
      <c r="M192" s="26" t="str">
        <f t="shared" si="9"/>
        <v/>
      </c>
      <c r="N192" s="55"/>
      <c r="O192" s="55">
        <v>44317</v>
      </c>
      <c r="P192" s="52">
        <v>2021</v>
      </c>
      <c r="Q192" s="52">
        <v>6375</v>
      </c>
      <c r="R192" s="56">
        <f t="shared" si="10"/>
        <v>-4.6838407494145199E-3</v>
      </c>
      <c r="S192" s="53">
        <v>5947.46</v>
      </c>
      <c r="T192" s="57">
        <f t="shared" si="11"/>
        <v>-8.0325304138687669E-3</v>
      </c>
      <c r="U192" s="53"/>
      <c r="V192" s="28"/>
      <c r="Y192" s="28"/>
    </row>
    <row r="193" spans="9:25" x14ac:dyDescent="0.3">
      <c r="I193" s="22">
        <v>37168</v>
      </c>
      <c r="J193" s="29">
        <f t="shared" si="8"/>
        <v>2001</v>
      </c>
      <c r="K193" s="29" t="s">
        <v>75</v>
      </c>
      <c r="L193" s="42">
        <v>381.24</v>
      </c>
      <c r="M193" s="26" t="str">
        <f t="shared" si="9"/>
        <v/>
      </c>
      <c r="N193" s="55"/>
      <c r="O193" s="55">
        <v>44348</v>
      </c>
      <c r="P193" s="52">
        <v>2021</v>
      </c>
      <c r="Q193" s="52">
        <v>6025</v>
      </c>
      <c r="R193" s="56">
        <f t="shared" si="10"/>
        <v>-5.4901960784313725E-2</v>
      </c>
      <c r="S193" s="53">
        <v>5985.49</v>
      </c>
      <c r="T193" s="57">
        <f t="shared" si="11"/>
        <v>6.3943263174531216E-3</v>
      </c>
      <c r="U193" s="53"/>
      <c r="V193" s="28"/>
      <c r="Y193" s="28"/>
    </row>
    <row r="194" spans="9:25" x14ac:dyDescent="0.3">
      <c r="I194" s="22">
        <v>37169</v>
      </c>
      <c r="J194" s="29">
        <f t="shared" si="8"/>
        <v>2001</v>
      </c>
      <c r="K194" s="29" t="s">
        <v>75</v>
      </c>
      <c r="L194" s="42">
        <v>381.59</v>
      </c>
      <c r="M194" s="26" t="str">
        <f t="shared" si="9"/>
        <v/>
      </c>
      <c r="N194" s="55"/>
      <c r="O194" s="55">
        <v>44378</v>
      </c>
      <c r="P194" s="52">
        <v>2021</v>
      </c>
      <c r="Q194" s="52">
        <v>5970</v>
      </c>
      <c r="R194" s="56">
        <f t="shared" si="10"/>
        <v>-9.1286307053941914E-3</v>
      </c>
      <c r="S194" s="53">
        <v>6070.04</v>
      </c>
      <c r="T194" s="57">
        <f t="shared" si="11"/>
        <v>1.4125827626476727E-2</v>
      </c>
      <c r="U194" s="53"/>
      <c r="V194" s="28"/>
      <c r="Y194" s="28"/>
    </row>
    <row r="195" spans="9:25" x14ac:dyDescent="0.3">
      <c r="I195" s="22">
        <v>37172</v>
      </c>
      <c r="J195" s="29">
        <f t="shared" si="8"/>
        <v>2001</v>
      </c>
      <c r="K195" s="29" t="s">
        <v>75</v>
      </c>
      <c r="L195" s="42">
        <v>367.07</v>
      </c>
      <c r="M195" s="26" t="str">
        <f t="shared" si="9"/>
        <v/>
      </c>
      <c r="N195" s="55"/>
      <c r="O195" s="55">
        <v>44409</v>
      </c>
      <c r="P195" s="52">
        <v>2021</v>
      </c>
      <c r="Q195" s="52">
        <v>6550</v>
      </c>
      <c r="R195" s="56">
        <f t="shared" si="10"/>
        <v>9.7152428810720268E-2</v>
      </c>
      <c r="S195" s="53">
        <v>6150.3</v>
      </c>
      <c r="T195" s="57">
        <f t="shared" si="11"/>
        <v>1.3222318139583959E-2</v>
      </c>
      <c r="U195" s="53"/>
      <c r="V195" s="28"/>
      <c r="Y195" s="28"/>
    </row>
    <row r="196" spans="9:25" x14ac:dyDescent="0.3">
      <c r="I196" s="22">
        <v>37173</v>
      </c>
      <c r="J196" s="29">
        <f t="shared" si="8"/>
        <v>2001</v>
      </c>
      <c r="K196" s="29" t="s">
        <v>75</v>
      </c>
      <c r="L196" s="42">
        <v>369.8</v>
      </c>
      <c r="M196" s="26" t="str">
        <f t="shared" si="9"/>
        <v/>
      </c>
      <c r="N196" s="55"/>
      <c r="O196" s="55">
        <v>44440</v>
      </c>
      <c r="P196" s="52">
        <v>2021</v>
      </c>
      <c r="Q196" s="52">
        <v>7000</v>
      </c>
      <c r="R196" s="56">
        <f t="shared" si="10"/>
        <v>6.8702290076335881E-2</v>
      </c>
      <c r="S196" s="53">
        <v>6286.94</v>
      </c>
      <c r="T196" s="57">
        <f t="shared" si="11"/>
        <v>2.2216802432401577E-2</v>
      </c>
      <c r="U196" s="53"/>
      <c r="V196" s="28"/>
      <c r="Y196" s="28"/>
    </row>
    <row r="197" spans="9:25" x14ac:dyDescent="0.3">
      <c r="I197" s="22">
        <v>37174</v>
      </c>
      <c r="J197" s="29">
        <f t="shared" ref="J197:J260" si="12">YEAR(I197)</f>
        <v>2001</v>
      </c>
      <c r="K197" s="29" t="s">
        <v>75</v>
      </c>
      <c r="L197" s="42">
        <v>368.3</v>
      </c>
      <c r="M197" s="26" t="str">
        <f t="shared" ref="M197:M260" si="13">IFERROR((L197-_xlfn.XLOOKUP(EDATE(I197, -12), I:I, L:L, "", 0)) / _xlfn.XLOOKUP(EDATE(I197, -12), I:I, L:L, "", 0),IF(_xlfn.XLOOKUP(EDATE(I197, -12), I:I, L:L, "", 0)=0, "Previous Year Value is Zero", ""))</f>
        <v/>
      </c>
      <c r="N197" s="55"/>
      <c r="O197" s="55">
        <v>44470</v>
      </c>
      <c r="P197" s="52">
        <v>2021</v>
      </c>
      <c r="Q197" s="52">
        <v>7475</v>
      </c>
      <c r="R197" s="56">
        <f t="shared" ref="R197:R242" si="14">IFERROR((Q197-_xlfn.XLOOKUP(EDATE(O197, -1), O:O, Q:Q, "", 0)) / _xlfn.XLOOKUP(EDATE(O197, -1), O:O, Q:Q, "", 0),IF(_xlfn.XLOOKUP(EDATE(O197, -1), O:O, Q:Q, "", 0)=0, "Previous Year Value is Zero", ""))</f>
        <v>6.7857142857142852E-2</v>
      </c>
      <c r="S197" s="53">
        <v>6591.35</v>
      </c>
      <c r="T197" s="57">
        <f>IFERROR((S197-_xlfn.XLOOKUP(EDATE(O197, -1), O:O, S:S, "", 0)) / _xlfn.XLOOKUP(EDATE(O197, -1), O:O, S:S, "", 0),IF(_xlfn.XLOOKUP(EDATE(O197, -1), O:O, S:S, "", 0)=0, "Previous Year Value is Zero", ""))</f>
        <v>4.8419421849103188E-2</v>
      </c>
      <c r="U197" s="53"/>
      <c r="V197" s="28"/>
      <c r="Y197" s="28"/>
    </row>
    <row r="198" spans="9:25" x14ac:dyDescent="0.3">
      <c r="I198" s="22">
        <v>37175</v>
      </c>
      <c r="J198" s="29">
        <f t="shared" si="12"/>
        <v>2001</v>
      </c>
      <c r="K198" s="29" t="s">
        <v>75</v>
      </c>
      <c r="L198" s="42">
        <v>370.59</v>
      </c>
      <c r="M198" s="26" t="str">
        <f t="shared" si="13"/>
        <v/>
      </c>
      <c r="N198" s="55"/>
      <c r="O198" s="55">
        <v>44501</v>
      </c>
      <c r="P198" s="52">
        <v>2021</v>
      </c>
      <c r="Q198" s="52">
        <v>7275</v>
      </c>
      <c r="R198" s="56">
        <f t="shared" si="14"/>
        <v>-2.6755852842809364E-2</v>
      </c>
      <c r="S198" s="53">
        <v>6533.93</v>
      </c>
      <c r="T198" s="57">
        <f>IFERROR((S198-_xlfn.XLOOKUP(EDATE(O198, -1), O:O, S:S, "", 0)) / _xlfn.XLOOKUP(EDATE(O198, -1), O:O, S:S, "", 0),IF(_xlfn.XLOOKUP(EDATE(O198, -1), O:O, S:S, "", 0)=0, "Previous Year Value is Zero", ""))</f>
        <v>-8.7114172362262772E-3</v>
      </c>
      <c r="U198" s="53"/>
      <c r="V198" s="28"/>
      <c r="Y198" s="28"/>
    </row>
    <row r="199" spans="9:25" x14ac:dyDescent="0.3">
      <c r="I199" s="22">
        <v>37176</v>
      </c>
      <c r="J199" s="29">
        <f t="shared" si="12"/>
        <v>2001</v>
      </c>
      <c r="K199" s="29" t="s">
        <v>75</v>
      </c>
      <c r="L199" s="42">
        <v>378.6</v>
      </c>
      <c r="M199" s="26" t="str">
        <f t="shared" si="13"/>
        <v/>
      </c>
      <c r="N199" s="55"/>
      <c r="O199" s="55">
        <v>44531</v>
      </c>
      <c r="P199" s="52">
        <v>2021</v>
      </c>
      <c r="Q199" s="52">
        <v>7300</v>
      </c>
      <c r="R199" s="56">
        <f t="shared" si="14"/>
        <v>3.4364261168384879E-3</v>
      </c>
      <c r="S199" s="53">
        <v>6581.48</v>
      </c>
      <c r="T199" s="57">
        <f>IFERROR((S199-_xlfn.XLOOKUP(EDATE(O199, -1), O:O, S:S, "", 0)) / _xlfn.XLOOKUP(EDATE(O199, -1), O:O, S:S, "", 0),IF(_xlfn.XLOOKUP(EDATE(O199, -1), O:O, S:S, "", 0)=0, "Previous Year Value is Zero", ""))</f>
        <v>7.2773966051058502E-3</v>
      </c>
      <c r="U199" s="53"/>
      <c r="V199" s="28"/>
      <c r="Y199" s="28"/>
    </row>
    <row r="200" spans="9:25" x14ac:dyDescent="0.3">
      <c r="I200" s="22">
        <v>37180</v>
      </c>
      <c r="J200" s="29">
        <f t="shared" si="12"/>
        <v>2001</v>
      </c>
      <c r="K200" s="29" t="s">
        <v>75</v>
      </c>
      <c r="L200" s="42">
        <v>378.88</v>
      </c>
      <c r="M200" s="26" t="str">
        <f t="shared" si="13"/>
        <v/>
      </c>
      <c r="N200" s="55"/>
      <c r="O200" s="55">
        <v>44562</v>
      </c>
      <c r="P200" s="52">
        <v>2022</v>
      </c>
      <c r="Q200" s="52">
        <v>7625</v>
      </c>
      <c r="R200" s="56">
        <f t="shared" si="14"/>
        <v>4.4520547945205477E-2</v>
      </c>
      <c r="S200" s="53">
        <v>6631.15</v>
      </c>
      <c r="T200" s="57">
        <f>IFERROR((S200-_xlfn.XLOOKUP(EDATE(O200, -1), O:O, S:S, "", 0)) / _xlfn.XLOOKUP(EDATE(O200, -1), O:O, S:S, "", 0),IF(_xlfn.XLOOKUP(EDATE(O200, -1), O:O, S:S, "", 0)=0, "Previous Year Value is Zero", ""))</f>
        <v>7.5469347320055785E-3</v>
      </c>
      <c r="U200" s="53"/>
      <c r="V200" s="28"/>
      <c r="Y200" s="28"/>
    </row>
    <row r="201" spans="9:25" x14ac:dyDescent="0.3">
      <c r="I201" s="22">
        <v>37181</v>
      </c>
      <c r="J201" s="29">
        <f t="shared" si="12"/>
        <v>2001</v>
      </c>
      <c r="K201" s="29" t="s">
        <v>75</v>
      </c>
      <c r="L201" s="42">
        <v>381.37</v>
      </c>
      <c r="M201" s="26" t="str">
        <f t="shared" si="13"/>
        <v/>
      </c>
      <c r="N201" s="55"/>
      <c r="O201" s="55">
        <v>44593</v>
      </c>
      <c r="P201" s="52">
        <v>2022</v>
      </c>
      <c r="Q201" s="52">
        <v>8050</v>
      </c>
      <c r="R201" s="56">
        <f t="shared" si="14"/>
        <v>5.5737704918032788E-2</v>
      </c>
      <c r="S201" s="53">
        <v>6888.17</v>
      </c>
      <c r="T201" s="57">
        <f>IFERROR((S201-_xlfn.XLOOKUP(EDATE(O201, -1), O:O, S:S, "", 0)) / _xlfn.XLOOKUP(EDATE(O201, -1), O:O, S:S, "", 0),IF(_xlfn.XLOOKUP(EDATE(O201, -1), O:O, S:S, "", 0)=0, "Previous Year Value is Zero", ""))</f>
        <v>3.8759491189311122E-2</v>
      </c>
      <c r="U201" s="53"/>
      <c r="V201" s="28"/>
      <c r="Y201" s="28"/>
    </row>
    <row r="202" spans="9:25" x14ac:dyDescent="0.3">
      <c r="I202" s="22">
        <v>37182</v>
      </c>
      <c r="J202" s="29">
        <f t="shared" si="12"/>
        <v>2001</v>
      </c>
      <c r="K202" s="29" t="s">
        <v>75</v>
      </c>
      <c r="L202" s="42">
        <v>385.17</v>
      </c>
      <c r="M202" s="26" t="str">
        <f t="shared" si="13"/>
        <v/>
      </c>
      <c r="N202" s="55"/>
      <c r="O202" s="55">
        <v>44621</v>
      </c>
      <c r="P202" s="52">
        <v>2022</v>
      </c>
      <c r="Q202" s="52">
        <v>7975</v>
      </c>
      <c r="R202" s="56">
        <f t="shared" si="14"/>
        <v>-9.316770186335404E-3</v>
      </c>
      <c r="S202" s="53">
        <v>7071.44</v>
      </c>
      <c r="T202" s="57">
        <f>IFERROR((S202-_xlfn.XLOOKUP(EDATE(O202, -1), O:O, S:S, "", 0)) / _xlfn.XLOOKUP(EDATE(O202, -1), O:O, S:S, "", 0),IF(_xlfn.XLOOKUP(EDATE(O202, -1), O:O, S:S, "", 0)=0, "Previous Year Value is Zero", ""))</f>
        <v>2.6606486192994588E-2</v>
      </c>
      <c r="U202" s="53"/>
      <c r="V202" s="28"/>
      <c r="Y202" s="28"/>
    </row>
    <row r="203" spans="9:25" x14ac:dyDescent="0.3">
      <c r="I203" s="22">
        <v>37183</v>
      </c>
      <c r="J203" s="29">
        <f t="shared" si="12"/>
        <v>2001</v>
      </c>
      <c r="K203" s="29" t="s">
        <v>75</v>
      </c>
      <c r="L203" s="42">
        <v>387.85</v>
      </c>
      <c r="M203" s="26" t="str">
        <f t="shared" si="13"/>
        <v/>
      </c>
      <c r="N203" s="55"/>
      <c r="O203" s="55">
        <v>44652</v>
      </c>
      <c r="P203" s="52">
        <v>2022</v>
      </c>
      <c r="Q203" s="52">
        <v>8125</v>
      </c>
      <c r="R203" s="56">
        <f t="shared" si="14"/>
        <v>1.8808777429467086E-2</v>
      </c>
      <c r="S203" s="53">
        <v>7228.91</v>
      </c>
      <c r="T203" s="57">
        <f>IFERROR((S203-_xlfn.XLOOKUP(EDATE(O203, -1), O:O, S:S, "", 0)) / _xlfn.XLOOKUP(EDATE(O203, -1), O:O, S:S, "", 0),IF(_xlfn.XLOOKUP(EDATE(O203, -1), O:O, S:S, "", 0)=0, "Previous Year Value is Zero", ""))</f>
        <v>2.2268448859072587E-2</v>
      </c>
      <c r="U203" s="53"/>
      <c r="V203" s="28"/>
      <c r="Y203" s="28"/>
    </row>
    <row r="204" spans="9:25" x14ac:dyDescent="0.3">
      <c r="I204" s="22">
        <v>37186</v>
      </c>
      <c r="J204" s="29">
        <f t="shared" si="12"/>
        <v>2001</v>
      </c>
      <c r="K204" s="29" t="s">
        <v>75</v>
      </c>
      <c r="L204" s="42">
        <v>391.76</v>
      </c>
      <c r="M204" s="26" t="str">
        <f t="shared" si="13"/>
        <v/>
      </c>
      <c r="N204" s="55"/>
      <c r="O204" s="55">
        <v>44682</v>
      </c>
      <c r="P204" s="52">
        <v>2022</v>
      </c>
      <c r="Q204" s="52">
        <v>7750</v>
      </c>
      <c r="R204" s="56">
        <f t="shared" si="14"/>
        <v>-4.6153846153846156E-2</v>
      </c>
      <c r="S204" s="53">
        <v>7148.97</v>
      </c>
      <c r="T204" s="57">
        <f>IFERROR((S204-_xlfn.XLOOKUP(EDATE(O204, -1), O:O, S:S, "", 0)) / _xlfn.XLOOKUP(EDATE(O204, -1), O:O, S:S, "", 0),IF(_xlfn.XLOOKUP(EDATE(O204, -1), O:O, S:S, "", 0)=0, "Previous Year Value is Zero", ""))</f>
        <v>-1.105837532906062E-2</v>
      </c>
      <c r="U204" s="53"/>
      <c r="V204" s="28"/>
      <c r="Y204" s="28"/>
    </row>
    <row r="205" spans="9:25" x14ac:dyDescent="0.3">
      <c r="I205" s="22">
        <v>37187</v>
      </c>
      <c r="J205" s="29">
        <f t="shared" si="12"/>
        <v>2001</v>
      </c>
      <c r="K205" s="29" t="s">
        <v>75</v>
      </c>
      <c r="L205" s="42">
        <v>391.79</v>
      </c>
      <c r="M205" s="26" t="str">
        <f t="shared" si="13"/>
        <v/>
      </c>
      <c r="N205" s="55"/>
      <c r="O205" s="55">
        <v>44713</v>
      </c>
      <c r="P205" s="52">
        <v>2022</v>
      </c>
      <c r="Q205" s="52">
        <v>7250</v>
      </c>
      <c r="R205" s="56">
        <f t="shared" si="14"/>
        <v>-6.4516129032258063E-2</v>
      </c>
      <c r="S205" s="53">
        <v>6911.58</v>
      </c>
      <c r="T205" s="57">
        <f>IFERROR((S205-_xlfn.XLOOKUP(EDATE(O205, -1), O:O, S:S, "", 0)) / _xlfn.XLOOKUP(EDATE(O205, -1), O:O, S:S, "", 0),IF(_xlfn.XLOOKUP(EDATE(O205, -1), O:O, S:S, "", 0)=0, "Previous Year Value is Zero", ""))</f>
        <v>-3.3206182149316657E-2</v>
      </c>
      <c r="U205" s="53"/>
      <c r="V205" s="28"/>
      <c r="Y205" s="28"/>
    </row>
    <row r="206" spans="9:25" x14ac:dyDescent="0.3">
      <c r="I206" s="22">
        <v>37188</v>
      </c>
      <c r="J206" s="29">
        <f t="shared" si="12"/>
        <v>2001</v>
      </c>
      <c r="K206" s="29" t="s">
        <v>75</v>
      </c>
      <c r="L206" s="42">
        <v>385.96</v>
      </c>
      <c r="M206" s="26" t="str">
        <f t="shared" si="13"/>
        <v/>
      </c>
      <c r="N206" s="55"/>
      <c r="O206" s="55">
        <v>44743</v>
      </c>
      <c r="P206" s="52">
        <v>2022</v>
      </c>
      <c r="Q206" s="52">
        <v>7350</v>
      </c>
      <c r="R206" s="56">
        <f t="shared" si="14"/>
        <v>1.3793103448275862E-2</v>
      </c>
      <c r="S206" s="53">
        <v>6951.12</v>
      </c>
      <c r="T206" s="57">
        <f>IFERROR((S206-_xlfn.XLOOKUP(EDATE(O206, -1), O:O, S:S, "", 0)) / _xlfn.XLOOKUP(EDATE(O206, -1), O:O, S:S, "", 0),IF(_xlfn.XLOOKUP(EDATE(O206, -1), O:O, S:S, "", 0)=0, "Previous Year Value is Zero", ""))</f>
        <v>5.7208337312163017E-3</v>
      </c>
      <c r="U206" s="53"/>
      <c r="V206" s="28"/>
      <c r="Y206" s="28"/>
    </row>
    <row r="207" spans="9:25" x14ac:dyDescent="0.3">
      <c r="I207" s="22">
        <v>37189</v>
      </c>
      <c r="J207" s="29">
        <f t="shared" si="12"/>
        <v>2001</v>
      </c>
      <c r="K207" s="29" t="s">
        <v>75</v>
      </c>
      <c r="L207" s="42">
        <v>390.44</v>
      </c>
      <c r="M207" s="26" t="str">
        <f t="shared" si="13"/>
        <v/>
      </c>
      <c r="N207" s="55"/>
      <c r="O207" s="55">
        <v>44774</v>
      </c>
      <c r="P207" s="52">
        <v>2022</v>
      </c>
      <c r="Q207" s="52">
        <v>8200</v>
      </c>
      <c r="R207" s="56">
        <f t="shared" si="14"/>
        <v>0.11564625850340136</v>
      </c>
      <c r="S207" s="53">
        <v>7178.59</v>
      </c>
      <c r="T207" s="57">
        <f>IFERROR((S207-_xlfn.XLOOKUP(EDATE(O207, -1), O:O, S:S, "", 0)) / _xlfn.XLOOKUP(EDATE(O207, -1), O:O, S:S, "", 0),IF(_xlfn.XLOOKUP(EDATE(O207, -1), O:O, S:S, "", 0)=0, "Previous Year Value is Zero", ""))</f>
        <v>3.2724222859050092E-2</v>
      </c>
      <c r="U207" s="53"/>
      <c r="V207" s="28"/>
      <c r="Y207" s="28"/>
    </row>
    <row r="208" spans="9:25" x14ac:dyDescent="0.3">
      <c r="I208" s="22">
        <v>37190</v>
      </c>
      <c r="J208" s="29">
        <f t="shared" si="12"/>
        <v>2001</v>
      </c>
      <c r="K208" s="29" t="s">
        <v>75</v>
      </c>
      <c r="L208" s="42">
        <v>387.82</v>
      </c>
      <c r="M208" s="26" t="str">
        <f t="shared" si="13"/>
        <v/>
      </c>
      <c r="N208" s="55"/>
      <c r="O208" s="55">
        <v>44805</v>
      </c>
      <c r="P208" s="52">
        <v>2022</v>
      </c>
      <c r="Q208" s="52">
        <v>8550</v>
      </c>
      <c r="R208" s="56">
        <f t="shared" si="14"/>
        <v>4.2682926829268296E-2</v>
      </c>
      <c r="S208" s="53">
        <v>7040.8</v>
      </c>
      <c r="T208" s="57">
        <f>IFERROR((S208-_xlfn.XLOOKUP(EDATE(O208, -1), O:O, S:S, "", 0)) / _xlfn.XLOOKUP(EDATE(O208, -1), O:O, S:S, "", 0),IF(_xlfn.XLOOKUP(EDATE(O208, -1), O:O, S:S, "", 0)=0, "Previous Year Value is Zero", ""))</f>
        <v>-1.919457720805896E-2</v>
      </c>
      <c r="U208" s="53"/>
      <c r="V208" s="28"/>
      <c r="Y208" s="28"/>
    </row>
    <row r="209" spans="9:25" x14ac:dyDescent="0.3">
      <c r="I209" s="22">
        <v>37193</v>
      </c>
      <c r="J209" s="29">
        <f t="shared" si="12"/>
        <v>2001</v>
      </c>
      <c r="K209" s="29" t="s">
        <v>75</v>
      </c>
      <c r="L209" s="42">
        <v>384.33</v>
      </c>
      <c r="M209" s="26" t="str">
        <f t="shared" si="13"/>
        <v/>
      </c>
      <c r="N209" s="55"/>
      <c r="O209" s="55">
        <v>44835</v>
      </c>
      <c r="P209" s="52">
        <v>2022</v>
      </c>
      <c r="Q209" s="52">
        <v>8800</v>
      </c>
      <c r="R209" s="56">
        <f t="shared" si="14"/>
        <v>2.9239766081871343E-2</v>
      </c>
      <c r="S209" s="53">
        <v>7098.89</v>
      </c>
      <c r="T209" s="57">
        <f>IFERROR((S209-_xlfn.XLOOKUP(EDATE(O209, -1), O:O, S:S, "", 0)) / _xlfn.XLOOKUP(EDATE(O209, -1), O:O, S:S, "", 0),IF(_xlfn.XLOOKUP(EDATE(O209, -1), O:O, S:S, "", 0)=0, "Previous Year Value is Zero", ""))</f>
        <v>8.2504828996705117E-3</v>
      </c>
      <c r="U209" s="53"/>
      <c r="V209" s="28"/>
      <c r="Y209" s="28"/>
    </row>
    <row r="210" spans="9:25" x14ac:dyDescent="0.3">
      <c r="I210" s="22">
        <v>37194</v>
      </c>
      <c r="J210" s="29">
        <f t="shared" si="12"/>
        <v>2001</v>
      </c>
      <c r="K210" s="29" t="s">
        <v>75</v>
      </c>
      <c r="L210" s="42">
        <v>378.36</v>
      </c>
      <c r="M210" s="26" t="str">
        <f t="shared" si="13"/>
        <v/>
      </c>
      <c r="N210" s="55"/>
      <c r="O210" s="55">
        <v>44866</v>
      </c>
      <c r="P210" s="52">
        <v>2022</v>
      </c>
      <c r="Q210" s="52">
        <v>9300</v>
      </c>
      <c r="R210" s="56">
        <f t="shared" si="14"/>
        <v>5.6818181818181816E-2</v>
      </c>
      <c r="S210" s="53">
        <v>7081.31</v>
      </c>
      <c r="T210" s="57">
        <f>IFERROR((S210-_xlfn.XLOOKUP(EDATE(O210, -1), O:O, S:S, "", 0)) / _xlfn.XLOOKUP(EDATE(O210, -1), O:O, S:S, "", 0),IF(_xlfn.XLOOKUP(EDATE(O210, -1), O:O, S:S, "", 0)=0, "Previous Year Value is Zero", ""))</f>
        <v>-2.4764435003218708E-3</v>
      </c>
      <c r="U210" s="53"/>
      <c r="V210" s="28"/>
      <c r="Y210" s="28"/>
    </row>
    <row r="211" spans="9:25" x14ac:dyDescent="0.3">
      <c r="I211" s="22">
        <v>37195</v>
      </c>
      <c r="J211" s="29">
        <f t="shared" si="12"/>
        <v>2001</v>
      </c>
      <c r="K211" s="29" t="s">
        <v>75</v>
      </c>
      <c r="L211" s="42">
        <v>383.74</v>
      </c>
      <c r="M211" s="26" t="str">
        <f t="shared" si="13"/>
        <v/>
      </c>
      <c r="N211" s="55"/>
      <c r="O211" s="55">
        <v>44896</v>
      </c>
      <c r="P211" s="52">
        <v>2022</v>
      </c>
      <c r="Q211" s="52">
        <v>8550</v>
      </c>
      <c r="R211" s="56">
        <f t="shared" si="14"/>
        <v>-8.0645161290322578E-2</v>
      </c>
      <c r="S211" s="53">
        <v>6850.62</v>
      </c>
      <c r="T211" s="57">
        <f>IFERROR((S211-_xlfn.XLOOKUP(EDATE(O211, -1), O:O, S:S, "", 0)) / _xlfn.XLOOKUP(EDATE(O211, -1), O:O, S:S, "", 0),IF(_xlfn.XLOOKUP(EDATE(O211, -1), O:O, S:S, "", 0)=0, "Previous Year Value is Zero", ""))</f>
        <v>-3.2577305611532402E-2</v>
      </c>
      <c r="U211" s="53"/>
      <c r="V211" s="28"/>
      <c r="Y211" s="28"/>
    </row>
    <row r="212" spans="9:25" x14ac:dyDescent="0.3">
      <c r="I212" s="22">
        <v>37196</v>
      </c>
      <c r="J212" s="29">
        <f t="shared" si="12"/>
        <v>2001</v>
      </c>
      <c r="K212" s="29" t="s">
        <v>75</v>
      </c>
      <c r="L212" s="42">
        <v>382</v>
      </c>
      <c r="M212" s="26" t="str">
        <f t="shared" si="13"/>
        <v/>
      </c>
      <c r="N212" s="55"/>
      <c r="O212" s="55">
        <v>44927</v>
      </c>
      <c r="P212" s="52">
        <v>2023</v>
      </c>
      <c r="Q212" s="52">
        <v>8475</v>
      </c>
      <c r="R212" s="56">
        <f t="shared" si="14"/>
        <v>-8.771929824561403E-3</v>
      </c>
      <c r="S212" s="53">
        <v>6839.34</v>
      </c>
      <c r="T212" s="57">
        <f>IFERROR((S212-_xlfn.XLOOKUP(EDATE(O212, -1), O:O, S:S, "", 0)) / _xlfn.XLOOKUP(EDATE(O212, -1), O:O, S:S, "", 0),IF(_xlfn.XLOOKUP(EDATE(O212, -1), O:O, S:S, "", 0)=0, "Previous Year Value is Zero", ""))</f>
        <v>-1.6465662961892128E-3</v>
      </c>
      <c r="U212" s="53"/>
      <c r="V212" s="28"/>
      <c r="Y212" s="28"/>
    </row>
    <row r="213" spans="9:25" x14ac:dyDescent="0.3">
      <c r="I213" s="22">
        <v>37197</v>
      </c>
      <c r="J213" s="29">
        <f t="shared" si="12"/>
        <v>2001</v>
      </c>
      <c r="K213" s="29" t="s">
        <v>75</v>
      </c>
      <c r="L213" s="42">
        <v>380.65</v>
      </c>
      <c r="M213" s="26" t="str">
        <f t="shared" si="13"/>
        <v/>
      </c>
      <c r="N213" s="55"/>
      <c r="O213" s="55">
        <v>44958</v>
      </c>
      <c r="P213" s="52">
        <v>2023</v>
      </c>
      <c r="Q213" s="52">
        <v>8750</v>
      </c>
      <c r="R213" s="56">
        <f t="shared" si="14"/>
        <v>3.2448377581120944E-2</v>
      </c>
      <c r="S213" s="53">
        <v>6843.24</v>
      </c>
      <c r="T213" s="57">
        <f>IFERROR((S213-_xlfn.XLOOKUP(EDATE(O213, -1), O:O, S:S, "", 0)) / _xlfn.XLOOKUP(EDATE(O213, -1), O:O, S:S, "", 0),IF(_xlfn.XLOOKUP(EDATE(O213, -1), O:O, S:S, "", 0)=0, "Previous Year Value is Zero", ""))</f>
        <v>5.7023046083388691E-4</v>
      </c>
      <c r="U213" s="53"/>
      <c r="V213" s="28"/>
      <c r="Y213" s="28"/>
    </row>
    <row r="214" spans="9:25" x14ac:dyDescent="0.3">
      <c r="I214" s="22">
        <v>37200</v>
      </c>
      <c r="J214" s="29">
        <f t="shared" si="12"/>
        <v>2001</v>
      </c>
      <c r="K214" s="29" t="s">
        <v>75</v>
      </c>
      <c r="L214" s="42">
        <v>375.21</v>
      </c>
      <c r="M214" s="26" t="str">
        <f t="shared" si="13"/>
        <v/>
      </c>
      <c r="N214" s="55"/>
      <c r="O214" s="55">
        <v>44986</v>
      </c>
      <c r="P214" s="52">
        <v>2023</v>
      </c>
      <c r="Q214" s="52">
        <v>8750</v>
      </c>
      <c r="R214" s="56">
        <f t="shared" si="14"/>
        <v>0</v>
      </c>
      <c r="S214" s="53">
        <v>6805.28</v>
      </c>
      <c r="T214" s="57">
        <f>IFERROR((S214-_xlfn.XLOOKUP(EDATE(O214, -1), O:O, S:S, "", 0)) / _xlfn.XLOOKUP(EDATE(O214, -1), O:O, S:S, "", 0),IF(_xlfn.XLOOKUP(EDATE(O214, -1), O:O, S:S, "", 0)=0, "Previous Year Value is Zero", ""))</f>
        <v>-5.5470800381106078E-3</v>
      </c>
      <c r="U214" s="53"/>
      <c r="V214" s="28"/>
      <c r="Y214" s="28"/>
    </row>
    <row r="215" spans="9:25" x14ac:dyDescent="0.3">
      <c r="I215" s="22">
        <v>37201</v>
      </c>
      <c r="J215" s="29">
        <f t="shared" si="12"/>
        <v>2001</v>
      </c>
      <c r="K215" s="29" t="s">
        <v>75</v>
      </c>
      <c r="L215" s="42">
        <v>375.43</v>
      </c>
      <c r="M215" s="26" t="str">
        <f t="shared" si="13"/>
        <v/>
      </c>
      <c r="N215" s="55"/>
      <c r="O215" s="55">
        <v>45017</v>
      </c>
      <c r="P215" s="52">
        <v>2023</v>
      </c>
      <c r="Q215" s="52">
        <v>9050</v>
      </c>
      <c r="R215" s="56">
        <f t="shared" si="14"/>
        <v>3.4285714285714287E-2</v>
      </c>
      <c r="S215" s="53">
        <v>6915.72</v>
      </c>
      <c r="T215" s="57">
        <f>IFERROR((S215-_xlfn.XLOOKUP(EDATE(O215, -1), O:O, S:S, "", 0)) / _xlfn.XLOOKUP(EDATE(O215, -1), O:O, S:S, "", 0),IF(_xlfn.XLOOKUP(EDATE(O215, -1), O:O, S:S, "", 0)=0, "Previous Year Value is Zero", ""))</f>
        <v>1.6228575459055396E-2</v>
      </c>
      <c r="U215" s="53"/>
      <c r="V215" s="28"/>
      <c r="Y215" s="28"/>
    </row>
    <row r="216" spans="9:25" x14ac:dyDescent="0.3">
      <c r="I216" s="22">
        <v>37202</v>
      </c>
      <c r="J216" s="29">
        <f t="shared" si="12"/>
        <v>2001</v>
      </c>
      <c r="K216" s="29" t="s">
        <v>75</v>
      </c>
      <c r="L216" s="42">
        <v>377.05</v>
      </c>
      <c r="M216" s="26" t="str">
        <f t="shared" si="13"/>
        <v/>
      </c>
      <c r="N216" s="55"/>
      <c r="O216" s="55">
        <v>45047</v>
      </c>
      <c r="P216" s="52">
        <v>2023</v>
      </c>
      <c r="Q216" s="52">
        <v>9050</v>
      </c>
      <c r="R216" s="56">
        <f t="shared" si="14"/>
        <v>0</v>
      </c>
      <c r="S216" s="53">
        <v>6633.26</v>
      </c>
      <c r="T216" s="57">
        <f>IFERROR((S216-_xlfn.XLOOKUP(EDATE(O216, -1), O:O, S:S, "", 0)) / _xlfn.XLOOKUP(EDATE(O216, -1), O:O, S:S, "", 0),IF(_xlfn.XLOOKUP(EDATE(O216, -1), O:O, S:S, "", 0)=0, "Previous Year Value is Zero", ""))</f>
        <v>-4.0843180464217754E-2</v>
      </c>
      <c r="U216" s="53"/>
      <c r="V216" s="28"/>
      <c r="Y216" s="28"/>
    </row>
    <row r="217" spans="9:25" x14ac:dyDescent="0.3">
      <c r="I217" s="22">
        <v>37203</v>
      </c>
      <c r="J217" s="29">
        <f t="shared" si="12"/>
        <v>2001</v>
      </c>
      <c r="K217" s="29" t="s">
        <v>75</v>
      </c>
      <c r="L217" s="42">
        <v>381.84</v>
      </c>
      <c r="M217" s="26" t="str">
        <f t="shared" si="13"/>
        <v/>
      </c>
      <c r="N217" s="55"/>
      <c r="O217" s="55">
        <v>45078</v>
      </c>
      <c r="P217" s="52">
        <v>2023</v>
      </c>
      <c r="Q217" s="52">
        <v>9150</v>
      </c>
      <c r="R217" s="56">
        <f t="shared" si="14"/>
        <v>1.1049723756906077E-2</v>
      </c>
      <c r="S217" s="53">
        <v>6661.88</v>
      </c>
      <c r="T217" s="57">
        <f>IFERROR((S217-_xlfn.XLOOKUP(EDATE(O217, -1), O:O, S:S, "", 0)) / _xlfn.XLOOKUP(EDATE(O217, -1), O:O, S:S, "", 0),IF(_xlfn.XLOOKUP(EDATE(O217, -1), O:O, S:S, "", 0)=0, "Previous Year Value is Zero", ""))</f>
        <v>4.3146205636444054E-3</v>
      </c>
      <c r="U217" s="53"/>
      <c r="V217" s="28"/>
      <c r="Y217" s="28"/>
    </row>
    <row r="218" spans="9:25" x14ac:dyDescent="0.3">
      <c r="I218" s="22">
        <v>37204</v>
      </c>
      <c r="J218" s="29">
        <f t="shared" si="12"/>
        <v>2001</v>
      </c>
      <c r="K218" s="29" t="s">
        <v>75</v>
      </c>
      <c r="L218" s="42">
        <v>377.34</v>
      </c>
      <c r="M218" s="26" t="str">
        <f t="shared" si="13"/>
        <v/>
      </c>
      <c r="N218" s="55"/>
      <c r="O218" s="55">
        <v>45108</v>
      </c>
      <c r="P218" s="52">
        <v>2023</v>
      </c>
      <c r="Q218" s="52">
        <v>9125</v>
      </c>
      <c r="R218" s="56">
        <f t="shared" si="14"/>
        <v>-2.7322404371584699E-3</v>
      </c>
      <c r="S218" s="53">
        <v>6931.36</v>
      </c>
      <c r="T218" s="57">
        <f>IFERROR((S218-_xlfn.XLOOKUP(EDATE(O218, -1), O:O, S:S, "", 0)) / _xlfn.XLOOKUP(EDATE(O218, -1), O:O, S:S, "", 0),IF(_xlfn.XLOOKUP(EDATE(O218, -1), O:O, S:S, "", 0)=0, "Previous Year Value is Zero", ""))</f>
        <v>4.0451043849483864E-2</v>
      </c>
      <c r="U218" s="53"/>
      <c r="V218" s="28"/>
      <c r="Y218" s="28"/>
    </row>
    <row r="219" spans="9:25" x14ac:dyDescent="0.3">
      <c r="I219" s="22">
        <v>37207</v>
      </c>
      <c r="J219" s="29">
        <f t="shared" si="12"/>
        <v>2001</v>
      </c>
      <c r="K219" s="29" t="s">
        <v>75</v>
      </c>
      <c r="L219" s="42">
        <v>371.36</v>
      </c>
      <c r="M219" s="26" t="str">
        <f t="shared" si="13"/>
        <v/>
      </c>
      <c r="N219" s="55"/>
      <c r="O219" s="55">
        <v>45139</v>
      </c>
      <c r="P219" s="52">
        <v>2023</v>
      </c>
      <c r="Q219" s="52">
        <v>9175</v>
      </c>
      <c r="R219" s="56">
        <f t="shared" si="14"/>
        <v>5.4794520547945206E-3</v>
      </c>
      <c r="S219" s="53">
        <v>6953.26</v>
      </c>
      <c r="T219" s="57">
        <f>IFERROR((S219-_xlfn.XLOOKUP(EDATE(O219, -1), O:O, S:S, "", 0)) / _xlfn.XLOOKUP(EDATE(O219, -1), O:O, S:S, "", 0),IF(_xlfn.XLOOKUP(EDATE(O219, -1), O:O, S:S, "", 0)=0, "Previous Year Value is Zero", ""))</f>
        <v>3.1595531035757121E-3</v>
      </c>
      <c r="U219" s="53"/>
      <c r="V219" s="28"/>
      <c r="Y219" s="28"/>
    </row>
    <row r="220" spans="9:25" x14ac:dyDescent="0.3">
      <c r="I220" s="22">
        <v>37208</v>
      </c>
      <c r="J220" s="29">
        <f t="shared" si="12"/>
        <v>2001</v>
      </c>
      <c r="K220" s="29" t="s">
        <v>75</v>
      </c>
      <c r="L220" s="42">
        <v>369.25</v>
      </c>
      <c r="M220" s="26" t="str">
        <f t="shared" si="13"/>
        <v/>
      </c>
      <c r="N220" s="55"/>
      <c r="O220" s="55">
        <v>45170</v>
      </c>
      <c r="P220" s="52">
        <v>2023</v>
      </c>
      <c r="Q220" s="52">
        <v>8825</v>
      </c>
      <c r="R220" s="56">
        <f t="shared" si="14"/>
        <v>-3.8147138964577658E-2</v>
      </c>
      <c r="S220" s="53">
        <v>6939.89</v>
      </c>
      <c r="T220" s="57">
        <f>IFERROR((S220-_xlfn.XLOOKUP(EDATE(O220, -1), O:O, S:S, "", 0)) / _xlfn.XLOOKUP(EDATE(O220, -1), O:O, S:S, "", 0),IF(_xlfn.XLOOKUP(EDATE(O220, -1), O:O, S:S, "", 0)=0, "Previous Year Value is Zero", ""))</f>
        <v>-1.9228390711694789E-3</v>
      </c>
      <c r="U220" s="53"/>
      <c r="V220" s="28"/>
      <c r="Y220" s="28"/>
    </row>
    <row r="221" spans="9:25" x14ac:dyDescent="0.3">
      <c r="I221" s="22">
        <v>37209</v>
      </c>
      <c r="J221" s="29">
        <f t="shared" si="12"/>
        <v>2001</v>
      </c>
      <c r="K221" s="29" t="s">
        <v>75</v>
      </c>
      <c r="L221" s="42">
        <v>372.79</v>
      </c>
      <c r="M221" s="26" t="str">
        <f t="shared" si="13"/>
        <v/>
      </c>
      <c r="N221" s="55"/>
      <c r="O221" s="55">
        <v>45200</v>
      </c>
      <c r="P221" s="52">
        <v>2023</v>
      </c>
      <c r="Q221" s="52">
        <v>8750</v>
      </c>
      <c r="R221" s="56">
        <f t="shared" si="14"/>
        <v>-8.4985835694051E-3</v>
      </c>
      <c r="S221" s="53">
        <v>6752.21</v>
      </c>
      <c r="T221" s="57">
        <f>IFERROR((S221-_xlfn.XLOOKUP(EDATE(O221, -1), O:O, S:S, "", 0)) / _xlfn.XLOOKUP(EDATE(O221, -1), O:O, S:S, "", 0),IF(_xlfn.XLOOKUP(EDATE(O221, -1), O:O, S:S, "", 0)=0, "Previous Year Value is Zero", ""))</f>
        <v>-2.7043656311555413E-2</v>
      </c>
      <c r="U221" s="53"/>
      <c r="V221" s="28"/>
      <c r="Y221" s="28"/>
    </row>
    <row r="222" spans="9:25" x14ac:dyDescent="0.3">
      <c r="I222" s="22">
        <v>37210</v>
      </c>
      <c r="J222" s="29">
        <f t="shared" si="12"/>
        <v>2001</v>
      </c>
      <c r="K222" s="29" t="s">
        <v>75</v>
      </c>
      <c r="L222" s="42">
        <v>378.38</v>
      </c>
      <c r="M222" s="26" t="str">
        <f t="shared" si="13"/>
        <v/>
      </c>
      <c r="N222" s="55"/>
      <c r="O222" s="55">
        <v>45231</v>
      </c>
      <c r="P222" s="52">
        <v>2023</v>
      </c>
      <c r="Q222" s="52">
        <v>8975</v>
      </c>
      <c r="R222" s="56">
        <f t="shared" si="14"/>
        <v>2.5714285714285714E-2</v>
      </c>
      <c r="S222" s="53">
        <v>7080.74</v>
      </c>
      <c r="T222" s="57">
        <f>IFERROR((S222-_xlfn.XLOOKUP(EDATE(O222, -1), O:O, S:S, "", 0)) / _xlfn.XLOOKUP(EDATE(O222, -1), O:O, S:S, "", 0),IF(_xlfn.XLOOKUP(EDATE(O222, -1), O:O, S:S, "", 0)=0, "Previous Year Value is Zero", ""))</f>
        <v>4.8655181044428376E-2</v>
      </c>
      <c r="U222" s="53"/>
      <c r="V222" s="28"/>
      <c r="Y222" s="28"/>
    </row>
    <row r="223" spans="9:25" x14ac:dyDescent="0.3">
      <c r="I223" s="22">
        <v>37211</v>
      </c>
      <c r="J223" s="29">
        <f t="shared" si="12"/>
        <v>2001</v>
      </c>
      <c r="K223" s="29" t="s">
        <v>75</v>
      </c>
      <c r="L223" s="42">
        <v>378.67</v>
      </c>
      <c r="M223" s="26" t="str">
        <f t="shared" si="13"/>
        <v/>
      </c>
      <c r="N223" s="55"/>
      <c r="O223" s="55">
        <v>45261</v>
      </c>
      <c r="P223" s="52">
        <v>2023</v>
      </c>
      <c r="Q223" s="52">
        <v>9400</v>
      </c>
      <c r="R223" s="56">
        <f t="shared" si="14"/>
        <v>4.7353760445682451E-2</v>
      </c>
      <c r="S223" s="53">
        <v>7272.8</v>
      </c>
      <c r="T223" s="57">
        <f>IFERROR((S223-_xlfn.XLOOKUP(EDATE(O223, -1), O:O, S:S, "", 0)) / _xlfn.XLOOKUP(EDATE(O223, -1), O:O, S:S, "", 0),IF(_xlfn.XLOOKUP(EDATE(O223, -1), O:O, S:S, "", 0)=0, "Previous Year Value is Zero", ""))</f>
        <v>2.7124283620073665E-2</v>
      </c>
      <c r="U223" s="53"/>
      <c r="V223" s="28"/>
      <c r="Y223" s="28"/>
    </row>
    <row r="224" spans="9:25" x14ac:dyDescent="0.3">
      <c r="I224" s="22">
        <v>37214</v>
      </c>
      <c r="J224" s="29">
        <f t="shared" si="12"/>
        <v>2001</v>
      </c>
      <c r="K224" s="29" t="s">
        <v>75</v>
      </c>
      <c r="L224" s="42">
        <v>382.79</v>
      </c>
      <c r="M224" s="26" t="str">
        <f t="shared" si="13"/>
        <v/>
      </c>
      <c r="N224" s="55"/>
      <c r="O224" s="55">
        <v>45292</v>
      </c>
      <c r="P224" s="52">
        <v>2024</v>
      </c>
      <c r="Q224" s="52">
        <v>9550</v>
      </c>
      <c r="R224" s="56">
        <f t="shared" si="14"/>
        <v>1.5957446808510637E-2</v>
      </c>
      <c r="S224" s="53">
        <v>7207.94</v>
      </c>
      <c r="T224" s="57">
        <f>IFERROR((S224-_xlfn.XLOOKUP(EDATE(O224, -1), O:O, S:S, "", 0)) / _xlfn.XLOOKUP(EDATE(O224, -1), O:O, S:S, "", 0),IF(_xlfn.XLOOKUP(EDATE(O224, -1), O:O, S:S, "", 0)=0, "Previous Year Value is Zero", ""))</f>
        <v>-8.9181608183918955E-3</v>
      </c>
      <c r="U224" s="53"/>
      <c r="V224" s="28"/>
      <c r="Y224" s="28"/>
    </row>
    <row r="225" spans="9:25" x14ac:dyDescent="0.3">
      <c r="I225" s="22">
        <v>37215</v>
      </c>
      <c r="J225" s="29">
        <f t="shared" si="12"/>
        <v>2001</v>
      </c>
      <c r="K225" s="29" t="s">
        <v>75</v>
      </c>
      <c r="L225" s="42">
        <v>381.84</v>
      </c>
      <c r="M225" s="26" t="str">
        <f t="shared" si="13"/>
        <v/>
      </c>
      <c r="N225" s="55"/>
      <c r="O225" s="55">
        <v>45323</v>
      </c>
      <c r="P225" s="52">
        <v>2024</v>
      </c>
      <c r="Q225" s="52">
        <v>9875</v>
      </c>
      <c r="R225" s="56">
        <f t="shared" si="14"/>
        <v>3.4031413612565446E-2</v>
      </c>
      <c r="S225" s="53">
        <v>7316.11</v>
      </c>
      <c r="T225" s="57">
        <f>IFERROR((S225-_xlfn.XLOOKUP(EDATE(O225, -1), O:O, S:S, "", 0)) / _xlfn.XLOOKUP(EDATE(O225, -1), O:O, S:S, "", 0),IF(_xlfn.XLOOKUP(EDATE(O225, -1), O:O, S:S, "", 0)=0, "Previous Year Value is Zero", ""))</f>
        <v>1.5007061657006035E-2</v>
      </c>
      <c r="U225" s="53"/>
      <c r="V225" s="28"/>
      <c r="Y225" s="28"/>
    </row>
    <row r="226" spans="9:25" x14ac:dyDescent="0.3">
      <c r="I226" s="22">
        <v>37216</v>
      </c>
      <c r="J226" s="29">
        <f t="shared" si="12"/>
        <v>2001</v>
      </c>
      <c r="K226" s="29" t="s">
        <v>75</v>
      </c>
      <c r="L226" s="42">
        <v>382.09</v>
      </c>
      <c r="M226" s="26" t="str">
        <f t="shared" si="13"/>
        <v/>
      </c>
      <c r="N226" s="55"/>
      <c r="O226" s="55">
        <v>45352</v>
      </c>
      <c r="P226" s="52">
        <v>2024</v>
      </c>
      <c r="Q226" s="52">
        <v>10075</v>
      </c>
      <c r="R226" s="56">
        <f t="shared" si="14"/>
        <v>2.0253164556962026E-2</v>
      </c>
      <c r="S226" s="53">
        <v>7288.81</v>
      </c>
      <c r="T226" s="57">
        <f>IFERROR((S226-_xlfn.XLOOKUP(EDATE(O226, -1), O:O, S:S, "", 0)) / _xlfn.XLOOKUP(EDATE(O226, -1), O:O, S:S, "", 0),IF(_xlfn.XLOOKUP(EDATE(O226, -1), O:O, S:S, "", 0)=0, "Previous Year Value is Zero", ""))</f>
        <v>-3.731491188623363E-3</v>
      </c>
      <c r="U226" s="53"/>
      <c r="V226" s="28"/>
      <c r="Y226" s="28"/>
    </row>
    <row r="227" spans="9:25" x14ac:dyDescent="0.3">
      <c r="I227" s="22">
        <v>37217</v>
      </c>
      <c r="J227" s="29">
        <f t="shared" si="12"/>
        <v>2001</v>
      </c>
      <c r="K227" s="29" t="s">
        <v>75</v>
      </c>
      <c r="L227" s="42">
        <v>380.83</v>
      </c>
      <c r="M227" s="26" t="str">
        <f t="shared" si="13"/>
        <v/>
      </c>
      <c r="N227" s="55"/>
      <c r="O227" s="55">
        <v>45383</v>
      </c>
      <c r="P227" s="52">
        <v>2024</v>
      </c>
      <c r="Q227" s="52">
        <v>9800</v>
      </c>
      <c r="R227" s="56">
        <f t="shared" si="14"/>
        <v>-2.729528535980149E-2</v>
      </c>
      <c r="S227" s="53">
        <v>7234.2</v>
      </c>
      <c r="T227" s="57">
        <f>IFERROR((S227-_xlfn.XLOOKUP(EDATE(O227, -1), O:O, S:S, "", 0)) / _xlfn.XLOOKUP(EDATE(O227, -1), O:O, S:S, "", 0),IF(_xlfn.XLOOKUP(EDATE(O227, -1), O:O, S:S, "", 0)=0, "Previous Year Value is Zero", ""))</f>
        <v>-7.4923067002707682E-3</v>
      </c>
      <c r="U227" s="53"/>
      <c r="V227" s="28"/>
      <c r="Y227" s="28"/>
    </row>
    <row r="228" spans="9:25" x14ac:dyDescent="0.3">
      <c r="I228" s="22">
        <v>37218</v>
      </c>
      <c r="J228" s="29">
        <f t="shared" si="12"/>
        <v>2001</v>
      </c>
      <c r="K228" s="29" t="s">
        <v>75</v>
      </c>
      <c r="L228" s="42">
        <v>382.7</v>
      </c>
      <c r="M228" s="26" t="str">
        <f t="shared" si="13"/>
        <v/>
      </c>
      <c r="N228" s="55"/>
      <c r="O228" s="55">
        <v>45413</v>
      </c>
      <c r="P228" s="52">
        <v>2024</v>
      </c>
      <c r="Q228" s="52">
        <v>9250</v>
      </c>
      <c r="R228" s="56">
        <f t="shared" si="14"/>
        <v>-5.6122448979591837E-2</v>
      </c>
      <c r="S228" s="53">
        <v>6970.74</v>
      </c>
      <c r="T228" s="57">
        <f>IFERROR((S228-_xlfn.XLOOKUP(EDATE(O228, -1), O:O, S:S, "", 0)) / _xlfn.XLOOKUP(EDATE(O228, -1), O:O, S:S, "", 0),IF(_xlfn.XLOOKUP(EDATE(O228, -1), O:O, S:S, "", 0)=0, "Previous Year Value is Zero", ""))</f>
        <v>-3.6418677946421174E-2</v>
      </c>
      <c r="U228" s="53"/>
      <c r="V228" s="28"/>
      <c r="Y228" s="28"/>
    </row>
    <row r="229" spans="9:25" x14ac:dyDescent="0.3">
      <c r="I229" s="22">
        <v>37221</v>
      </c>
      <c r="J229" s="29">
        <f t="shared" si="12"/>
        <v>2001</v>
      </c>
      <c r="K229" s="29" t="s">
        <v>75</v>
      </c>
      <c r="L229" s="42">
        <v>381.43</v>
      </c>
      <c r="M229" s="26" t="str">
        <f t="shared" si="13"/>
        <v/>
      </c>
      <c r="N229" s="55"/>
      <c r="O229" s="55">
        <v>45444</v>
      </c>
      <c r="P229" s="52">
        <v>2024</v>
      </c>
      <c r="Q229" s="52">
        <v>9925</v>
      </c>
      <c r="R229" s="56">
        <f t="shared" si="14"/>
        <v>7.2972972972972977E-2</v>
      </c>
      <c r="S229" s="53">
        <v>7063.58</v>
      </c>
      <c r="T229" s="57">
        <f>IFERROR((S229-_xlfn.XLOOKUP(EDATE(O229, -1), O:O, S:S, "", 0)) / _xlfn.XLOOKUP(EDATE(O229, -1), O:O, S:S, "", 0),IF(_xlfn.XLOOKUP(EDATE(O229, -1), O:O, S:S, "", 0)=0, "Previous Year Value is Zero", ""))</f>
        <v>1.3318528592373284E-2</v>
      </c>
      <c r="U229" s="53"/>
      <c r="V229" s="28"/>
      <c r="Y229" s="28"/>
    </row>
    <row r="230" spans="9:25" x14ac:dyDescent="0.3">
      <c r="I230" s="22">
        <v>37222</v>
      </c>
      <c r="J230" s="29">
        <f t="shared" si="12"/>
        <v>2001</v>
      </c>
      <c r="K230" s="29" t="s">
        <v>75</v>
      </c>
      <c r="L230" s="42">
        <v>380.98</v>
      </c>
      <c r="M230" s="26" t="str">
        <f t="shared" si="13"/>
        <v/>
      </c>
      <c r="N230" s="55"/>
      <c r="O230" s="55">
        <v>45474</v>
      </c>
      <c r="P230" s="52">
        <v>2024</v>
      </c>
      <c r="Q230" s="52">
        <v>10275</v>
      </c>
      <c r="R230" s="56">
        <f t="shared" si="14"/>
        <v>3.5264483627204031E-2</v>
      </c>
      <c r="S230" s="53">
        <v>7255.76</v>
      </c>
      <c r="T230" s="57">
        <f>IFERROR((S230-_xlfn.XLOOKUP(EDATE(O230, -1), O:O, S:S, "", 0)) / _xlfn.XLOOKUP(EDATE(O230, -1), O:O, S:S, "", 0),IF(_xlfn.XLOOKUP(EDATE(O230, -1), O:O, S:S, "", 0)=0, "Previous Year Value is Zero", ""))</f>
        <v>2.720716690403454E-2</v>
      </c>
      <c r="U230" s="53"/>
      <c r="V230" s="28"/>
      <c r="Y230" s="28"/>
    </row>
    <row r="231" spans="9:25" x14ac:dyDescent="0.3">
      <c r="I231" s="22">
        <v>37223</v>
      </c>
      <c r="J231" s="29">
        <f t="shared" si="12"/>
        <v>2001</v>
      </c>
      <c r="K231" s="29" t="s">
        <v>75</v>
      </c>
      <c r="L231" s="42">
        <v>382.9</v>
      </c>
      <c r="M231" s="26" t="str">
        <f t="shared" si="13"/>
        <v/>
      </c>
      <c r="N231" s="55"/>
      <c r="O231" s="55">
        <v>45505</v>
      </c>
      <c r="P231" s="52">
        <v>2024</v>
      </c>
      <c r="Q231" s="52">
        <v>10325</v>
      </c>
      <c r="R231" s="56">
        <f t="shared" si="14"/>
        <v>4.8661800486618006E-3</v>
      </c>
      <c r="S231" s="53">
        <v>7670.73</v>
      </c>
      <c r="T231" s="57">
        <f>IFERROR((S231-_xlfn.XLOOKUP(EDATE(O231, -1), O:O, S:S, "", 0)) / _xlfn.XLOOKUP(EDATE(O231, -1), O:O, S:S, "", 0),IF(_xlfn.XLOOKUP(EDATE(O231, -1), O:O, S:S, "", 0)=0, "Previous Year Value is Zero", ""))</f>
        <v>5.7191803477512945E-2</v>
      </c>
      <c r="U231" s="53"/>
      <c r="V231" s="28"/>
      <c r="Y231" s="28"/>
    </row>
    <row r="232" spans="9:25" x14ac:dyDescent="0.3">
      <c r="I232" s="22">
        <v>37224</v>
      </c>
      <c r="J232" s="29">
        <f t="shared" si="12"/>
        <v>2001</v>
      </c>
      <c r="K232" s="29" t="s">
        <v>75</v>
      </c>
      <c r="L232" s="42">
        <v>380.19</v>
      </c>
      <c r="M232" s="26" t="str">
        <f t="shared" si="13"/>
        <v/>
      </c>
      <c r="N232" s="55"/>
      <c r="O232" s="55">
        <v>45536</v>
      </c>
      <c r="P232" s="52">
        <v>2024</v>
      </c>
      <c r="Q232" s="52">
        <v>10325</v>
      </c>
      <c r="R232" s="56">
        <f t="shared" si="14"/>
        <v>0</v>
      </c>
      <c r="S232" s="53">
        <v>7527.93</v>
      </c>
      <c r="T232" s="57">
        <f>IFERROR((S232-_xlfn.XLOOKUP(EDATE(O232, -1), O:O, S:S, "", 0)) / _xlfn.XLOOKUP(EDATE(O232, -1), O:O, S:S, "", 0),IF(_xlfn.XLOOKUP(EDATE(O232, -1), O:O, S:S, "", 0)=0, "Previous Year Value is Zero", ""))</f>
        <v>-1.8616220359730987E-2</v>
      </c>
      <c r="U232" s="53"/>
      <c r="V232" s="28"/>
      <c r="Y232" s="28"/>
    </row>
    <row r="233" spans="9:25" x14ac:dyDescent="0.3">
      <c r="I233" s="22">
        <v>37225</v>
      </c>
      <c r="J233" s="29">
        <f t="shared" si="12"/>
        <v>2001</v>
      </c>
      <c r="K233" s="29" t="s">
        <v>75</v>
      </c>
      <c r="L233" s="42">
        <v>380.31</v>
      </c>
      <c r="M233" s="26" t="str">
        <f t="shared" si="13"/>
        <v/>
      </c>
      <c r="N233" s="55"/>
      <c r="O233" s="55">
        <v>45566</v>
      </c>
      <c r="P233" s="52">
        <v>2024</v>
      </c>
      <c r="Q233" s="52">
        <v>10250</v>
      </c>
      <c r="R233" s="56">
        <f t="shared" si="14"/>
        <v>-7.2639225181598066E-3</v>
      </c>
      <c r="S233" s="53">
        <v>7574.02</v>
      </c>
      <c r="T233" s="57">
        <f>IFERROR((S233-_xlfn.XLOOKUP(EDATE(O233, -1), O:O, S:S, "", 0)) / _xlfn.XLOOKUP(EDATE(O233, -1), O:O, S:S, "", 0),IF(_xlfn.XLOOKUP(EDATE(O233, -1), O:O, S:S, "", 0)=0, "Previous Year Value is Zero", ""))</f>
        <v>6.1225330203655117E-3</v>
      </c>
      <c r="U233" s="53"/>
      <c r="V233" s="28"/>
      <c r="Y233" s="28"/>
    </row>
    <row r="234" spans="9:25" x14ac:dyDescent="0.3">
      <c r="I234" s="22">
        <v>37228</v>
      </c>
      <c r="J234" s="29">
        <f t="shared" si="12"/>
        <v>2001</v>
      </c>
      <c r="K234" s="29" t="s">
        <v>75</v>
      </c>
      <c r="L234" s="42">
        <v>380.8</v>
      </c>
      <c r="M234" s="26" t="str">
        <f t="shared" si="13"/>
        <v/>
      </c>
      <c r="N234" s="55"/>
      <c r="O234" s="55">
        <v>45597</v>
      </c>
      <c r="P234" s="52">
        <v>2024</v>
      </c>
      <c r="Q234" s="52">
        <v>10000</v>
      </c>
      <c r="R234" s="56">
        <f t="shared" si="14"/>
        <v>-2.4390243902439025E-2</v>
      </c>
      <c r="S234" s="53">
        <v>7114.27</v>
      </c>
      <c r="T234" s="57">
        <f>IFERROR((S234-_xlfn.XLOOKUP(EDATE(O234, -1), O:O, S:S, "", 0)) / _xlfn.XLOOKUP(EDATE(O234, -1), O:O, S:S, "", 0),IF(_xlfn.XLOOKUP(EDATE(O234, -1), O:O, S:S, "", 0)=0, "Previous Year Value is Zero", ""))</f>
        <v>-6.0700922363553303E-2</v>
      </c>
      <c r="U234" s="53"/>
      <c r="V234" s="28"/>
      <c r="Y234" s="28"/>
    </row>
    <row r="235" spans="9:25" x14ac:dyDescent="0.3">
      <c r="I235" s="22">
        <v>37229</v>
      </c>
      <c r="J235" s="29">
        <f t="shared" si="12"/>
        <v>2001</v>
      </c>
      <c r="K235" s="29" t="s">
        <v>75</v>
      </c>
      <c r="L235" s="42">
        <v>377.56</v>
      </c>
      <c r="M235" s="26" t="str">
        <f t="shared" si="13"/>
        <v/>
      </c>
      <c r="N235" s="55"/>
      <c r="O235" s="55">
        <v>45627</v>
      </c>
      <c r="P235" s="52">
        <v>2024</v>
      </c>
      <c r="Q235" s="52">
        <v>9675</v>
      </c>
      <c r="R235" s="56">
        <f t="shared" si="14"/>
        <v>-3.2500000000000001E-2</v>
      </c>
      <c r="S235" s="53">
        <v>7079.91</v>
      </c>
      <c r="T235" s="57">
        <f>IFERROR((S235-_xlfn.XLOOKUP(EDATE(O235, -1), O:O, S:S, "", 0)) / _xlfn.XLOOKUP(EDATE(O235, -1), O:O, S:S, "", 0),IF(_xlfn.XLOOKUP(EDATE(O235, -1), O:O, S:S, "", 0)=0, "Previous Year Value is Zero", ""))</f>
        <v>-4.8297295435793947E-3</v>
      </c>
      <c r="U235" s="53"/>
      <c r="V235" s="28"/>
      <c r="Y235" s="28"/>
    </row>
    <row r="236" spans="9:25" x14ac:dyDescent="0.3">
      <c r="I236" s="22">
        <v>37230</v>
      </c>
      <c r="J236" s="29">
        <f t="shared" si="12"/>
        <v>2001</v>
      </c>
      <c r="K236" s="29" t="s">
        <v>75</v>
      </c>
      <c r="L236" s="42">
        <v>377.94</v>
      </c>
      <c r="M236" s="26" t="str">
        <f t="shared" si="13"/>
        <v/>
      </c>
      <c r="N236" s="55"/>
      <c r="O236" s="55">
        <v>45658</v>
      </c>
      <c r="P236" s="52">
        <v>2025</v>
      </c>
      <c r="Q236" s="52">
        <v>9450</v>
      </c>
      <c r="R236" s="56">
        <f t="shared" si="14"/>
        <v>-2.3255813953488372E-2</v>
      </c>
      <c r="S236" s="53">
        <v>7109.2</v>
      </c>
      <c r="T236" s="57">
        <f>IFERROR((S236-_xlfn.XLOOKUP(EDATE(O236, -1), O:O, S:S, "", 0)) / _xlfn.XLOOKUP(EDATE(O236, -1), O:O, S:S, "", 0),IF(_xlfn.XLOOKUP(EDATE(O236, -1), O:O, S:S, "", 0)=0, "Previous Year Value is Zero", ""))</f>
        <v>4.1370582394408915E-3</v>
      </c>
      <c r="U236" s="53"/>
      <c r="V236" s="28"/>
      <c r="Y236" s="28"/>
    </row>
    <row r="237" spans="9:25" x14ac:dyDescent="0.3">
      <c r="I237" s="22">
        <v>37231</v>
      </c>
      <c r="J237" s="29">
        <f t="shared" si="12"/>
        <v>2001</v>
      </c>
      <c r="K237" s="29" t="s">
        <v>75</v>
      </c>
      <c r="L237" s="42">
        <v>379.36</v>
      </c>
      <c r="M237" s="26" t="str">
        <f t="shared" si="13"/>
        <v/>
      </c>
      <c r="N237" s="55"/>
      <c r="O237" s="55">
        <v>45689</v>
      </c>
      <c r="P237" s="52">
        <v>2025</v>
      </c>
      <c r="Q237" s="52">
        <v>8425</v>
      </c>
      <c r="R237" s="56">
        <f t="shared" si="14"/>
        <v>-0.10846560846560846</v>
      </c>
      <c r="S237" s="53">
        <v>6270.6</v>
      </c>
      <c r="T237" s="57">
        <f>IFERROR((S237-_xlfn.XLOOKUP(EDATE(O237, -1), O:O, S:S, "", 0)) / _xlfn.XLOOKUP(EDATE(O237, -1), O:O, S:S, "", 0),IF(_xlfn.XLOOKUP(EDATE(O237, -1), O:O, S:S, "", 0)=0, "Previous Year Value is Zero", ""))</f>
        <v>-0.11795982670342647</v>
      </c>
      <c r="U237" s="53"/>
      <c r="V237" s="28"/>
      <c r="Y237" s="28"/>
    </row>
    <row r="238" spans="9:25" x14ac:dyDescent="0.3">
      <c r="I238" s="22">
        <v>37232</v>
      </c>
      <c r="J238" s="29">
        <f t="shared" si="12"/>
        <v>2001</v>
      </c>
      <c r="K238" s="29" t="s">
        <v>75</v>
      </c>
      <c r="L238" s="42">
        <v>377.21</v>
      </c>
      <c r="M238" s="26" t="str">
        <f t="shared" si="13"/>
        <v/>
      </c>
      <c r="N238" s="55"/>
      <c r="O238" s="55">
        <v>45717</v>
      </c>
      <c r="P238" s="52">
        <v>2025</v>
      </c>
      <c r="Q238" s="52">
        <v>8500</v>
      </c>
      <c r="R238" s="56">
        <f t="shared" si="14"/>
        <v>8.9020771513353119E-3</v>
      </c>
      <c r="S238" s="53">
        <v>6510.62</v>
      </c>
      <c r="T238" s="57">
        <f>IFERROR((S238-_xlfn.XLOOKUP(EDATE(O238, -1), O:O, S:S, "", 0)) / _xlfn.XLOOKUP(EDATE(O238, -1), O:O, S:S, "", 0),IF(_xlfn.XLOOKUP(EDATE(O238, -1), O:O, S:S, "", 0)=0, "Previous Year Value is Zero", ""))</f>
        <v>3.8277038879851927E-2</v>
      </c>
      <c r="U238" s="53"/>
      <c r="V238" s="28"/>
      <c r="Y238" s="28"/>
    </row>
    <row r="239" spans="9:25" x14ac:dyDescent="0.3">
      <c r="I239" s="22">
        <v>37235</v>
      </c>
      <c r="J239" s="29">
        <f t="shared" si="12"/>
        <v>2001</v>
      </c>
      <c r="K239" s="29" t="s">
        <v>75</v>
      </c>
      <c r="L239" s="42">
        <v>373.86</v>
      </c>
      <c r="M239" s="26" t="str">
        <f t="shared" si="13"/>
        <v/>
      </c>
      <c r="N239" s="55"/>
      <c r="O239" s="55">
        <v>45748</v>
      </c>
      <c r="P239" s="52">
        <v>2025</v>
      </c>
      <c r="Q239" s="52">
        <v>8825</v>
      </c>
      <c r="R239" s="56">
        <f t="shared" si="14"/>
        <v>3.8235294117647062E-2</v>
      </c>
      <c r="S239" s="53">
        <v>6766.8</v>
      </c>
      <c r="T239" s="57">
        <f>IFERROR((S239-_xlfn.XLOOKUP(EDATE(O239, -1), O:O, S:S, "", 0)) / _xlfn.XLOOKUP(EDATE(O239, -1), O:O, S:S, "", 0),IF(_xlfn.XLOOKUP(EDATE(O239, -1), O:O, S:S, "", 0)=0, "Previous Year Value is Zero", ""))</f>
        <v>3.9348019082668058E-2</v>
      </c>
      <c r="U239" s="53"/>
      <c r="V239" s="28"/>
      <c r="Y239" s="28"/>
    </row>
    <row r="240" spans="9:25" x14ac:dyDescent="0.3">
      <c r="I240" s="22">
        <v>37236</v>
      </c>
      <c r="J240" s="29">
        <f t="shared" si="12"/>
        <v>2001</v>
      </c>
      <c r="K240" s="29" t="s">
        <v>75</v>
      </c>
      <c r="L240" s="42">
        <v>371.25</v>
      </c>
      <c r="M240" s="26" t="str">
        <f t="shared" si="13"/>
        <v/>
      </c>
      <c r="N240" s="55"/>
      <c r="O240" s="55">
        <v>45778</v>
      </c>
      <c r="P240" s="52">
        <v>2025</v>
      </c>
      <c r="Q240" s="52">
        <v>9400</v>
      </c>
      <c r="R240" s="56">
        <f t="shared" si="14"/>
        <v>6.5155807365439092E-2</v>
      </c>
      <c r="S240" s="53">
        <v>7175.82</v>
      </c>
      <c r="T240" s="57">
        <f>IFERROR((S240-_xlfn.XLOOKUP(EDATE(O240, -1), O:O, S:S, "", 0)) / _xlfn.XLOOKUP(EDATE(O240, -1), O:O, S:S, "", 0),IF(_xlfn.XLOOKUP(EDATE(O240, -1), O:O, S:S, "", 0)=0, "Previous Year Value is Zero", ""))</f>
        <v>6.0445114381982551E-2</v>
      </c>
      <c r="U240" s="53"/>
      <c r="V240" s="28"/>
      <c r="Y240" s="28"/>
    </row>
    <row r="241" spans="9:25" x14ac:dyDescent="0.3">
      <c r="I241" s="22">
        <v>37237</v>
      </c>
      <c r="J241" s="29">
        <f t="shared" si="12"/>
        <v>2001</v>
      </c>
      <c r="K241" s="29" t="s">
        <v>75</v>
      </c>
      <c r="L241" s="42">
        <v>372.85</v>
      </c>
      <c r="M241" s="26" t="str">
        <f t="shared" si="13"/>
        <v/>
      </c>
      <c r="N241" s="55"/>
      <c r="O241" s="55">
        <v>45809</v>
      </c>
      <c r="P241" s="52">
        <v>2025</v>
      </c>
      <c r="Q241" s="52">
        <v>8675</v>
      </c>
      <c r="R241" s="56">
        <f t="shared" si="14"/>
        <v>-7.7127659574468085E-2</v>
      </c>
      <c r="S241" s="53">
        <v>6927.68</v>
      </c>
      <c r="T241" s="57">
        <f>IFERROR((S241-_xlfn.XLOOKUP(EDATE(O241, -1), O:O, S:S, "", 0)) / _xlfn.XLOOKUP(EDATE(O241, -1), O:O, S:S, "", 0),IF(_xlfn.XLOOKUP(EDATE(O241, -1), O:O, S:S, "", 0)=0, "Previous Year Value is Zero", ""))</f>
        <v>-3.4580020123135671E-2</v>
      </c>
      <c r="U241" s="53"/>
      <c r="V241" s="28"/>
      <c r="Y241" s="28"/>
    </row>
    <row r="242" spans="9:25" x14ac:dyDescent="0.3">
      <c r="I242" s="22">
        <v>37238</v>
      </c>
      <c r="J242" s="29">
        <f t="shared" si="12"/>
        <v>2001</v>
      </c>
      <c r="K242" s="29" t="s">
        <v>75</v>
      </c>
      <c r="L242" s="42">
        <v>374.69</v>
      </c>
      <c r="M242" s="26" t="str">
        <f t="shared" si="13"/>
        <v/>
      </c>
      <c r="N242" s="55"/>
      <c r="O242" s="55">
        <v>45839</v>
      </c>
      <c r="P242" s="52">
        <v>2025</v>
      </c>
      <c r="Q242" s="52">
        <v>8400</v>
      </c>
      <c r="R242" s="56">
        <f t="shared" si="14"/>
        <v>-3.1700288184438041E-2</v>
      </c>
      <c r="S242" s="53">
        <v>7344.74</v>
      </c>
      <c r="T242" s="57">
        <f>IFERROR((S242-_xlfn.XLOOKUP(EDATE(O242, -1), O:O, S:S, "", 0)) / _xlfn.XLOOKUP(EDATE(O242, -1), O:O, S:S, "", 0),IF(_xlfn.XLOOKUP(EDATE(O242, -1), O:O, S:S, "", 0)=0, "Previous Year Value is Zero", ""))</f>
        <v>6.0201972377476945E-2</v>
      </c>
      <c r="U242" s="53"/>
      <c r="V242" s="28"/>
      <c r="Y242" s="28"/>
    </row>
    <row r="243" spans="9:25" x14ac:dyDescent="0.3">
      <c r="I243" s="22">
        <v>37244</v>
      </c>
      <c r="J243" s="29">
        <f t="shared" si="12"/>
        <v>2001</v>
      </c>
      <c r="K243" s="29" t="s">
        <v>75</v>
      </c>
      <c r="L243" s="42">
        <v>375.07</v>
      </c>
      <c r="M243" s="26" t="str">
        <f t="shared" si="13"/>
        <v/>
      </c>
      <c r="N243" s="54"/>
      <c r="O243" s="26"/>
      <c r="T243" s="53"/>
      <c r="V243" s="28"/>
      <c r="Y243" s="28"/>
    </row>
    <row r="244" spans="9:25" x14ac:dyDescent="0.3">
      <c r="I244" s="22">
        <v>37245</v>
      </c>
      <c r="J244" s="29">
        <f t="shared" si="12"/>
        <v>2001</v>
      </c>
      <c r="K244" s="29" t="s">
        <v>75</v>
      </c>
      <c r="L244" s="42">
        <v>377.83</v>
      </c>
      <c r="M244" s="26" t="str">
        <f t="shared" si="13"/>
        <v/>
      </c>
      <c r="N244" s="54"/>
      <c r="O244" s="26"/>
      <c r="T244" s="53"/>
      <c r="V244" s="28"/>
      <c r="Y244" s="28"/>
    </row>
    <row r="245" spans="9:25" x14ac:dyDescent="0.3">
      <c r="I245" s="22">
        <v>37246</v>
      </c>
      <c r="J245" s="29">
        <f t="shared" si="12"/>
        <v>2001</v>
      </c>
      <c r="K245" s="29" t="s">
        <v>75</v>
      </c>
      <c r="L245" s="42">
        <v>378.25</v>
      </c>
      <c r="M245" s="26" t="str">
        <f t="shared" si="13"/>
        <v/>
      </c>
      <c r="N245" s="54"/>
      <c r="O245" s="26"/>
      <c r="T245" s="53"/>
      <c r="V245" s="28"/>
      <c r="Y245" s="28"/>
    </row>
    <row r="246" spans="9:25" x14ac:dyDescent="0.3">
      <c r="I246" s="22">
        <v>37251</v>
      </c>
      <c r="J246" s="29">
        <f t="shared" si="12"/>
        <v>2001</v>
      </c>
      <c r="K246" s="29" t="s">
        <v>75</v>
      </c>
      <c r="L246" s="42">
        <v>377.97</v>
      </c>
      <c r="M246" s="26" t="str">
        <f t="shared" si="13"/>
        <v/>
      </c>
      <c r="N246" s="54"/>
      <c r="O246" s="26"/>
      <c r="T246" s="53"/>
      <c r="V246" s="28"/>
      <c r="Y246" s="28"/>
    </row>
    <row r="247" spans="9:25" x14ac:dyDescent="0.3">
      <c r="I247" s="22">
        <v>37252</v>
      </c>
      <c r="J247" s="29">
        <f t="shared" si="12"/>
        <v>2001</v>
      </c>
      <c r="K247" s="29" t="s">
        <v>75</v>
      </c>
      <c r="L247" s="42">
        <v>379.97</v>
      </c>
      <c r="M247" s="26" t="str">
        <f t="shared" si="13"/>
        <v/>
      </c>
      <c r="N247" s="54"/>
      <c r="O247" s="26"/>
      <c r="T247" s="53"/>
      <c r="V247" s="28"/>
      <c r="Y247" s="28"/>
    </row>
    <row r="248" spans="9:25" x14ac:dyDescent="0.3">
      <c r="I248" s="22">
        <v>37253</v>
      </c>
      <c r="J248" s="29">
        <f t="shared" si="12"/>
        <v>2001</v>
      </c>
      <c r="K248" s="29" t="s">
        <v>75</v>
      </c>
      <c r="L248" s="42">
        <v>392.04</v>
      </c>
      <c r="M248" s="26" t="str">
        <f t="shared" si="13"/>
        <v/>
      </c>
      <c r="N248" s="54"/>
      <c r="O248" s="26"/>
      <c r="T248" s="53"/>
      <c r="V248" s="28"/>
      <c r="Y248" s="28"/>
    </row>
    <row r="249" spans="9:25" x14ac:dyDescent="0.3">
      <c r="I249" s="22">
        <v>37258</v>
      </c>
      <c r="J249" s="29">
        <f t="shared" si="12"/>
        <v>2002</v>
      </c>
      <c r="K249" s="29" t="s">
        <v>75</v>
      </c>
      <c r="L249" s="42">
        <v>383.46</v>
      </c>
      <c r="M249" s="26">
        <f t="shared" si="13"/>
        <v>-6.521050193803174E-2</v>
      </c>
      <c r="N249" s="54"/>
      <c r="O249" s="26"/>
      <c r="T249" s="53"/>
      <c r="V249" s="28"/>
      <c r="Y249" s="28"/>
    </row>
    <row r="250" spans="9:25" x14ac:dyDescent="0.3">
      <c r="I250" s="22">
        <v>37259</v>
      </c>
      <c r="J250" s="29">
        <f t="shared" si="12"/>
        <v>2002</v>
      </c>
      <c r="K250" s="29" t="s">
        <v>75</v>
      </c>
      <c r="L250" s="42">
        <v>381.51</v>
      </c>
      <c r="M250" s="26">
        <f t="shared" si="13"/>
        <v>-5.9926570238769912E-2</v>
      </c>
      <c r="N250" s="54"/>
      <c r="O250" s="26"/>
      <c r="T250" s="53"/>
      <c r="V250" s="28"/>
      <c r="Y250" s="28"/>
    </row>
    <row r="251" spans="9:25" x14ac:dyDescent="0.3">
      <c r="I251" s="22">
        <v>37260</v>
      </c>
      <c r="J251" s="29">
        <f t="shared" si="12"/>
        <v>2002</v>
      </c>
      <c r="K251" s="29" t="s">
        <v>75</v>
      </c>
      <c r="L251" s="42">
        <v>385.2</v>
      </c>
      <c r="M251" s="26">
        <f t="shared" si="13"/>
        <v>-6.0098089451723874E-2</v>
      </c>
      <c r="N251" s="54"/>
      <c r="O251" s="26"/>
      <c r="T251" s="53"/>
      <c r="V251" s="28"/>
      <c r="Y251" s="28"/>
    </row>
    <row r="252" spans="9:25" x14ac:dyDescent="0.3">
      <c r="I252" s="22">
        <v>37263</v>
      </c>
      <c r="J252" s="29">
        <f t="shared" si="12"/>
        <v>2002</v>
      </c>
      <c r="K252" s="29" t="s">
        <v>75</v>
      </c>
      <c r="L252" s="42">
        <v>388.72</v>
      </c>
      <c r="M252" s="26" t="str">
        <f t="shared" si="13"/>
        <v/>
      </c>
      <c r="N252" s="54"/>
      <c r="O252" s="26"/>
      <c r="T252" s="53"/>
      <c r="V252" s="28"/>
      <c r="Y252" s="28"/>
    </row>
    <row r="253" spans="9:25" x14ac:dyDescent="0.3">
      <c r="I253" s="22">
        <v>37264</v>
      </c>
      <c r="J253" s="29">
        <f t="shared" si="12"/>
        <v>2002</v>
      </c>
      <c r="K253" s="29" t="s">
        <v>75</v>
      </c>
      <c r="L253" s="42">
        <v>387.69</v>
      </c>
      <c r="M253" s="26">
        <f t="shared" si="13"/>
        <v>-6.753734035644704E-2</v>
      </c>
      <c r="N253" s="54"/>
      <c r="O253" s="26"/>
      <c r="T253" s="53"/>
      <c r="V253" s="28"/>
      <c r="Y253" s="28"/>
    </row>
    <row r="254" spans="9:25" x14ac:dyDescent="0.3">
      <c r="I254" s="22">
        <v>37265</v>
      </c>
      <c r="J254" s="29">
        <f t="shared" si="12"/>
        <v>2002</v>
      </c>
      <c r="K254" s="29" t="s">
        <v>75</v>
      </c>
      <c r="L254" s="42">
        <v>391.5</v>
      </c>
      <c r="M254" s="26">
        <f t="shared" si="13"/>
        <v>-5.7239868037662206E-2</v>
      </c>
      <c r="N254" s="54"/>
      <c r="O254" s="26"/>
      <c r="T254" s="53"/>
      <c r="V254" s="28"/>
      <c r="Y254" s="28"/>
    </row>
    <row r="255" spans="9:25" x14ac:dyDescent="0.3">
      <c r="I255" s="22">
        <v>37266</v>
      </c>
      <c r="J255" s="29">
        <f t="shared" si="12"/>
        <v>2002</v>
      </c>
      <c r="K255" s="29" t="s">
        <v>75</v>
      </c>
      <c r="L255" s="42">
        <v>402.07</v>
      </c>
      <c r="M255" s="26">
        <f t="shared" si="13"/>
        <v>-3.7004215366928501E-2</v>
      </c>
      <c r="N255" s="54"/>
      <c r="O255" s="26"/>
      <c r="T255" s="53"/>
      <c r="V255" s="28"/>
      <c r="Y255" s="28"/>
    </row>
    <row r="256" spans="9:25" x14ac:dyDescent="0.3">
      <c r="I256" s="22">
        <v>37267</v>
      </c>
      <c r="J256" s="29">
        <f t="shared" si="12"/>
        <v>2002</v>
      </c>
      <c r="K256" s="29" t="s">
        <v>75</v>
      </c>
      <c r="L256" s="42">
        <v>411.78</v>
      </c>
      <c r="M256" s="26">
        <f t="shared" si="13"/>
        <v>3.4114722939713859E-3</v>
      </c>
      <c r="N256" s="54"/>
      <c r="O256" s="26"/>
      <c r="T256" s="53"/>
      <c r="V256" s="28"/>
      <c r="Y256" s="28"/>
    </row>
    <row r="257" spans="9:25" x14ac:dyDescent="0.3">
      <c r="I257" s="22">
        <v>37270</v>
      </c>
      <c r="J257" s="29">
        <f t="shared" si="12"/>
        <v>2002</v>
      </c>
      <c r="K257" s="29" t="s">
        <v>75</v>
      </c>
      <c r="L257" s="42">
        <v>415.84</v>
      </c>
      <c r="M257" s="26" t="str">
        <f t="shared" si="13"/>
        <v/>
      </c>
      <c r="N257" s="54"/>
      <c r="O257" s="26"/>
      <c r="T257" s="53"/>
      <c r="V257" s="28"/>
      <c r="Y257" s="28"/>
    </row>
    <row r="258" spans="9:25" x14ac:dyDescent="0.3">
      <c r="I258" s="22">
        <v>37271</v>
      </c>
      <c r="J258" s="29">
        <f t="shared" si="12"/>
        <v>2002</v>
      </c>
      <c r="K258" s="29" t="s">
        <v>75</v>
      </c>
      <c r="L258" s="42">
        <v>421.25</v>
      </c>
      <c r="M258" s="26">
        <f t="shared" si="13"/>
        <v>2.2501092286033256E-2</v>
      </c>
      <c r="N258" s="54"/>
      <c r="O258" s="26"/>
      <c r="T258" s="53"/>
      <c r="V258" s="28"/>
      <c r="Y258" s="28"/>
    </row>
    <row r="259" spans="9:25" x14ac:dyDescent="0.3">
      <c r="I259" s="22">
        <v>37272</v>
      </c>
      <c r="J259" s="29">
        <f t="shared" si="12"/>
        <v>2002</v>
      </c>
      <c r="K259" s="29" t="s">
        <v>75</v>
      </c>
      <c r="L259" s="42">
        <v>423.59</v>
      </c>
      <c r="M259" s="26">
        <f t="shared" si="13"/>
        <v>2.0477486810089381E-2</v>
      </c>
      <c r="N259" s="54"/>
      <c r="O259" s="26"/>
      <c r="T259" s="53"/>
      <c r="V259" s="28"/>
      <c r="Y259" s="28"/>
    </row>
    <row r="260" spans="9:25" x14ac:dyDescent="0.3">
      <c r="I260" s="22">
        <v>37273</v>
      </c>
      <c r="J260" s="29">
        <f t="shared" si="12"/>
        <v>2002</v>
      </c>
      <c r="K260" s="29" t="s">
        <v>75</v>
      </c>
      <c r="L260" s="42">
        <v>425.04</v>
      </c>
      <c r="M260" s="26">
        <f t="shared" si="13"/>
        <v>2.5007837557575914E-2</v>
      </c>
      <c r="N260" s="54"/>
      <c r="O260" s="26"/>
      <c r="T260" s="53"/>
      <c r="V260" s="28"/>
      <c r="Y260" s="28"/>
    </row>
    <row r="261" spans="9:25" x14ac:dyDescent="0.3">
      <c r="I261" s="22">
        <v>37274</v>
      </c>
      <c r="J261" s="29">
        <f t="shared" ref="J261:J324" si="15">YEAR(I261)</f>
        <v>2002</v>
      </c>
      <c r="K261" s="29" t="s">
        <v>75</v>
      </c>
      <c r="L261" s="42">
        <v>426.41</v>
      </c>
      <c r="M261" s="26">
        <f t="shared" ref="M261:M324" si="16">IFERROR((L261-_xlfn.XLOOKUP(EDATE(I261, -12), I:I, L:L, "", 0)) / _xlfn.XLOOKUP(EDATE(I261, -12), I:I, L:L, "", 0),IF(_xlfn.XLOOKUP(EDATE(I261, -12), I:I, L:L, "", 0)=0, "Previous Year Value is Zero", ""))</f>
        <v>2.4162363396181101E-2</v>
      </c>
      <c r="N261" s="54"/>
      <c r="O261" s="26"/>
      <c r="T261" s="53"/>
      <c r="V261" s="28"/>
      <c r="Y261" s="28"/>
    </row>
    <row r="262" spans="9:25" x14ac:dyDescent="0.3">
      <c r="I262" s="22">
        <v>37277</v>
      </c>
      <c r="J262" s="29">
        <f t="shared" si="15"/>
        <v>2002</v>
      </c>
      <c r="K262" s="29" t="s">
        <v>75</v>
      </c>
      <c r="L262" s="42">
        <v>426.15</v>
      </c>
      <c r="M262" s="26" t="str">
        <f t="shared" si="16"/>
        <v/>
      </c>
      <c r="N262" s="54"/>
      <c r="O262" s="26"/>
      <c r="T262" s="53"/>
      <c r="V262" s="28"/>
      <c r="Y262" s="28"/>
    </row>
    <row r="263" spans="9:25" x14ac:dyDescent="0.3">
      <c r="I263" s="22">
        <v>37278</v>
      </c>
      <c r="J263" s="29">
        <f t="shared" si="15"/>
        <v>2002</v>
      </c>
      <c r="K263" s="29" t="s">
        <v>75</v>
      </c>
      <c r="L263" s="42">
        <v>428.47</v>
      </c>
      <c r="M263" s="26">
        <f t="shared" si="16"/>
        <v>2.5268598502069826E-2</v>
      </c>
      <c r="N263" s="54"/>
      <c r="O263" s="26"/>
      <c r="T263" s="53"/>
      <c r="V263" s="28"/>
      <c r="Y263" s="28"/>
    </row>
    <row r="264" spans="9:25" x14ac:dyDescent="0.3">
      <c r="I264" s="22">
        <v>37279</v>
      </c>
      <c r="J264" s="29">
        <f t="shared" si="15"/>
        <v>2002</v>
      </c>
      <c r="K264" s="29" t="s">
        <v>75</v>
      </c>
      <c r="L264" s="42">
        <v>433.98</v>
      </c>
      <c r="M264" s="26">
        <f t="shared" si="16"/>
        <v>4.3873574830422882E-2</v>
      </c>
      <c r="N264" s="54"/>
      <c r="O264" s="26"/>
      <c r="T264" s="53"/>
      <c r="V264" s="28"/>
      <c r="Y264" s="28"/>
    </row>
    <row r="265" spans="9:25" x14ac:dyDescent="0.3">
      <c r="I265" s="22">
        <v>37280</v>
      </c>
      <c r="J265" s="29">
        <f t="shared" si="15"/>
        <v>2002</v>
      </c>
      <c r="K265" s="29" t="s">
        <v>75</v>
      </c>
      <c r="L265" s="42">
        <v>445.86</v>
      </c>
      <c r="M265" s="26">
        <f t="shared" si="16"/>
        <v>6.9285560112238256E-2</v>
      </c>
      <c r="N265" s="54"/>
      <c r="O265" s="26"/>
      <c r="T265" s="53"/>
      <c r="V265" s="28"/>
      <c r="Y265" s="28"/>
    </row>
    <row r="266" spans="9:25" x14ac:dyDescent="0.3">
      <c r="I266" s="22">
        <v>37281</v>
      </c>
      <c r="J266" s="29">
        <f t="shared" si="15"/>
        <v>2002</v>
      </c>
      <c r="K266" s="29" t="s">
        <v>75</v>
      </c>
      <c r="L266" s="42">
        <v>452.46</v>
      </c>
      <c r="M266" s="26">
        <f t="shared" si="16"/>
        <v>8.4697816028576192E-2</v>
      </c>
      <c r="N266" s="54"/>
      <c r="O266" s="26"/>
      <c r="T266" s="53"/>
      <c r="V266" s="28"/>
      <c r="Y266" s="28"/>
    </row>
    <row r="267" spans="9:25" x14ac:dyDescent="0.3">
      <c r="I267" s="22">
        <v>37284</v>
      </c>
      <c r="J267" s="29">
        <f t="shared" si="15"/>
        <v>2002</v>
      </c>
      <c r="K267" s="29" t="s">
        <v>75</v>
      </c>
      <c r="L267" s="42">
        <v>441.57</v>
      </c>
      <c r="M267" s="26" t="str">
        <f t="shared" si="16"/>
        <v/>
      </c>
      <c r="N267" s="54"/>
      <c r="O267" s="26"/>
      <c r="T267" s="53"/>
      <c r="V267" s="28"/>
      <c r="Y267" s="28"/>
    </row>
    <row r="268" spans="9:25" x14ac:dyDescent="0.3">
      <c r="I268" s="22">
        <v>37285</v>
      </c>
      <c r="J268" s="29">
        <f t="shared" si="15"/>
        <v>2002</v>
      </c>
      <c r="K268" s="29" t="s">
        <v>75</v>
      </c>
      <c r="L268" s="42">
        <v>446.84</v>
      </c>
      <c r="M268" s="26">
        <f t="shared" si="16"/>
        <v>8.1806076746156545E-2</v>
      </c>
      <c r="N268" s="54"/>
      <c r="O268" s="26"/>
      <c r="T268" s="53"/>
      <c r="V268" s="28"/>
      <c r="Y268" s="28"/>
    </row>
    <row r="269" spans="9:25" x14ac:dyDescent="0.3">
      <c r="I269" s="22">
        <v>37286</v>
      </c>
      <c r="J269" s="29">
        <f t="shared" si="15"/>
        <v>2002</v>
      </c>
      <c r="K269" s="29" t="s">
        <v>75</v>
      </c>
      <c r="L269" s="42">
        <v>444.42</v>
      </c>
      <c r="M269" s="26">
        <f t="shared" si="16"/>
        <v>6.7470516177071158E-2</v>
      </c>
      <c r="N269" s="54"/>
      <c r="O269" s="26"/>
      <c r="T269" s="53"/>
      <c r="V269" s="28"/>
      <c r="Y269" s="28"/>
    </row>
    <row r="270" spans="9:25" x14ac:dyDescent="0.3">
      <c r="I270" s="22">
        <v>37287</v>
      </c>
      <c r="J270" s="29">
        <f t="shared" si="15"/>
        <v>2002</v>
      </c>
      <c r="K270" s="29" t="s">
        <v>75</v>
      </c>
      <c r="L270" s="42">
        <v>451.64</v>
      </c>
      <c r="M270" s="26">
        <f t="shared" si="16"/>
        <v>6.115927727262041E-2</v>
      </c>
      <c r="N270" s="54"/>
      <c r="O270" s="26"/>
      <c r="T270" s="53"/>
      <c r="V270" s="28"/>
      <c r="Y270" s="28"/>
    </row>
    <row r="271" spans="9:25" x14ac:dyDescent="0.3">
      <c r="I271" s="22">
        <v>37288</v>
      </c>
      <c r="J271" s="29">
        <f t="shared" si="15"/>
        <v>2002</v>
      </c>
      <c r="K271" s="29" t="s">
        <v>75</v>
      </c>
      <c r="L271" s="42">
        <v>454.28</v>
      </c>
      <c r="M271" s="26">
        <f t="shared" si="16"/>
        <v>5.504203632309905E-2</v>
      </c>
      <c r="N271" s="54"/>
      <c r="O271" s="26"/>
      <c r="T271" s="53"/>
      <c r="V271" s="28"/>
      <c r="Y271" s="28"/>
    </row>
    <row r="272" spans="9:25" x14ac:dyDescent="0.3">
      <c r="I272" s="22">
        <v>37291</v>
      </c>
      <c r="J272" s="29">
        <f t="shared" si="15"/>
        <v>2002</v>
      </c>
      <c r="K272" s="29" t="s">
        <v>75</v>
      </c>
      <c r="L272" s="42">
        <v>451.17</v>
      </c>
      <c r="M272" s="26" t="str">
        <f t="shared" si="16"/>
        <v/>
      </c>
      <c r="N272" s="54"/>
      <c r="O272" s="26"/>
      <c r="T272" s="53"/>
      <c r="V272" s="28"/>
      <c r="Y272" s="28"/>
    </row>
    <row r="273" spans="9:25" x14ac:dyDescent="0.3">
      <c r="I273" s="22">
        <v>37292</v>
      </c>
      <c r="J273" s="29">
        <f t="shared" si="15"/>
        <v>2002</v>
      </c>
      <c r="K273" s="29" t="s">
        <v>75</v>
      </c>
      <c r="L273" s="42">
        <v>450.49</v>
      </c>
      <c r="M273" s="26">
        <f t="shared" si="16"/>
        <v>-1.8433380542542715E-2</v>
      </c>
      <c r="N273" s="54"/>
      <c r="O273" s="26"/>
      <c r="T273" s="53"/>
      <c r="V273" s="28"/>
      <c r="Y273" s="28"/>
    </row>
    <row r="274" spans="9:25" x14ac:dyDescent="0.3">
      <c r="I274" s="22">
        <v>37293</v>
      </c>
      <c r="J274" s="29">
        <f t="shared" si="15"/>
        <v>2002</v>
      </c>
      <c r="K274" s="29" t="s">
        <v>75</v>
      </c>
      <c r="L274" s="42">
        <v>446.21</v>
      </c>
      <c r="M274" s="26">
        <f t="shared" si="16"/>
        <v>-8.6645486658817484E-3</v>
      </c>
      <c r="N274" s="54"/>
      <c r="O274" s="26"/>
      <c r="T274" s="53"/>
      <c r="V274" s="28"/>
      <c r="Y274" s="28"/>
    </row>
    <row r="275" spans="9:25" x14ac:dyDescent="0.3">
      <c r="I275" s="22">
        <v>37294</v>
      </c>
      <c r="J275" s="29">
        <f t="shared" si="15"/>
        <v>2002</v>
      </c>
      <c r="K275" s="29" t="s">
        <v>75</v>
      </c>
      <c r="L275" s="42">
        <v>433.17</v>
      </c>
      <c r="M275" s="26">
        <f t="shared" si="16"/>
        <v>-2.5116467490378703E-2</v>
      </c>
      <c r="N275" s="54"/>
      <c r="O275" s="26"/>
      <c r="T275" s="53"/>
      <c r="V275" s="28"/>
      <c r="Y275" s="28"/>
    </row>
    <row r="276" spans="9:25" x14ac:dyDescent="0.3">
      <c r="I276" s="22">
        <v>37295</v>
      </c>
      <c r="J276" s="29">
        <f t="shared" si="15"/>
        <v>2002</v>
      </c>
      <c r="K276" s="29" t="s">
        <v>75</v>
      </c>
      <c r="L276" s="42">
        <v>436.98</v>
      </c>
      <c r="M276" s="26">
        <f t="shared" si="16"/>
        <v>-8.621080811288975E-3</v>
      </c>
      <c r="N276" s="54"/>
      <c r="O276" s="26"/>
      <c r="T276" s="53"/>
      <c r="V276" s="28"/>
      <c r="Y276" s="28"/>
    </row>
    <row r="277" spans="9:25" x14ac:dyDescent="0.3">
      <c r="I277" s="22">
        <v>37298</v>
      </c>
      <c r="J277" s="29">
        <f t="shared" si="15"/>
        <v>2002</v>
      </c>
      <c r="K277" s="29" t="s">
        <v>75</v>
      </c>
      <c r="L277" s="42">
        <v>438.85</v>
      </c>
      <c r="M277" s="26" t="str">
        <f t="shared" si="16"/>
        <v/>
      </c>
      <c r="N277" s="54"/>
      <c r="O277" s="26"/>
      <c r="T277" s="53"/>
      <c r="V277" s="28"/>
      <c r="Y277" s="28"/>
    </row>
    <row r="278" spans="9:25" x14ac:dyDescent="0.3">
      <c r="I278" s="22">
        <v>37300</v>
      </c>
      <c r="J278" s="29">
        <f t="shared" si="15"/>
        <v>2002</v>
      </c>
      <c r="K278" s="29" t="s">
        <v>75</v>
      </c>
      <c r="L278" s="42">
        <v>436.79</v>
      </c>
      <c r="M278" s="26">
        <f t="shared" si="16"/>
        <v>2.4919633010301062E-2</v>
      </c>
      <c r="N278" s="54"/>
      <c r="O278" s="26"/>
      <c r="T278" s="53"/>
      <c r="V278" s="28"/>
      <c r="Y278" s="28"/>
    </row>
    <row r="279" spans="9:25" x14ac:dyDescent="0.3">
      <c r="I279" s="22">
        <v>37301</v>
      </c>
      <c r="J279" s="29">
        <f t="shared" si="15"/>
        <v>2002</v>
      </c>
      <c r="K279" s="29" t="s">
        <v>75</v>
      </c>
      <c r="L279" s="42">
        <v>439.4</v>
      </c>
      <c r="M279" s="26">
        <f t="shared" si="16"/>
        <v>3.8255239715507663E-2</v>
      </c>
      <c r="N279" s="54"/>
      <c r="O279" s="26"/>
      <c r="T279" s="53"/>
      <c r="V279" s="28"/>
      <c r="Y279" s="28"/>
    </row>
    <row r="280" spans="9:25" x14ac:dyDescent="0.3">
      <c r="I280" s="22">
        <v>37302</v>
      </c>
      <c r="J280" s="29">
        <f t="shared" si="15"/>
        <v>2002</v>
      </c>
      <c r="K280" s="29" t="s">
        <v>75</v>
      </c>
      <c r="L280" s="42">
        <v>449.38</v>
      </c>
      <c r="M280" s="26">
        <f t="shared" si="16"/>
        <v>2.0807777929217137E-2</v>
      </c>
      <c r="N280" s="54"/>
      <c r="O280" s="26"/>
      <c r="T280" s="53"/>
      <c r="V280" s="28"/>
      <c r="Y280" s="28"/>
    </row>
    <row r="281" spans="9:25" x14ac:dyDescent="0.3">
      <c r="I281" s="22">
        <v>37305</v>
      </c>
      <c r="J281" s="29">
        <f t="shared" si="15"/>
        <v>2002</v>
      </c>
      <c r="K281" s="29" t="s">
        <v>75</v>
      </c>
      <c r="L281" s="42">
        <v>462.35</v>
      </c>
      <c r="M281" s="26" t="str">
        <f t="shared" si="16"/>
        <v/>
      </c>
      <c r="N281" s="54"/>
      <c r="O281" s="26"/>
      <c r="T281" s="53"/>
      <c r="V281" s="28"/>
      <c r="Y281" s="28"/>
    </row>
    <row r="282" spans="9:25" x14ac:dyDescent="0.3">
      <c r="I282" s="22">
        <v>37306</v>
      </c>
      <c r="J282" s="29">
        <f t="shared" si="15"/>
        <v>2002</v>
      </c>
      <c r="K282" s="29" t="s">
        <v>75</v>
      </c>
      <c r="L282" s="42">
        <v>460.7</v>
      </c>
      <c r="M282" s="26">
        <f t="shared" si="16"/>
        <v>5.8739715953486239E-2</v>
      </c>
      <c r="N282" s="54"/>
      <c r="O282" s="26"/>
      <c r="T282" s="53"/>
      <c r="V282" s="28"/>
      <c r="Y282" s="28"/>
    </row>
    <row r="283" spans="9:25" x14ac:dyDescent="0.3">
      <c r="I283" s="22">
        <v>37307</v>
      </c>
      <c r="J283" s="29">
        <f t="shared" si="15"/>
        <v>2002</v>
      </c>
      <c r="K283" s="29" t="s">
        <v>75</v>
      </c>
      <c r="L283" s="42">
        <v>458.46</v>
      </c>
      <c r="M283" s="26">
        <f t="shared" si="16"/>
        <v>5.7138904261206352E-2</v>
      </c>
      <c r="N283" s="54"/>
      <c r="O283" s="26"/>
      <c r="T283" s="53"/>
      <c r="V283" s="28"/>
      <c r="Y283" s="28"/>
    </row>
    <row r="284" spans="9:25" x14ac:dyDescent="0.3">
      <c r="I284" s="22">
        <v>37308</v>
      </c>
      <c r="J284" s="29">
        <f t="shared" si="15"/>
        <v>2002</v>
      </c>
      <c r="K284" s="29" t="s">
        <v>75</v>
      </c>
      <c r="L284" s="42">
        <v>459.39</v>
      </c>
      <c r="M284" s="26">
        <f t="shared" si="16"/>
        <v>4.4305523982723367E-2</v>
      </c>
      <c r="N284" s="54"/>
      <c r="O284" s="26"/>
      <c r="T284" s="53"/>
      <c r="V284" s="28"/>
      <c r="Y284" s="28"/>
    </row>
    <row r="285" spans="9:25" x14ac:dyDescent="0.3">
      <c r="I285" s="22">
        <v>37312</v>
      </c>
      <c r="J285" s="29">
        <f t="shared" si="15"/>
        <v>2002</v>
      </c>
      <c r="K285" s="29" t="s">
        <v>75</v>
      </c>
      <c r="L285" s="42">
        <v>449.32</v>
      </c>
      <c r="M285" s="26" t="str">
        <f t="shared" si="16"/>
        <v/>
      </c>
      <c r="N285" s="54"/>
      <c r="O285" s="26"/>
      <c r="T285" s="53"/>
      <c r="V285" s="28"/>
      <c r="Y285" s="28"/>
    </row>
    <row r="286" spans="9:25" x14ac:dyDescent="0.3">
      <c r="I286" s="22">
        <v>37313</v>
      </c>
      <c r="J286" s="29">
        <f t="shared" si="15"/>
        <v>2002</v>
      </c>
      <c r="K286" s="29" t="s">
        <v>75</v>
      </c>
      <c r="L286" s="42">
        <v>448.69</v>
      </c>
      <c r="M286" s="26">
        <f t="shared" si="16"/>
        <v>3.8273747541363E-2</v>
      </c>
      <c r="N286" s="54"/>
      <c r="O286" s="26"/>
      <c r="T286" s="53"/>
      <c r="V286" s="28"/>
      <c r="Y286" s="28"/>
    </row>
    <row r="287" spans="9:25" x14ac:dyDescent="0.3">
      <c r="I287" s="22">
        <v>37314</v>
      </c>
      <c r="J287" s="29">
        <f t="shared" si="15"/>
        <v>2002</v>
      </c>
      <c r="K287" s="29" t="s">
        <v>75</v>
      </c>
      <c r="L287" s="42">
        <v>454.5</v>
      </c>
      <c r="M287" s="26">
        <f t="shared" si="16"/>
        <v>4.8902633218711772E-2</v>
      </c>
      <c r="N287" s="54"/>
      <c r="O287" s="26"/>
      <c r="T287" s="53"/>
      <c r="V287" s="28"/>
      <c r="Y287" s="28"/>
    </row>
    <row r="288" spans="9:25" x14ac:dyDescent="0.3">
      <c r="I288" s="22">
        <v>37315</v>
      </c>
      <c r="J288" s="29">
        <f t="shared" si="15"/>
        <v>2002</v>
      </c>
      <c r="K288" s="29" t="s">
        <v>75</v>
      </c>
      <c r="L288" s="42">
        <v>453.25</v>
      </c>
      <c r="M288" s="26">
        <f t="shared" si="16"/>
        <v>5.825356058837261E-2</v>
      </c>
      <c r="N288" s="54"/>
      <c r="O288" s="26"/>
      <c r="T288" s="53"/>
      <c r="V288" s="28"/>
      <c r="Y288" s="28"/>
    </row>
    <row r="289" spans="9:25" x14ac:dyDescent="0.3">
      <c r="I289" s="22">
        <v>37316</v>
      </c>
      <c r="J289" s="29">
        <f t="shared" si="15"/>
        <v>2002</v>
      </c>
      <c r="K289" s="29" t="s">
        <v>75</v>
      </c>
      <c r="L289" s="42">
        <v>452.16</v>
      </c>
      <c r="M289" s="26">
        <f t="shared" si="16"/>
        <v>6.6339645779779854E-2</v>
      </c>
      <c r="N289" s="54"/>
      <c r="O289" s="26"/>
      <c r="T289" s="53"/>
      <c r="V289" s="28"/>
      <c r="Y289" s="28"/>
    </row>
    <row r="290" spans="9:25" x14ac:dyDescent="0.3">
      <c r="I290" s="22">
        <v>37319</v>
      </c>
      <c r="J290" s="29">
        <f t="shared" si="15"/>
        <v>2002</v>
      </c>
      <c r="K290" s="29" t="s">
        <v>75</v>
      </c>
      <c r="L290" s="42">
        <v>455.19</v>
      </c>
      <c r="M290" s="26" t="str">
        <f t="shared" si="16"/>
        <v/>
      </c>
      <c r="N290" s="54"/>
      <c r="O290" s="26"/>
      <c r="T290" s="53"/>
      <c r="V290" s="28"/>
      <c r="Y290" s="28"/>
    </row>
    <row r="291" spans="9:25" x14ac:dyDescent="0.3">
      <c r="I291" s="22">
        <v>37320</v>
      </c>
      <c r="J291" s="29">
        <f t="shared" si="15"/>
        <v>2002</v>
      </c>
      <c r="K291" s="29" t="s">
        <v>75</v>
      </c>
      <c r="L291" s="42">
        <v>459.27</v>
      </c>
      <c r="M291" s="26" t="str">
        <f t="shared" si="16"/>
        <v/>
      </c>
      <c r="N291" s="54"/>
      <c r="O291" s="26"/>
      <c r="T291" s="53"/>
      <c r="V291" s="28"/>
      <c r="Y291" s="28"/>
    </row>
    <row r="292" spans="9:25" x14ac:dyDescent="0.3">
      <c r="I292" s="22">
        <v>37321</v>
      </c>
      <c r="J292" s="29">
        <f t="shared" si="15"/>
        <v>2002</v>
      </c>
      <c r="K292" s="29" t="s">
        <v>75</v>
      </c>
      <c r="L292" s="42">
        <v>476.96</v>
      </c>
      <c r="M292" s="26">
        <f t="shared" si="16"/>
        <v>0.10530218761586949</v>
      </c>
      <c r="N292" s="54"/>
      <c r="O292" s="26"/>
      <c r="T292" s="53"/>
      <c r="V292" s="28"/>
      <c r="Y292" s="28"/>
    </row>
    <row r="293" spans="9:25" x14ac:dyDescent="0.3">
      <c r="I293" s="22">
        <v>37322</v>
      </c>
      <c r="J293" s="29">
        <f t="shared" si="15"/>
        <v>2002</v>
      </c>
      <c r="K293" s="29" t="s">
        <v>75</v>
      </c>
      <c r="L293" s="42">
        <v>472.39</v>
      </c>
      <c r="M293" s="26">
        <f t="shared" si="16"/>
        <v>9.7178028103588374E-2</v>
      </c>
      <c r="N293" s="54"/>
      <c r="O293" s="26"/>
      <c r="T293" s="53"/>
      <c r="V293" s="28"/>
      <c r="Y293" s="28"/>
    </row>
    <row r="294" spans="9:25" x14ac:dyDescent="0.3">
      <c r="I294" s="22">
        <v>37323</v>
      </c>
      <c r="J294" s="29">
        <f t="shared" si="15"/>
        <v>2002</v>
      </c>
      <c r="K294" s="29" t="s">
        <v>75</v>
      </c>
      <c r="L294" s="42">
        <v>475.12</v>
      </c>
      <c r="M294" s="26">
        <f t="shared" si="16"/>
        <v>0.109989720586861</v>
      </c>
      <c r="N294" s="54"/>
      <c r="O294" s="26"/>
      <c r="T294" s="53"/>
      <c r="V294" s="28"/>
      <c r="Y294" s="28"/>
    </row>
    <row r="295" spans="9:25" x14ac:dyDescent="0.3">
      <c r="I295" s="22">
        <v>37326</v>
      </c>
      <c r="J295" s="29">
        <f t="shared" si="15"/>
        <v>2002</v>
      </c>
      <c r="K295" s="29" t="s">
        <v>75</v>
      </c>
      <c r="L295" s="42">
        <v>474.03</v>
      </c>
      <c r="M295" s="26" t="str">
        <f t="shared" si="16"/>
        <v/>
      </c>
      <c r="N295" s="54"/>
      <c r="O295" s="26"/>
      <c r="T295" s="53"/>
      <c r="V295" s="28"/>
      <c r="Y295" s="28"/>
    </row>
    <row r="296" spans="9:25" x14ac:dyDescent="0.3">
      <c r="I296" s="22">
        <v>37327</v>
      </c>
      <c r="J296" s="29">
        <f t="shared" si="15"/>
        <v>2002</v>
      </c>
      <c r="K296" s="29" t="s">
        <v>75</v>
      </c>
      <c r="L296" s="42">
        <v>469.37</v>
      </c>
      <c r="M296" s="26">
        <f t="shared" si="16"/>
        <v>0.18345477925417913</v>
      </c>
      <c r="N296" s="54"/>
      <c r="O296" s="26"/>
      <c r="T296" s="53"/>
      <c r="V296" s="28"/>
      <c r="Y296" s="28"/>
    </row>
    <row r="297" spans="9:25" x14ac:dyDescent="0.3">
      <c r="I297" s="22">
        <v>37328</v>
      </c>
      <c r="J297" s="29">
        <f t="shared" si="15"/>
        <v>2002</v>
      </c>
      <c r="K297" s="29" t="s">
        <v>75</v>
      </c>
      <c r="L297" s="42">
        <v>474</v>
      </c>
      <c r="M297" s="26">
        <f t="shared" si="16"/>
        <v>0.22826565779585906</v>
      </c>
      <c r="N297" s="54"/>
      <c r="O297" s="26"/>
      <c r="T297" s="53"/>
      <c r="V297" s="28"/>
      <c r="Y297" s="28"/>
    </row>
    <row r="298" spans="9:25" x14ac:dyDescent="0.3">
      <c r="I298" s="22">
        <v>37329</v>
      </c>
      <c r="J298" s="29">
        <f t="shared" si="15"/>
        <v>2002</v>
      </c>
      <c r="K298" s="29" t="s">
        <v>75</v>
      </c>
      <c r="L298" s="42">
        <v>467.99</v>
      </c>
      <c r="M298" s="26">
        <f t="shared" si="16"/>
        <v>0.2024718004059714</v>
      </c>
      <c r="N298" s="54"/>
      <c r="O298" s="26"/>
      <c r="T298" s="53"/>
      <c r="V298" s="28"/>
      <c r="Y298" s="28"/>
    </row>
    <row r="299" spans="9:25" x14ac:dyDescent="0.3">
      <c r="I299" s="22">
        <v>37333</v>
      </c>
      <c r="J299" s="29">
        <f t="shared" si="15"/>
        <v>2002</v>
      </c>
      <c r="K299" s="29" t="s">
        <v>75</v>
      </c>
      <c r="L299" s="42">
        <v>469.68</v>
      </c>
      <c r="M299" s="26" t="str">
        <f t="shared" si="16"/>
        <v/>
      </c>
      <c r="N299" s="54"/>
      <c r="O299" s="26"/>
      <c r="S299" s="22"/>
      <c r="T299" s="53"/>
      <c r="U299" s="22"/>
      <c r="V299" s="28"/>
      <c r="Y299" s="28"/>
    </row>
    <row r="300" spans="9:25" x14ac:dyDescent="0.3">
      <c r="I300" s="22">
        <v>37334</v>
      </c>
      <c r="J300" s="29">
        <f t="shared" si="15"/>
        <v>2002</v>
      </c>
      <c r="K300" s="29" t="s">
        <v>75</v>
      </c>
      <c r="L300" s="42">
        <v>471.64</v>
      </c>
      <c r="M300" s="26">
        <f t="shared" si="16"/>
        <v>0.28463256523397068</v>
      </c>
      <c r="N300" s="54"/>
      <c r="O300" s="26"/>
      <c r="S300" s="22"/>
      <c r="T300" s="53"/>
      <c r="U300" s="22"/>
      <c r="V300" s="28"/>
      <c r="Y300" s="28"/>
    </row>
    <row r="301" spans="9:25" x14ac:dyDescent="0.3">
      <c r="I301" s="22">
        <v>37335</v>
      </c>
      <c r="J301" s="29">
        <f t="shared" si="15"/>
        <v>2002</v>
      </c>
      <c r="K301" s="29" t="s">
        <v>75</v>
      </c>
      <c r="L301" s="42">
        <v>477.29</v>
      </c>
      <c r="M301" s="26">
        <f t="shared" si="16"/>
        <v>0.32415036759606058</v>
      </c>
      <c r="N301" s="54"/>
      <c r="O301" s="26"/>
      <c r="S301" s="22"/>
      <c r="T301" s="53"/>
      <c r="U301" s="22"/>
      <c r="V301" s="28"/>
      <c r="Y301" s="28"/>
    </row>
    <row r="302" spans="9:25" x14ac:dyDescent="0.3">
      <c r="I302" s="22">
        <v>37336</v>
      </c>
      <c r="J302" s="29">
        <f t="shared" si="15"/>
        <v>2002</v>
      </c>
      <c r="K302" s="29" t="s">
        <v>75</v>
      </c>
      <c r="L302" s="42">
        <v>480.65</v>
      </c>
      <c r="M302" s="26">
        <f t="shared" si="16"/>
        <v>0.30229218597594015</v>
      </c>
      <c r="N302" s="54"/>
      <c r="O302" s="26"/>
      <c r="S302" s="22"/>
      <c r="T302" s="53"/>
      <c r="U302" s="22"/>
      <c r="V302" s="28"/>
      <c r="Y302" s="28"/>
    </row>
    <row r="303" spans="9:25" x14ac:dyDescent="0.3">
      <c r="I303" s="22">
        <v>37337</v>
      </c>
      <c r="J303" s="29">
        <f t="shared" si="15"/>
        <v>2002</v>
      </c>
      <c r="K303" s="29" t="s">
        <v>75</v>
      </c>
      <c r="L303" s="42">
        <v>484.73</v>
      </c>
      <c r="M303" s="26">
        <f t="shared" si="16"/>
        <v>0.33468252657084646</v>
      </c>
      <c r="N303" s="54"/>
      <c r="O303" s="26"/>
      <c r="S303" s="22"/>
      <c r="T303" s="53"/>
      <c r="U303" s="22"/>
      <c r="V303" s="28"/>
      <c r="Y303" s="28"/>
    </row>
    <row r="304" spans="9:25" x14ac:dyDescent="0.3">
      <c r="I304" s="22">
        <v>37340</v>
      </c>
      <c r="J304" s="29">
        <f t="shared" si="15"/>
        <v>2002</v>
      </c>
      <c r="K304" s="29" t="s">
        <v>75</v>
      </c>
      <c r="L304" s="42">
        <v>479.43</v>
      </c>
      <c r="M304" s="26" t="str">
        <f t="shared" si="16"/>
        <v/>
      </c>
      <c r="N304" s="54"/>
      <c r="O304" s="26"/>
      <c r="S304" s="22"/>
      <c r="T304" s="53"/>
      <c r="U304" s="22"/>
      <c r="V304" s="28"/>
      <c r="Y304" s="28"/>
    </row>
    <row r="305" spans="9:25" x14ac:dyDescent="0.3">
      <c r="I305" s="22">
        <v>37341</v>
      </c>
      <c r="J305" s="29">
        <f t="shared" si="15"/>
        <v>2002</v>
      </c>
      <c r="K305" s="29" t="s">
        <v>75</v>
      </c>
      <c r="L305" s="42">
        <v>481.86</v>
      </c>
      <c r="M305" s="26" t="str">
        <f t="shared" si="16"/>
        <v/>
      </c>
      <c r="N305" s="54"/>
      <c r="O305" s="26"/>
      <c r="S305" s="22"/>
      <c r="T305" s="53"/>
      <c r="U305" s="22"/>
      <c r="V305" s="28"/>
      <c r="Y305" s="28"/>
    </row>
    <row r="306" spans="9:25" x14ac:dyDescent="0.3">
      <c r="I306" s="22">
        <v>37342</v>
      </c>
      <c r="J306" s="29">
        <f t="shared" si="15"/>
        <v>2002</v>
      </c>
      <c r="K306" s="29" t="s">
        <v>75</v>
      </c>
      <c r="L306" s="42">
        <v>481.29</v>
      </c>
      <c r="M306" s="26">
        <f t="shared" si="16"/>
        <v>0.3032493907392364</v>
      </c>
      <c r="N306" s="54"/>
      <c r="O306" s="26"/>
      <c r="S306" s="22"/>
      <c r="T306" s="53"/>
      <c r="U306" s="22"/>
      <c r="V306" s="28"/>
      <c r="Y306" s="28"/>
    </row>
    <row r="307" spans="9:25" x14ac:dyDescent="0.3">
      <c r="I307" s="22">
        <v>37343</v>
      </c>
      <c r="J307" s="29">
        <f t="shared" si="15"/>
        <v>2002</v>
      </c>
      <c r="K307" s="29" t="s">
        <v>75</v>
      </c>
      <c r="L307" s="42">
        <v>481.78</v>
      </c>
      <c r="M307" s="26">
        <f t="shared" si="16"/>
        <v>0.28413028413028402</v>
      </c>
      <c r="N307" s="54"/>
      <c r="O307" s="26"/>
      <c r="S307" s="22"/>
      <c r="T307" s="53"/>
      <c r="U307" s="22"/>
      <c r="V307" s="28"/>
      <c r="Y307" s="28"/>
    </row>
    <row r="308" spans="9:25" x14ac:dyDescent="0.3">
      <c r="I308" s="22">
        <v>37347</v>
      </c>
      <c r="J308" s="29">
        <f t="shared" si="15"/>
        <v>2002</v>
      </c>
      <c r="K308" s="29" t="s">
        <v>75</v>
      </c>
      <c r="L308" s="42">
        <v>486.67</v>
      </c>
      <c r="M308" s="26" t="str">
        <f t="shared" si="16"/>
        <v/>
      </c>
      <c r="N308" s="54"/>
      <c r="O308" s="26"/>
      <c r="S308" s="22"/>
      <c r="T308" s="53"/>
      <c r="U308" s="22"/>
      <c r="V308" s="28"/>
      <c r="Y308" s="28"/>
    </row>
    <row r="309" spans="9:25" x14ac:dyDescent="0.3">
      <c r="I309" s="22">
        <v>37348</v>
      </c>
      <c r="J309" s="29">
        <f t="shared" si="15"/>
        <v>2002</v>
      </c>
      <c r="K309" s="29" t="s">
        <v>75</v>
      </c>
      <c r="L309" s="42">
        <v>489.09</v>
      </c>
      <c r="M309" s="26">
        <f t="shared" si="16"/>
        <v>0.30413566914646833</v>
      </c>
      <c r="N309" s="54"/>
      <c r="O309" s="26"/>
      <c r="S309" s="22"/>
      <c r="T309" s="53"/>
      <c r="U309" s="22"/>
      <c r="V309" s="28"/>
      <c r="Y309" s="28"/>
    </row>
    <row r="310" spans="9:25" x14ac:dyDescent="0.3">
      <c r="I310" s="22">
        <v>37349</v>
      </c>
      <c r="J310" s="29">
        <f t="shared" si="15"/>
        <v>2002</v>
      </c>
      <c r="K310" s="29" t="s">
        <v>75</v>
      </c>
      <c r="L310" s="42">
        <v>488.16</v>
      </c>
      <c r="M310" s="26">
        <f t="shared" si="16"/>
        <v>0.309969139943647</v>
      </c>
      <c r="N310" s="54"/>
      <c r="O310" s="26"/>
      <c r="S310" s="22"/>
      <c r="T310" s="53"/>
      <c r="U310" s="22"/>
      <c r="V310" s="28"/>
      <c r="Y310" s="28"/>
    </row>
    <row r="311" spans="9:25" x14ac:dyDescent="0.3">
      <c r="I311" s="22">
        <v>37350</v>
      </c>
      <c r="J311" s="29">
        <f t="shared" si="15"/>
        <v>2002</v>
      </c>
      <c r="K311" s="29" t="s">
        <v>75</v>
      </c>
      <c r="L311" s="42">
        <v>502.5</v>
      </c>
      <c r="M311" s="26">
        <f t="shared" si="16"/>
        <v>0.36768188127704737</v>
      </c>
      <c r="N311" s="54"/>
      <c r="O311" s="26"/>
      <c r="S311" s="22"/>
      <c r="T311" s="53"/>
      <c r="U311" s="22"/>
      <c r="V311" s="28"/>
      <c r="Y311" s="28"/>
    </row>
    <row r="312" spans="9:25" x14ac:dyDescent="0.3">
      <c r="I312" s="22">
        <v>37351</v>
      </c>
      <c r="J312" s="29">
        <f t="shared" si="15"/>
        <v>2002</v>
      </c>
      <c r="K312" s="29" t="s">
        <v>75</v>
      </c>
      <c r="L312" s="42">
        <v>508.99</v>
      </c>
      <c r="M312" s="26">
        <f t="shared" si="16"/>
        <v>0.4042265566805528</v>
      </c>
      <c r="N312" s="54"/>
      <c r="O312" s="26"/>
      <c r="S312" s="22"/>
      <c r="T312" s="53"/>
      <c r="U312" s="22"/>
      <c r="V312" s="28"/>
      <c r="Y312" s="28"/>
    </row>
    <row r="313" spans="9:25" x14ac:dyDescent="0.3">
      <c r="I313" s="22">
        <v>37354</v>
      </c>
      <c r="J313" s="29">
        <f t="shared" si="15"/>
        <v>2002</v>
      </c>
      <c r="K313" s="29" t="s">
        <v>75</v>
      </c>
      <c r="L313" s="42">
        <v>515.08000000000004</v>
      </c>
      <c r="M313" s="26" t="str">
        <f t="shared" si="16"/>
        <v/>
      </c>
      <c r="N313" s="54"/>
      <c r="O313" s="26"/>
      <c r="S313" s="22"/>
      <c r="T313" s="53"/>
      <c r="U313" s="22"/>
      <c r="V313" s="28"/>
      <c r="Y313" s="28"/>
    </row>
    <row r="314" spans="9:25" x14ac:dyDescent="0.3">
      <c r="I314" s="22">
        <v>37355</v>
      </c>
      <c r="J314" s="29">
        <f t="shared" si="15"/>
        <v>2002</v>
      </c>
      <c r="K314" s="29" t="s">
        <v>75</v>
      </c>
      <c r="L314" s="42">
        <v>520</v>
      </c>
      <c r="M314" s="26">
        <f t="shared" si="16"/>
        <v>0.43535386993485714</v>
      </c>
      <c r="N314" s="54"/>
      <c r="O314" s="26"/>
      <c r="S314" s="22"/>
      <c r="T314" s="53"/>
      <c r="U314" s="22"/>
      <c r="V314" s="28"/>
      <c r="Y314" s="28"/>
    </row>
    <row r="315" spans="9:25" x14ac:dyDescent="0.3">
      <c r="I315" s="22">
        <v>37356</v>
      </c>
      <c r="J315" s="29">
        <f t="shared" si="15"/>
        <v>2002</v>
      </c>
      <c r="K315" s="29" t="s">
        <v>75</v>
      </c>
      <c r="L315" s="42">
        <v>533.80999999999995</v>
      </c>
      <c r="M315" s="26">
        <f t="shared" si="16"/>
        <v>0.44585590465872144</v>
      </c>
      <c r="N315" s="54"/>
      <c r="O315" s="26"/>
      <c r="S315" s="22"/>
      <c r="T315" s="53"/>
      <c r="U315" s="22"/>
      <c r="V315" s="28"/>
      <c r="Y315" s="28"/>
    </row>
    <row r="316" spans="9:25" x14ac:dyDescent="0.3">
      <c r="I316" s="22">
        <v>37357</v>
      </c>
      <c r="J316" s="29">
        <f t="shared" si="15"/>
        <v>2002</v>
      </c>
      <c r="K316" s="29" t="s">
        <v>75</v>
      </c>
      <c r="L316" s="42">
        <v>531.51</v>
      </c>
      <c r="M316" s="26">
        <f t="shared" si="16"/>
        <v>0.44762501361804108</v>
      </c>
      <c r="N316" s="54"/>
      <c r="O316" s="26"/>
      <c r="S316" s="22"/>
      <c r="T316" s="53"/>
      <c r="U316" s="22"/>
      <c r="V316" s="28"/>
      <c r="Y316" s="28"/>
    </row>
    <row r="317" spans="9:25" x14ac:dyDescent="0.3">
      <c r="I317" s="22">
        <v>37361</v>
      </c>
      <c r="J317" s="29">
        <f t="shared" si="15"/>
        <v>2002</v>
      </c>
      <c r="K317" s="29" t="s">
        <v>75</v>
      </c>
      <c r="L317" s="42">
        <v>549.84</v>
      </c>
      <c r="M317" s="26" t="str">
        <f t="shared" si="16"/>
        <v/>
      </c>
      <c r="N317" s="54"/>
      <c r="O317" s="26"/>
      <c r="S317" s="22"/>
      <c r="T317" s="53"/>
      <c r="U317" s="22"/>
      <c r="V317" s="28"/>
      <c r="Y317" s="28"/>
    </row>
    <row r="318" spans="9:25" x14ac:dyDescent="0.3">
      <c r="I318" s="22">
        <v>37362</v>
      </c>
      <c r="J318" s="29">
        <f t="shared" si="15"/>
        <v>2002</v>
      </c>
      <c r="K318" s="29" t="s">
        <v>75</v>
      </c>
      <c r="L318" s="42">
        <v>551.61</v>
      </c>
      <c r="M318" s="26">
        <f t="shared" si="16"/>
        <v>0.51870818534731988</v>
      </c>
      <c r="N318" s="54"/>
      <c r="O318" s="26"/>
      <c r="S318" s="22"/>
      <c r="T318" s="53"/>
      <c r="U318" s="22"/>
      <c r="V318" s="28"/>
      <c r="Y318" s="28"/>
    </row>
    <row r="319" spans="9:25" x14ac:dyDescent="0.3">
      <c r="I319" s="22">
        <v>37363</v>
      </c>
      <c r="J319" s="29">
        <f t="shared" si="15"/>
        <v>2002</v>
      </c>
      <c r="K319" s="29" t="s">
        <v>75</v>
      </c>
      <c r="L319" s="42">
        <v>542.27</v>
      </c>
      <c r="M319" s="26">
        <f t="shared" si="16"/>
        <v>0.50613820686590361</v>
      </c>
      <c r="N319" s="54"/>
      <c r="O319" s="26"/>
      <c r="S319" s="22"/>
      <c r="T319" s="53"/>
      <c r="U319" s="22"/>
      <c r="V319" s="28"/>
      <c r="Y319" s="28"/>
    </row>
    <row r="320" spans="9:25" x14ac:dyDescent="0.3">
      <c r="I320" s="22">
        <v>37364</v>
      </c>
      <c r="J320" s="29">
        <f t="shared" si="15"/>
        <v>2002</v>
      </c>
      <c r="K320" s="29" t="s">
        <v>75</v>
      </c>
      <c r="L320" s="42">
        <v>534.84</v>
      </c>
      <c r="M320" s="26">
        <f t="shared" si="16"/>
        <v>0.50138955169413024</v>
      </c>
      <c r="N320" s="54"/>
      <c r="O320" s="26"/>
      <c r="S320" s="22"/>
      <c r="T320" s="53"/>
      <c r="U320" s="22"/>
      <c r="V320" s="28"/>
      <c r="Y320" s="28"/>
    </row>
    <row r="321" spans="9:25" x14ac:dyDescent="0.3">
      <c r="I321" s="22">
        <v>37365</v>
      </c>
      <c r="J321" s="29">
        <f t="shared" si="15"/>
        <v>2002</v>
      </c>
      <c r="K321" s="29" t="s">
        <v>75</v>
      </c>
      <c r="L321" s="42">
        <v>532.78</v>
      </c>
      <c r="M321" s="26">
        <f t="shared" si="16"/>
        <v>0.52523546420085299</v>
      </c>
      <c r="N321" s="54"/>
      <c r="O321" s="26"/>
      <c r="S321" s="22"/>
      <c r="T321" s="53"/>
      <c r="U321" s="22"/>
      <c r="V321" s="28"/>
      <c r="Y321" s="28"/>
    </row>
    <row r="322" spans="9:25" x14ac:dyDescent="0.3">
      <c r="I322" s="22">
        <v>37368</v>
      </c>
      <c r="J322" s="29">
        <f t="shared" si="15"/>
        <v>2002</v>
      </c>
      <c r="K322" s="29" t="s">
        <v>75</v>
      </c>
      <c r="L322" s="42">
        <v>535.67999999999995</v>
      </c>
      <c r="M322" s="26" t="str">
        <f t="shared" si="16"/>
        <v/>
      </c>
      <c r="N322" s="54"/>
      <c r="O322" s="26"/>
      <c r="S322" s="22"/>
      <c r="T322" s="53"/>
      <c r="U322" s="22"/>
      <c r="V322" s="28"/>
      <c r="Y322" s="28"/>
    </row>
    <row r="323" spans="9:25" x14ac:dyDescent="0.3">
      <c r="I323" s="22">
        <v>37369</v>
      </c>
      <c r="J323" s="29">
        <f t="shared" si="15"/>
        <v>2002</v>
      </c>
      <c r="K323" s="29" t="s">
        <v>75</v>
      </c>
      <c r="L323" s="42">
        <v>543.05999999999995</v>
      </c>
      <c r="M323" s="26">
        <f t="shared" si="16"/>
        <v>0.56767991686152219</v>
      </c>
      <c r="N323" s="54"/>
      <c r="O323" s="26"/>
      <c r="S323" s="22"/>
      <c r="T323" s="53"/>
      <c r="U323" s="22"/>
      <c r="V323" s="28"/>
      <c r="Y323" s="28"/>
    </row>
    <row r="324" spans="9:25" x14ac:dyDescent="0.3">
      <c r="I324" s="22">
        <v>37370</v>
      </c>
      <c r="J324" s="29">
        <f t="shared" si="15"/>
        <v>2002</v>
      </c>
      <c r="K324" s="29" t="s">
        <v>75</v>
      </c>
      <c r="L324" s="42">
        <v>544.26</v>
      </c>
      <c r="M324" s="26">
        <f t="shared" si="16"/>
        <v>0.56351623096811243</v>
      </c>
      <c r="N324" s="54"/>
      <c r="O324" s="26"/>
      <c r="S324" s="22"/>
      <c r="T324" s="53"/>
      <c r="U324" s="22"/>
      <c r="V324" s="28"/>
      <c r="Y324" s="28"/>
    </row>
    <row r="325" spans="9:25" x14ac:dyDescent="0.3">
      <c r="I325" s="22">
        <v>37371</v>
      </c>
      <c r="J325" s="29">
        <f t="shared" ref="J325:J388" si="17">YEAR(I325)</f>
        <v>2002</v>
      </c>
      <c r="K325" s="29" t="s">
        <v>75</v>
      </c>
      <c r="L325" s="42">
        <v>544.59</v>
      </c>
      <c r="M325" s="26">
        <f t="shared" ref="M325:M388" si="18">IFERROR((L325-_xlfn.XLOOKUP(EDATE(I325, -12), I:I, L:L, "", 0)) / _xlfn.XLOOKUP(EDATE(I325, -12), I:I, L:L, "", 0),IF(_xlfn.XLOOKUP(EDATE(I325, -12), I:I, L:L, "", 0)=0, "Previous Year Value is Zero", ""))</f>
        <v>0.54196160597995358</v>
      </c>
      <c r="N325" s="54"/>
      <c r="O325" s="26"/>
      <c r="S325" s="22"/>
      <c r="T325" s="53"/>
      <c r="U325" s="22"/>
      <c r="V325" s="28"/>
      <c r="Y325" s="28"/>
    </row>
    <row r="326" spans="9:25" x14ac:dyDescent="0.3">
      <c r="I326" s="22">
        <v>37372</v>
      </c>
      <c r="J326" s="29">
        <f t="shared" si="17"/>
        <v>2002</v>
      </c>
      <c r="K326" s="29" t="s">
        <v>75</v>
      </c>
      <c r="L326" s="42">
        <v>539.96</v>
      </c>
      <c r="M326" s="26">
        <f t="shared" si="18"/>
        <v>0.53685888313314756</v>
      </c>
      <c r="N326" s="54"/>
      <c r="O326" s="26"/>
      <c r="S326" s="22"/>
      <c r="T326" s="53"/>
      <c r="U326" s="22"/>
      <c r="V326" s="28"/>
      <c r="Y326" s="28"/>
    </row>
    <row r="327" spans="9:25" x14ac:dyDescent="0.3">
      <c r="I327" s="22">
        <v>37375</v>
      </c>
      <c r="J327" s="29">
        <f t="shared" si="17"/>
        <v>2002</v>
      </c>
      <c r="K327" s="29" t="s">
        <v>75</v>
      </c>
      <c r="L327" s="42">
        <v>525.86</v>
      </c>
      <c r="M327" s="26" t="str">
        <f t="shared" si="18"/>
        <v/>
      </c>
      <c r="N327" s="54"/>
      <c r="O327" s="26"/>
      <c r="S327" s="22"/>
      <c r="T327" s="53"/>
      <c r="U327" s="22"/>
      <c r="V327" s="28"/>
      <c r="Y327" s="28"/>
    </row>
    <row r="328" spans="9:25" x14ac:dyDescent="0.3">
      <c r="I328" s="22">
        <v>37376</v>
      </c>
      <c r="J328" s="29">
        <f t="shared" si="17"/>
        <v>2002</v>
      </c>
      <c r="K328" s="29" t="s">
        <v>75</v>
      </c>
      <c r="L328" s="42">
        <v>534.05999999999995</v>
      </c>
      <c r="M328" s="26">
        <f t="shared" si="18"/>
        <v>0.4908299137425674</v>
      </c>
      <c r="N328" s="54"/>
      <c r="O328" s="26"/>
      <c r="S328" s="22"/>
      <c r="T328" s="53"/>
      <c r="U328" s="22"/>
      <c r="V328" s="28"/>
      <c r="Y328" s="28"/>
    </row>
    <row r="329" spans="9:25" x14ac:dyDescent="0.3">
      <c r="I329" s="22">
        <v>37377</v>
      </c>
      <c r="J329" s="29">
        <f t="shared" si="17"/>
        <v>2002</v>
      </c>
      <c r="K329" s="29" t="s">
        <v>75</v>
      </c>
      <c r="L329" s="42">
        <v>534.72</v>
      </c>
      <c r="M329" s="26">
        <f t="shared" si="18"/>
        <v>0.47618916158242003</v>
      </c>
      <c r="N329" s="54"/>
      <c r="O329" s="26"/>
      <c r="S329" s="22"/>
      <c r="T329" s="53"/>
      <c r="U329" s="22"/>
      <c r="V329" s="28"/>
      <c r="Y329" s="28"/>
    </row>
    <row r="330" spans="9:25" x14ac:dyDescent="0.3">
      <c r="I330" s="22">
        <v>37378</v>
      </c>
      <c r="J330" s="29">
        <f t="shared" si="17"/>
        <v>2002</v>
      </c>
      <c r="K330" s="29" t="s">
        <v>75</v>
      </c>
      <c r="L330" s="42">
        <v>539.70000000000005</v>
      </c>
      <c r="M330" s="26">
        <f t="shared" si="18"/>
        <v>0.48792456991618882</v>
      </c>
      <c r="N330" s="54"/>
      <c r="O330" s="26"/>
      <c r="S330" s="22"/>
      <c r="T330" s="53"/>
      <c r="U330" s="22"/>
      <c r="V330" s="28"/>
      <c r="Y330" s="28"/>
    </row>
    <row r="331" spans="9:25" x14ac:dyDescent="0.3">
      <c r="I331" s="22">
        <v>37379</v>
      </c>
      <c r="J331" s="29">
        <f t="shared" si="17"/>
        <v>2002</v>
      </c>
      <c r="K331" s="29" t="s">
        <v>75</v>
      </c>
      <c r="L331" s="42">
        <v>544.08000000000004</v>
      </c>
      <c r="M331" s="26">
        <f t="shared" si="18"/>
        <v>0.46281658331989045</v>
      </c>
      <c r="N331" s="54"/>
      <c r="O331" s="26"/>
      <c r="S331" s="22"/>
      <c r="T331" s="53"/>
      <c r="U331" s="22"/>
      <c r="V331" s="28"/>
      <c r="Y331" s="28"/>
    </row>
    <row r="332" spans="9:25" x14ac:dyDescent="0.3">
      <c r="I332" s="22">
        <v>37382</v>
      </c>
      <c r="J332" s="29">
        <f t="shared" si="17"/>
        <v>2002</v>
      </c>
      <c r="K332" s="29" t="s">
        <v>75</v>
      </c>
      <c r="L332" s="42">
        <v>539.80999999999995</v>
      </c>
      <c r="M332" s="26" t="str">
        <f t="shared" si="18"/>
        <v/>
      </c>
      <c r="N332" s="54"/>
      <c r="O332" s="26"/>
      <c r="S332" s="22"/>
      <c r="T332" s="53"/>
      <c r="U332" s="22"/>
      <c r="V332" s="28"/>
      <c r="Y332" s="28"/>
    </row>
    <row r="333" spans="9:25" x14ac:dyDescent="0.3">
      <c r="I333" s="22">
        <v>37383</v>
      </c>
      <c r="J333" s="29">
        <f t="shared" si="17"/>
        <v>2002</v>
      </c>
      <c r="K333" s="29" t="s">
        <v>75</v>
      </c>
      <c r="L333" s="42">
        <v>544.89</v>
      </c>
      <c r="M333" s="26" t="str">
        <f t="shared" si="18"/>
        <v/>
      </c>
      <c r="N333" s="54"/>
      <c r="O333" s="26"/>
      <c r="S333" s="22"/>
      <c r="T333" s="53"/>
      <c r="U333" s="22"/>
      <c r="V333" s="28"/>
      <c r="Y333" s="28"/>
    </row>
    <row r="334" spans="9:25" x14ac:dyDescent="0.3">
      <c r="I334" s="22">
        <v>37384</v>
      </c>
      <c r="J334" s="29">
        <f t="shared" si="17"/>
        <v>2002</v>
      </c>
      <c r="K334" s="29" t="s">
        <v>75</v>
      </c>
      <c r="L334" s="42">
        <v>547.74</v>
      </c>
      <c r="M334" s="26">
        <f t="shared" si="18"/>
        <v>0.46858996702147615</v>
      </c>
      <c r="N334" s="54"/>
      <c r="O334" s="26"/>
      <c r="S334" s="22"/>
      <c r="T334" s="53"/>
      <c r="U334" s="22"/>
      <c r="V334" s="28"/>
      <c r="Y334" s="28"/>
    </row>
    <row r="335" spans="9:25" x14ac:dyDescent="0.3">
      <c r="I335" s="22">
        <v>37386</v>
      </c>
      <c r="J335" s="29">
        <f t="shared" si="17"/>
        <v>2002</v>
      </c>
      <c r="K335" s="29" t="s">
        <v>75</v>
      </c>
      <c r="L335" s="42">
        <v>543.91</v>
      </c>
      <c r="M335" s="26">
        <f t="shared" si="18"/>
        <v>0.47389101157087504</v>
      </c>
      <c r="N335" s="54"/>
      <c r="O335" s="26"/>
      <c r="S335" s="22"/>
      <c r="T335" s="53"/>
      <c r="U335" s="22"/>
      <c r="V335" s="28"/>
      <c r="Y335" s="28"/>
    </row>
    <row r="336" spans="9:25" x14ac:dyDescent="0.3">
      <c r="I336" s="22">
        <v>37389</v>
      </c>
      <c r="J336" s="29">
        <f t="shared" si="17"/>
        <v>2002</v>
      </c>
      <c r="K336" s="29" t="s">
        <v>75</v>
      </c>
      <c r="L336" s="42">
        <v>537.14</v>
      </c>
      <c r="M336" s="26" t="str">
        <f t="shared" si="18"/>
        <v/>
      </c>
      <c r="N336" s="54"/>
      <c r="O336" s="26"/>
      <c r="S336" s="22"/>
      <c r="T336" s="53"/>
      <c r="U336" s="22"/>
      <c r="V336" s="28"/>
      <c r="Y336" s="28"/>
    </row>
    <row r="337" spans="9:25" x14ac:dyDescent="0.3">
      <c r="I337" s="22">
        <v>37390</v>
      </c>
      <c r="J337" s="29">
        <f t="shared" si="17"/>
        <v>2002</v>
      </c>
      <c r="K337" s="29" t="s">
        <v>75</v>
      </c>
      <c r="L337" s="42">
        <v>538.63</v>
      </c>
      <c r="M337" s="26">
        <f t="shared" si="18"/>
        <v>0.46255566416856747</v>
      </c>
      <c r="N337" s="54"/>
      <c r="O337" s="26"/>
      <c r="S337" s="22"/>
      <c r="T337" s="53"/>
      <c r="U337" s="22"/>
      <c r="V337" s="28"/>
      <c r="Y337" s="28"/>
    </row>
    <row r="338" spans="9:25" x14ac:dyDescent="0.3">
      <c r="I338" s="22">
        <v>37391</v>
      </c>
      <c r="J338" s="29">
        <f t="shared" si="17"/>
        <v>2002</v>
      </c>
      <c r="K338" s="29" t="s">
        <v>75</v>
      </c>
      <c r="L338" s="42">
        <v>538.89</v>
      </c>
      <c r="M338" s="26">
        <f t="shared" si="18"/>
        <v>0.45300366695427091</v>
      </c>
      <c r="N338" s="54"/>
      <c r="O338" s="26"/>
      <c r="S338" s="22"/>
      <c r="T338" s="53"/>
      <c r="U338" s="22"/>
      <c r="V338" s="28"/>
      <c r="Y338" s="28"/>
    </row>
    <row r="339" spans="9:25" x14ac:dyDescent="0.3">
      <c r="I339" s="22">
        <v>37392</v>
      </c>
      <c r="J339" s="29">
        <f t="shared" si="17"/>
        <v>2002</v>
      </c>
      <c r="K339" s="29" t="s">
        <v>75</v>
      </c>
      <c r="L339" s="42">
        <v>529.75</v>
      </c>
      <c r="M339" s="26">
        <f t="shared" si="18"/>
        <v>0.40804826834649011</v>
      </c>
      <c r="N339" s="54"/>
      <c r="O339" s="26"/>
      <c r="S339" s="22"/>
      <c r="T339" s="53"/>
      <c r="U339" s="22"/>
      <c r="V339" s="28"/>
      <c r="Y339" s="28"/>
    </row>
    <row r="340" spans="9:25" x14ac:dyDescent="0.3">
      <c r="I340" s="22">
        <v>37393</v>
      </c>
      <c r="J340" s="29">
        <f t="shared" si="17"/>
        <v>2002</v>
      </c>
      <c r="K340" s="29" t="s">
        <v>75</v>
      </c>
      <c r="L340" s="42">
        <v>531.58000000000004</v>
      </c>
      <c r="M340" s="26">
        <f t="shared" si="18"/>
        <v>0.41114945580037182</v>
      </c>
      <c r="N340" s="54"/>
      <c r="O340" s="26"/>
      <c r="S340" s="22"/>
      <c r="T340" s="53"/>
      <c r="U340" s="22"/>
      <c r="V340" s="28"/>
      <c r="Y340" s="28"/>
    </row>
    <row r="341" spans="9:25" x14ac:dyDescent="0.3">
      <c r="I341" s="22">
        <v>37396</v>
      </c>
      <c r="J341" s="29">
        <f t="shared" si="17"/>
        <v>2002</v>
      </c>
      <c r="K341" s="29" t="s">
        <v>75</v>
      </c>
      <c r="L341" s="42">
        <v>526.92999999999995</v>
      </c>
      <c r="M341" s="26" t="str">
        <f t="shared" si="18"/>
        <v/>
      </c>
      <c r="N341" s="54"/>
      <c r="O341" s="26"/>
      <c r="S341" s="22"/>
      <c r="T341" s="53"/>
      <c r="U341" s="22"/>
      <c r="V341" s="28"/>
      <c r="Y341" s="28"/>
    </row>
    <row r="342" spans="9:25" x14ac:dyDescent="0.3">
      <c r="I342" s="22">
        <v>37397</v>
      </c>
      <c r="J342" s="29">
        <f t="shared" si="17"/>
        <v>2002</v>
      </c>
      <c r="K342" s="29" t="s">
        <v>75</v>
      </c>
      <c r="L342" s="42">
        <v>525.34</v>
      </c>
      <c r="M342" s="26">
        <f t="shared" si="18"/>
        <v>0.38109259161890752</v>
      </c>
      <c r="N342" s="54"/>
      <c r="O342" s="26"/>
      <c r="S342" s="22"/>
      <c r="T342" s="53"/>
      <c r="U342" s="22"/>
      <c r="V342" s="28"/>
      <c r="Y342" s="28"/>
    </row>
    <row r="343" spans="9:25" x14ac:dyDescent="0.3">
      <c r="I343" s="22">
        <v>37398</v>
      </c>
      <c r="J343" s="29">
        <f t="shared" si="17"/>
        <v>2002</v>
      </c>
      <c r="K343" s="29" t="s">
        <v>75</v>
      </c>
      <c r="L343" s="42">
        <v>511.63</v>
      </c>
      <c r="M343" s="26">
        <f t="shared" si="18"/>
        <v>0.34756499064977475</v>
      </c>
      <c r="N343" s="54"/>
      <c r="O343" s="26"/>
      <c r="S343" s="22"/>
      <c r="T343" s="53"/>
      <c r="U343" s="22"/>
      <c r="V343" s="28"/>
      <c r="Y343" s="28"/>
    </row>
    <row r="344" spans="9:25" x14ac:dyDescent="0.3">
      <c r="I344" s="22">
        <v>37399</v>
      </c>
      <c r="J344" s="29">
        <f t="shared" si="17"/>
        <v>2002</v>
      </c>
      <c r="K344" s="29" t="s">
        <v>75</v>
      </c>
      <c r="L344" s="42">
        <v>503.67</v>
      </c>
      <c r="M344" s="26">
        <f t="shared" si="18"/>
        <v>0.32307975202269623</v>
      </c>
      <c r="N344" s="54"/>
      <c r="O344" s="26"/>
      <c r="S344" s="22"/>
      <c r="T344" s="53"/>
      <c r="U344" s="22"/>
      <c r="V344" s="28"/>
      <c r="Y344" s="28"/>
    </row>
    <row r="345" spans="9:25" x14ac:dyDescent="0.3">
      <c r="I345" s="22">
        <v>37400</v>
      </c>
      <c r="J345" s="29">
        <f t="shared" si="17"/>
        <v>2002</v>
      </c>
      <c r="K345" s="29" t="s">
        <v>75</v>
      </c>
      <c r="L345" s="42">
        <v>506.96</v>
      </c>
      <c r="M345" s="26" t="str">
        <f t="shared" si="18"/>
        <v/>
      </c>
      <c r="N345" s="54"/>
      <c r="O345" s="26"/>
      <c r="S345" s="22"/>
      <c r="T345" s="53"/>
      <c r="U345" s="22"/>
      <c r="V345" s="28"/>
      <c r="Y345" s="28"/>
    </row>
    <row r="346" spans="9:25" x14ac:dyDescent="0.3">
      <c r="I346" s="22">
        <v>37403</v>
      </c>
      <c r="J346" s="29">
        <f t="shared" si="17"/>
        <v>2002</v>
      </c>
      <c r="K346" s="29" t="s">
        <v>75</v>
      </c>
      <c r="L346" s="42">
        <v>512.79</v>
      </c>
      <c r="M346" s="26" t="str">
        <f t="shared" si="18"/>
        <v/>
      </c>
      <c r="N346" s="54"/>
      <c r="O346" s="26"/>
      <c r="S346" s="22"/>
      <c r="T346" s="53"/>
      <c r="U346" s="22"/>
      <c r="V346" s="28"/>
      <c r="Y346" s="28"/>
    </row>
    <row r="347" spans="9:25" x14ac:dyDescent="0.3">
      <c r="I347" s="22">
        <v>37404</v>
      </c>
      <c r="J347" s="29">
        <f t="shared" si="17"/>
        <v>2002</v>
      </c>
      <c r="K347" s="29" t="s">
        <v>75</v>
      </c>
      <c r="L347" s="42">
        <v>513.58000000000004</v>
      </c>
      <c r="M347" s="26">
        <f t="shared" si="18"/>
        <v>0.30751801216935259</v>
      </c>
      <c r="N347" s="54"/>
      <c r="O347" s="26"/>
      <c r="S347" s="22"/>
      <c r="T347" s="53"/>
      <c r="U347" s="22"/>
      <c r="V347" s="28"/>
      <c r="Y347" s="28"/>
    </row>
    <row r="348" spans="9:25" x14ac:dyDescent="0.3">
      <c r="I348" s="22">
        <v>37405</v>
      </c>
      <c r="J348" s="29">
        <f t="shared" si="17"/>
        <v>2002</v>
      </c>
      <c r="K348" s="29" t="s">
        <v>75</v>
      </c>
      <c r="L348" s="42">
        <v>520.69000000000005</v>
      </c>
      <c r="M348" s="26">
        <f t="shared" si="18"/>
        <v>0.28128844923470658</v>
      </c>
      <c r="N348" s="54"/>
      <c r="O348" s="26"/>
      <c r="S348" s="22"/>
      <c r="T348" s="53"/>
      <c r="U348" s="22"/>
      <c r="V348" s="28"/>
      <c r="Y348" s="28"/>
    </row>
    <row r="349" spans="9:25" x14ac:dyDescent="0.3">
      <c r="I349" s="22">
        <v>37406</v>
      </c>
      <c r="J349" s="29">
        <f t="shared" si="17"/>
        <v>2002</v>
      </c>
      <c r="K349" s="29" t="s">
        <v>75</v>
      </c>
      <c r="L349" s="42">
        <v>522.54999999999995</v>
      </c>
      <c r="M349" s="26">
        <f t="shared" si="18"/>
        <v>0.2778470642897316</v>
      </c>
      <c r="N349" s="54"/>
      <c r="O349" s="26"/>
      <c r="S349" s="22"/>
      <c r="T349" s="53"/>
      <c r="U349" s="22"/>
      <c r="V349" s="28"/>
      <c r="Y349" s="28"/>
    </row>
    <row r="350" spans="9:25" x14ac:dyDescent="0.3">
      <c r="I350" s="22">
        <v>37407</v>
      </c>
      <c r="J350" s="29">
        <f t="shared" si="17"/>
        <v>2002</v>
      </c>
      <c r="K350" s="29" t="s">
        <v>75</v>
      </c>
      <c r="L350" s="42">
        <v>530.79</v>
      </c>
      <c r="M350" s="26">
        <f t="shared" si="18"/>
        <v>0.30781550288276732</v>
      </c>
      <c r="N350" s="54"/>
      <c r="O350" s="26"/>
      <c r="S350" s="22"/>
      <c r="T350" s="53"/>
      <c r="U350" s="22"/>
      <c r="V350" s="28"/>
      <c r="Y350" s="28"/>
    </row>
    <row r="351" spans="9:25" x14ac:dyDescent="0.3">
      <c r="I351" s="22">
        <v>37410</v>
      </c>
      <c r="J351" s="29">
        <f t="shared" si="17"/>
        <v>2002</v>
      </c>
      <c r="K351" s="29" t="s">
        <v>75</v>
      </c>
      <c r="L351" s="42">
        <v>523.87</v>
      </c>
      <c r="M351" s="26" t="str">
        <f t="shared" si="18"/>
        <v/>
      </c>
      <c r="N351" s="54"/>
      <c r="O351" s="26"/>
      <c r="S351" s="22"/>
      <c r="T351" s="53"/>
      <c r="U351" s="22"/>
      <c r="V351" s="28"/>
      <c r="Y351" s="28"/>
    </row>
    <row r="352" spans="9:25" x14ac:dyDescent="0.3">
      <c r="I352" s="22">
        <v>37411</v>
      </c>
      <c r="J352" s="29">
        <f t="shared" si="17"/>
        <v>2002</v>
      </c>
      <c r="K352" s="29" t="s">
        <v>75</v>
      </c>
      <c r="L352" s="42">
        <v>518.92999999999995</v>
      </c>
      <c r="M352" s="26" t="str">
        <f t="shared" si="18"/>
        <v/>
      </c>
      <c r="N352" s="54"/>
      <c r="O352" s="26"/>
      <c r="S352" s="22"/>
      <c r="T352" s="53"/>
      <c r="U352" s="22"/>
      <c r="V352" s="28"/>
      <c r="Y352" s="28"/>
    </row>
    <row r="353" spans="9:25" x14ac:dyDescent="0.3">
      <c r="I353" s="22">
        <v>37412</v>
      </c>
      <c r="J353" s="29">
        <f t="shared" si="17"/>
        <v>2002</v>
      </c>
      <c r="K353" s="29" t="s">
        <v>75</v>
      </c>
      <c r="L353" s="42">
        <v>520.47</v>
      </c>
      <c r="M353" s="26">
        <f t="shared" si="18"/>
        <v>0.31279321999697335</v>
      </c>
      <c r="N353" s="54"/>
      <c r="O353" s="26"/>
      <c r="S353" s="22"/>
      <c r="T353" s="53"/>
      <c r="U353" s="22"/>
      <c r="V353" s="28"/>
      <c r="Y353" s="28"/>
    </row>
    <row r="354" spans="9:25" x14ac:dyDescent="0.3">
      <c r="I354" s="22">
        <v>37413</v>
      </c>
      <c r="J354" s="29">
        <f t="shared" si="17"/>
        <v>2002</v>
      </c>
      <c r="K354" s="29" t="s">
        <v>75</v>
      </c>
      <c r="L354" s="42">
        <v>513.73</v>
      </c>
      <c r="M354" s="26">
        <f t="shared" si="18"/>
        <v>0.29207746478873237</v>
      </c>
      <c r="N354" s="54"/>
      <c r="O354" s="26"/>
      <c r="S354" s="22"/>
      <c r="T354" s="53"/>
      <c r="U354" s="22"/>
      <c r="V354" s="28"/>
      <c r="Y354" s="28"/>
    </row>
    <row r="355" spans="9:25" x14ac:dyDescent="0.3">
      <c r="I355" s="22">
        <v>37414</v>
      </c>
      <c r="J355" s="29">
        <f t="shared" si="17"/>
        <v>2002</v>
      </c>
      <c r="K355" s="29" t="s">
        <v>75</v>
      </c>
      <c r="L355" s="42">
        <v>514.03</v>
      </c>
      <c r="M355" s="26">
        <f t="shared" si="18"/>
        <v>0.29166247864106948</v>
      </c>
      <c r="N355" s="54"/>
      <c r="O355" s="26"/>
      <c r="S355" s="22"/>
      <c r="T355" s="53"/>
      <c r="U355" s="22"/>
      <c r="V355" s="28"/>
      <c r="Y355" s="28"/>
    </row>
    <row r="356" spans="9:25" x14ac:dyDescent="0.3">
      <c r="I356" s="22">
        <v>37417</v>
      </c>
      <c r="J356" s="29">
        <f t="shared" si="17"/>
        <v>2002</v>
      </c>
      <c r="K356" s="29" t="s">
        <v>75</v>
      </c>
      <c r="L356" s="42">
        <v>511.37</v>
      </c>
      <c r="M356" s="26" t="str">
        <f t="shared" si="18"/>
        <v/>
      </c>
      <c r="N356" s="54"/>
      <c r="O356" s="26"/>
      <c r="S356" s="22"/>
      <c r="T356" s="53"/>
      <c r="U356" s="22"/>
      <c r="V356" s="28"/>
      <c r="Y356" s="28"/>
    </row>
    <row r="357" spans="9:25" x14ac:dyDescent="0.3">
      <c r="I357" s="22">
        <v>37418</v>
      </c>
      <c r="J357" s="29">
        <f t="shared" si="17"/>
        <v>2002</v>
      </c>
      <c r="K357" s="29" t="s">
        <v>75</v>
      </c>
      <c r="L357" s="42">
        <v>516.82000000000005</v>
      </c>
      <c r="M357" s="26">
        <f t="shared" si="18"/>
        <v>0.27773931962025322</v>
      </c>
      <c r="N357" s="54"/>
      <c r="O357" s="26"/>
      <c r="S357" s="22"/>
      <c r="T357" s="53"/>
      <c r="U357" s="22"/>
      <c r="V357" s="28"/>
      <c r="Y357" s="28"/>
    </row>
    <row r="358" spans="9:25" x14ac:dyDescent="0.3">
      <c r="I358" s="22">
        <v>37419</v>
      </c>
      <c r="J358" s="29">
        <f t="shared" si="17"/>
        <v>2002</v>
      </c>
      <c r="K358" s="29" t="s">
        <v>75</v>
      </c>
      <c r="L358" s="42">
        <v>523.97</v>
      </c>
      <c r="M358" s="26">
        <f t="shared" si="18"/>
        <v>0.25637213763337735</v>
      </c>
      <c r="N358" s="54"/>
      <c r="O358" s="26"/>
      <c r="S358" s="22"/>
      <c r="T358" s="53"/>
      <c r="U358" s="22"/>
      <c r="V358" s="28"/>
      <c r="Y358" s="28"/>
    </row>
    <row r="359" spans="9:25" x14ac:dyDescent="0.3">
      <c r="I359" s="22">
        <v>37420</v>
      </c>
      <c r="J359" s="29">
        <f t="shared" si="17"/>
        <v>2002</v>
      </c>
      <c r="K359" s="29" t="s">
        <v>75</v>
      </c>
      <c r="L359" s="42">
        <v>540.08000000000004</v>
      </c>
      <c r="M359" s="26">
        <f t="shared" si="18"/>
        <v>0.29490745180780681</v>
      </c>
      <c r="N359" s="54"/>
      <c r="O359" s="26"/>
      <c r="S359" s="22"/>
      <c r="T359" s="53"/>
      <c r="U359" s="22"/>
      <c r="V359" s="28"/>
      <c r="Y359" s="28"/>
    </row>
    <row r="360" spans="9:25" x14ac:dyDescent="0.3">
      <c r="I360" s="22">
        <v>37421</v>
      </c>
      <c r="J360" s="29">
        <f t="shared" si="17"/>
        <v>2002</v>
      </c>
      <c r="K360" s="29" t="s">
        <v>75</v>
      </c>
      <c r="L360" s="42">
        <v>545</v>
      </c>
      <c r="M360" s="26">
        <f t="shared" si="18"/>
        <v>0.30776983250947831</v>
      </c>
      <c r="N360" s="54"/>
      <c r="O360" s="26"/>
      <c r="S360" s="22"/>
      <c r="T360" s="53"/>
      <c r="U360" s="22"/>
      <c r="V360" s="28"/>
      <c r="Y360" s="28"/>
    </row>
    <row r="361" spans="9:25" x14ac:dyDescent="0.3">
      <c r="I361" s="22">
        <v>37424</v>
      </c>
      <c r="J361" s="29">
        <f t="shared" si="17"/>
        <v>2002</v>
      </c>
      <c r="K361" s="29" t="s">
        <v>75</v>
      </c>
      <c r="L361" s="42">
        <v>544.51</v>
      </c>
      <c r="M361" s="26" t="str">
        <f t="shared" si="18"/>
        <v/>
      </c>
      <c r="N361" s="54"/>
      <c r="O361" s="26"/>
      <c r="S361" s="22"/>
      <c r="T361" s="53"/>
      <c r="U361" s="22"/>
      <c r="V361" s="28"/>
      <c r="Y361" s="28"/>
    </row>
    <row r="362" spans="9:25" x14ac:dyDescent="0.3">
      <c r="I362" s="22">
        <v>37425</v>
      </c>
      <c r="J362" s="29">
        <f t="shared" si="17"/>
        <v>2002</v>
      </c>
      <c r="K362" s="29" t="s">
        <v>75</v>
      </c>
      <c r="L362" s="42">
        <v>539.82000000000005</v>
      </c>
      <c r="M362" s="26">
        <f t="shared" si="18"/>
        <v>0.28080290412128983</v>
      </c>
      <c r="N362" s="54"/>
      <c r="O362" s="26"/>
      <c r="S362" s="22"/>
      <c r="T362" s="53"/>
      <c r="U362" s="22"/>
      <c r="V362" s="28"/>
      <c r="Y362" s="28"/>
    </row>
    <row r="363" spans="9:25" x14ac:dyDescent="0.3">
      <c r="I363" s="22">
        <v>37426</v>
      </c>
      <c r="J363" s="29">
        <f t="shared" si="17"/>
        <v>2002</v>
      </c>
      <c r="K363" s="29" t="s">
        <v>75</v>
      </c>
      <c r="L363" s="42">
        <v>534.52</v>
      </c>
      <c r="M363" s="26">
        <f t="shared" si="18"/>
        <v>0.26054145835298548</v>
      </c>
      <c r="N363" s="54"/>
      <c r="O363" s="26"/>
      <c r="S363" s="22"/>
      <c r="T363" s="53"/>
      <c r="U363" s="22"/>
      <c r="V363" s="28"/>
      <c r="Y363" s="28"/>
    </row>
    <row r="364" spans="9:25" x14ac:dyDescent="0.3">
      <c r="I364" s="22">
        <v>37427</v>
      </c>
      <c r="J364" s="29">
        <f t="shared" si="17"/>
        <v>2002</v>
      </c>
      <c r="K364" s="29" t="s">
        <v>75</v>
      </c>
      <c r="L364" s="42">
        <v>530</v>
      </c>
      <c r="M364" s="26">
        <f t="shared" si="18"/>
        <v>0.22594374537379722</v>
      </c>
      <c r="N364" s="54"/>
      <c r="O364" s="26"/>
      <c r="S364" s="22"/>
      <c r="T364" s="53"/>
      <c r="U364" s="22"/>
      <c r="V364" s="28"/>
      <c r="Y364" s="28"/>
    </row>
    <row r="365" spans="9:25" x14ac:dyDescent="0.3">
      <c r="I365" s="22">
        <v>37428</v>
      </c>
      <c r="J365" s="29">
        <f t="shared" si="17"/>
        <v>2002</v>
      </c>
      <c r="K365" s="29" t="s">
        <v>75</v>
      </c>
      <c r="L365" s="42">
        <v>525.86</v>
      </c>
      <c r="M365" s="26">
        <f t="shared" si="18"/>
        <v>0.20829025068357812</v>
      </c>
      <c r="N365" s="54"/>
      <c r="O365" s="26"/>
      <c r="S365" s="22"/>
      <c r="T365" s="53"/>
      <c r="U365" s="22"/>
      <c r="V365" s="28"/>
      <c r="Y365" s="28"/>
    </row>
    <row r="366" spans="9:25" x14ac:dyDescent="0.3">
      <c r="I366" s="22">
        <v>37431</v>
      </c>
      <c r="J366" s="29">
        <f t="shared" si="17"/>
        <v>2002</v>
      </c>
      <c r="K366" s="29" t="s">
        <v>75</v>
      </c>
      <c r="L366" s="42">
        <v>518.80999999999995</v>
      </c>
      <c r="M366" s="26" t="str">
        <f t="shared" si="18"/>
        <v/>
      </c>
      <c r="N366" s="54"/>
      <c r="O366" s="26"/>
      <c r="S366" s="22"/>
      <c r="T366" s="53"/>
      <c r="U366" s="22"/>
      <c r="V366" s="28"/>
      <c r="Y366" s="28"/>
    </row>
    <row r="367" spans="9:25" x14ac:dyDescent="0.3">
      <c r="I367" s="22">
        <v>37432</v>
      </c>
      <c r="J367" s="29">
        <f t="shared" si="17"/>
        <v>2002</v>
      </c>
      <c r="K367" s="29" t="s">
        <v>75</v>
      </c>
      <c r="L367" s="42">
        <v>516.96</v>
      </c>
      <c r="M367" s="26">
        <f t="shared" si="18"/>
        <v>0.1863683304647161</v>
      </c>
      <c r="N367" s="54"/>
      <c r="O367" s="26"/>
      <c r="S367" s="22"/>
      <c r="T367" s="53"/>
      <c r="U367" s="22"/>
      <c r="V367" s="28"/>
      <c r="Y367" s="28"/>
    </row>
    <row r="368" spans="9:25" x14ac:dyDescent="0.3">
      <c r="I368" s="22">
        <v>37433</v>
      </c>
      <c r="J368" s="29">
        <f t="shared" si="17"/>
        <v>2002</v>
      </c>
      <c r="K368" s="29" t="s">
        <v>75</v>
      </c>
      <c r="L368" s="42">
        <v>503.5</v>
      </c>
      <c r="M368" s="26">
        <f t="shared" si="18"/>
        <v>0.14846832873337737</v>
      </c>
      <c r="N368" s="54"/>
      <c r="O368" s="26"/>
      <c r="S368" s="22"/>
      <c r="T368" s="53"/>
      <c r="U368" s="22"/>
      <c r="V368" s="28"/>
      <c r="Y368" s="28"/>
    </row>
    <row r="369" spans="9:25" x14ac:dyDescent="0.3">
      <c r="I369" s="22">
        <v>37434</v>
      </c>
      <c r="J369" s="29">
        <f t="shared" si="17"/>
        <v>2002</v>
      </c>
      <c r="K369" s="29" t="s">
        <v>75</v>
      </c>
      <c r="L369" s="42">
        <v>506.87</v>
      </c>
      <c r="M369" s="26">
        <f t="shared" si="18"/>
        <v>0.16219934423222435</v>
      </c>
      <c r="N369" s="54"/>
      <c r="O369" s="26"/>
      <c r="S369" s="22"/>
      <c r="T369" s="53"/>
      <c r="U369" s="22"/>
      <c r="V369" s="28"/>
      <c r="Y369" s="28"/>
    </row>
    <row r="370" spans="9:25" x14ac:dyDescent="0.3">
      <c r="I370" s="22">
        <v>37435</v>
      </c>
      <c r="J370" s="29">
        <f t="shared" si="17"/>
        <v>2002</v>
      </c>
      <c r="K370" s="29" t="s">
        <v>75</v>
      </c>
      <c r="L370" s="42">
        <v>505.01</v>
      </c>
      <c r="M370" s="26">
        <f t="shared" si="18"/>
        <v>0.17863561042780116</v>
      </c>
      <c r="N370" s="54"/>
      <c r="O370" s="26"/>
      <c r="S370" s="22"/>
      <c r="T370" s="53"/>
      <c r="U370" s="22"/>
      <c r="V370" s="28"/>
      <c r="Y370" s="28"/>
    </row>
    <row r="371" spans="9:25" x14ac:dyDescent="0.3">
      <c r="I371" s="22">
        <v>37438</v>
      </c>
      <c r="J371" s="29">
        <f t="shared" si="17"/>
        <v>2002</v>
      </c>
      <c r="K371" s="29" t="s">
        <v>75</v>
      </c>
      <c r="L371" s="42">
        <v>492.27</v>
      </c>
      <c r="M371" s="26" t="str">
        <f t="shared" si="18"/>
        <v/>
      </c>
      <c r="N371" s="54"/>
      <c r="O371" s="26"/>
      <c r="S371" s="22"/>
      <c r="T371" s="53"/>
      <c r="U371" s="22"/>
      <c r="V371" s="28"/>
      <c r="Y371" s="28"/>
    </row>
    <row r="372" spans="9:25" x14ac:dyDescent="0.3">
      <c r="I372" s="22">
        <v>37439</v>
      </c>
      <c r="J372" s="29">
        <f t="shared" si="17"/>
        <v>2002</v>
      </c>
      <c r="K372" s="29" t="s">
        <v>75</v>
      </c>
      <c r="L372" s="42">
        <v>483.78</v>
      </c>
      <c r="M372" s="26">
        <f t="shared" si="18"/>
        <v>0.12157462790374184</v>
      </c>
      <c r="N372" s="54"/>
      <c r="O372" s="26"/>
      <c r="S372" s="22"/>
      <c r="T372" s="53"/>
      <c r="U372" s="22"/>
      <c r="V372" s="28"/>
      <c r="Y372" s="28"/>
    </row>
    <row r="373" spans="9:25" x14ac:dyDescent="0.3">
      <c r="I373" s="22">
        <v>37440</v>
      </c>
      <c r="J373" s="29">
        <f t="shared" si="17"/>
        <v>2002</v>
      </c>
      <c r="K373" s="29" t="s">
        <v>75</v>
      </c>
      <c r="L373" s="42">
        <v>478.53</v>
      </c>
      <c r="M373" s="26">
        <f t="shared" si="18"/>
        <v>0.11633928988009132</v>
      </c>
      <c r="N373" s="54"/>
      <c r="O373" s="26"/>
      <c r="S373" s="22"/>
      <c r="T373" s="53"/>
      <c r="U373" s="22"/>
      <c r="V373" s="28"/>
      <c r="Y373" s="28"/>
    </row>
    <row r="374" spans="9:25" x14ac:dyDescent="0.3">
      <c r="I374" s="22">
        <v>37441</v>
      </c>
      <c r="J374" s="29">
        <f t="shared" si="17"/>
        <v>2002</v>
      </c>
      <c r="K374" s="29" t="s">
        <v>75</v>
      </c>
      <c r="L374" s="42">
        <v>488.72</v>
      </c>
      <c r="M374" s="26">
        <f t="shared" si="18"/>
        <v>0.13918090487401236</v>
      </c>
      <c r="N374" s="54"/>
      <c r="O374" s="26"/>
      <c r="S374" s="22"/>
      <c r="T374" s="53"/>
      <c r="U374" s="22"/>
      <c r="V374" s="28"/>
      <c r="Y374" s="28"/>
    </row>
    <row r="375" spans="9:25" x14ac:dyDescent="0.3">
      <c r="I375" s="22">
        <v>37442</v>
      </c>
      <c r="J375" s="29">
        <f t="shared" si="17"/>
        <v>2002</v>
      </c>
      <c r="K375" s="29" t="s">
        <v>75</v>
      </c>
      <c r="L375" s="42">
        <v>492.78</v>
      </c>
      <c r="M375" s="26">
        <f t="shared" si="18"/>
        <v>0.14331454026588705</v>
      </c>
      <c r="N375" s="54"/>
      <c r="O375" s="26"/>
      <c r="S375" s="22"/>
      <c r="T375" s="53"/>
      <c r="U375" s="22"/>
      <c r="V375" s="28"/>
      <c r="Y375" s="28"/>
    </row>
    <row r="376" spans="9:25" x14ac:dyDescent="0.3">
      <c r="I376" s="22">
        <v>37445</v>
      </c>
      <c r="J376" s="29">
        <f t="shared" si="17"/>
        <v>2002</v>
      </c>
      <c r="K376" s="29" t="s">
        <v>75</v>
      </c>
      <c r="L376" s="42">
        <v>484.62</v>
      </c>
      <c r="M376" s="26" t="str">
        <f t="shared" si="18"/>
        <v/>
      </c>
      <c r="N376" s="54"/>
      <c r="O376" s="26"/>
      <c r="S376" s="22"/>
      <c r="T376" s="53"/>
      <c r="U376" s="22"/>
      <c r="V376" s="28"/>
      <c r="Y376" s="28"/>
    </row>
    <row r="377" spans="9:25" x14ac:dyDescent="0.3">
      <c r="I377" s="22">
        <v>37446</v>
      </c>
      <c r="J377" s="29">
        <f t="shared" si="17"/>
        <v>2002</v>
      </c>
      <c r="K377" s="29" t="s">
        <v>75</v>
      </c>
      <c r="L377" s="42">
        <v>480.31</v>
      </c>
      <c r="M377" s="26">
        <f t="shared" si="18"/>
        <v>0.10532977401389972</v>
      </c>
      <c r="N377" s="54"/>
      <c r="O377" s="26"/>
      <c r="S377" s="22"/>
      <c r="T377" s="53"/>
      <c r="U377" s="22"/>
      <c r="V377" s="28"/>
      <c r="Y377" s="28"/>
    </row>
    <row r="378" spans="9:25" x14ac:dyDescent="0.3">
      <c r="I378" s="22">
        <v>37447</v>
      </c>
      <c r="J378" s="29">
        <f t="shared" si="17"/>
        <v>2002</v>
      </c>
      <c r="K378" s="29" t="s">
        <v>75</v>
      </c>
      <c r="L378" s="42">
        <v>477.38</v>
      </c>
      <c r="M378" s="26">
        <f t="shared" si="18"/>
        <v>9.5913682277318571E-2</v>
      </c>
      <c r="N378" s="54"/>
      <c r="O378" s="26"/>
      <c r="S378" s="22"/>
      <c r="T378" s="53"/>
      <c r="U378" s="22"/>
      <c r="V378" s="28"/>
      <c r="Y378" s="28"/>
    </row>
    <row r="379" spans="9:25" x14ac:dyDescent="0.3">
      <c r="I379" s="22">
        <v>37448</v>
      </c>
      <c r="J379" s="29">
        <f t="shared" si="17"/>
        <v>2002</v>
      </c>
      <c r="K379" s="29" t="s">
        <v>75</v>
      </c>
      <c r="L379" s="42">
        <v>470.82</v>
      </c>
      <c r="M379" s="26">
        <f t="shared" si="18"/>
        <v>7.6332213154104628E-2</v>
      </c>
      <c r="N379" s="54"/>
      <c r="O379" s="26"/>
      <c r="S379" s="22"/>
      <c r="T379" s="53"/>
      <c r="U379" s="22"/>
      <c r="V379" s="28"/>
      <c r="Y379" s="28"/>
    </row>
    <row r="380" spans="9:25" x14ac:dyDescent="0.3">
      <c r="I380" s="22">
        <v>37449</v>
      </c>
      <c r="J380" s="29">
        <f t="shared" si="17"/>
        <v>2002</v>
      </c>
      <c r="K380" s="29" t="s">
        <v>75</v>
      </c>
      <c r="L380" s="42">
        <v>479.61</v>
      </c>
      <c r="M380" s="26">
        <f t="shared" si="18"/>
        <v>8.6393186399981836E-2</v>
      </c>
      <c r="N380" s="54"/>
      <c r="O380" s="26"/>
      <c r="S380" s="22"/>
      <c r="T380" s="53"/>
      <c r="U380" s="22"/>
      <c r="V380" s="28"/>
      <c r="Y380" s="28"/>
    </row>
    <row r="381" spans="9:25" x14ac:dyDescent="0.3">
      <c r="I381" s="22">
        <v>37452</v>
      </c>
      <c r="J381" s="29">
        <f t="shared" si="17"/>
        <v>2002</v>
      </c>
      <c r="K381" s="29" t="s">
        <v>75</v>
      </c>
      <c r="L381" s="42">
        <v>480.9</v>
      </c>
      <c r="M381" s="26" t="str">
        <f t="shared" si="18"/>
        <v/>
      </c>
      <c r="N381" s="54"/>
      <c r="O381" s="26"/>
      <c r="S381" s="22"/>
      <c r="T381" s="53"/>
      <c r="U381" s="22"/>
      <c r="V381" s="28"/>
      <c r="Y381" s="28"/>
    </row>
    <row r="382" spans="9:25" x14ac:dyDescent="0.3">
      <c r="I382" s="22">
        <v>37453</v>
      </c>
      <c r="J382" s="29">
        <f t="shared" si="17"/>
        <v>2002</v>
      </c>
      <c r="K382" s="29" t="s">
        <v>75</v>
      </c>
      <c r="L382" s="42">
        <v>481.77</v>
      </c>
      <c r="M382" s="26">
        <f t="shared" si="18"/>
        <v>8.6731931787422153E-2</v>
      </c>
      <c r="N382" s="54"/>
      <c r="O382" s="26"/>
      <c r="S382" s="22"/>
      <c r="T382" s="53"/>
      <c r="U382" s="22"/>
      <c r="V382" s="28"/>
      <c r="Y382" s="28"/>
    </row>
    <row r="383" spans="9:25" x14ac:dyDescent="0.3">
      <c r="I383" s="22">
        <v>37454</v>
      </c>
      <c r="J383" s="29">
        <f t="shared" si="17"/>
        <v>2002</v>
      </c>
      <c r="K383" s="29" t="s">
        <v>75</v>
      </c>
      <c r="L383" s="42">
        <v>479.38</v>
      </c>
      <c r="M383" s="26">
        <f t="shared" si="18"/>
        <v>7.3759659536342267E-2</v>
      </c>
      <c r="N383" s="54"/>
      <c r="O383" s="26"/>
      <c r="S383" s="22"/>
      <c r="T383" s="53"/>
      <c r="U383" s="22"/>
      <c r="V383" s="28"/>
      <c r="Y383" s="28"/>
    </row>
    <row r="384" spans="9:25" x14ac:dyDescent="0.3">
      <c r="I384" s="22">
        <v>37455</v>
      </c>
      <c r="J384" s="29">
        <f t="shared" si="17"/>
        <v>2002</v>
      </c>
      <c r="K384" s="29" t="s">
        <v>75</v>
      </c>
      <c r="L384" s="42">
        <v>488.22</v>
      </c>
      <c r="M384" s="26">
        <f t="shared" si="18"/>
        <v>7.7035076108537423E-2</v>
      </c>
      <c r="N384" s="54"/>
      <c r="O384" s="26"/>
      <c r="S384" s="22"/>
      <c r="T384" s="53"/>
      <c r="U384" s="22"/>
      <c r="V384" s="28"/>
      <c r="Y384" s="28"/>
    </row>
    <row r="385" spans="9:25" x14ac:dyDescent="0.3">
      <c r="I385" s="22">
        <v>37456</v>
      </c>
      <c r="J385" s="29">
        <f t="shared" si="17"/>
        <v>2002</v>
      </c>
      <c r="K385" s="29" t="s">
        <v>75</v>
      </c>
      <c r="L385" s="42">
        <v>484.85</v>
      </c>
      <c r="M385" s="26">
        <f t="shared" si="18"/>
        <v>4.6604498553727995E-2</v>
      </c>
      <c r="N385" s="54"/>
      <c r="O385" s="26"/>
      <c r="S385" s="22"/>
      <c r="T385" s="53"/>
      <c r="U385" s="22"/>
      <c r="V385" s="28"/>
      <c r="Y385" s="28"/>
    </row>
    <row r="386" spans="9:25" x14ac:dyDescent="0.3">
      <c r="I386" s="22">
        <v>37459</v>
      </c>
      <c r="J386" s="29">
        <f t="shared" si="17"/>
        <v>2002</v>
      </c>
      <c r="K386" s="29" t="s">
        <v>75</v>
      </c>
      <c r="L386" s="42">
        <v>475.27</v>
      </c>
      <c r="M386" s="26" t="str">
        <f t="shared" si="18"/>
        <v/>
      </c>
      <c r="N386" s="54"/>
      <c r="O386" s="26"/>
      <c r="S386" s="22"/>
      <c r="T386" s="53"/>
      <c r="U386" s="22"/>
      <c r="V386" s="28"/>
      <c r="Y386" s="28"/>
    </row>
    <row r="387" spans="9:25" x14ac:dyDescent="0.3">
      <c r="I387" s="22">
        <v>37460</v>
      </c>
      <c r="J387" s="29">
        <f t="shared" si="17"/>
        <v>2002</v>
      </c>
      <c r="K387" s="29" t="s">
        <v>75</v>
      </c>
      <c r="L387" s="42">
        <v>477.08</v>
      </c>
      <c r="M387" s="26">
        <f t="shared" si="18"/>
        <v>1.4567339387108363E-2</v>
      </c>
      <c r="N387" s="54"/>
      <c r="O387" s="26"/>
      <c r="S387" s="22"/>
      <c r="T387" s="53"/>
      <c r="U387" s="22"/>
      <c r="V387" s="28"/>
      <c r="Y387" s="28"/>
    </row>
    <row r="388" spans="9:25" x14ac:dyDescent="0.3">
      <c r="I388" s="22">
        <v>37461</v>
      </c>
      <c r="J388" s="29">
        <f t="shared" si="17"/>
        <v>2002</v>
      </c>
      <c r="K388" s="29" t="s">
        <v>75</v>
      </c>
      <c r="L388" s="42">
        <v>460.03</v>
      </c>
      <c r="M388" s="26">
        <f t="shared" si="18"/>
        <v>4.6077917540180745E-3</v>
      </c>
      <c r="N388" s="54"/>
      <c r="O388" s="26"/>
      <c r="S388" s="22"/>
      <c r="T388" s="53"/>
      <c r="U388" s="22"/>
      <c r="V388" s="28"/>
      <c r="Y388" s="28"/>
    </row>
    <row r="389" spans="9:25" x14ac:dyDescent="0.3">
      <c r="I389" s="22">
        <v>37462</v>
      </c>
      <c r="J389" s="29">
        <f t="shared" ref="J389:J452" si="19">YEAR(I389)</f>
        <v>2002</v>
      </c>
      <c r="K389" s="29" t="s">
        <v>75</v>
      </c>
      <c r="L389" s="42">
        <v>453.16</v>
      </c>
      <c r="M389" s="26">
        <f t="shared" ref="M389:M452" si="20">IFERROR((L389-_xlfn.XLOOKUP(EDATE(I389, -12), I:I, L:L, "", 0)) / _xlfn.XLOOKUP(EDATE(I389, -12), I:I, L:L, "", 0),IF(_xlfn.XLOOKUP(EDATE(I389, -12), I:I, L:L, "", 0)=0, "Previous Year Value is Zero", ""))</f>
        <v>1.2353953041574581E-2</v>
      </c>
      <c r="N389" s="54"/>
      <c r="O389" s="26"/>
      <c r="S389" s="22"/>
      <c r="T389" s="53"/>
      <c r="U389" s="22"/>
      <c r="V389" s="28"/>
      <c r="Y389" s="28"/>
    </row>
    <row r="390" spans="9:25" x14ac:dyDescent="0.3">
      <c r="I390" s="22">
        <v>37463</v>
      </c>
      <c r="J390" s="29">
        <f t="shared" si="19"/>
        <v>2002</v>
      </c>
      <c r="K390" s="29" t="s">
        <v>75</v>
      </c>
      <c r="L390" s="42">
        <v>441.88</v>
      </c>
      <c r="M390" s="26">
        <f t="shared" si="20"/>
        <v>-4.0794248236381307E-3</v>
      </c>
      <c r="N390" s="54"/>
      <c r="O390" s="26"/>
      <c r="S390" s="22"/>
      <c r="T390" s="53"/>
      <c r="U390" s="22"/>
      <c r="V390" s="28"/>
      <c r="Y390" s="28"/>
    </row>
    <row r="391" spans="9:25" x14ac:dyDescent="0.3">
      <c r="I391" s="22">
        <v>37466</v>
      </c>
      <c r="J391" s="29">
        <f t="shared" si="19"/>
        <v>2002</v>
      </c>
      <c r="K391" s="29" t="s">
        <v>75</v>
      </c>
      <c r="L391" s="42">
        <v>455.09</v>
      </c>
      <c r="M391" s="26" t="str">
        <f t="shared" si="20"/>
        <v/>
      </c>
      <c r="N391" s="54"/>
      <c r="O391" s="26"/>
      <c r="S391" s="22"/>
      <c r="T391" s="53"/>
      <c r="U391" s="22"/>
      <c r="V391" s="28"/>
      <c r="Y391" s="28"/>
    </row>
    <row r="392" spans="9:25" x14ac:dyDescent="0.3">
      <c r="I392" s="22">
        <v>37467</v>
      </c>
      <c r="J392" s="29">
        <f t="shared" si="19"/>
        <v>2002</v>
      </c>
      <c r="K392" s="29" t="s">
        <v>75</v>
      </c>
      <c r="L392" s="42">
        <v>462.82</v>
      </c>
      <c r="M392" s="26">
        <f t="shared" si="20"/>
        <v>3.0343507201852214E-2</v>
      </c>
      <c r="N392" s="54"/>
      <c r="O392" s="26"/>
      <c r="S392" s="22"/>
      <c r="T392" s="53"/>
      <c r="U392" s="22"/>
      <c r="V392" s="28"/>
      <c r="Y392" s="28"/>
    </row>
    <row r="393" spans="9:25" x14ac:dyDescent="0.3">
      <c r="I393" s="22">
        <v>37468</v>
      </c>
      <c r="J393" s="29">
        <f t="shared" si="19"/>
        <v>2002</v>
      </c>
      <c r="K393" s="29" t="s">
        <v>75</v>
      </c>
      <c r="L393" s="42">
        <v>463.67</v>
      </c>
      <c r="M393" s="26">
        <f t="shared" si="20"/>
        <v>4.4113673212033938E-2</v>
      </c>
      <c r="N393" s="54"/>
      <c r="O393" s="26"/>
      <c r="S393" s="22"/>
      <c r="T393" s="53"/>
      <c r="U393" s="22"/>
      <c r="V393" s="28"/>
      <c r="Y393" s="28"/>
    </row>
    <row r="394" spans="9:25" x14ac:dyDescent="0.3">
      <c r="I394" s="22">
        <v>37469</v>
      </c>
      <c r="J394" s="29">
        <f t="shared" si="19"/>
        <v>2002</v>
      </c>
      <c r="K394" s="29" t="s">
        <v>75</v>
      </c>
      <c r="L394" s="42">
        <v>461.28</v>
      </c>
      <c r="M394" s="26">
        <f t="shared" si="20"/>
        <v>4.0817707980775685E-2</v>
      </c>
      <c r="N394" s="54"/>
      <c r="O394" s="26"/>
      <c r="S394" s="22"/>
      <c r="T394" s="53"/>
      <c r="U394" s="22"/>
      <c r="V394" s="28"/>
      <c r="Y394" s="28"/>
    </row>
    <row r="395" spans="9:25" x14ac:dyDescent="0.3">
      <c r="I395" s="22">
        <v>37470</v>
      </c>
      <c r="J395" s="29">
        <f t="shared" si="19"/>
        <v>2002</v>
      </c>
      <c r="K395" s="29" t="s">
        <v>75</v>
      </c>
      <c r="L395" s="42">
        <v>456.32</v>
      </c>
      <c r="M395" s="26">
        <f t="shared" si="20"/>
        <v>4.5502451541951185E-2</v>
      </c>
      <c r="N395" s="54"/>
      <c r="O395" s="26"/>
      <c r="S395" s="22"/>
      <c r="T395" s="53"/>
      <c r="U395" s="22"/>
      <c r="V395" s="28"/>
      <c r="Y395" s="28"/>
    </row>
    <row r="396" spans="9:25" x14ac:dyDescent="0.3">
      <c r="I396" s="22">
        <v>37473</v>
      </c>
      <c r="J396" s="29">
        <f t="shared" si="19"/>
        <v>2002</v>
      </c>
      <c r="K396" s="29" t="s">
        <v>75</v>
      </c>
      <c r="L396" s="42">
        <v>449.87</v>
      </c>
      <c r="M396" s="26" t="str">
        <f t="shared" si="20"/>
        <v/>
      </c>
      <c r="N396" s="54"/>
      <c r="O396" s="26"/>
      <c r="S396" s="22"/>
      <c r="T396" s="53"/>
      <c r="U396" s="22"/>
      <c r="V396" s="28"/>
      <c r="Y396" s="28"/>
    </row>
    <row r="397" spans="9:25" x14ac:dyDescent="0.3">
      <c r="I397" s="22">
        <v>37474</v>
      </c>
      <c r="J397" s="29">
        <f t="shared" si="19"/>
        <v>2002</v>
      </c>
      <c r="K397" s="29" t="s">
        <v>75</v>
      </c>
      <c r="L397" s="42">
        <v>440.93</v>
      </c>
      <c r="M397" s="26">
        <f t="shared" si="20"/>
        <v>2.3490633922146665E-2</v>
      </c>
      <c r="N397" s="54"/>
      <c r="O397" s="26"/>
      <c r="S397" s="22"/>
      <c r="T397" s="53"/>
      <c r="U397" s="22"/>
      <c r="V397" s="28"/>
      <c r="Y397" s="28"/>
    </row>
    <row r="398" spans="9:25" x14ac:dyDescent="0.3">
      <c r="I398" s="22">
        <v>37475</v>
      </c>
      <c r="J398" s="29">
        <f t="shared" si="19"/>
        <v>2002</v>
      </c>
      <c r="K398" s="29" t="s">
        <v>75</v>
      </c>
      <c r="L398" s="42">
        <v>447.06</v>
      </c>
      <c r="M398" s="26">
        <f t="shared" si="20"/>
        <v>3.261421906037789E-2</v>
      </c>
      <c r="N398" s="54"/>
      <c r="O398" s="26"/>
      <c r="S398" s="22"/>
      <c r="T398" s="53"/>
      <c r="U398" s="22"/>
      <c r="V398" s="28"/>
      <c r="Y398" s="28"/>
    </row>
    <row r="399" spans="9:25" x14ac:dyDescent="0.3">
      <c r="I399" s="22">
        <v>37476</v>
      </c>
      <c r="J399" s="29">
        <f t="shared" si="19"/>
        <v>2002</v>
      </c>
      <c r="K399" s="29" t="s">
        <v>75</v>
      </c>
      <c r="L399" s="42">
        <v>446.47</v>
      </c>
      <c r="M399" s="26">
        <f t="shared" si="20"/>
        <v>8.9033511852305031E-3</v>
      </c>
      <c r="N399" s="54"/>
      <c r="O399" s="26"/>
      <c r="S399" s="22"/>
      <c r="T399" s="53"/>
      <c r="U399" s="22"/>
      <c r="V399" s="28"/>
      <c r="Y399" s="28"/>
    </row>
    <row r="400" spans="9:25" x14ac:dyDescent="0.3">
      <c r="I400" s="22">
        <v>37477</v>
      </c>
      <c r="J400" s="29">
        <f t="shared" si="19"/>
        <v>2002</v>
      </c>
      <c r="K400" s="29" t="s">
        <v>75</v>
      </c>
      <c r="L400" s="42">
        <v>450.24</v>
      </c>
      <c r="M400" s="26">
        <f t="shared" si="20"/>
        <v>4.5392277508184566E-2</v>
      </c>
      <c r="N400" s="54"/>
      <c r="O400" s="26"/>
      <c r="S400" s="22"/>
      <c r="T400" s="53"/>
      <c r="U400" s="22"/>
      <c r="V400" s="28"/>
      <c r="Y400" s="28"/>
    </row>
    <row r="401" spans="9:25" x14ac:dyDescent="0.3">
      <c r="I401" s="22">
        <v>37480</v>
      </c>
      <c r="J401" s="29">
        <f t="shared" si="19"/>
        <v>2002</v>
      </c>
      <c r="K401" s="29" t="s">
        <v>75</v>
      </c>
      <c r="L401" s="42">
        <v>448.52</v>
      </c>
      <c r="M401" s="26" t="str">
        <f t="shared" si="20"/>
        <v/>
      </c>
      <c r="N401" s="54"/>
      <c r="O401" s="26"/>
      <c r="S401" s="22"/>
      <c r="T401" s="53"/>
      <c r="U401" s="22"/>
      <c r="V401" s="28"/>
      <c r="Y401" s="28"/>
    </row>
    <row r="402" spans="9:25" x14ac:dyDescent="0.3">
      <c r="I402" s="22">
        <v>37481</v>
      </c>
      <c r="J402" s="29">
        <f t="shared" si="19"/>
        <v>2002</v>
      </c>
      <c r="K402" s="29" t="s">
        <v>75</v>
      </c>
      <c r="L402" s="42">
        <v>450.97</v>
      </c>
      <c r="M402" s="26">
        <f t="shared" si="20"/>
        <v>2.219048914275357E-2</v>
      </c>
      <c r="N402" s="54"/>
      <c r="O402" s="26"/>
      <c r="S402" s="22"/>
      <c r="T402" s="53"/>
      <c r="U402" s="22"/>
      <c r="V402" s="28"/>
      <c r="Y402" s="28"/>
    </row>
    <row r="403" spans="9:25" x14ac:dyDescent="0.3">
      <c r="I403" s="22">
        <v>37482</v>
      </c>
      <c r="J403" s="29">
        <f t="shared" si="19"/>
        <v>2002</v>
      </c>
      <c r="K403" s="29" t="s">
        <v>75</v>
      </c>
      <c r="L403" s="42">
        <v>447.68</v>
      </c>
      <c r="M403" s="26">
        <f t="shared" si="20"/>
        <v>1.3079882326318239E-2</v>
      </c>
      <c r="N403" s="54"/>
      <c r="O403" s="26"/>
      <c r="S403" s="22"/>
      <c r="T403" s="53"/>
      <c r="U403" s="22"/>
      <c r="V403" s="28"/>
      <c r="Y403" s="28"/>
    </row>
    <row r="404" spans="9:25" x14ac:dyDescent="0.3">
      <c r="I404" s="22">
        <v>37483</v>
      </c>
      <c r="J404" s="29">
        <f t="shared" si="19"/>
        <v>2002</v>
      </c>
      <c r="K404" s="29" t="s">
        <v>75</v>
      </c>
      <c r="L404" s="42">
        <v>448.73</v>
      </c>
      <c r="M404" s="26">
        <f t="shared" si="20"/>
        <v>2.8230333860360654E-2</v>
      </c>
      <c r="N404" s="54"/>
      <c r="O404" s="26"/>
      <c r="S404" s="22"/>
      <c r="T404" s="53"/>
      <c r="U404" s="22"/>
      <c r="V404" s="28"/>
      <c r="Y404" s="28"/>
    </row>
    <row r="405" spans="9:25" x14ac:dyDescent="0.3">
      <c r="I405" s="22">
        <v>37484</v>
      </c>
      <c r="J405" s="29">
        <f t="shared" si="19"/>
        <v>2002</v>
      </c>
      <c r="K405" s="29" t="s">
        <v>75</v>
      </c>
      <c r="L405" s="42">
        <v>450.99</v>
      </c>
      <c r="M405" s="26">
        <f t="shared" si="20"/>
        <v>3.5996508315721806E-2</v>
      </c>
      <c r="N405" s="54"/>
      <c r="O405" s="26"/>
      <c r="S405" s="22"/>
      <c r="T405" s="53"/>
      <c r="U405" s="22"/>
      <c r="V405" s="28"/>
      <c r="Y405" s="28"/>
    </row>
    <row r="406" spans="9:25" x14ac:dyDescent="0.3">
      <c r="I406" s="22">
        <v>37487</v>
      </c>
      <c r="J406" s="29">
        <f t="shared" si="19"/>
        <v>2002</v>
      </c>
      <c r="K406" s="29" t="s">
        <v>75</v>
      </c>
      <c r="L406" s="42">
        <v>451.45</v>
      </c>
      <c r="M406" s="26" t="str">
        <f t="shared" si="20"/>
        <v/>
      </c>
      <c r="N406" s="54"/>
      <c r="O406" s="26"/>
      <c r="S406" s="22"/>
      <c r="T406" s="53"/>
      <c r="U406" s="22"/>
      <c r="V406" s="28"/>
      <c r="Y406" s="28"/>
    </row>
    <row r="407" spans="9:25" x14ac:dyDescent="0.3">
      <c r="I407" s="22">
        <v>37488</v>
      </c>
      <c r="J407" s="29">
        <f t="shared" si="19"/>
        <v>2002</v>
      </c>
      <c r="K407" s="29" t="s">
        <v>75</v>
      </c>
      <c r="L407" s="42">
        <v>456.75</v>
      </c>
      <c r="M407" s="26">
        <f t="shared" si="20"/>
        <v>4.3117820357640384E-2</v>
      </c>
      <c r="N407" s="54"/>
      <c r="O407" s="26"/>
      <c r="S407" s="22"/>
      <c r="T407" s="53"/>
      <c r="U407" s="22"/>
      <c r="V407" s="28"/>
      <c r="Y407" s="28"/>
    </row>
    <row r="408" spans="9:25" x14ac:dyDescent="0.3">
      <c r="I408" s="22">
        <v>37489</v>
      </c>
      <c r="J408" s="29">
        <f t="shared" si="19"/>
        <v>2002</v>
      </c>
      <c r="K408" s="29" t="s">
        <v>75</v>
      </c>
      <c r="L408" s="42">
        <v>457.22</v>
      </c>
      <c r="M408" s="26">
        <f t="shared" si="20"/>
        <v>4.5791399817017471E-2</v>
      </c>
      <c r="N408" s="54"/>
      <c r="O408" s="26"/>
      <c r="S408" s="22"/>
      <c r="T408" s="53"/>
      <c r="U408" s="22"/>
      <c r="V408" s="28"/>
      <c r="Y408" s="28"/>
    </row>
    <row r="409" spans="9:25" x14ac:dyDescent="0.3">
      <c r="I409" s="22">
        <v>37490</v>
      </c>
      <c r="J409" s="29">
        <f t="shared" si="19"/>
        <v>2002</v>
      </c>
      <c r="K409" s="29" t="s">
        <v>75</v>
      </c>
      <c r="L409" s="42">
        <v>454.35</v>
      </c>
      <c r="M409" s="26">
        <f t="shared" si="20"/>
        <v>2.7987691750757961E-2</v>
      </c>
      <c r="N409" s="54"/>
      <c r="O409" s="26"/>
      <c r="S409" s="22"/>
      <c r="T409" s="53"/>
      <c r="U409" s="22"/>
      <c r="V409" s="28"/>
      <c r="Y409" s="28"/>
    </row>
    <row r="410" spans="9:25" x14ac:dyDescent="0.3">
      <c r="I410" s="22">
        <v>37491</v>
      </c>
      <c r="J410" s="29">
        <f t="shared" si="19"/>
        <v>2002</v>
      </c>
      <c r="K410" s="29" t="s">
        <v>75</v>
      </c>
      <c r="L410" s="42">
        <v>458.27</v>
      </c>
      <c r="M410" s="26">
        <f t="shared" si="20"/>
        <v>4.2257044736064009E-2</v>
      </c>
      <c r="N410" s="54"/>
      <c r="O410" s="26"/>
      <c r="S410" s="22"/>
      <c r="T410" s="53"/>
      <c r="U410" s="22"/>
      <c r="V410" s="28"/>
      <c r="Y410" s="28"/>
    </row>
    <row r="411" spans="9:25" x14ac:dyDescent="0.3">
      <c r="I411" s="22">
        <v>37494</v>
      </c>
      <c r="J411" s="29">
        <f t="shared" si="19"/>
        <v>2002</v>
      </c>
      <c r="K411" s="29" t="s">
        <v>75</v>
      </c>
      <c r="L411" s="42">
        <v>456.41</v>
      </c>
      <c r="M411" s="26" t="str">
        <f t="shared" si="20"/>
        <v/>
      </c>
      <c r="N411" s="54"/>
      <c r="O411" s="26"/>
      <c r="S411" s="22"/>
      <c r="T411" s="53"/>
      <c r="U411" s="22"/>
      <c r="V411" s="28"/>
      <c r="Y411" s="28"/>
    </row>
    <row r="412" spans="9:25" x14ac:dyDescent="0.3">
      <c r="I412" s="22">
        <v>37495</v>
      </c>
      <c r="J412" s="29">
        <f t="shared" si="19"/>
        <v>2002</v>
      </c>
      <c r="K412" s="29" t="s">
        <v>75</v>
      </c>
      <c r="L412" s="42">
        <v>452.06</v>
      </c>
      <c r="M412" s="26">
        <f t="shared" si="20"/>
        <v>2.4359293920373434E-2</v>
      </c>
      <c r="N412" s="54"/>
      <c r="O412" s="26"/>
      <c r="S412" s="22"/>
      <c r="T412" s="53"/>
      <c r="U412" s="22"/>
      <c r="V412" s="28"/>
      <c r="Y412" s="28"/>
    </row>
    <row r="413" spans="9:25" x14ac:dyDescent="0.3">
      <c r="I413" s="22">
        <v>37496</v>
      </c>
      <c r="J413" s="29">
        <f t="shared" si="19"/>
        <v>2002</v>
      </c>
      <c r="K413" s="29" t="s">
        <v>75</v>
      </c>
      <c r="L413" s="42">
        <v>442.97</v>
      </c>
      <c r="M413" s="26">
        <f t="shared" si="20"/>
        <v>4.6038009706536711E-3</v>
      </c>
      <c r="N413" s="54"/>
      <c r="O413" s="26"/>
      <c r="S413" s="22"/>
      <c r="T413" s="53"/>
      <c r="U413" s="22"/>
      <c r="V413" s="28"/>
      <c r="Y413" s="28"/>
    </row>
    <row r="414" spans="9:25" x14ac:dyDescent="0.3">
      <c r="I414" s="22">
        <v>37497</v>
      </c>
      <c r="J414" s="29">
        <f t="shared" si="19"/>
        <v>2002</v>
      </c>
      <c r="K414" s="29" t="s">
        <v>75</v>
      </c>
      <c r="L414" s="42">
        <v>438.92</v>
      </c>
      <c r="M414" s="26">
        <f t="shared" si="20"/>
        <v>2.4666544856569547E-3</v>
      </c>
      <c r="N414" s="54"/>
      <c r="O414" s="26"/>
      <c r="S414" s="22"/>
      <c r="T414" s="53"/>
      <c r="U414" s="22"/>
      <c r="V414" s="28"/>
      <c r="Y414" s="28"/>
    </row>
    <row r="415" spans="9:25" x14ac:dyDescent="0.3">
      <c r="I415" s="22">
        <v>37498</v>
      </c>
      <c r="J415" s="29">
        <f t="shared" si="19"/>
        <v>2002</v>
      </c>
      <c r="K415" s="29" t="s">
        <v>75</v>
      </c>
      <c r="L415" s="42">
        <v>443.67</v>
      </c>
      <c r="M415" s="26">
        <f t="shared" si="20"/>
        <v>2.1527905691655976E-2</v>
      </c>
      <c r="N415" s="54"/>
      <c r="O415" s="26"/>
      <c r="S415" s="22"/>
      <c r="T415" s="53"/>
      <c r="U415" s="22"/>
      <c r="V415" s="28"/>
      <c r="Y415" s="28"/>
    </row>
    <row r="416" spans="9:25" x14ac:dyDescent="0.3">
      <c r="I416" s="22">
        <v>37501</v>
      </c>
      <c r="J416" s="29">
        <f t="shared" si="19"/>
        <v>2002</v>
      </c>
      <c r="K416" s="29" t="s">
        <v>75</v>
      </c>
      <c r="L416" s="42">
        <v>439.99</v>
      </c>
      <c r="M416" s="26" t="str">
        <f t="shared" si="20"/>
        <v/>
      </c>
      <c r="N416" s="54"/>
      <c r="O416" s="26"/>
      <c r="S416" s="22"/>
      <c r="T416" s="53"/>
      <c r="U416" s="22"/>
      <c r="V416" s="28"/>
      <c r="Y416" s="28"/>
    </row>
    <row r="417" spans="9:25" x14ac:dyDescent="0.3">
      <c r="I417" s="22">
        <v>37502</v>
      </c>
      <c r="J417" s="29">
        <f t="shared" si="19"/>
        <v>2002</v>
      </c>
      <c r="K417" s="29" t="s">
        <v>75</v>
      </c>
      <c r="L417" s="42">
        <v>429.99</v>
      </c>
      <c r="M417" s="26">
        <f t="shared" si="20"/>
        <v>-6.4237354714974998E-3</v>
      </c>
      <c r="N417" s="54"/>
      <c r="O417" s="26"/>
      <c r="S417" s="22"/>
      <c r="T417" s="53"/>
      <c r="U417" s="22"/>
      <c r="V417" s="28"/>
      <c r="Y417" s="28"/>
    </row>
    <row r="418" spans="9:25" x14ac:dyDescent="0.3">
      <c r="I418" s="22">
        <v>37503</v>
      </c>
      <c r="J418" s="29">
        <f t="shared" si="19"/>
        <v>2002</v>
      </c>
      <c r="K418" s="29" t="s">
        <v>75</v>
      </c>
      <c r="L418" s="42">
        <v>420.44</v>
      </c>
      <c r="M418" s="26">
        <f t="shared" si="20"/>
        <v>-4.6967086771239522E-2</v>
      </c>
      <c r="N418" s="54"/>
      <c r="O418" s="26"/>
      <c r="S418" s="22"/>
      <c r="T418" s="53"/>
      <c r="U418" s="22"/>
      <c r="V418" s="28"/>
      <c r="Y418" s="28"/>
    </row>
    <row r="419" spans="9:25" x14ac:dyDescent="0.3">
      <c r="I419" s="22">
        <v>37504</v>
      </c>
      <c r="J419" s="29">
        <f t="shared" si="19"/>
        <v>2002</v>
      </c>
      <c r="K419" s="29" t="s">
        <v>75</v>
      </c>
      <c r="L419" s="42">
        <v>427.12</v>
      </c>
      <c r="M419" s="26">
        <f t="shared" si="20"/>
        <v>-3.4167740768378474E-2</v>
      </c>
      <c r="N419" s="54"/>
      <c r="O419" s="26"/>
      <c r="S419" s="22"/>
      <c r="T419" s="53"/>
      <c r="U419" s="22"/>
      <c r="V419" s="28"/>
      <c r="Y419" s="28"/>
    </row>
    <row r="420" spans="9:25" x14ac:dyDescent="0.3">
      <c r="I420" s="22">
        <v>37505</v>
      </c>
      <c r="J420" s="29">
        <f t="shared" si="19"/>
        <v>2002</v>
      </c>
      <c r="K420" s="29" t="s">
        <v>75</v>
      </c>
      <c r="L420" s="42">
        <v>427.8</v>
      </c>
      <c r="M420" s="26">
        <f t="shared" si="20"/>
        <v>-4.655775702600902E-2</v>
      </c>
      <c r="N420" s="54"/>
      <c r="O420" s="26"/>
      <c r="S420" s="22"/>
      <c r="T420" s="53"/>
      <c r="U420" s="22"/>
      <c r="V420" s="28"/>
      <c r="Y420" s="28"/>
    </row>
    <row r="421" spans="9:25" x14ac:dyDescent="0.3">
      <c r="I421" s="22">
        <v>37508</v>
      </c>
      <c r="J421" s="29">
        <f t="shared" si="19"/>
        <v>2002</v>
      </c>
      <c r="K421" s="29" t="s">
        <v>75</v>
      </c>
      <c r="L421" s="42">
        <v>430.27</v>
      </c>
      <c r="M421" s="26" t="str">
        <f t="shared" si="20"/>
        <v/>
      </c>
      <c r="N421" s="54"/>
      <c r="O421" s="26"/>
      <c r="S421" s="22"/>
      <c r="T421" s="53"/>
      <c r="U421" s="22"/>
      <c r="V421" s="28"/>
      <c r="Y421" s="28"/>
    </row>
    <row r="422" spans="9:25" x14ac:dyDescent="0.3">
      <c r="I422" s="22">
        <v>37509</v>
      </c>
      <c r="J422" s="29">
        <f t="shared" si="19"/>
        <v>2002</v>
      </c>
      <c r="K422" s="29" t="s">
        <v>75</v>
      </c>
      <c r="L422" s="42">
        <v>429.34</v>
      </c>
      <c r="M422" s="26">
        <f t="shared" si="20"/>
        <v>-3.214607754734005E-2</v>
      </c>
      <c r="N422" s="54"/>
      <c r="O422" s="26"/>
      <c r="S422" s="22"/>
      <c r="T422" s="53"/>
      <c r="U422" s="22"/>
      <c r="V422" s="28"/>
      <c r="Y422" s="28"/>
    </row>
    <row r="423" spans="9:25" x14ac:dyDescent="0.3">
      <c r="I423" s="22">
        <v>37510</v>
      </c>
      <c r="J423" s="29">
        <f t="shared" si="19"/>
        <v>2002</v>
      </c>
      <c r="K423" s="29" t="s">
        <v>75</v>
      </c>
      <c r="L423" s="42">
        <v>430.12</v>
      </c>
      <c r="M423" s="26">
        <f t="shared" si="20"/>
        <v>-3.4479662386639159E-2</v>
      </c>
      <c r="N423" s="54"/>
      <c r="O423" s="26"/>
      <c r="S423" s="22"/>
      <c r="T423" s="53"/>
      <c r="U423" s="22"/>
      <c r="V423" s="28"/>
      <c r="Y423" s="28"/>
    </row>
    <row r="424" spans="9:25" x14ac:dyDescent="0.3">
      <c r="I424" s="22">
        <v>37511</v>
      </c>
      <c r="J424" s="29">
        <f t="shared" si="19"/>
        <v>2002</v>
      </c>
      <c r="K424" s="29" t="s">
        <v>75</v>
      </c>
      <c r="L424" s="42">
        <v>428.18</v>
      </c>
      <c r="M424" s="26">
        <f t="shared" si="20"/>
        <v>-3.885076189368421E-3</v>
      </c>
      <c r="N424" s="54"/>
      <c r="O424" s="26"/>
      <c r="S424" s="22"/>
      <c r="T424" s="53"/>
      <c r="U424" s="22"/>
      <c r="V424" s="28"/>
      <c r="Y424" s="28"/>
    </row>
    <row r="425" spans="9:25" x14ac:dyDescent="0.3">
      <c r="I425" s="22">
        <v>37512</v>
      </c>
      <c r="J425" s="29">
        <f t="shared" si="19"/>
        <v>2002</v>
      </c>
      <c r="K425" s="29" t="s">
        <v>75</v>
      </c>
      <c r="L425" s="42">
        <v>421</v>
      </c>
      <c r="M425" s="26">
        <f t="shared" si="20"/>
        <v>-2.6747116073699038E-2</v>
      </c>
      <c r="N425" s="54"/>
      <c r="O425" s="26"/>
      <c r="S425" s="22"/>
      <c r="T425" s="53"/>
      <c r="U425" s="22"/>
      <c r="V425" s="28"/>
      <c r="Y425" s="28"/>
    </row>
    <row r="426" spans="9:25" x14ac:dyDescent="0.3">
      <c r="I426" s="22">
        <v>37515</v>
      </c>
      <c r="J426" s="29">
        <f t="shared" si="19"/>
        <v>2002</v>
      </c>
      <c r="K426" s="29" t="s">
        <v>75</v>
      </c>
      <c r="L426" s="42">
        <v>420.22</v>
      </c>
      <c r="M426" s="26" t="str">
        <f t="shared" si="20"/>
        <v/>
      </c>
      <c r="N426" s="54"/>
      <c r="O426" s="26"/>
      <c r="S426" s="22"/>
      <c r="T426" s="53"/>
      <c r="U426" s="22"/>
      <c r="V426" s="28"/>
      <c r="Y426" s="28"/>
    </row>
    <row r="427" spans="9:25" x14ac:dyDescent="0.3">
      <c r="I427" s="22">
        <v>37516</v>
      </c>
      <c r="J427" s="29">
        <f t="shared" si="19"/>
        <v>2002</v>
      </c>
      <c r="K427" s="29" t="s">
        <v>75</v>
      </c>
      <c r="L427" s="42">
        <v>427.18</v>
      </c>
      <c r="M427" s="26">
        <f t="shared" si="20"/>
        <v>4.8937998772252932E-2</v>
      </c>
      <c r="N427" s="54"/>
      <c r="O427" s="26"/>
      <c r="S427" s="22"/>
      <c r="T427" s="53"/>
      <c r="U427" s="22"/>
      <c r="V427" s="28"/>
      <c r="Y427" s="28"/>
    </row>
    <row r="428" spans="9:25" x14ac:dyDescent="0.3">
      <c r="I428" s="22">
        <v>37517</v>
      </c>
      <c r="J428" s="29">
        <f t="shared" si="19"/>
        <v>2002</v>
      </c>
      <c r="K428" s="29" t="s">
        <v>75</v>
      </c>
      <c r="L428" s="42">
        <v>419.12</v>
      </c>
      <c r="M428" s="26" t="str">
        <f t="shared" si="20"/>
        <v/>
      </c>
      <c r="N428" s="54"/>
      <c r="O428" s="26"/>
      <c r="S428" s="22"/>
      <c r="T428" s="53"/>
      <c r="U428" s="22"/>
      <c r="V428" s="28"/>
      <c r="Y428" s="28"/>
    </row>
    <row r="429" spans="9:25" x14ac:dyDescent="0.3">
      <c r="I429" s="22">
        <v>37518</v>
      </c>
      <c r="J429" s="29">
        <f t="shared" si="19"/>
        <v>2002</v>
      </c>
      <c r="K429" s="29" t="s">
        <v>75</v>
      </c>
      <c r="L429" s="42">
        <v>408.7</v>
      </c>
      <c r="M429" s="26">
        <f t="shared" si="20"/>
        <v>-3.2548230559829569E-2</v>
      </c>
      <c r="N429" s="54"/>
      <c r="O429" s="26"/>
      <c r="S429" s="22"/>
      <c r="T429" s="53"/>
      <c r="U429" s="22"/>
      <c r="V429" s="28"/>
      <c r="Y429" s="28"/>
    </row>
    <row r="430" spans="9:25" x14ac:dyDescent="0.3">
      <c r="I430" s="22">
        <v>37519</v>
      </c>
      <c r="J430" s="29">
        <f t="shared" si="19"/>
        <v>2002</v>
      </c>
      <c r="K430" s="29" t="s">
        <v>75</v>
      </c>
      <c r="L430" s="42">
        <v>408.8</v>
      </c>
      <c r="M430" s="26">
        <f t="shared" si="20"/>
        <v>-3.2082396116964625E-2</v>
      </c>
      <c r="N430" s="54"/>
      <c r="O430" s="26"/>
      <c r="S430" s="22"/>
      <c r="T430" s="53"/>
      <c r="U430" s="22"/>
      <c r="V430" s="28"/>
      <c r="Y430" s="28"/>
    </row>
    <row r="431" spans="9:25" x14ac:dyDescent="0.3">
      <c r="I431" s="22">
        <v>37522</v>
      </c>
      <c r="J431" s="29">
        <f t="shared" si="19"/>
        <v>2002</v>
      </c>
      <c r="K431" s="29" t="s">
        <v>75</v>
      </c>
      <c r="L431" s="42">
        <v>410.77</v>
      </c>
      <c r="M431" s="26" t="str">
        <f t="shared" si="20"/>
        <v/>
      </c>
      <c r="N431" s="54"/>
      <c r="O431" s="26"/>
      <c r="S431" s="22"/>
      <c r="T431" s="53"/>
      <c r="U431" s="22"/>
      <c r="V431" s="28"/>
      <c r="Y431" s="28"/>
    </row>
    <row r="432" spans="9:25" x14ac:dyDescent="0.3">
      <c r="I432" s="22">
        <v>37523</v>
      </c>
      <c r="J432" s="29">
        <f t="shared" si="19"/>
        <v>2002</v>
      </c>
      <c r="K432" s="29" t="s">
        <v>75</v>
      </c>
      <c r="L432" s="42">
        <v>408.3</v>
      </c>
      <c r="M432" s="26">
        <f t="shared" si="20"/>
        <v>-5.0927166841296693E-3</v>
      </c>
      <c r="N432" s="54"/>
      <c r="O432" s="26"/>
      <c r="S432" s="22"/>
      <c r="T432" s="53"/>
      <c r="U432" s="22"/>
      <c r="V432" s="28"/>
      <c r="Y432" s="28"/>
    </row>
    <row r="433" spans="9:25" x14ac:dyDescent="0.3">
      <c r="I433" s="22">
        <v>37524</v>
      </c>
      <c r="J433" s="29">
        <f t="shared" si="19"/>
        <v>2002</v>
      </c>
      <c r="K433" s="29" t="s">
        <v>75</v>
      </c>
      <c r="L433" s="42">
        <v>408.65</v>
      </c>
      <c r="M433" s="26">
        <f t="shared" si="20"/>
        <v>-1.0755579456843182E-3</v>
      </c>
      <c r="N433" s="54"/>
      <c r="O433" s="26"/>
      <c r="S433" s="22"/>
      <c r="T433" s="53"/>
      <c r="U433" s="22"/>
      <c r="V433" s="28"/>
      <c r="Y433" s="28"/>
    </row>
    <row r="434" spans="9:25" x14ac:dyDescent="0.3">
      <c r="I434" s="22">
        <v>37525</v>
      </c>
      <c r="J434" s="29">
        <f t="shared" si="19"/>
        <v>2002</v>
      </c>
      <c r="K434" s="29" t="s">
        <v>75</v>
      </c>
      <c r="L434" s="42">
        <v>411.94</v>
      </c>
      <c r="M434" s="26">
        <f t="shared" si="20"/>
        <v>2.7230562066729878E-2</v>
      </c>
      <c r="N434" s="54"/>
      <c r="O434" s="26"/>
      <c r="S434" s="22"/>
      <c r="T434" s="53"/>
      <c r="U434" s="22"/>
      <c r="V434" s="28"/>
      <c r="Y434" s="28"/>
    </row>
    <row r="435" spans="9:25" x14ac:dyDescent="0.3">
      <c r="I435" s="22">
        <v>37526</v>
      </c>
      <c r="J435" s="29">
        <f t="shared" si="19"/>
        <v>2002</v>
      </c>
      <c r="K435" s="29" t="s">
        <v>75</v>
      </c>
      <c r="L435" s="42">
        <v>412.97</v>
      </c>
      <c r="M435" s="26">
        <f t="shared" si="20"/>
        <v>4.5387808829485635E-2</v>
      </c>
      <c r="N435" s="54"/>
      <c r="O435" s="26"/>
      <c r="S435" s="22"/>
      <c r="T435" s="53"/>
      <c r="U435" s="22"/>
      <c r="V435" s="28"/>
      <c r="Y435" s="28"/>
    </row>
    <row r="436" spans="9:25" x14ac:dyDescent="0.3">
      <c r="I436" s="22">
        <v>37529</v>
      </c>
      <c r="J436" s="29">
        <f t="shared" si="19"/>
        <v>2002</v>
      </c>
      <c r="K436" s="29" t="s">
        <v>75</v>
      </c>
      <c r="L436" s="42">
        <v>419.31</v>
      </c>
      <c r="M436" s="26" t="str">
        <f t="shared" si="20"/>
        <v/>
      </c>
      <c r="N436" s="54"/>
      <c r="O436" s="26"/>
      <c r="S436" s="22"/>
      <c r="T436" s="53"/>
      <c r="U436" s="22"/>
      <c r="V436" s="28"/>
      <c r="Y436" s="28"/>
    </row>
    <row r="437" spans="9:25" x14ac:dyDescent="0.3">
      <c r="I437" s="22">
        <v>37530</v>
      </c>
      <c r="J437" s="29">
        <f t="shared" si="19"/>
        <v>2002</v>
      </c>
      <c r="K437" s="29" t="s">
        <v>75</v>
      </c>
      <c r="L437" s="42">
        <v>407.52</v>
      </c>
      <c r="M437" s="26">
        <f t="shared" si="20"/>
        <v>4.8471750540290147E-2</v>
      </c>
      <c r="N437" s="54"/>
      <c r="O437" s="26"/>
      <c r="S437" s="22"/>
      <c r="T437" s="53"/>
      <c r="U437" s="22"/>
      <c r="V437" s="28"/>
      <c r="Y437" s="28"/>
    </row>
    <row r="438" spans="9:25" x14ac:dyDescent="0.3">
      <c r="I438" s="22">
        <v>37531</v>
      </c>
      <c r="J438" s="29">
        <f t="shared" si="19"/>
        <v>2002</v>
      </c>
      <c r="K438" s="29" t="s">
        <v>75</v>
      </c>
      <c r="L438" s="42">
        <v>409.5</v>
      </c>
      <c r="M438" s="26">
        <f t="shared" si="20"/>
        <v>8.5544627945815493E-2</v>
      </c>
      <c r="N438" s="54"/>
      <c r="O438" s="26"/>
      <c r="S438" s="22"/>
      <c r="T438" s="53"/>
      <c r="U438" s="22"/>
      <c r="V438" s="28"/>
      <c r="Y438" s="28"/>
    </row>
    <row r="439" spans="9:25" x14ac:dyDescent="0.3">
      <c r="I439" s="22">
        <v>37532</v>
      </c>
      <c r="J439" s="29">
        <f t="shared" si="19"/>
        <v>2002</v>
      </c>
      <c r="K439" s="29" t="s">
        <v>75</v>
      </c>
      <c r="L439" s="42">
        <v>408.43</v>
      </c>
      <c r="M439" s="26">
        <f t="shared" si="20"/>
        <v>9.9437400737570319E-2</v>
      </c>
      <c r="N439" s="54"/>
      <c r="O439" s="26"/>
      <c r="S439" s="22"/>
      <c r="T439" s="53"/>
      <c r="U439" s="22"/>
      <c r="V439" s="28"/>
      <c r="Y439" s="28"/>
    </row>
    <row r="440" spans="9:25" x14ac:dyDescent="0.3">
      <c r="I440" s="22">
        <v>37536</v>
      </c>
      <c r="J440" s="29">
        <f t="shared" si="19"/>
        <v>2002</v>
      </c>
      <c r="K440" s="29" t="s">
        <v>75</v>
      </c>
      <c r="L440" s="42">
        <v>401.84</v>
      </c>
      <c r="M440" s="26" t="str">
        <f t="shared" si="20"/>
        <v/>
      </c>
      <c r="N440" s="54"/>
      <c r="O440" s="26"/>
      <c r="S440" s="22"/>
      <c r="T440" s="53"/>
      <c r="U440" s="22"/>
      <c r="V440" s="28"/>
      <c r="Y440" s="28"/>
    </row>
    <row r="441" spans="9:25" x14ac:dyDescent="0.3">
      <c r="I441" s="22">
        <v>37537</v>
      </c>
      <c r="J441" s="29">
        <f t="shared" si="19"/>
        <v>2002</v>
      </c>
      <c r="K441" s="29" t="s">
        <v>75</v>
      </c>
      <c r="L441" s="42">
        <v>402.05</v>
      </c>
      <c r="M441" s="26">
        <f t="shared" si="20"/>
        <v>9.5295175307162167E-2</v>
      </c>
      <c r="N441" s="54"/>
      <c r="O441" s="26"/>
      <c r="S441" s="22"/>
      <c r="T441" s="53"/>
      <c r="U441" s="22"/>
      <c r="V441" s="28"/>
      <c r="Y441" s="28"/>
    </row>
    <row r="442" spans="9:25" x14ac:dyDescent="0.3">
      <c r="I442" s="22">
        <v>37538</v>
      </c>
      <c r="J442" s="29">
        <f t="shared" si="19"/>
        <v>2002</v>
      </c>
      <c r="K442" s="29" t="s">
        <v>75</v>
      </c>
      <c r="L442" s="42">
        <v>391.84</v>
      </c>
      <c r="M442" s="26">
        <f t="shared" si="20"/>
        <v>5.9599783666846845E-2</v>
      </c>
      <c r="N442" s="54"/>
      <c r="O442" s="26"/>
      <c r="S442" s="22"/>
      <c r="T442" s="53"/>
      <c r="U442" s="22"/>
      <c r="V442" s="28"/>
      <c r="Y442" s="28"/>
    </row>
    <row r="443" spans="9:25" x14ac:dyDescent="0.3">
      <c r="I443" s="22">
        <v>37539</v>
      </c>
      <c r="J443" s="29">
        <f t="shared" si="19"/>
        <v>2002</v>
      </c>
      <c r="K443" s="29" t="s">
        <v>75</v>
      </c>
      <c r="L443" s="42">
        <v>384.49</v>
      </c>
      <c r="M443" s="26">
        <f t="shared" si="20"/>
        <v>4.3958729296768931E-2</v>
      </c>
      <c r="N443" s="54"/>
      <c r="O443" s="26"/>
      <c r="S443" s="22"/>
      <c r="T443" s="53"/>
      <c r="U443" s="22"/>
      <c r="V443" s="28"/>
      <c r="Y443" s="28"/>
    </row>
    <row r="444" spans="9:25" x14ac:dyDescent="0.3">
      <c r="I444" s="22">
        <v>37540</v>
      </c>
      <c r="J444" s="29">
        <f t="shared" si="19"/>
        <v>2002</v>
      </c>
      <c r="K444" s="29" t="s">
        <v>75</v>
      </c>
      <c r="L444" s="42">
        <v>376.47</v>
      </c>
      <c r="M444" s="26">
        <f t="shared" si="20"/>
        <v>1.586659111147104E-2</v>
      </c>
      <c r="N444" s="54"/>
      <c r="O444" s="26"/>
      <c r="S444" s="22"/>
      <c r="T444" s="53"/>
      <c r="U444" s="22"/>
      <c r="V444" s="28"/>
      <c r="Y444" s="28"/>
    </row>
    <row r="445" spans="9:25" x14ac:dyDescent="0.3">
      <c r="I445" s="22">
        <v>37543</v>
      </c>
      <c r="J445" s="29">
        <f t="shared" si="19"/>
        <v>2002</v>
      </c>
      <c r="K445" s="29" t="s">
        <v>75</v>
      </c>
      <c r="L445" s="42">
        <v>337.48</v>
      </c>
      <c r="M445" s="26" t="str">
        <f t="shared" si="20"/>
        <v/>
      </c>
      <c r="N445" s="54"/>
      <c r="O445" s="26"/>
      <c r="S445" s="22"/>
      <c r="T445" s="53"/>
      <c r="U445" s="22"/>
      <c r="V445" s="28"/>
      <c r="Y445" s="28"/>
    </row>
    <row r="446" spans="9:25" x14ac:dyDescent="0.3">
      <c r="I446" s="22">
        <v>37544</v>
      </c>
      <c r="J446" s="29">
        <f t="shared" si="19"/>
        <v>2002</v>
      </c>
      <c r="K446" s="29" t="s">
        <v>75</v>
      </c>
      <c r="L446" s="42">
        <v>342.2</v>
      </c>
      <c r="M446" s="26" t="str">
        <f t="shared" si="20"/>
        <v/>
      </c>
      <c r="N446" s="54"/>
      <c r="O446" s="26"/>
      <c r="S446" s="22"/>
      <c r="T446" s="53"/>
      <c r="U446" s="22"/>
      <c r="V446" s="28"/>
      <c r="Y446" s="28"/>
    </row>
    <row r="447" spans="9:25" x14ac:dyDescent="0.3">
      <c r="I447" s="22">
        <v>37545</v>
      </c>
      <c r="J447" s="29">
        <f t="shared" si="19"/>
        <v>2002</v>
      </c>
      <c r="K447" s="29" t="s">
        <v>75</v>
      </c>
      <c r="L447" s="42">
        <v>357.38</v>
      </c>
      <c r="M447" s="26">
        <f t="shared" si="20"/>
        <v>-5.6746199324324328E-2</v>
      </c>
      <c r="N447" s="54"/>
      <c r="O447" s="26"/>
      <c r="S447" s="22"/>
      <c r="T447" s="53"/>
      <c r="U447" s="22"/>
      <c r="V447" s="28"/>
      <c r="Y447" s="28"/>
    </row>
    <row r="448" spans="9:25" x14ac:dyDescent="0.3">
      <c r="I448" s="22">
        <v>37546</v>
      </c>
      <c r="J448" s="29">
        <f t="shared" si="19"/>
        <v>2002</v>
      </c>
      <c r="K448" s="29" t="s">
        <v>75</v>
      </c>
      <c r="L448" s="42">
        <v>355.11</v>
      </c>
      <c r="M448" s="26">
        <f t="shared" si="20"/>
        <v>-6.8857015496761653E-2</v>
      </c>
      <c r="N448" s="54"/>
      <c r="O448" s="26"/>
      <c r="S448" s="22"/>
      <c r="T448" s="53"/>
      <c r="U448" s="22"/>
      <c r="V448" s="28"/>
      <c r="Y448" s="28"/>
    </row>
    <row r="449" spans="9:25" x14ac:dyDescent="0.3">
      <c r="I449" s="22">
        <v>37547</v>
      </c>
      <c r="J449" s="29">
        <f t="shared" si="19"/>
        <v>2002</v>
      </c>
      <c r="K449" s="29" t="s">
        <v>75</v>
      </c>
      <c r="L449" s="42">
        <v>360.91</v>
      </c>
      <c r="M449" s="26">
        <f t="shared" si="20"/>
        <v>-6.2985175377106184E-2</v>
      </c>
      <c r="N449" s="54"/>
      <c r="O449" s="26"/>
      <c r="S449" s="22"/>
      <c r="T449" s="53"/>
      <c r="U449" s="22"/>
      <c r="V449" s="28"/>
      <c r="Y449" s="28"/>
    </row>
    <row r="450" spans="9:25" x14ac:dyDescent="0.3">
      <c r="I450" s="22">
        <v>37550</v>
      </c>
      <c r="J450" s="29">
        <f t="shared" si="19"/>
        <v>2002</v>
      </c>
      <c r="K450" s="29" t="s">
        <v>75</v>
      </c>
      <c r="L450" s="42">
        <v>361.87</v>
      </c>
      <c r="M450" s="26" t="str">
        <f t="shared" si="20"/>
        <v/>
      </c>
      <c r="N450" s="54"/>
      <c r="O450" s="26"/>
      <c r="S450" s="22"/>
      <c r="T450" s="53"/>
      <c r="U450" s="22"/>
      <c r="V450" s="28"/>
      <c r="Y450" s="28"/>
    </row>
    <row r="451" spans="9:25" x14ac:dyDescent="0.3">
      <c r="I451" s="22">
        <v>37551</v>
      </c>
      <c r="J451" s="29">
        <f t="shared" si="19"/>
        <v>2002</v>
      </c>
      <c r="K451" s="29" t="s">
        <v>75</v>
      </c>
      <c r="L451" s="42">
        <v>353.81</v>
      </c>
      <c r="M451" s="26">
        <f t="shared" si="20"/>
        <v>-9.6870532979375104E-2</v>
      </c>
      <c r="N451" s="54"/>
      <c r="O451" s="26"/>
      <c r="S451" s="22"/>
      <c r="T451" s="53"/>
      <c r="U451" s="22"/>
      <c r="V451" s="28"/>
      <c r="Y451" s="28"/>
    </row>
    <row r="452" spans="9:25" x14ac:dyDescent="0.3">
      <c r="I452" s="22">
        <v>37552</v>
      </c>
      <c r="J452" s="29">
        <f t="shared" si="19"/>
        <v>2002</v>
      </c>
      <c r="K452" s="29" t="s">
        <v>75</v>
      </c>
      <c r="L452" s="42">
        <v>354.85</v>
      </c>
      <c r="M452" s="26">
        <f t="shared" si="20"/>
        <v>-9.4285203808162521E-2</v>
      </c>
      <c r="N452" s="54"/>
      <c r="O452" s="26"/>
      <c r="S452" s="22"/>
      <c r="T452" s="53"/>
      <c r="U452" s="22"/>
      <c r="V452" s="28"/>
      <c r="Y452" s="28"/>
    </row>
    <row r="453" spans="9:25" x14ac:dyDescent="0.3">
      <c r="I453" s="22">
        <v>37553</v>
      </c>
      <c r="J453" s="29">
        <f t="shared" ref="J453:J516" si="21">YEAR(I453)</f>
        <v>2002</v>
      </c>
      <c r="K453" s="29" t="s">
        <v>75</v>
      </c>
      <c r="L453" s="42">
        <v>353.19</v>
      </c>
      <c r="M453" s="26">
        <f t="shared" ref="M453:M516" si="22">IFERROR((L453-_xlfn.XLOOKUP(EDATE(I453, -12), I:I, L:L, "", 0)) / _xlfn.XLOOKUP(EDATE(I453, -12), I:I, L:L, "", 0),IF(_xlfn.XLOOKUP(EDATE(I453, -12), I:I, L:L, "", 0)=0, "Previous Year Value is Zero", ""))</f>
        <v>-8.4905171520364767E-2</v>
      </c>
      <c r="N453" s="54"/>
      <c r="O453" s="26"/>
      <c r="S453" s="22"/>
      <c r="T453" s="53"/>
      <c r="U453" s="22"/>
      <c r="V453" s="28"/>
      <c r="Y453" s="28"/>
    </row>
    <row r="454" spans="9:25" x14ac:dyDescent="0.3">
      <c r="I454" s="22">
        <v>37554</v>
      </c>
      <c r="J454" s="29">
        <f t="shared" si="21"/>
        <v>2002</v>
      </c>
      <c r="K454" s="29" t="s">
        <v>75</v>
      </c>
      <c r="L454" s="42">
        <v>353.65</v>
      </c>
      <c r="M454" s="26">
        <f t="shared" si="22"/>
        <v>-9.4227025919475516E-2</v>
      </c>
      <c r="N454" s="54"/>
      <c r="O454" s="26"/>
      <c r="S454" s="22"/>
      <c r="T454" s="53"/>
      <c r="U454" s="22"/>
      <c r="V454" s="28"/>
      <c r="Y454" s="28"/>
    </row>
    <row r="455" spans="9:25" x14ac:dyDescent="0.3">
      <c r="I455" s="22">
        <v>37557</v>
      </c>
      <c r="J455" s="29">
        <f t="shared" si="21"/>
        <v>2002</v>
      </c>
      <c r="K455" s="29" t="s">
        <v>75</v>
      </c>
      <c r="L455" s="42">
        <v>361.68</v>
      </c>
      <c r="M455" s="26" t="str">
        <f t="shared" si="22"/>
        <v/>
      </c>
      <c r="N455" s="54"/>
      <c r="O455" s="26"/>
      <c r="S455" s="22"/>
      <c r="T455" s="53"/>
      <c r="U455" s="22"/>
      <c r="V455" s="28"/>
      <c r="Y455" s="28"/>
    </row>
    <row r="456" spans="9:25" x14ac:dyDescent="0.3">
      <c r="I456" s="22">
        <v>37558</v>
      </c>
      <c r="J456" s="29">
        <f t="shared" si="21"/>
        <v>2002</v>
      </c>
      <c r="K456" s="29" t="s">
        <v>75</v>
      </c>
      <c r="L456" s="42">
        <v>361.92</v>
      </c>
      <c r="M456" s="26">
        <f t="shared" si="22"/>
        <v>-5.8309265474982358E-2</v>
      </c>
      <c r="N456" s="54"/>
      <c r="O456" s="26"/>
      <c r="S456" s="22"/>
      <c r="T456" s="53"/>
      <c r="U456" s="22"/>
      <c r="V456" s="28"/>
      <c r="Y456" s="28"/>
    </row>
    <row r="457" spans="9:25" x14ac:dyDescent="0.3">
      <c r="I457" s="22">
        <v>37559</v>
      </c>
      <c r="J457" s="29">
        <f t="shared" si="21"/>
        <v>2002</v>
      </c>
      <c r="K457" s="29" t="s">
        <v>75</v>
      </c>
      <c r="L457" s="42">
        <v>361.12</v>
      </c>
      <c r="M457" s="26">
        <f t="shared" si="22"/>
        <v>-4.5565070303414758E-2</v>
      </c>
      <c r="N457" s="54"/>
      <c r="O457" s="26"/>
      <c r="S457" s="22"/>
      <c r="T457" s="53"/>
      <c r="U457" s="22"/>
      <c r="V457" s="28"/>
      <c r="Y457" s="28"/>
    </row>
    <row r="458" spans="9:25" x14ac:dyDescent="0.3">
      <c r="I458" s="22">
        <v>37560</v>
      </c>
      <c r="J458" s="29">
        <f t="shared" si="21"/>
        <v>2002</v>
      </c>
      <c r="K458" s="29" t="s">
        <v>75</v>
      </c>
      <c r="L458" s="42">
        <v>369.04</v>
      </c>
      <c r="M458" s="26">
        <f t="shared" si="22"/>
        <v>-3.830718715797151E-2</v>
      </c>
      <c r="N458" s="54"/>
      <c r="O458" s="26"/>
      <c r="S458" s="22"/>
      <c r="T458" s="53"/>
      <c r="U458" s="22"/>
      <c r="V458" s="28"/>
      <c r="Y458" s="28"/>
    </row>
    <row r="459" spans="9:25" x14ac:dyDescent="0.3">
      <c r="I459" s="22">
        <v>37561</v>
      </c>
      <c r="J459" s="29">
        <f t="shared" si="21"/>
        <v>2002</v>
      </c>
      <c r="K459" s="29" t="s">
        <v>75</v>
      </c>
      <c r="L459" s="42">
        <v>371.14</v>
      </c>
      <c r="M459" s="26">
        <f t="shared" si="22"/>
        <v>-2.8429319371727785E-2</v>
      </c>
      <c r="N459" s="54"/>
      <c r="O459" s="26"/>
      <c r="S459" s="22"/>
      <c r="T459" s="53"/>
      <c r="U459" s="22"/>
      <c r="V459" s="28"/>
      <c r="Y459" s="28"/>
    </row>
    <row r="460" spans="9:25" x14ac:dyDescent="0.3">
      <c r="I460" s="22">
        <v>37564</v>
      </c>
      <c r="J460" s="29">
        <f t="shared" si="21"/>
        <v>2002</v>
      </c>
      <c r="K460" s="29" t="s">
        <v>75</v>
      </c>
      <c r="L460" s="42">
        <v>383.87</v>
      </c>
      <c r="M460" s="26" t="str">
        <f t="shared" si="22"/>
        <v/>
      </c>
      <c r="N460" s="54"/>
      <c r="O460" s="26"/>
      <c r="S460" s="22"/>
      <c r="T460" s="53"/>
      <c r="U460" s="22"/>
      <c r="V460" s="28"/>
      <c r="Y460" s="28"/>
    </row>
    <row r="461" spans="9:25" x14ac:dyDescent="0.3">
      <c r="I461" s="22">
        <v>37565</v>
      </c>
      <c r="J461" s="29">
        <f t="shared" si="21"/>
        <v>2002</v>
      </c>
      <c r="K461" s="29" t="s">
        <v>75</v>
      </c>
      <c r="L461" s="42">
        <v>374.91</v>
      </c>
      <c r="M461" s="26">
        <f t="shared" si="22"/>
        <v>-7.995522507394647E-4</v>
      </c>
      <c r="N461" s="54"/>
      <c r="O461" s="26"/>
      <c r="S461" s="22"/>
      <c r="T461" s="53"/>
      <c r="U461" s="22"/>
      <c r="V461" s="28"/>
      <c r="Y461" s="28"/>
    </row>
    <row r="462" spans="9:25" x14ac:dyDescent="0.3">
      <c r="I462" s="22">
        <v>37566</v>
      </c>
      <c r="J462" s="29">
        <f t="shared" si="21"/>
        <v>2002</v>
      </c>
      <c r="K462" s="29" t="s">
        <v>75</v>
      </c>
      <c r="L462" s="42">
        <v>369.4</v>
      </c>
      <c r="M462" s="26">
        <f t="shared" si="22"/>
        <v>-1.6061582718482886E-2</v>
      </c>
      <c r="N462" s="54"/>
      <c r="O462" s="26"/>
      <c r="S462" s="22"/>
      <c r="T462" s="53"/>
      <c r="U462" s="22"/>
      <c r="V462" s="28"/>
      <c r="Y462" s="28"/>
    </row>
    <row r="463" spans="9:25" x14ac:dyDescent="0.3">
      <c r="I463" s="22">
        <v>37567</v>
      </c>
      <c r="J463" s="29">
        <f t="shared" si="21"/>
        <v>2002</v>
      </c>
      <c r="K463" s="29" t="s">
        <v>75</v>
      </c>
      <c r="L463" s="42">
        <v>369.38</v>
      </c>
      <c r="M463" s="26">
        <f t="shared" si="22"/>
        <v>-2.0342129691022452E-2</v>
      </c>
      <c r="N463" s="54"/>
      <c r="O463" s="26"/>
      <c r="S463" s="22"/>
      <c r="T463" s="53"/>
      <c r="U463" s="22"/>
      <c r="V463" s="28"/>
      <c r="Y463" s="28"/>
    </row>
    <row r="464" spans="9:25" x14ac:dyDescent="0.3">
      <c r="I464" s="22">
        <v>37568</v>
      </c>
      <c r="J464" s="29">
        <f t="shared" si="21"/>
        <v>2002</v>
      </c>
      <c r="K464" s="29" t="s">
        <v>75</v>
      </c>
      <c r="L464" s="42">
        <v>365.7</v>
      </c>
      <c r="M464" s="26">
        <f t="shared" si="22"/>
        <v>-4.2269013199245725E-2</v>
      </c>
      <c r="N464" s="54"/>
      <c r="O464" s="26"/>
      <c r="S464" s="22"/>
      <c r="T464" s="53"/>
      <c r="U464" s="22"/>
      <c r="V464" s="28"/>
      <c r="Y464" s="28"/>
    </row>
    <row r="465" spans="9:25" x14ac:dyDescent="0.3">
      <c r="I465" s="22">
        <v>37571</v>
      </c>
      <c r="J465" s="29">
        <f t="shared" si="21"/>
        <v>2002</v>
      </c>
      <c r="K465" s="29" t="s">
        <v>75</v>
      </c>
      <c r="L465" s="42">
        <v>362.57</v>
      </c>
      <c r="M465" s="26" t="str">
        <f t="shared" si="22"/>
        <v/>
      </c>
      <c r="N465" s="54"/>
      <c r="O465" s="26"/>
      <c r="S465" s="22"/>
      <c r="T465" s="53"/>
      <c r="U465" s="22"/>
      <c r="V465" s="28"/>
      <c r="Y465" s="28"/>
    </row>
    <row r="466" spans="9:25" x14ac:dyDescent="0.3">
      <c r="I466" s="22">
        <v>37572</v>
      </c>
      <c r="J466" s="29">
        <f t="shared" si="21"/>
        <v>2002</v>
      </c>
      <c r="K466" s="29" t="s">
        <v>75</v>
      </c>
      <c r="L466" s="42">
        <v>371.09</v>
      </c>
      <c r="M466" s="26">
        <f t="shared" si="22"/>
        <v>-7.2705730288679087E-4</v>
      </c>
      <c r="N466" s="54"/>
      <c r="O466" s="26"/>
      <c r="S466" s="22"/>
      <c r="T466" s="53"/>
      <c r="U466" s="22"/>
      <c r="V466" s="28"/>
      <c r="Y466" s="28"/>
    </row>
    <row r="467" spans="9:25" x14ac:dyDescent="0.3">
      <c r="I467" s="22">
        <v>37573</v>
      </c>
      <c r="J467" s="29">
        <f t="shared" si="21"/>
        <v>2002</v>
      </c>
      <c r="K467" s="29" t="s">
        <v>75</v>
      </c>
      <c r="L467" s="42">
        <v>367.1</v>
      </c>
      <c r="M467" s="26">
        <f t="shared" si="22"/>
        <v>-5.8226134055517327E-3</v>
      </c>
      <c r="N467" s="54"/>
      <c r="O467" s="26"/>
      <c r="S467" s="22"/>
      <c r="T467" s="53"/>
      <c r="U467" s="22"/>
      <c r="V467" s="28"/>
      <c r="Y467" s="28"/>
    </row>
    <row r="468" spans="9:25" x14ac:dyDescent="0.3">
      <c r="I468" s="22">
        <v>37574</v>
      </c>
      <c r="J468" s="29">
        <f t="shared" si="21"/>
        <v>2002</v>
      </c>
      <c r="K468" s="29" t="s">
        <v>75</v>
      </c>
      <c r="L468" s="42">
        <v>371.25</v>
      </c>
      <c r="M468" s="26">
        <f t="shared" si="22"/>
        <v>-4.131012097964056E-3</v>
      </c>
      <c r="N468" s="54"/>
      <c r="O468" s="26"/>
      <c r="S468" s="22"/>
      <c r="T468" s="53"/>
      <c r="U468" s="22"/>
      <c r="V468" s="28"/>
      <c r="Y468" s="28"/>
    </row>
    <row r="469" spans="9:25" x14ac:dyDescent="0.3">
      <c r="I469" s="22">
        <v>37575</v>
      </c>
      <c r="J469" s="29">
        <f t="shared" si="21"/>
        <v>2002</v>
      </c>
      <c r="K469" s="29" t="s">
        <v>75</v>
      </c>
      <c r="L469" s="42">
        <v>374.15</v>
      </c>
      <c r="M469" s="26">
        <f t="shared" si="22"/>
        <v>-1.1179237803266606E-2</v>
      </c>
      <c r="N469" s="54"/>
      <c r="O469" s="26"/>
      <c r="S469" s="22"/>
      <c r="T469" s="53"/>
      <c r="U469" s="22"/>
      <c r="V469" s="28"/>
      <c r="Y469" s="28"/>
    </row>
    <row r="470" spans="9:25" x14ac:dyDescent="0.3">
      <c r="I470" s="22">
        <v>37578</v>
      </c>
      <c r="J470" s="29">
        <f t="shared" si="21"/>
        <v>2002</v>
      </c>
      <c r="K470" s="29" t="s">
        <v>75</v>
      </c>
      <c r="L470" s="42">
        <v>367.88</v>
      </c>
      <c r="M470" s="26" t="str">
        <f t="shared" si="22"/>
        <v/>
      </c>
      <c r="N470" s="54"/>
      <c r="O470" s="26"/>
      <c r="S470" s="22"/>
      <c r="T470" s="53"/>
      <c r="U470" s="22"/>
      <c r="V470" s="28"/>
      <c r="Y470" s="28"/>
    </row>
    <row r="471" spans="9:25" x14ac:dyDescent="0.3">
      <c r="I471" s="22">
        <v>37579</v>
      </c>
      <c r="J471" s="29">
        <f t="shared" si="21"/>
        <v>2002</v>
      </c>
      <c r="K471" s="29" t="s">
        <v>75</v>
      </c>
      <c r="L471" s="42">
        <v>369.11</v>
      </c>
      <c r="M471" s="26">
        <f t="shared" si="22"/>
        <v>-3.5737610700384038E-2</v>
      </c>
      <c r="N471" s="54"/>
      <c r="O471" s="26"/>
      <c r="S471" s="22"/>
      <c r="T471" s="53"/>
      <c r="U471" s="22"/>
      <c r="V471" s="28"/>
      <c r="Y471" s="28"/>
    </row>
    <row r="472" spans="9:25" x14ac:dyDescent="0.3">
      <c r="I472" s="22">
        <v>37580</v>
      </c>
      <c r="J472" s="29">
        <f t="shared" si="21"/>
        <v>2002</v>
      </c>
      <c r="K472" s="29" t="s">
        <v>75</v>
      </c>
      <c r="L472" s="42">
        <v>371.59</v>
      </c>
      <c r="M472" s="26">
        <f t="shared" si="22"/>
        <v>-2.6843704169285568E-2</v>
      </c>
      <c r="N472" s="54"/>
      <c r="O472" s="26"/>
      <c r="S472" s="22"/>
      <c r="T472" s="53"/>
      <c r="U472" s="22"/>
      <c r="V472" s="28"/>
      <c r="Y472" s="28"/>
    </row>
    <row r="473" spans="9:25" x14ac:dyDescent="0.3">
      <c r="I473" s="22">
        <v>37581</v>
      </c>
      <c r="J473" s="29">
        <f t="shared" si="21"/>
        <v>2002</v>
      </c>
      <c r="K473" s="29" t="s">
        <v>75</v>
      </c>
      <c r="L473" s="42">
        <v>373.23</v>
      </c>
      <c r="M473" s="26">
        <f t="shared" si="22"/>
        <v>-2.3188254076264642E-2</v>
      </c>
      <c r="N473" s="54"/>
      <c r="O473" s="26"/>
      <c r="S473" s="22"/>
      <c r="T473" s="53"/>
      <c r="U473" s="22"/>
      <c r="V473" s="28"/>
      <c r="Y473" s="28"/>
    </row>
    <row r="474" spans="9:25" x14ac:dyDescent="0.3">
      <c r="I474" s="22">
        <v>37582</v>
      </c>
      <c r="J474" s="29">
        <f t="shared" si="21"/>
        <v>2002</v>
      </c>
      <c r="K474" s="29" t="s">
        <v>75</v>
      </c>
      <c r="L474" s="42">
        <v>381.46</v>
      </c>
      <c r="M474" s="26">
        <f t="shared" si="22"/>
        <v>1.6542814379119173E-3</v>
      </c>
      <c r="N474" s="54"/>
      <c r="O474" s="26"/>
      <c r="S474" s="22"/>
      <c r="T474" s="53"/>
      <c r="U474" s="22"/>
      <c r="V474" s="28"/>
      <c r="Y474" s="28"/>
    </row>
    <row r="475" spans="9:25" x14ac:dyDescent="0.3">
      <c r="I475" s="22">
        <v>37585</v>
      </c>
      <c r="J475" s="29">
        <f t="shared" si="21"/>
        <v>2002</v>
      </c>
      <c r="K475" s="29" t="s">
        <v>75</v>
      </c>
      <c r="L475" s="42">
        <v>381.89</v>
      </c>
      <c r="M475" s="26" t="str">
        <f t="shared" si="22"/>
        <v/>
      </c>
      <c r="N475" s="54"/>
      <c r="O475" s="26"/>
      <c r="S475" s="22"/>
      <c r="T475" s="53"/>
      <c r="U475" s="22"/>
      <c r="V475" s="28"/>
      <c r="Y475" s="28"/>
    </row>
    <row r="476" spans="9:25" x14ac:dyDescent="0.3">
      <c r="I476" s="22">
        <v>37586</v>
      </c>
      <c r="J476" s="29">
        <f t="shared" si="21"/>
        <v>2002</v>
      </c>
      <c r="K476" s="29" t="s">
        <v>75</v>
      </c>
      <c r="L476" s="42">
        <v>381.95</v>
      </c>
      <c r="M476" s="26">
        <f t="shared" si="22"/>
        <v>1.3632907741918093E-3</v>
      </c>
      <c r="N476" s="54"/>
      <c r="O476" s="26"/>
      <c r="S476" s="22"/>
      <c r="T476" s="53"/>
      <c r="U476" s="22"/>
      <c r="V476" s="28"/>
      <c r="Y476" s="28"/>
    </row>
    <row r="477" spans="9:25" x14ac:dyDescent="0.3">
      <c r="I477" s="22">
        <v>37587</v>
      </c>
      <c r="J477" s="29">
        <f t="shared" si="21"/>
        <v>2002</v>
      </c>
      <c r="K477" s="29" t="s">
        <v>75</v>
      </c>
      <c r="L477" s="42">
        <v>383.04</v>
      </c>
      <c r="M477" s="26">
        <f t="shared" si="22"/>
        <v>5.4071079846711168E-3</v>
      </c>
      <c r="N477" s="54"/>
      <c r="O477" s="26"/>
      <c r="S477" s="22"/>
      <c r="T477" s="53"/>
      <c r="U477" s="22"/>
      <c r="V477" s="28"/>
      <c r="Y477" s="28"/>
    </row>
    <row r="478" spans="9:25" x14ac:dyDescent="0.3">
      <c r="I478" s="22">
        <v>37588</v>
      </c>
      <c r="J478" s="29">
        <f t="shared" si="21"/>
        <v>2002</v>
      </c>
      <c r="K478" s="29" t="s">
        <v>75</v>
      </c>
      <c r="L478" s="42">
        <v>389.98</v>
      </c>
      <c r="M478" s="26">
        <f t="shared" si="22"/>
        <v>1.8490467484983134E-2</v>
      </c>
      <c r="N478" s="54"/>
      <c r="O478" s="26"/>
      <c r="S478" s="22"/>
      <c r="T478" s="53"/>
      <c r="U478" s="22"/>
      <c r="V478" s="28"/>
      <c r="Y478" s="28"/>
    </row>
    <row r="479" spans="9:25" x14ac:dyDescent="0.3">
      <c r="I479" s="22">
        <v>37589</v>
      </c>
      <c r="J479" s="29">
        <f t="shared" si="21"/>
        <v>2002</v>
      </c>
      <c r="K479" s="29" t="s">
        <v>75</v>
      </c>
      <c r="L479" s="42">
        <v>390.43</v>
      </c>
      <c r="M479" s="26">
        <f t="shared" si="22"/>
        <v>2.6933901470317496E-2</v>
      </c>
      <c r="N479" s="54"/>
      <c r="O479" s="26"/>
      <c r="S479" s="22"/>
      <c r="T479" s="53"/>
      <c r="U479" s="22"/>
      <c r="V479" s="28"/>
      <c r="Y479" s="28"/>
    </row>
    <row r="480" spans="9:25" x14ac:dyDescent="0.3">
      <c r="I480" s="22">
        <v>37592</v>
      </c>
      <c r="J480" s="29">
        <f t="shared" si="21"/>
        <v>2002</v>
      </c>
      <c r="K480" s="29" t="s">
        <v>75</v>
      </c>
      <c r="L480" s="42">
        <v>389.27</v>
      </c>
      <c r="M480" s="26" t="str">
        <f t="shared" si="22"/>
        <v/>
      </c>
      <c r="N480" s="54"/>
      <c r="O480" s="26"/>
      <c r="S480" s="22"/>
      <c r="T480" s="53"/>
      <c r="U480" s="22"/>
      <c r="V480" s="28"/>
      <c r="Y480" s="28"/>
    </row>
    <row r="481" spans="9:25" x14ac:dyDescent="0.3">
      <c r="I481" s="22">
        <v>37593</v>
      </c>
      <c r="J481" s="29">
        <f t="shared" si="21"/>
        <v>2002</v>
      </c>
      <c r="K481" s="29" t="s">
        <v>75</v>
      </c>
      <c r="L481" s="42">
        <v>397.74</v>
      </c>
      <c r="M481" s="26">
        <f t="shared" si="22"/>
        <v>4.4485294117647053E-2</v>
      </c>
      <c r="N481" s="54"/>
      <c r="O481" s="26"/>
      <c r="S481" s="22"/>
      <c r="T481" s="53"/>
      <c r="U481" s="22"/>
      <c r="V481" s="28"/>
      <c r="Y481" s="28"/>
    </row>
    <row r="482" spans="9:25" x14ac:dyDescent="0.3">
      <c r="I482" s="22">
        <v>37594</v>
      </c>
      <c r="J482" s="29">
        <f t="shared" si="21"/>
        <v>2002</v>
      </c>
      <c r="K482" s="29" t="s">
        <v>75</v>
      </c>
      <c r="L482" s="42">
        <v>397.08</v>
      </c>
      <c r="M482" s="26">
        <f t="shared" si="22"/>
        <v>5.1700391990676928E-2</v>
      </c>
      <c r="N482" s="54"/>
      <c r="O482" s="26"/>
      <c r="S482" s="22"/>
      <c r="T482" s="53"/>
      <c r="U482" s="22"/>
      <c r="V482" s="28"/>
      <c r="Y482" s="28"/>
    </row>
    <row r="483" spans="9:25" x14ac:dyDescent="0.3">
      <c r="I483" s="22">
        <v>37601</v>
      </c>
      <c r="J483" s="29">
        <f t="shared" si="21"/>
        <v>2002</v>
      </c>
      <c r="K483" s="29" t="s">
        <v>75</v>
      </c>
      <c r="L483" s="42">
        <v>391.74</v>
      </c>
      <c r="M483" s="26">
        <f t="shared" si="22"/>
        <v>5.5191919191919216E-2</v>
      </c>
      <c r="N483" s="54"/>
      <c r="O483" s="26"/>
      <c r="S483" s="22"/>
      <c r="T483" s="53"/>
      <c r="U483" s="22"/>
      <c r="V483" s="28"/>
      <c r="Y483" s="28"/>
    </row>
    <row r="484" spans="9:25" x14ac:dyDescent="0.3">
      <c r="I484" s="22">
        <v>37602</v>
      </c>
      <c r="J484" s="29">
        <f t="shared" si="21"/>
        <v>2002</v>
      </c>
      <c r="K484" s="29" t="s">
        <v>75</v>
      </c>
      <c r="L484" s="42">
        <v>393.86</v>
      </c>
      <c r="M484" s="26">
        <f t="shared" si="22"/>
        <v>5.6349738500737531E-2</v>
      </c>
      <c r="N484" s="54"/>
      <c r="O484" s="26"/>
      <c r="S484" s="22"/>
      <c r="T484" s="53"/>
      <c r="U484" s="22"/>
      <c r="V484" s="28"/>
      <c r="Y484" s="28"/>
    </row>
    <row r="485" spans="9:25" x14ac:dyDescent="0.3">
      <c r="I485" s="22">
        <v>37603</v>
      </c>
      <c r="J485" s="29">
        <f t="shared" si="21"/>
        <v>2002</v>
      </c>
      <c r="K485" s="29" t="s">
        <v>75</v>
      </c>
      <c r="L485" s="42">
        <v>391.22</v>
      </c>
      <c r="M485" s="26">
        <f t="shared" si="22"/>
        <v>4.4116469614881713E-2</v>
      </c>
      <c r="N485" s="54"/>
      <c r="O485" s="26"/>
      <c r="S485" s="22"/>
      <c r="T485" s="53"/>
      <c r="U485" s="22"/>
      <c r="V485" s="28"/>
      <c r="Y485" s="28"/>
    </row>
    <row r="486" spans="9:25" x14ac:dyDescent="0.3">
      <c r="I486" s="22">
        <v>37606</v>
      </c>
      <c r="J486" s="29">
        <f t="shared" si="21"/>
        <v>2002</v>
      </c>
      <c r="K486" s="29" t="s">
        <v>75</v>
      </c>
      <c r="L486" s="42">
        <v>395.3</v>
      </c>
      <c r="M486" s="26" t="str">
        <f t="shared" si="22"/>
        <v/>
      </c>
      <c r="N486" s="54"/>
      <c r="O486" s="26"/>
      <c r="S486" s="22"/>
      <c r="T486" s="53"/>
      <c r="U486" s="22"/>
      <c r="V486" s="28"/>
      <c r="Y486" s="28"/>
    </row>
    <row r="487" spans="9:25" x14ac:dyDescent="0.3">
      <c r="I487" s="22">
        <v>37607</v>
      </c>
      <c r="J487" s="29">
        <f t="shared" si="21"/>
        <v>2002</v>
      </c>
      <c r="K487" s="29" t="s">
        <v>75</v>
      </c>
      <c r="L487" s="42">
        <v>402.39</v>
      </c>
      <c r="M487" s="26" t="str">
        <f t="shared" si="22"/>
        <v/>
      </c>
      <c r="N487" s="54"/>
      <c r="O487" s="26"/>
      <c r="S487" s="22"/>
      <c r="T487" s="53"/>
      <c r="U487" s="22"/>
      <c r="V487" s="28"/>
      <c r="Y487" s="28"/>
    </row>
    <row r="488" spans="9:25" x14ac:dyDescent="0.3">
      <c r="I488" s="22">
        <v>37608</v>
      </c>
      <c r="J488" s="29">
        <f t="shared" si="21"/>
        <v>2002</v>
      </c>
      <c r="K488" s="29" t="s">
        <v>75</v>
      </c>
      <c r="L488" s="42">
        <v>406.39</v>
      </c>
      <c r="M488" s="26" t="str">
        <f t="shared" si="22"/>
        <v/>
      </c>
      <c r="N488" s="54"/>
      <c r="O488" s="26"/>
      <c r="S488" s="22"/>
      <c r="T488" s="53"/>
      <c r="U488" s="22"/>
      <c r="V488" s="28"/>
      <c r="Y488" s="28"/>
    </row>
    <row r="489" spans="9:25" x14ac:dyDescent="0.3">
      <c r="I489" s="22">
        <v>37609</v>
      </c>
      <c r="J489" s="29">
        <f t="shared" si="21"/>
        <v>2002</v>
      </c>
      <c r="K489" s="29" t="s">
        <v>75</v>
      </c>
      <c r="L489" s="42">
        <v>420.33</v>
      </c>
      <c r="M489" s="26">
        <f t="shared" si="22"/>
        <v>0.12067080811581836</v>
      </c>
      <c r="N489" s="54"/>
      <c r="O489" s="26"/>
      <c r="S489" s="22"/>
      <c r="T489" s="53"/>
      <c r="U489" s="22"/>
      <c r="V489" s="28"/>
      <c r="Y489" s="28"/>
    </row>
    <row r="490" spans="9:25" x14ac:dyDescent="0.3">
      <c r="I490" s="22">
        <v>37610</v>
      </c>
      <c r="J490" s="29">
        <f t="shared" si="21"/>
        <v>2002</v>
      </c>
      <c r="K490" s="29" t="s">
        <v>75</v>
      </c>
      <c r="L490" s="42">
        <v>425.12</v>
      </c>
      <c r="M490" s="26">
        <f t="shared" si="22"/>
        <v>0.1251621099436255</v>
      </c>
      <c r="N490" s="54"/>
      <c r="O490" s="26"/>
      <c r="S490" s="22"/>
      <c r="T490" s="53"/>
      <c r="U490" s="22"/>
      <c r="V490" s="28"/>
      <c r="Y490" s="28"/>
    </row>
    <row r="491" spans="9:25" x14ac:dyDescent="0.3">
      <c r="I491" s="22">
        <v>37613</v>
      </c>
      <c r="J491" s="29">
        <f t="shared" si="21"/>
        <v>2002</v>
      </c>
      <c r="K491" s="29" t="s">
        <v>75</v>
      </c>
      <c r="L491" s="42">
        <v>425.61</v>
      </c>
      <c r="M491" s="26" t="str">
        <f t="shared" si="22"/>
        <v/>
      </c>
      <c r="N491" s="54"/>
      <c r="O491" s="26"/>
      <c r="S491" s="22"/>
      <c r="T491" s="53"/>
      <c r="U491" s="22"/>
      <c r="V491" s="28"/>
      <c r="Y491" s="28"/>
    </row>
    <row r="492" spans="9:25" x14ac:dyDescent="0.3">
      <c r="I492" s="22">
        <v>37617</v>
      </c>
      <c r="J492" s="29">
        <f t="shared" si="21"/>
        <v>2002</v>
      </c>
      <c r="K492" s="29" t="s">
        <v>75</v>
      </c>
      <c r="L492" s="42">
        <v>424.95</v>
      </c>
      <c r="M492" s="26">
        <f t="shared" si="22"/>
        <v>0.11837776666578929</v>
      </c>
      <c r="N492" s="54"/>
      <c r="O492" s="26"/>
      <c r="S492" s="22"/>
      <c r="T492" s="53"/>
      <c r="U492" s="22"/>
      <c r="V492" s="28"/>
      <c r="Y492" s="28"/>
    </row>
    <row r="493" spans="9:25" x14ac:dyDescent="0.3">
      <c r="I493" s="22">
        <v>37623</v>
      </c>
      <c r="J493" s="29">
        <f t="shared" si="21"/>
        <v>2003</v>
      </c>
      <c r="K493" s="29" t="s">
        <v>75</v>
      </c>
      <c r="L493" s="42">
        <v>409.13</v>
      </c>
      <c r="M493" s="26">
        <f t="shared" si="22"/>
        <v>6.6943097063579038E-2</v>
      </c>
      <c r="N493" s="54"/>
      <c r="O493" s="26"/>
      <c r="S493" s="22"/>
      <c r="T493" s="53"/>
      <c r="U493" s="22"/>
      <c r="V493" s="28"/>
      <c r="Y493" s="28"/>
    </row>
    <row r="494" spans="9:25" x14ac:dyDescent="0.3">
      <c r="I494" s="22">
        <v>37624</v>
      </c>
      <c r="J494" s="29">
        <f t="shared" si="21"/>
        <v>2003</v>
      </c>
      <c r="K494" s="29" t="s">
        <v>75</v>
      </c>
      <c r="L494" s="42">
        <v>407.51</v>
      </c>
      <c r="M494" s="26">
        <f t="shared" si="22"/>
        <v>6.8150245078765964E-2</v>
      </c>
      <c r="N494" s="54"/>
      <c r="O494" s="26"/>
      <c r="S494" s="22"/>
      <c r="T494" s="53"/>
      <c r="U494" s="22"/>
      <c r="V494" s="28"/>
      <c r="Y494" s="28"/>
    </row>
    <row r="495" spans="9:25" x14ac:dyDescent="0.3">
      <c r="I495" s="22">
        <v>37627</v>
      </c>
      <c r="J495" s="29">
        <f t="shared" si="21"/>
        <v>2003</v>
      </c>
      <c r="K495" s="29" t="s">
        <v>75</v>
      </c>
      <c r="L495" s="42">
        <v>398.25</v>
      </c>
      <c r="M495" s="26" t="str">
        <f t="shared" si="22"/>
        <v/>
      </c>
      <c r="N495" s="54"/>
      <c r="O495" s="26"/>
      <c r="S495" s="22"/>
      <c r="T495" s="53"/>
      <c r="U495" s="22"/>
      <c r="V495" s="28"/>
      <c r="Y495" s="28"/>
    </row>
    <row r="496" spans="9:25" x14ac:dyDescent="0.3">
      <c r="I496" s="22">
        <v>37628</v>
      </c>
      <c r="J496" s="29">
        <f t="shared" si="21"/>
        <v>2003</v>
      </c>
      <c r="K496" s="29" t="s">
        <v>75</v>
      </c>
      <c r="L496" s="42">
        <v>394.52</v>
      </c>
      <c r="M496" s="26">
        <f t="shared" si="22"/>
        <v>1.4920765589627377E-2</v>
      </c>
      <c r="N496" s="54"/>
      <c r="O496" s="26"/>
      <c r="S496" s="22"/>
      <c r="T496" s="53"/>
      <c r="U496" s="22"/>
      <c r="V496" s="28"/>
      <c r="Y496" s="28"/>
    </row>
    <row r="497" spans="9:25" x14ac:dyDescent="0.3">
      <c r="I497" s="22">
        <v>37629</v>
      </c>
      <c r="J497" s="29">
        <f t="shared" si="21"/>
        <v>2003</v>
      </c>
      <c r="K497" s="29" t="s">
        <v>75</v>
      </c>
      <c r="L497" s="42">
        <v>389.41</v>
      </c>
      <c r="M497" s="26">
        <f t="shared" si="22"/>
        <v>4.436534344450533E-3</v>
      </c>
      <c r="N497" s="54"/>
      <c r="O497" s="26"/>
      <c r="S497" s="22"/>
      <c r="T497" s="53"/>
      <c r="U497" s="22"/>
      <c r="V497" s="28"/>
      <c r="Y497" s="28"/>
    </row>
    <row r="498" spans="9:25" x14ac:dyDescent="0.3">
      <c r="I498" s="22">
        <v>37630</v>
      </c>
      <c r="J498" s="29">
        <f t="shared" si="21"/>
        <v>2003</v>
      </c>
      <c r="K498" s="29" t="s">
        <v>75</v>
      </c>
      <c r="L498" s="42">
        <v>396.03</v>
      </c>
      <c r="M498" s="26">
        <f t="shared" si="22"/>
        <v>1.157088122605357E-2</v>
      </c>
      <c r="N498" s="54"/>
      <c r="O498" s="26"/>
      <c r="S498" s="22"/>
      <c r="T498" s="53"/>
      <c r="U498" s="22"/>
      <c r="V498" s="28"/>
      <c r="Y498" s="28"/>
    </row>
    <row r="499" spans="9:25" x14ac:dyDescent="0.3">
      <c r="I499" s="22">
        <v>37631</v>
      </c>
      <c r="J499" s="29">
        <f t="shared" si="21"/>
        <v>2003</v>
      </c>
      <c r="K499" s="29" t="s">
        <v>75</v>
      </c>
      <c r="L499" s="42">
        <v>399.67</v>
      </c>
      <c r="M499" s="26">
        <f t="shared" si="22"/>
        <v>-5.9691098564925941E-3</v>
      </c>
      <c r="N499" s="54"/>
      <c r="O499" s="26"/>
      <c r="S499" s="22"/>
      <c r="T499" s="53"/>
      <c r="U499" s="22"/>
      <c r="V499" s="28"/>
      <c r="Y499" s="28"/>
    </row>
    <row r="500" spans="9:25" x14ac:dyDescent="0.3">
      <c r="I500" s="22">
        <v>37634</v>
      </c>
      <c r="J500" s="29">
        <f t="shared" si="21"/>
        <v>2003</v>
      </c>
      <c r="K500" s="29" t="s">
        <v>75</v>
      </c>
      <c r="L500" s="42">
        <v>396.23</v>
      </c>
      <c r="M500" s="26" t="str">
        <f t="shared" si="22"/>
        <v/>
      </c>
      <c r="N500" s="54"/>
      <c r="O500" s="26"/>
      <c r="S500" s="22"/>
      <c r="T500" s="53"/>
      <c r="U500" s="22"/>
      <c r="V500" s="28"/>
      <c r="Y500" s="28"/>
    </row>
    <row r="501" spans="9:25" x14ac:dyDescent="0.3">
      <c r="I501" s="22">
        <v>37635</v>
      </c>
      <c r="J501" s="29">
        <f t="shared" si="21"/>
        <v>2003</v>
      </c>
      <c r="K501" s="29" t="s">
        <v>75</v>
      </c>
      <c r="L501" s="42">
        <v>407.18</v>
      </c>
      <c r="M501" s="26">
        <f t="shared" si="22"/>
        <v>-2.082531742978061E-2</v>
      </c>
      <c r="N501" s="54"/>
      <c r="O501" s="26"/>
      <c r="S501" s="22"/>
      <c r="T501" s="53"/>
      <c r="U501" s="22"/>
      <c r="V501" s="28"/>
      <c r="Y501" s="28"/>
    </row>
    <row r="502" spans="9:25" x14ac:dyDescent="0.3">
      <c r="I502" s="22">
        <v>37636</v>
      </c>
      <c r="J502" s="29">
        <f t="shared" si="21"/>
        <v>2003</v>
      </c>
      <c r="K502" s="29" t="s">
        <v>75</v>
      </c>
      <c r="L502" s="42">
        <v>405.6</v>
      </c>
      <c r="M502" s="26">
        <f t="shared" si="22"/>
        <v>-3.7151335311572643E-2</v>
      </c>
      <c r="N502" s="54"/>
      <c r="O502" s="26"/>
      <c r="S502" s="22"/>
      <c r="T502" s="53"/>
      <c r="U502" s="22"/>
      <c r="V502" s="28"/>
      <c r="Y502" s="28"/>
    </row>
    <row r="503" spans="9:25" x14ac:dyDescent="0.3">
      <c r="I503" s="22">
        <v>37637</v>
      </c>
      <c r="J503" s="29">
        <f t="shared" si="21"/>
        <v>2003</v>
      </c>
      <c r="K503" s="29" t="s">
        <v>75</v>
      </c>
      <c r="L503" s="42">
        <v>397.11</v>
      </c>
      <c r="M503" s="26">
        <f t="shared" si="22"/>
        <v>-6.2513279350315074E-2</v>
      </c>
      <c r="N503" s="54"/>
      <c r="O503" s="26"/>
      <c r="S503" s="22"/>
      <c r="T503" s="53"/>
      <c r="U503" s="22"/>
      <c r="V503" s="28"/>
      <c r="Y503" s="28"/>
    </row>
    <row r="504" spans="9:25" x14ac:dyDescent="0.3">
      <c r="I504" s="22">
        <v>37638</v>
      </c>
      <c r="J504" s="29">
        <f t="shared" si="21"/>
        <v>2003</v>
      </c>
      <c r="K504" s="29" t="s">
        <v>75</v>
      </c>
      <c r="L504" s="42">
        <v>401.65</v>
      </c>
      <c r="M504" s="26">
        <f t="shared" si="22"/>
        <v>-5.5030114812723609E-2</v>
      </c>
      <c r="N504" s="54"/>
      <c r="O504" s="26"/>
      <c r="S504" s="22"/>
      <c r="T504" s="53"/>
      <c r="U504" s="22"/>
      <c r="V504" s="28"/>
      <c r="Y504" s="28"/>
    </row>
    <row r="505" spans="9:25" x14ac:dyDescent="0.3">
      <c r="I505" s="22">
        <v>37641</v>
      </c>
      <c r="J505" s="29">
        <f t="shared" si="21"/>
        <v>2003</v>
      </c>
      <c r="K505" s="29" t="s">
        <v>75</v>
      </c>
      <c r="L505" s="42">
        <v>404.42</v>
      </c>
      <c r="M505" s="26" t="str">
        <f t="shared" si="22"/>
        <v/>
      </c>
      <c r="N505" s="54"/>
      <c r="O505" s="26"/>
      <c r="S505" s="22"/>
      <c r="T505" s="53"/>
      <c r="U505" s="22"/>
      <c r="V505" s="28"/>
      <c r="Y505" s="28"/>
    </row>
    <row r="506" spans="9:25" x14ac:dyDescent="0.3">
      <c r="I506" s="22">
        <v>37642</v>
      </c>
      <c r="J506" s="29">
        <f t="shared" si="21"/>
        <v>2003</v>
      </c>
      <c r="K506" s="29" t="s">
        <v>75</v>
      </c>
      <c r="L506" s="42">
        <v>405.16</v>
      </c>
      <c r="M506" s="26">
        <f t="shared" si="22"/>
        <v>-4.9254957174703635E-2</v>
      </c>
      <c r="N506" s="54"/>
      <c r="O506" s="26"/>
      <c r="S506" s="22"/>
      <c r="T506" s="53"/>
      <c r="U506" s="22"/>
      <c r="V506" s="28"/>
      <c r="Y506" s="28"/>
    </row>
    <row r="507" spans="9:25" x14ac:dyDescent="0.3">
      <c r="I507" s="22">
        <v>37643</v>
      </c>
      <c r="J507" s="29">
        <f t="shared" si="21"/>
        <v>2003</v>
      </c>
      <c r="K507" s="29" t="s">
        <v>75</v>
      </c>
      <c r="L507" s="42">
        <v>405.7</v>
      </c>
      <c r="M507" s="26">
        <f t="shared" si="22"/>
        <v>-5.3142577076574875E-2</v>
      </c>
      <c r="N507" s="54"/>
      <c r="O507" s="26"/>
      <c r="S507" s="22"/>
      <c r="T507" s="53"/>
      <c r="U507" s="22"/>
      <c r="V507" s="28"/>
      <c r="Y507" s="28"/>
    </row>
    <row r="508" spans="9:25" x14ac:dyDescent="0.3">
      <c r="I508" s="22">
        <v>37644</v>
      </c>
      <c r="J508" s="29">
        <f t="shared" si="21"/>
        <v>2003</v>
      </c>
      <c r="K508" s="29" t="s">
        <v>75</v>
      </c>
      <c r="L508" s="42">
        <v>406.77</v>
      </c>
      <c r="M508" s="26">
        <f t="shared" si="22"/>
        <v>-6.2698741877505959E-2</v>
      </c>
      <c r="N508" s="54"/>
      <c r="O508" s="26"/>
      <c r="S508" s="22"/>
      <c r="T508" s="53"/>
      <c r="U508" s="22"/>
      <c r="V508" s="28"/>
      <c r="Y508" s="28"/>
    </row>
    <row r="509" spans="9:25" x14ac:dyDescent="0.3">
      <c r="I509" s="22">
        <v>37645</v>
      </c>
      <c r="J509" s="29">
        <f t="shared" si="21"/>
        <v>2003</v>
      </c>
      <c r="K509" s="29" t="s">
        <v>75</v>
      </c>
      <c r="L509" s="42">
        <v>405.34</v>
      </c>
      <c r="M509" s="26">
        <f t="shared" si="22"/>
        <v>-9.0880545462701384E-2</v>
      </c>
      <c r="N509" s="54"/>
      <c r="O509" s="26"/>
      <c r="S509" s="22"/>
      <c r="T509" s="53"/>
      <c r="U509" s="22"/>
      <c r="V509" s="28"/>
      <c r="Y509" s="28"/>
    </row>
    <row r="510" spans="9:25" x14ac:dyDescent="0.3">
      <c r="I510" s="22">
        <v>37648</v>
      </c>
      <c r="J510" s="29">
        <f t="shared" si="21"/>
        <v>2003</v>
      </c>
      <c r="K510" s="29" t="s">
        <v>75</v>
      </c>
      <c r="L510" s="42">
        <v>393.56</v>
      </c>
      <c r="M510" s="26" t="str">
        <f t="shared" si="22"/>
        <v/>
      </c>
      <c r="N510" s="54"/>
      <c r="O510" s="26"/>
      <c r="S510" s="22"/>
      <c r="T510" s="53"/>
      <c r="U510" s="22"/>
      <c r="V510" s="28"/>
      <c r="Y510" s="28"/>
    </row>
    <row r="511" spans="9:25" x14ac:dyDescent="0.3">
      <c r="I511" s="22">
        <v>37649</v>
      </c>
      <c r="J511" s="29">
        <f t="shared" si="21"/>
        <v>2003</v>
      </c>
      <c r="K511" s="29" t="s">
        <v>75</v>
      </c>
      <c r="L511" s="42">
        <v>395.21</v>
      </c>
      <c r="M511" s="26">
        <f t="shared" si="22"/>
        <v>-0.10498901646398083</v>
      </c>
      <c r="N511" s="54"/>
      <c r="O511" s="26"/>
      <c r="S511" s="22"/>
      <c r="T511" s="53"/>
      <c r="U511" s="22"/>
      <c r="V511" s="28"/>
      <c r="Y511" s="28"/>
    </row>
    <row r="512" spans="9:25" x14ac:dyDescent="0.3">
      <c r="I512" s="22">
        <v>37650</v>
      </c>
      <c r="J512" s="29">
        <f t="shared" si="21"/>
        <v>2003</v>
      </c>
      <c r="K512" s="29" t="s">
        <v>75</v>
      </c>
      <c r="L512" s="42">
        <v>391.53</v>
      </c>
      <c r="M512" s="26">
        <f t="shared" si="22"/>
        <v>-0.12378032405335244</v>
      </c>
      <c r="N512" s="54"/>
      <c r="O512" s="26"/>
      <c r="S512" s="22"/>
      <c r="T512" s="53"/>
      <c r="U512" s="22"/>
      <c r="V512" s="28"/>
      <c r="Y512" s="28"/>
    </row>
    <row r="513" spans="9:25" x14ac:dyDescent="0.3">
      <c r="I513" s="22">
        <v>37651</v>
      </c>
      <c r="J513" s="29">
        <f t="shared" si="21"/>
        <v>2003</v>
      </c>
      <c r="K513" s="29" t="s">
        <v>75</v>
      </c>
      <c r="L513" s="42">
        <v>392.29</v>
      </c>
      <c r="M513" s="26">
        <f t="shared" si="22"/>
        <v>-0.11729895144232931</v>
      </c>
      <c r="N513" s="54"/>
      <c r="O513" s="26"/>
      <c r="S513" s="22"/>
      <c r="T513" s="53"/>
      <c r="U513" s="22"/>
      <c r="V513" s="28"/>
      <c r="Y513" s="28"/>
    </row>
    <row r="514" spans="9:25" x14ac:dyDescent="0.3">
      <c r="I514" s="22">
        <v>37652</v>
      </c>
      <c r="J514" s="29">
        <f t="shared" si="21"/>
        <v>2003</v>
      </c>
      <c r="K514" s="29" t="s">
        <v>75</v>
      </c>
      <c r="L514" s="42">
        <v>388.44</v>
      </c>
      <c r="M514" s="26">
        <f t="shared" si="22"/>
        <v>-0.13993446107519261</v>
      </c>
      <c r="N514" s="54"/>
      <c r="O514" s="26"/>
      <c r="S514" s="22"/>
      <c r="T514" s="53"/>
      <c r="U514" s="22"/>
      <c r="V514" s="28"/>
      <c r="Y514" s="28"/>
    </row>
    <row r="515" spans="9:25" x14ac:dyDescent="0.3">
      <c r="I515" s="22">
        <v>37655</v>
      </c>
      <c r="J515" s="29">
        <f t="shared" si="21"/>
        <v>2003</v>
      </c>
      <c r="K515" s="29" t="s">
        <v>75</v>
      </c>
      <c r="L515" s="42">
        <v>390.22</v>
      </c>
      <c r="M515" s="26" t="str">
        <f t="shared" si="22"/>
        <v/>
      </c>
      <c r="N515" s="54"/>
      <c r="O515" s="26"/>
      <c r="S515" s="22"/>
      <c r="T515" s="53"/>
      <c r="U515" s="22"/>
      <c r="V515" s="28"/>
      <c r="Y515" s="28"/>
    </row>
    <row r="516" spans="9:25" x14ac:dyDescent="0.3">
      <c r="I516" s="22">
        <v>37656</v>
      </c>
      <c r="J516" s="29">
        <f t="shared" si="21"/>
        <v>2003</v>
      </c>
      <c r="K516" s="29" t="s">
        <v>75</v>
      </c>
      <c r="L516" s="42">
        <v>394.15</v>
      </c>
      <c r="M516" s="26">
        <f t="shared" si="22"/>
        <v>-0.12638251656803431</v>
      </c>
      <c r="N516" s="54"/>
      <c r="O516" s="26"/>
      <c r="S516" s="22"/>
      <c r="T516" s="53"/>
      <c r="U516" s="22"/>
      <c r="V516" s="28"/>
      <c r="Y516" s="28"/>
    </row>
    <row r="517" spans="9:25" x14ac:dyDescent="0.3">
      <c r="I517" s="22">
        <v>37657</v>
      </c>
      <c r="J517" s="29">
        <f t="shared" ref="J517:J580" si="23">YEAR(I517)</f>
        <v>2003</v>
      </c>
      <c r="K517" s="29" t="s">
        <v>75</v>
      </c>
      <c r="L517" s="42">
        <v>392.31</v>
      </c>
      <c r="M517" s="26">
        <f t="shared" ref="M517:M580" si="24">IFERROR((L517-_xlfn.XLOOKUP(EDATE(I517, -12), I:I, L:L, "", 0)) / _xlfn.XLOOKUP(EDATE(I517, -12), I:I, L:L, "", 0),IF(_xlfn.XLOOKUP(EDATE(I517, -12), I:I, L:L, "", 0)=0, "Previous Year Value is Zero", ""))</f>
        <v>-0.12914826078270328</v>
      </c>
      <c r="N517" s="54"/>
      <c r="O517" s="26"/>
      <c r="S517" s="22"/>
      <c r="T517" s="53"/>
      <c r="U517" s="22"/>
      <c r="V517" s="28"/>
      <c r="Y517" s="28"/>
    </row>
    <row r="518" spans="9:25" x14ac:dyDescent="0.3">
      <c r="I518" s="22">
        <v>37658</v>
      </c>
      <c r="J518" s="29">
        <f t="shared" si="23"/>
        <v>2003</v>
      </c>
      <c r="K518" s="29" t="s">
        <v>75</v>
      </c>
      <c r="L518" s="42">
        <v>394.46</v>
      </c>
      <c r="M518" s="26">
        <f t="shared" si="24"/>
        <v>-0.11597678223258108</v>
      </c>
      <c r="N518" s="54"/>
      <c r="O518" s="26"/>
      <c r="S518" s="22"/>
      <c r="T518" s="53"/>
      <c r="U518" s="22"/>
      <c r="V518" s="28"/>
      <c r="Y518" s="28"/>
    </row>
    <row r="519" spans="9:25" x14ac:dyDescent="0.3">
      <c r="I519" s="22">
        <v>37659</v>
      </c>
      <c r="J519" s="29">
        <f t="shared" si="23"/>
        <v>2003</v>
      </c>
      <c r="K519" s="29" t="s">
        <v>75</v>
      </c>
      <c r="L519" s="42">
        <v>394.63</v>
      </c>
      <c r="M519" s="26">
        <f t="shared" si="24"/>
        <v>-8.8971997137382602E-2</v>
      </c>
      <c r="N519" s="54"/>
      <c r="O519" s="26"/>
      <c r="S519" s="22"/>
      <c r="T519" s="53"/>
      <c r="U519" s="22"/>
      <c r="V519" s="28"/>
      <c r="Y519" s="28"/>
    </row>
    <row r="520" spans="9:25" x14ac:dyDescent="0.3">
      <c r="I520" s="22">
        <v>37662</v>
      </c>
      <c r="J520" s="29">
        <f t="shared" si="23"/>
        <v>2003</v>
      </c>
      <c r="K520" s="29" t="s">
        <v>75</v>
      </c>
      <c r="L520" s="42">
        <v>397.22</v>
      </c>
      <c r="M520" s="26" t="str">
        <f t="shared" si="24"/>
        <v/>
      </c>
      <c r="N520" s="54"/>
      <c r="O520" s="26"/>
      <c r="S520" s="22"/>
      <c r="T520" s="53"/>
      <c r="U520" s="22"/>
      <c r="V520" s="28"/>
      <c r="Y520" s="28"/>
    </row>
    <row r="521" spans="9:25" x14ac:dyDescent="0.3">
      <c r="I521" s="22">
        <v>37663</v>
      </c>
      <c r="J521" s="29">
        <f t="shared" si="23"/>
        <v>2003</v>
      </c>
      <c r="K521" s="29" t="s">
        <v>75</v>
      </c>
      <c r="L521" s="42">
        <v>395.56</v>
      </c>
      <c r="M521" s="26">
        <f t="shared" si="24"/>
        <v>-9.8644183661843493E-2</v>
      </c>
      <c r="N521" s="54"/>
      <c r="O521" s="26"/>
      <c r="S521" s="22"/>
      <c r="T521" s="53"/>
      <c r="U521" s="22"/>
      <c r="V521" s="28"/>
      <c r="Y521" s="28"/>
    </row>
    <row r="522" spans="9:25" x14ac:dyDescent="0.3">
      <c r="I522" s="22">
        <v>37665</v>
      </c>
      <c r="J522" s="29">
        <f t="shared" si="23"/>
        <v>2003</v>
      </c>
      <c r="K522" s="29" t="s">
        <v>75</v>
      </c>
      <c r="L522" s="42">
        <v>395.47</v>
      </c>
      <c r="M522" s="26">
        <f t="shared" si="24"/>
        <v>-9.4599235330479162E-2</v>
      </c>
      <c r="N522" s="54"/>
      <c r="O522" s="26"/>
      <c r="S522" s="22"/>
      <c r="T522" s="53"/>
      <c r="U522" s="22"/>
      <c r="V522" s="28"/>
      <c r="Y522" s="28"/>
    </row>
    <row r="523" spans="9:25" x14ac:dyDescent="0.3">
      <c r="I523" s="22">
        <v>37666</v>
      </c>
      <c r="J523" s="29">
        <f t="shared" si="23"/>
        <v>2003</v>
      </c>
      <c r="K523" s="29" t="s">
        <v>75</v>
      </c>
      <c r="L523" s="42">
        <v>399.52</v>
      </c>
      <c r="M523" s="26">
        <f t="shared" si="24"/>
        <v>-9.0760127446517971E-2</v>
      </c>
      <c r="N523" s="54"/>
      <c r="O523" s="26"/>
      <c r="S523" s="22"/>
      <c r="T523" s="53"/>
      <c r="U523" s="22"/>
      <c r="V523" s="28"/>
      <c r="Y523" s="28"/>
    </row>
    <row r="524" spans="9:25" x14ac:dyDescent="0.3">
      <c r="I524" s="22">
        <v>37669</v>
      </c>
      <c r="J524" s="29">
        <f t="shared" si="23"/>
        <v>2003</v>
      </c>
      <c r="K524" s="29" t="s">
        <v>75</v>
      </c>
      <c r="L524" s="42">
        <v>404.4</v>
      </c>
      <c r="M524" s="26" t="str">
        <f t="shared" si="24"/>
        <v/>
      </c>
      <c r="N524" s="54"/>
      <c r="O524" s="26"/>
      <c r="S524" s="22"/>
      <c r="T524" s="53"/>
      <c r="U524" s="22"/>
      <c r="V524" s="28"/>
      <c r="Y524" s="28"/>
    </row>
    <row r="525" spans="9:25" x14ac:dyDescent="0.3">
      <c r="I525" s="22">
        <v>37670</v>
      </c>
      <c r="J525" s="29">
        <f t="shared" si="23"/>
        <v>2003</v>
      </c>
      <c r="K525" s="29" t="s">
        <v>75</v>
      </c>
      <c r="L525" s="42">
        <v>402.95</v>
      </c>
      <c r="M525" s="26">
        <f t="shared" si="24"/>
        <v>-0.12847409970801349</v>
      </c>
      <c r="N525" s="54"/>
      <c r="O525" s="26"/>
      <c r="S525" s="22"/>
      <c r="T525" s="53"/>
      <c r="U525" s="22"/>
      <c r="V525" s="28"/>
      <c r="Y525" s="28"/>
    </row>
    <row r="526" spans="9:25" x14ac:dyDescent="0.3">
      <c r="I526" s="22">
        <v>37671</v>
      </c>
      <c r="J526" s="29">
        <f t="shared" si="23"/>
        <v>2003</v>
      </c>
      <c r="K526" s="29" t="s">
        <v>75</v>
      </c>
      <c r="L526" s="42">
        <v>401.95</v>
      </c>
      <c r="M526" s="26">
        <f t="shared" si="24"/>
        <v>-0.12752333405687</v>
      </c>
      <c r="N526" s="54"/>
      <c r="O526" s="26"/>
      <c r="S526" s="22"/>
      <c r="T526" s="53"/>
      <c r="U526" s="22"/>
      <c r="V526" s="28"/>
      <c r="Y526" s="28"/>
    </row>
    <row r="527" spans="9:25" x14ac:dyDescent="0.3">
      <c r="I527" s="22">
        <v>37672</v>
      </c>
      <c r="J527" s="29">
        <f t="shared" si="23"/>
        <v>2003</v>
      </c>
      <c r="K527" s="29" t="s">
        <v>75</v>
      </c>
      <c r="L527" s="42">
        <v>399.97</v>
      </c>
      <c r="M527" s="26">
        <f t="shared" si="24"/>
        <v>-0.12757928717881595</v>
      </c>
      <c r="N527" s="54"/>
      <c r="O527" s="26"/>
      <c r="S527" s="22"/>
      <c r="T527" s="53"/>
      <c r="U527" s="22"/>
      <c r="V527" s="28"/>
      <c r="Y527" s="28"/>
    </row>
    <row r="528" spans="9:25" x14ac:dyDescent="0.3">
      <c r="I528" s="22">
        <v>37673</v>
      </c>
      <c r="J528" s="29">
        <f t="shared" si="23"/>
        <v>2003</v>
      </c>
      <c r="K528" s="29" t="s">
        <v>75</v>
      </c>
      <c r="L528" s="42">
        <v>402.24</v>
      </c>
      <c r="M528" s="26">
        <f t="shared" si="24"/>
        <v>-0.12440410109057659</v>
      </c>
      <c r="N528" s="54"/>
      <c r="O528" s="26"/>
      <c r="S528" s="22"/>
      <c r="T528" s="53"/>
      <c r="U528" s="22"/>
      <c r="V528" s="28"/>
      <c r="Y528" s="28"/>
    </row>
    <row r="529" spans="9:25" x14ac:dyDescent="0.3">
      <c r="I529" s="22">
        <v>37676</v>
      </c>
      <c r="J529" s="29">
        <f t="shared" si="23"/>
        <v>2003</v>
      </c>
      <c r="K529" s="29" t="s">
        <v>75</v>
      </c>
      <c r="L529" s="42">
        <v>403.03</v>
      </c>
      <c r="M529" s="26" t="str">
        <f t="shared" si="24"/>
        <v/>
      </c>
      <c r="N529" s="54"/>
      <c r="O529" s="26"/>
      <c r="S529" s="22"/>
      <c r="T529" s="53"/>
      <c r="U529" s="22"/>
      <c r="V529" s="28"/>
      <c r="Y529" s="28"/>
    </row>
    <row r="530" spans="9:25" x14ac:dyDescent="0.3">
      <c r="I530" s="22">
        <v>37677</v>
      </c>
      <c r="J530" s="29">
        <f t="shared" si="23"/>
        <v>2003</v>
      </c>
      <c r="K530" s="29" t="s">
        <v>75</v>
      </c>
      <c r="L530" s="42">
        <v>399.11</v>
      </c>
      <c r="M530" s="26">
        <f t="shared" si="24"/>
        <v>-0.11174663936615326</v>
      </c>
      <c r="N530" s="54"/>
      <c r="O530" s="26"/>
      <c r="S530" s="22"/>
      <c r="T530" s="53"/>
      <c r="U530" s="22"/>
      <c r="V530" s="28"/>
      <c r="Y530" s="28"/>
    </row>
    <row r="531" spans="9:25" x14ac:dyDescent="0.3">
      <c r="I531" s="22">
        <v>37678</v>
      </c>
      <c r="J531" s="29">
        <f t="shared" si="23"/>
        <v>2003</v>
      </c>
      <c r="K531" s="29" t="s">
        <v>75</v>
      </c>
      <c r="L531" s="42">
        <v>397.54</v>
      </c>
      <c r="M531" s="26">
        <f t="shared" si="24"/>
        <v>-0.113998529051238</v>
      </c>
      <c r="N531" s="54"/>
      <c r="O531" s="26"/>
      <c r="S531" s="22"/>
      <c r="T531" s="53"/>
      <c r="U531" s="22"/>
      <c r="V531" s="28"/>
      <c r="Y531" s="28"/>
    </row>
    <row r="532" spans="9:25" x14ac:dyDescent="0.3">
      <c r="I532" s="22">
        <v>37679</v>
      </c>
      <c r="J532" s="29">
        <f t="shared" si="23"/>
        <v>2003</v>
      </c>
      <c r="K532" s="29" t="s">
        <v>75</v>
      </c>
      <c r="L532" s="42">
        <v>398.95</v>
      </c>
      <c r="M532" s="26">
        <f t="shared" si="24"/>
        <v>-0.12222222222222225</v>
      </c>
      <c r="N532" s="54"/>
      <c r="O532" s="26"/>
      <c r="S532" s="22"/>
      <c r="T532" s="53"/>
      <c r="U532" s="22"/>
      <c r="V532" s="28"/>
      <c r="Y532" s="28"/>
    </row>
    <row r="533" spans="9:25" x14ac:dyDescent="0.3">
      <c r="I533" s="22">
        <v>37680</v>
      </c>
      <c r="J533" s="29">
        <f t="shared" si="23"/>
        <v>2003</v>
      </c>
      <c r="K533" s="29" t="s">
        <v>75</v>
      </c>
      <c r="L533" s="42">
        <v>399.22</v>
      </c>
      <c r="M533" s="26">
        <f t="shared" si="24"/>
        <v>-0.11920573634859342</v>
      </c>
      <c r="N533" s="54"/>
      <c r="O533" s="26"/>
      <c r="S533" s="22"/>
      <c r="T533" s="53"/>
      <c r="U533" s="22"/>
      <c r="V533" s="28"/>
      <c r="Y533" s="28"/>
    </row>
    <row r="534" spans="9:25" x14ac:dyDescent="0.3">
      <c r="I534" s="22">
        <v>37684</v>
      </c>
      <c r="J534" s="29">
        <f t="shared" si="23"/>
        <v>2003</v>
      </c>
      <c r="K534" s="29" t="s">
        <v>75</v>
      </c>
      <c r="L534" s="42">
        <v>395.37</v>
      </c>
      <c r="M534" s="26">
        <f t="shared" si="24"/>
        <v>-0.13141764977262241</v>
      </c>
      <c r="N534" s="54"/>
      <c r="O534" s="26"/>
      <c r="S534" s="22"/>
      <c r="T534" s="53"/>
      <c r="U534" s="22"/>
      <c r="V534" s="28"/>
      <c r="Y534" s="28"/>
    </row>
    <row r="535" spans="9:25" x14ac:dyDescent="0.3">
      <c r="I535" s="22">
        <v>37685</v>
      </c>
      <c r="J535" s="29">
        <f t="shared" si="23"/>
        <v>2003</v>
      </c>
      <c r="K535" s="29" t="s">
        <v>75</v>
      </c>
      <c r="L535" s="42">
        <v>391.18</v>
      </c>
      <c r="M535" s="26">
        <f t="shared" si="24"/>
        <v>-0.14825701656977372</v>
      </c>
      <c r="N535" s="54"/>
      <c r="O535" s="26"/>
      <c r="S535" s="22"/>
      <c r="T535" s="53"/>
      <c r="U535" s="22"/>
      <c r="V535" s="28"/>
      <c r="Y535" s="28"/>
    </row>
    <row r="536" spans="9:25" x14ac:dyDescent="0.3">
      <c r="I536" s="22">
        <v>37686</v>
      </c>
      <c r="J536" s="29">
        <f t="shared" si="23"/>
        <v>2003</v>
      </c>
      <c r="K536" s="29" t="s">
        <v>75</v>
      </c>
      <c r="L536" s="42">
        <v>393.99</v>
      </c>
      <c r="M536" s="26">
        <f t="shared" si="24"/>
        <v>-0.17395588728614553</v>
      </c>
      <c r="N536" s="54"/>
      <c r="O536" s="26"/>
      <c r="S536" s="22"/>
      <c r="T536" s="53"/>
      <c r="U536" s="22"/>
      <c r="V536" s="28"/>
      <c r="Y536" s="28"/>
    </row>
    <row r="537" spans="9:25" x14ac:dyDescent="0.3">
      <c r="I537" s="22">
        <v>37687</v>
      </c>
      <c r="J537" s="29">
        <f t="shared" si="23"/>
        <v>2003</v>
      </c>
      <c r="K537" s="29" t="s">
        <v>75</v>
      </c>
      <c r="L537" s="42">
        <v>389.79</v>
      </c>
      <c r="M537" s="26">
        <f t="shared" si="24"/>
        <v>-0.17485552192044701</v>
      </c>
      <c r="N537" s="54"/>
      <c r="O537" s="26"/>
      <c r="S537" s="22"/>
      <c r="T537" s="53"/>
      <c r="U537" s="22"/>
      <c r="V537" s="28"/>
      <c r="Y537" s="28"/>
    </row>
    <row r="538" spans="9:25" x14ac:dyDescent="0.3">
      <c r="I538" s="22">
        <v>37690</v>
      </c>
      <c r="J538" s="29">
        <f t="shared" si="23"/>
        <v>2003</v>
      </c>
      <c r="K538" s="29" t="s">
        <v>75</v>
      </c>
      <c r="L538" s="42">
        <v>382.67</v>
      </c>
      <c r="M538" s="26" t="str">
        <f t="shared" si="24"/>
        <v/>
      </c>
      <c r="N538" s="54"/>
      <c r="O538" s="26"/>
      <c r="S538" s="22"/>
      <c r="T538" s="53"/>
      <c r="U538" s="22"/>
      <c r="V538" s="28"/>
      <c r="Y538" s="28"/>
    </row>
    <row r="539" spans="9:25" x14ac:dyDescent="0.3">
      <c r="I539" s="22">
        <v>37691</v>
      </c>
      <c r="J539" s="29">
        <f t="shared" si="23"/>
        <v>2003</v>
      </c>
      <c r="K539" s="29" t="s">
        <v>75</v>
      </c>
      <c r="L539" s="42">
        <v>379.35</v>
      </c>
      <c r="M539" s="26">
        <f t="shared" si="24"/>
        <v>-0.19973419403835191</v>
      </c>
      <c r="N539" s="54"/>
      <c r="O539" s="26"/>
      <c r="S539" s="22"/>
      <c r="T539" s="53"/>
      <c r="U539" s="22"/>
      <c r="V539" s="28"/>
      <c r="Y539" s="28"/>
    </row>
    <row r="540" spans="9:25" x14ac:dyDescent="0.3">
      <c r="I540" s="22">
        <v>37692</v>
      </c>
      <c r="J540" s="29">
        <f t="shared" si="23"/>
        <v>2003</v>
      </c>
      <c r="K540" s="29" t="s">
        <v>75</v>
      </c>
      <c r="L540" s="42">
        <v>387.25</v>
      </c>
      <c r="M540" s="26">
        <f t="shared" si="24"/>
        <v>-0.17495792232140955</v>
      </c>
      <c r="N540" s="54"/>
      <c r="O540" s="26"/>
      <c r="S540" s="22"/>
      <c r="T540" s="53"/>
      <c r="U540" s="22"/>
      <c r="V540" s="28"/>
      <c r="Y540" s="28"/>
    </row>
    <row r="541" spans="9:25" x14ac:dyDescent="0.3">
      <c r="I541" s="22">
        <v>37693</v>
      </c>
      <c r="J541" s="29">
        <f t="shared" si="23"/>
        <v>2003</v>
      </c>
      <c r="K541" s="29" t="s">
        <v>75</v>
      </c>
      <c r="L541" s="42">
        <v>383.86</v>
      </c>
      <c r="M541" s="26">
        <f t="shared" si="24"/>
        <v>-0.190168776371308</v>
      </c>
      <c r="N541" s="54"/>
      <c r="O541" s="26"/>
      <c r="S541" s="22"/>
      <c r="T541" s="53"/>
      <c r="U541" s="22"/>
      <c r="V541" s="28"/>
      <c r="Y541" s="28"/>
    </row>
    <row r="542" spans="9:25" x14ac:dyDescent="0.3">
      <c r="I542" s="22">
        <v>37694</v>
      </c>
      <c r="J542" s="29">
        <f t="shared" si="23"/>
        <v>2003</v>
      </c>
      <c r="K542" s="29" t="s">
        <v>75</v>
      </c>
      <c r="L542" s="42">
        <v>387.88</v>
      </c>
      <c r="M542" s="26">
        <f t="shared" si="24"/>
        <v>-0.17117887134340479</v>
      </c>
      <c r="N542" s="54"/>
      <c r="O542" s="26"/>
      <c r="S542" s="22"/>
      <c r="T542" s="53"/>
      <c r="U542" s="22"/>
      <c r="V542" s="28"/>
      <c r="Y542" s="28"/>
    </row>
    <row r="543" spans="9:25" x14ac:dyDescent="0.3">
      <c r="I543" s="22">
        <v>37697</v>
      </c>
      <c r="J543" s="29">
        <f t="shared" si="23"/>
        <v>2003</v>
      </c>
      <c r="K543" s="29" t="s">
        <v>75</v>
      </c>
      <c r="L543" s="42">
        <v>382.15</v>
      </c>
      <c r="M543" s="26" t="str">
        <f t="shared" si="24"/>
        <v/>
      </c>
      <c r="N543" s="54"/>
      <c r="O543" s="26"/>
      <c r="S543" s="22"/>
      <c r="T543" s="53"/>
      <c r="U543" s="22"/>
      <c r="V543" s="28"/>
      <c r="Y543" s="28"/>
    </row>
    <row r="544" spans="9:25" x14ac:dyDescent="0.3">
      <c r="I544" s="22">
        <v>37698</v>
      </c>
      <c r="J544" s="29">
        <f t="shared" si="23"/>
        <v>2003</v>
      </c>
      <c r="K544" s="29" t="s">
        <v>75</v>
      </c>
      <c r="L544" s="42">
        <v>384.64</v>
      </c>
      <c r="M544" s="26">
        <f t="shared" si="24"/>
        <v>-0.18105944472832572</v>
      </c>
      <c r="N544" s="54"/>
      <c r="O544" s="26"/>
      <c r="S544" s="22"/>
      <c r="T544" s="53"/>
      <c r="U544" s="22"/>
      <c r="V544" s="28"/>
      <c r="Y544" s="28"/>
    </row>
    <row r="545" spans="9:25" x14ac:dyDescent="0.3">
      <c r="I545" s="22">
        <v>37699</v>
      </c>
      <c r="J545" s="29">
        <f t="shared" si="23"/>
        <v>2003</v>
      </c>
      <c r="K545" s="29" t="s">
        <v>75</v>
      </c>
      <c r="L545" s="42">
        <v>385.48</v>
      </c>
      <c r="M545" s="26">
        <f t="shared" si="24"/>
        <v>-0.18268170638622672</v>
      </c>
      <c r="N545" s="54"/>
      <c r="O545" s="26"/>
      <c r="S545" s="22"/>
      <c r="T545" s="53"/>
      <c r="U545" s="22"/>
      <c r="V545" s="28"/>
      <c r="Y545" s="28"/>
    </row>
    <row r="546" spans="9:25" x14ac:dyDescent="0.3">
      <c r="I546" s="22">
        <v>37700</v>
      </c>
      <c r="J546" s="29">
        <f t="shared" si="23"/>
        <v>2003</v>
      </c>
      <c r="K546" s="29" t="s">
        <v>75</v>
      </c>
      <c r="L546" s="42">
        <v>394.64</v>
      </c>
      <c r="M546" s="26">
        <f t="shared" si="24"/>
        <v>-0.17316516164176921</v>
      </c>
      <c r="N546" s="54"/>
      <c r="O546" s="26"/>
      <c r="S546" s="22"/>
      <c r="T546" s="53"/>
      <c r="U546" s="22"/>
      <c r="V546" s="28"/>
      <c r="Y546" s="28"/>
    </row>
    <row r="547" spans="9:25" x14ac:dyDescent="0.3">
      <c r="I547" s="22">
        <v>37701</v>
      </c>
      <c r="J547" s="29">
        <f t="shared" si="23"/>
        <v>2003</v>
      </c>
      <c r="K547" s="29" t="s">
        <v>75</v>
      </c>
      <c r="L547" s="42">
        <v>394.04</v>
      </c>
      <c r="M547" s="26">
        <f t="shared" si="24"/>
        <v>-0.18019348798502019</v>
      </c>
      <c r="N547" s="54"/>
      <c r="O547" s="26"/>
      <c r="S547" s="22"/>
      <c r="T547" s="53"/>
      <c r="U547" s="22"/>
      <c r="V547" s="28"/>
      <c r="Y547" s="28"/>
    </row>
    <row r="548" spans="9:25" x14ac:dyDescent="0.3">
      <c r="I548" s="22">
        <v>37704</v>
      </c>
      <c r="J548" s="29">
        <f t="shared" si="23"/>
        <v>2003</v>
      </c>
      <c r="K548" s="29" t="s">
        <v>75</v>
      </c>
      <c r="L548" s="42">
        <v>395.09</v>
      </c>
      <c r="M548" s="26" t="str">
        <f t="shared" si="24"/>
        <v/>
      </c>
      <c r="N548" s="54"/>
      <c r="O548" s="26"/>
      <c r="S548" s="22"/>
      <c r="T548" s="53"/>
      <c r="U548" s="22"/>
      <c r="V548" s="28"/>
      <c r="Y548" s="28"/>
    </row>
    <row r="549" spans="9:25" x14ac:dyDescent="0.3">
      <c r="I549" s="22">
        <v>37705</v>
      </c>
      <c r="J549" s="29">
        <f t="shared" si="23"/>
        <v>2003</v>
      </c>
      <c r="K549" s="29" t="s">
        <v>75</v>
      </c>
      <c r="L549" s="42">
        <v>394.94</v>
      </c>
      <c r="M549" s="26">
        <f t="shared" si="24"/>
        <v>-0.17623010658490293</v>
      </c>
      <c r="N549" s="54"/>
      <c r="O549" s="26"/>
      <c r="S549" s="22"/>
      <c r="T549" s="53"/>
      <c r="U549" s="22"/>
      <c r="V549" s="28"/>
      <c r="Y549" s="28"/>
    </row>
    <row r="550" spans="9:25" x14ac:dyDescent="0.3">
      <c r="I550" s="22">
        <v>37706</v>
      </c>
      <c r="J550" s="29">
        <f t="shared" si="23"/>
        <v>2003</v>
      </c>
      <c r="K550" s="29" t="s">
        <v>75</v>
      </c>
      <c r="L550" s="42">
        <v>401.04</v>
      </c>
      <c r="M550" s="26">
        <f t="shared" si="24"/>
        <v>-0.16772506537168469</v>
      </c>
      <c r="N550" s="54"/>
      <c r="O550" s="26"/>
      <c r="S550" s="22"/>
      <c r="T550" s="53"/>
      <c r="U550" s="22"/>
      <c r="V550" s="28"/>
      <c r="Y550" s="28"/>
    </row>
    <row r="551" spans="9:25" x14ac:dyDescent="0.3">
      <c r="I551" s="22">
        <v>37707</v>
      </c>
      <c r="J551" s="29">
        <f t="shared" si="23"/>
        <v>2003</v>
      </c>
      <c r="K551" s="29" t="s">
        <v>75</v>
      </c>
      <c r="L551" s="42">
        <v>401.34</v>
      </c>
      <c r="M551" s="26">
        <f t="shared" si="24"/>
        <v>-0.16611606308047133</v>
      </c>
      <c r="N551" s="54"/>
      <c r="O551" s="26"/>
      <c r="S551" s="22"/>
      <c r="T551" s="53"/>
      <c r="U551" s="22"/>
      <c r="V551" s="28"/>
      <c r="Y551" s="28"/>
    </row>
    <row r="552" spans="9:25" x14ac:dyDescent="0.3">
      <c r="I552" s="22">
        <v>37708</v>
      </c>
      <c r="J552" s="29">
        <f t="shared" si="23"/>
        <v>2003</v>
      </c>
      <c r="K552" s="29" t="s">
        <v>75</v>
      </c>
      <c r="L552" s="42">
        <v>404.43</v>
      </c>
      <c r="M552" s="26">
        <f t="shared" si="24"/>
        <v>-0.16055045871559626</v>
      </c>
      <c r="N552" s="54"/>
      <c r="O552" s="26"/>
      <c r="S552" s="22"/>
      <c r="T552" s="53"/>
      <c r="U552" s="22"/>
      <c r="V552" s="28"/>
      <c r="Y552" s="28"/>
    </row>
    <row r="553" spans="9:25" x14ac:dyDescent="0.3">
      <c r="I553" s="22">
        <v>37711</v>
      </c>
      <c r="J553" s="29">
        <f t="shared" si="23"/>
        <v>2003</v>
      </c>
      <c r="K553" s="29" t="s">
        <v>75</v>
      </c>
      <c r="L553" s="42">
        <v>398</v>
      </c>
      <c r="M553" s="26" t="str">
        <f t="shared" si="24"/>
        <v/>
      </c>
      <c r="N553" s="54"/>
      <c r="O553" s="26"/>
      <c r="S553" s="22"/>
      <c r="T553" s="53"/>
      <c r="U553" s="22"/>
      <c r="V553" s="28"/>
      <c r="Y553" s="28"/>
    </row>
    <row r="554" spans="9:25" x14ac:dyDescent="0.3">
      <c r="I554" s="22">
        <v>37712</v>
      </c>
      <c r="J554" s="29">
        <f t="shared" si="23"/>
        <v>2003</v>
      </c>
      <c r="K554" s="29" t="s">
        <v>75</v>
      </c>
      <c r="L554" s="42">
        <v>398.06</v>
      </c>
      <c r="M554" s="26">
        <f t="shared" si="24"/>
        <v>-0.18207409538290836</v>
      </c>
      <c r="N554" s="54"/>
      <c r="O554" s="26"/>
      <c r="S554" s="22"/>
      <c r="T554" s="53"/>
      <c r="U554" s="22"/>
      <c r="V554" s="28"/>
      <c r="Y554" s="28"/>
    </row>
    <row r="555" spans="9:25" x14ac:dyDescent="0.3">
      <c r="I555" s="22">
        <v>37713</v>
      </c>
      <c r="J555" s="29">
        <f t="shared" si="23"/>
        <v>2003</v>
      </c>
      <c r="K555" s="29" t="s">
        <v>75</v>
      </c>
      <c r="L555" s="42">
        <v>398.06</v>
      </c>
      <c r="M555" s="26">
        <f t="shared" si="24"/>
        <v>-0.18612116379398469</v>
      </c>
      <c r="N555" s="54"/>
      <c r="O555" s="26"/>
      <c r="S555" s="22"/>
      <c r="T555" s="53"/>
      <c r="U555" s="22"/>
      <c r="V555" s="28"/>
      <c r="Y555" s="28"/>
    </row>
    <row r="556" spans="9:25" x14ac:dyDescent="0.3">
      <c r="I556" s="22">
        <v>37714</v>
      </c>
      <c r="J556" s="29">
        <f t="shared" si="23"/>
        <v>2003</v>
      </c>
      <c r="K556" s="29" t="s">
        <v>75</v>
      </c>
      <c r="L556" s="42">
        <v>400.76</v>
      </c>
      <c r="M556" s="26">
        <f t="shared" si="24"/>
        <v>-0.17903965912815475</v>
      </c>
      <c r="N556" s="54"/>
      <c r="O556" s="26"/>
      <c r="S556" s="22"/>
      <c r="T556" s="53"/>
      <c r="U556" s="22"/>
      <c r="V556" s="28"/>
      <c r="Y556" s="28"/>
    </row>
    <row r="557" spans="9:25" x14ac:dyDescent="0.3">
      <c r="I557" s="22">
        <v>37715</v>
      </c>
      <c r="J557" s="29">
        <f t="shared" si="23"/>
        <v>2003</v>
      </c>
      <c r="K557" s="29" t="s">
        <v>75</v>
      </c>
      <c r="L557" s="42">
        <v>405.68</v>
      </c>
      <c r="M557" s="26">
        <f t="shared" si="24"/>
        <v>-0.19267661691542287</v>
      </c>
      <c r="N557" s="54"/>
      <c r="O557" s="26"/>
      <c r="S557" s="22"/>
      <c r="T557" s="53"/>
      <c r="U557" s="22"/>
      <c r="V557" s="28"/>
      <c r="Y557" s="28"/>
    </row>
    <row r="558" spans="9:25" x14ac:dyDescent="0.3">
      <c r="I558" s="22">
        <v>37718</v>
      </c>
      <c r="J558" s="29">
        <f t="shared" si="23"/>
        <v>2003</v>
      </c>
      <c r="K558" s="29" t="s">
        <v>75</v>
      </c>
      <c r="L558" s="42">
        <v>423.81</v>
      </c>
      <c r="M558" s="26" t="str">
        <f t="shared" si="24"/>
        <v/>
      </c>
      <c r="N558" s="54"/>
      <c r="O558" s="26"/>
      <c r="S558" s="22"/>
      <c r="T558" s="53"/>
      <c r="U558" s="22"/>
      <c r="V558" s="28"/>
      <c r="Y558" s="28"/>
    </row>
    <row r="559" spans="9:25" x14ac:dyDescent="0.3">
      <c r="I559" s="22">
        <v>37719</v>
      </c>
      <c r="J559" s="29">
        <f t="shared" si="23"/>
        <v>2003</v>
      </c>
      <c r="K559" s="29" t="s">
        <v>75</v>
      </c>
      <c r="L559" s="42">
        <v>422.11</v>
      </c>
      <c r="M559" s="26">
        <f t="shared" si="24"/>
        <v>-0.18049623359478142</v>
      </c>
      <c r="N559" s="54"/>
      <c r="O559" s="26"/>
      <c r="S559" s="22"/>
      <c r="T559" s="53"/>
      <c r="U559" s="22"/>
      <c r="V559" s="28"/>
      <c r="Y559" s="28"/>
    </row>
    <row r="560" spans="9:25" x14ac:dyDescent="0.3">
      <c r="I560" s="22">
        <v>37720</v>
      </c>
      <c r="J560" s="29">
        <f t="shared" si="23"/>
        <v>2003</v>
      </c>
      <c r="K560" s="29" t="s">
        <v>75</v>
      </c>
      <c r="L560" s="42">
        <v>430.28</v>
      </c>
      <c r="M560" s="26">
        <f t="shared" si="24"/>
        <v>-0.17253846153846158</v>
      </c>
      <c r="N560" s="54"/>
      <c r="O560" s="26"/>
      <c r="S560" s="22"/>
      <c r="T560" s="53"/>
      <c r="U560" s="22"/>
      <c r="V560" s="28"/>
      <c r="Y560" s="28"/>
    </row>
    <row r="561" spans="9:25" x14ac:dyDescent="0.3">
      <c r="I561" s="22">
        <v>37721</v>
      </c>
      <c r="J561" s="29">
        <f t="shared" si="23"/>
        <v>2003</v>
      </c>
      <c r="K561" s="29" t="s">
        <v>75</v>
      </c>
      <c r="L561" s="42">
        <v>430.45</v>
      </c>
      <c r="M561" s="26">
        <f t="shared" si="24"/>
        <v>-0.19362694591708654</v>
      </c>
      <c r="N561" s="54"/>
      <c r="O561" s="26"/>
      <c r="S561" s="22"/>
      <c r="T561" s="53"/>
      <c r="U561" s="22"/>
      <c r="V561" s="28"/>
      <c r="Y561" s="28"/>
    </row>
    <row r="562" spans="9:25" x14ac:dyDescent="0.3">
      <c r="I562" s="22">
        <v>37722</v>
      </c>
      <c r="J562" s="29">
        <f t="shared" si="23"/>
        <v>2003</v>
      </c>
      <c r="K562" s="29" t="s">
        <v>75</v>
      </c>
      <c r="L562" s="42">
        <v>438.55</v>
      </c>
      <c r="M562" s="26">
        <f t="shared" si="24"/>
        <v>-0.17489793230607134</v>
      </c>
      <c r="N562" s="54"/>
      <c r="O562" s="26"/>
      <c r="S562" s="22"/>
      <c r="T562" s="53"/>
      <c r="U562" s="22"/>
      <c r="V562" s="28"/>
      <c r="Y562" s="28"/>
    </row>
    <row r="563" spans="9:25" x14ac:dyDescent="0.3">
      <c r="I563" s="22">
        <v>37725</v>
      </c>
      <c r="J563" s="29">
        <f t="shared" si="23"/>
        <v>2003</v>
      </c>
      <c r="K563" s="29" t="s">
        <v>75</v>
      </c>
      <c r="L563" s="42">
        <v>433.95</v>
      </c>
      <c r="M563" s="26" t="str">
        <f t="shared" si="24"/>
        <v/>
      </c>
      <c r="N563" s="54"/>
      <c r="O563" s="26"/>
      <c r="S563" s="22"/>
      <c r="T563" s="53"/>
      <c r="U563" s="22"/>
      <c r="V563" s="28"/>
      <c r="Y563" s="28"/>
    </row>
    <row r="564" spans="9:25" x14ac:dyDescent="0.3">
      <c r="I564" s="22">
        <v>37726</v>
      </c>
      <c r="J564" s="29">
        <f t="shared" si="23"/>
        <v>2003</v>
      </c>
      <c r="K564" s="29" t="s">
        <v>75</v>
      </c>
      <c r="L564" s="42">
        <v>437.72</v>
      </c>
      <c r="M564" s="26">
        <f t="shared" si="24"/>
        <v>-0.20391386585188417</v>
      </c>
      <c r="N564" s="54"/>
      <c r="O564" s="26"/>
      <c r="S564" s="22"/>
      <c r="T564" s="53"/>
      <c r="U564" s="22"/>
      <c r="V564" s="28"/>
      <c r="Y564" s="28"/>
    </row>
    <row r="565" spans="9:25" x14ac:dyDescent="0.3">
      <c r="I565" s="22">
        <v>37727</v>
      </c>
      <c r="J565" s="29">
        <f t="shared" si="23"/>
        <v>2003</v>
      </c>
      <c r="K565" s="29" t="s">
        <v>75</v>
      </c>
      <c r="L565" s="42">
        <v>442.72</v>
      </c>
      <c r="M565" s="26">
        <f t="shared" si="24"/>
        <v>-0.19740396294483417</v>
      </c>
      <c r="N565" s="54"/>
      <c r="O565" s="26"/>
      <c r="S565" s="22"/>
      <c r="T565" s="53"/>
      <c r="U565" s="22"/>
      <c r="V565" s="28"/>
      <c r="Y565" s="28"/>
    </row>
    <row r="566" spans="9:25" x14ac:dyDescent="0.3">
      <c r="I566" s="22">
        <v>37728</v>
      </c>
      <c r="J566" s="29">
        <f t="shared" si="23"/>
        <v>2003</v>
      </c>
      <c r="K566" s="29" t="s">
        <v>75</v>
      </c>
      <c r="L566" s="42">
        <v>443.86</v>
      </c>
      <c r="M566" s="26">
        <f t="shared" si="24"/>
        <v>-0.18147786158186877</v>
      </c>
      <c r="N566" s="54"/>
      <c r="O566" s="26"/>
      <c r="S566" s="22"/>
      <c r="T566" s="53"/>
      <c r="U566" s="22"/>
      <c r="V566" s="28"/>
      <c r="Y566" s="28"/>
    </row>
    <row r="567" spans="9:25" x14ac:dyDescent="0.3">
      <c r="I567" s="22">
        <v>37732</v>
      </c>
      <c r="J567" s="29">
        <f t="shared" si="23"/>
        <v>2003</v>
      </c>
      <c r="K567" s="29" t="s">
        <v>75</v>
      </c>
      <c r="L567" s="42">
        <v>447.94</v>
      </c>
      <c r="M567" s="26" t="str">
        <f t="shared" si="24"/>
        <v/>
      </c>
      <c r="N567" s="54"/>
      <c r="O567" s="26"/>
      <c r="S567" s="22"/>
      <c r="T567" s="53"/>
      <c r="U567" s="22"/>
      <c r="V567" s="28"/>
      <c r="Y567" s="28"/>
    </row>
    <row r="568" spans="9:25" x14ac:dyDescent="0.3">
      <c r="I568" s="22">
        <v>37733</v>
      </c>
      <c r="J568" s="29">
        <f t="shared" si="23"/>
        <v>2003</v>
      </c>
      <c r="K568" s="29" t="s">
        <v>75</v>
      </c>
      <c r="L568" s="42">
        <v>442.74</v>
      </c>
      <c r="M568" s="26">
        <f t="shared" si="24"/>
        <v>-0.17349910394265222</v>
      </c>
      <c r="N568" s="54"/>
      <c r="O568" s="26"/>
      <c r="S568" s="22"/>
      <c r="T568" s="53"/>
      <c r="U568" s="22"/>
      <c r="V568" s="28"/>
      <c r="Y568" s="28"/>
    </row>
    <row r="569" spans="9:25" x14ac:dyDescent="0.3">
      <c r="I569" s="22">
        <v>37734</v>
      </c>
      <c r="J569" s="29">
        <f t="shared" si="23"/>
        <v>2003</v>
      </c>
      <c r="K569" s="29" t="s">
        <v>75</v>
      </c>
      <c r="L569" s="42">
        <v>447.69</v>
      </c>
      <c r="M569" s="26">
        <f t="shared" si="24"/>
        <v>-0.17561595403822775</v>
      </c>
      <c r="N569" s="54"/>
      <c r="O569" s="26"/>
      <c r="S569" s="22"/>
      <c r="T569" s="53"/>
      <c r="U569" s="22"/>
      <c r="V569" s="28"/>
      <c r="Y569" s="28"/>
    </row>
    <row r="570" spans="9:25" x14ac:dyDescent="0.3">
      <c r="I570" s="22">
        <v>37735</v>
      </c>
      <c r="J570" s="29">
        <f t="shared" si="23"/>
        <v>2003</v>
      </c>
      <c r="K570" s="29" t="s">
        <v>75</v>
      </c>
      <c r="L570" s="42">
        <v>445.15</v>
      </c>
      <c r="M570" s="26">
        <f t="shared" si="24"/>
        <v>-0.18210046668871499</v>
      </c>
      <c r="N570" s="54"/>
      <c r="O570" s="26"/>
      <c r="S570" s="22"/>
      <c r="T570" s="53"/>
      <c r="U570" s="22"/>
      <c r="V570" s="28"/>
      <c r="Y570" s="28"/>
    </row>
    <row r="571" spans="9:25" x14ac:dyDescent="0.3">
      <c r="I571" s="22">
        <v>37736</v>
      </c>
      <c r="J571" s="29">
        <f t="shared" si="23"/>
        <v>2003</v>
      </c>
      <c r="K571" s="29" t="s">
        <v>75</v>
      </c>
      <c r="L571" s="42">
        <v>435.04</v>
      </c>
      <c r="M571" s="26">
        <f t="shared" si="24"/>
        <v>-0.20116050606878569</v>
      </c>
      <c r="N571" s="54"/>
      <c r="O571" s="26"/>
      <c r="S571" s="22"/>
      <c r="T571" s="53"/>
      <c r="U571" s="22"/>
      <c r="V571" s="28"/>
      <c r="Y571" s="28"/>
    </row>
    <row r="572" spans="9:25" x14ac:dyDescent="0.3">
      <c r="I572" s="22">
        <v>37739</v>
      </c>
      <c r="J572" s="29">
        <f t="shared" si="23"/>
        <v>2003</v>
      </c>
      <c r="K572" s="29" t="s">
        <v>75</v>
      </c>
      <c r="L572" s="42">
        <v>430.92</v>
      </c>
      <c r="M572" s="26" t="str">
        <f t="shared" si="24"/>
        <v/>
      </c>
      <c r="N572" s="54"/>
      <c r="O572" s="26"/>
      <c r="S572" s="22"/>
      <c r="T572" s="53"/>
      <c r="U572" s="22"/>
      <c r="V572" s="28"/>
      <c r="Y572" s="28"/>
    </row>
    <row r="573" spans="9:25" x14ac:dyDescent="0.3">
      <c r="I573" s="22">
        <v>37740</v>
      </c>
      <c r="J573" s="29">
        <f t="shared" si="23"/>
        <v>2003</v>
      </c>
      <c r="K573" s="29" t="s">
        <v>75</v>
      </c>
      <c r="L573" s="42">
        <v>444.18</v>
      </c>
      <c r="M573" s="26">
        <f t="shared" si="24"/>
        <v>-0.15532651276005022</v>
      </c>
      <c r="N573" s="54"/>
      <c r="O573" s="26"/>
      <c r="S573" s="22"/>
      <c r="T573" s="53"/>
      <c r="U573" s="22"/>
      <c r="V573" s="28"/>
      <c r="Y573" s="28"/>
    </row>
    <row r="574" spans="9:25" x14ac:dyDescent="0.3">
      <c r="I574" s="22">
        <v>37741</v>
      </c>
      <c r="J574" s="29">
        <f t="shared" si="23"/>
        <v>2003</v>
      </c>
      <c r="K574" s="29" t="s">
        <v>75</v>
      </c>
      <c r="L574" s="42">
        <v>450.86</v>
      </c>
      <c r="M574" s="26">
        <f t="shared" si="24"/>
        <v>-0.15578773920533262</v>
      </c>
      <c r="N574" s="54"/>
      <c r="O574" s="26"/>
      <c r="S574" s="22"/>
      <c r="T574" s="53"/>
      <c r="U574" s="22"/>
      <c r="V574" s="28"/>
      <c r="Y574" s="28"/>
    </row>
    <row r="575" spans="9:25" x14ac:dyDescent="0.3">
      <c r="I575" s="22">
        <v>37742</v>
      </c>
      <c r="J575" s="29">
        <f t="shared" si="23"/>
        <v>2003</v>
      </c>
      <c r="K575" s="29" t="s">
        <v>75</v>
      </c>
      <c r="L575" s="42">
        <v>452.2</v>
      </c>
      <c r="M575" s="26">
        <f t="shared" si="24"/>
        <v>-0.1543237582286057</v>
      </c>
      <c r="N575" s="54"/>
      <c r="O575" s="26"/>
      <c r="S575" s="22"/>
      <c r="T575" s="53"/>
      <c r="U575" s="22"/>
      <c r="V575" s="28"/>
      <c r="Y575" s="28"/>
    </row>
    <row r="576" spans="9:25" x14ac:dyDescent="0.3">
      <c r="I576" s="22">
        <v>37743</v>
      </c>
      <c r="J576" s="29">
        <f t="shared" si="23"/>
        <v>2003</v>
      </c>
      <c r="K576" s="29" t="s">
        <v>75</v>
      </c>
      <c r="L576" s="42">
        <v>447.82</v>
      </c>
      <c r="M576" s="26">
        <f t="shared" si="24"/>
        <v>-0.17024272744117111</v>
      </c>
      <c r="N576" s="54"/>
      <c r="O576" s="26"/>
      <c r="S576" s="22"/>
      <c r="T576" s="53"/>
      <c r="U576" s="22"/>
      <c r="V576" s="28"/>
      <c r="Y576" s="28"/>
    </row>
    <row r="577" spans="9:25" x14ac:dyDescent="0.3">
      <c r="I577" s="22">
        <v>37746</v>
      </c>
      <c r="J577" s="29">
        <f t="shared" si="23"/>
        <v>2003</v>
      </c>
      <c r="K577" s="29" t="s">
        <v>75</v>
      </c>
      <c r="L577" s="42">
        <v>458.96</v>
      </c>
      <c r="M577" s="26" t="str">
        <f t="shared" si="24"/>
        <v/>
      </c>
      <c r="N577" s="54"/>
      <c r="O577" s="26"/>
      <c r="S577" s="22"/>
      <c r="T577" s="53"/>
      <c r="U577" s="22"/>
      <c r="V577" s="28"/>
      <c r="Y577" s="28"/>
    </row>
    <row r="578" spans="9:25" x14ac:dyDescent="0.3">
      <c r="I578" s="22">
        <v>37747</v>
      </c>
      <c r="J578" s="29">
        <f t="shared" si="23"/>
        <v>2003</v>
      </c>
      <c r="K578" s="29" t="s">
        <v>75</v>
      </c>
      <c r="L578" s="42">
        <v>463.61</v>
      </c>
      <c r="M578" s="26">
        <f t="shared" si="24"/>
        <v>-0.14116077879253799</v>
      </c>
      <c r="N578" s="54"/>
      <c r="O578" s="26"/>
      <c r="S578" s="22"/>
      <c r="T578" s="53"/>
      <c r="U578" s="22"/>
      <c r="V578" s="28"/>
      <c r="Y578" s="28"/>
    </row>
    <row r="579" spans="9:25" x14ac:dyDescent="0.3">
      <c r="I579" s="22">
        <v>37748</v>
      </c>
      <c r="J579" s="29">
        <f t="shared" si="23"/>
        <v>2003</v>
      </c>
      <c r="K579" s="29" t="s">
        <v>75</v>
      </c>
      <c r="L579" s="42">
        <v>473.13</v>
      </c>
      <c r="M579" s="26">
        <f t="shared" si="24"/>
        <v>-0.13169630567637503</v>
      </c>
      <c r="N579" s="54"/>
      <c r="O579" s="26"/>
      <c r="S579" s="22"/>
      <c r="T579" s="53"/>
      <c r="U579" s="22"/>
      <c r="V579" s="28"/>
      <c r="Y579" s="28"/>
    </row>
    <row r="580" spans="9:25" x14ac:dyDescent="0.3">
      <c r="I580" s="22">
        <v>37749</v>
      </c>
      <c r="J580" s="29">
        <f t="shared" si="23"/>
        <v>2003</v>
      </c>
      <c r="K580" s="29" t="s">
        <v>75</v>
      </c>
      <c r="L580" s="42">
        <v>471.12</v>
      </c>
      <c r="M580" s="26">
        <f t="shared" si="24"/>
        <v>-0.13988388651550007</v>
      </c>
      <c r="N580" s="54"/>
      <c r="O580" s="26"/>
      <c r="S580" s="22"/>
      <c r="T580" s="53"/>
      <c r="U580" s="22"/>
      <c r="V580" s="28"/>
      <c r="Y580" s="28"/>
    </row>
    <row r="581" spans="9:25" x14ac:dyDescent="0.3">
      <c r="I581" s="22">
        <v>37750</v>
      </c>
      <c r="J581" s="29">
        <f t="shared" ref="J581:J644" si="25">YEAR(I581)</f>
        <v>2003</v>
      </c>
      <c r="K581" s="29" t="s">
        <v>75</v>
      </c>
      <c r="L581" s="42">
        <v>469.63</v>
      </c>
      <c r="M581" s="26" t="str">
        <f t="shared" ref="M581:M644" si="26">IFERROR((L581-_xlfn.XLOOKUP(EDATE(I581, -12), I:I, L:L, "", 0)) / _xlfn.XLOOKUP(EDATE(I581, -12), I:I, L:L, "", 0),IF(_xlfn.XLOOKUP(EDATE(I581, -12), I:I, L:L, "", 0)=0, "Previous Year Value is Zero", ""))</f>
        <v/>
      </c>
      <c r="N581" s="54"/>
      <c r="O581" s="26"/>
      <c r="S581" s="22"/>
      <c r="T581" s="53"/>
      <c r="U581" s="22"/>
      <c r="V581" s="28"/>
      <c r="Y581" s="28"/>
    </row>
    <row r="582" spans="9:25" x14ac:dyDescent="0.3">
      <c r="I582" s="22">
        <v>37753</v>
      </c>
      <c r="J582" s="29">
        <f t="shared" si="25"/>
        <v>2003</v>
      </c>
      <c r="K582" s="29" t="s">
        <v>75</v>
      </c>
      <c r="L582" s="42">
        <v>473.93</v>
      </c>
      <c r="M582" s="26" t="str">
        <f t="shared" si="26"/>
        <v/>
      </c>
      <c r="N582" s="54"/>
      <c r="O582" s="26"/>
      <c r="S582" s="22"/>
      <c r="T582" s="53"/>
      <c r="U582" s="22"/>
      <c r="V582" s="28"/>
      <c r="Y582" s="28"/>
    </row>
    <row r="583" spans="9:25" x14ac:dyDescent="0.3">
      <c r="I583" s="22">
        <v>37754</v>
      </c>
      <c r="J583" s="29">
        <f t="shared" si="25"/>
        <v>2003</v>
      </c>
      <c r="K583" s="29" t="s">
        <v>75</v>
      </c>
      <c r="L583" s="42">
        <v>473.51</v>
      </c>
      <c r="M583" s="26">
        <f t="shared" si="26"/>
        <v>-0.11846073649327922</v>
      </c>
      <c r="N583" s="54"/>
      <c r="O583" s="26"/>
      <c r="S583" s="22"/>
      <c r="T583" s="53"/>
      <c r="U583" s="22"/>
      <c r="V583" s="28"/>
      <c r="Y583" s="28"/>
    </row>
    <row r="584" spans="9:25" x14ac:dyDescent="0.3">
      <c r="I584" s="22">
        <v>37755</v>
      </c>
      <c r="J584" s="29">
        <f t="shared" si="25"/>
        <v>2003</v>
      </c>
      <c r="K584" s="29" t="s">
        <v>75</v>
      </c>
      <c r="L584" s="42">
        <v>467.94</v>
      </c>
      <c r="M584" s="26">
        <f t="shared" si="26"/>
        <v>-0.13124036908452927</v>
      </c>
      <c r="N584" s="54"/>
      <c r="O584" s="26"/>
      <c r="S584" s="22"/>
      <c r="T584" s="53"/>
      <c r="U584" s="22"/>
      <c r="V584" s="28"/>
      <c r="Y584" s="28"/>
    </row>
    <row r="585" spans="9:25" x14ac:dyDescent="0.3">
      <c r="I585" s="22">
        <v>37760</v>
      </c>
      <c r="J585" s="29">
        <f t="shared" si="25"/>
        <v>2003</v>
      </c>
      <c r="K585" s="29" t="s">
        <v>75</v>
      </c>
      <c r="L585" s="42">
        <v>459.22</v>
      </c>
      <c r="M585" s="26" t="str">
        <f t="shared" si="26"/>
        <v/>
      </c>
      <c r="N585" s="54"/>
      <c r="O585" s="26"/>
      <c r="S585" s="22"/>
      <c r="T585" s="53"/>
      <c r="U585" s="22"/>
      <c r="V585" s="28"/>
      <c r="Y585" s="28"/>
    </row>
    <row r="586" spans="9:25" x14ac:dyDescent="0.3">
      <c r="I586" s="22">
        <v>37761</v>
      </c>
      <c r="J586" s="29">
        <f t="shared" si="25"/>
        <v>2003</v>
      </c>
      <c r="K586" s="29" t="s">
        <v>75</v>
      </c>
      <c r="L586" s="42">
        <v>466.14</v>
      </c>
      <c r="M586" s="26">
        <f t="shared" si="26"/>
        <v>-0.11536636744918674</v>
      </c>
      <c r="N586" s="54"/>
      <c r="O586" s="26"/>
      <c r="S586" s="22"/>
      <c r="T586" s="53"/>
      <c r="U586" s="22"/>
      <c r="V586" s="28"/>
      <c r="Y586" s="28"/>
    </row>
    <row r="587" spans="9:25" x14ac:dyDescent="0.3">
      <c r="I587" s="22">
        <v>37762</v>
      </c>
      <c r="J587" s="29">
        <f t="shared" si="25"/>
        <v>2003</v>
      </c>
      <c r="K587" s="29" t="s">
        <v>75</v>
      </c>
      <c r="L587" s="42">
        <v>466.29</v>
      </c>
      <c r="M587" s="26">
        <f t="shared" si="26"/>
        <v>-0.11240339589599119</v>
      </c>
      <c r="N587" s="54"/>
      <c r="O587" s="26"/>
      <c r="S587" s="22"/>
      <c r="T587" s="53"/>
      <c r="U587" s="22"/>
      <c r="V587" s="28"/>
      <c r="Y587" s="28"/>
    </row>
    <row r="588" spans="9:25" x14ac:dyDescent="0.3">
      <c r="I588" s="22">
        <v>37763</v>
      </c>
      <c r="J588" s="29">
        <f t="shared" si="25"/>
        <v>2003</v>
      </c>
      <c r="K588" s="29" t="s">
        <v>75</v>
      </c>
      <c r="L588" s="42">
        <v>465.13</v>
      </c>
      <c r="M588" s="26">
        <f t="shared" si="26"/>
        <v>-9.088599183003343E-2</v>
      </c>
      <c r="N588" s="54"/>
      <c r="O588" s="26"/>
      <c r="S588" s="22"/>
      <c r="T588" s="53"/>
      <c r="U588" s="22"/>
      <c r="V588" s="28"/>
      <c r="Y588" s="28"/>
    </row>
    <row r="589" spans="9:25" x14ac:dyDescent="0.3">
      <c r="I589" s="22">
        <v>37764</v>
      </c>
      <c r="J589" s="29">
        <f t="shared" si="25"/>
        <v>2003</v>
      </c>
      <c r="K589" s="29" t="s">
        <v>75</v>
      </c>
      <c r="L589" s="42">
        <v>472.11</v>
      </c>
      <c r="M589" s="26">
        <f t="shared" si="26"/>
        <v>-6.2660075049139313E-2</v>
      </c>
      <c r="N589" s="54"/>
      <c r="O589" s="26"/>
      <c r="S589" s="22"/>
      <c r="T589" s="53"/>
      <c r="U589" s="22"/>
      <c r="V589" s="28"/>
      <c r="Y589" s="28"/>
    </row>
    <row r="590" spans="9:25" x14ac:dyDescent="0.3">
      <c r="I590" s="22">
        <v>37767</v>
      </c>
      <c r="J590" s="29">
        <f t="shared" si="25"/>
        <v>2003</v>
      </c>
      <c r="K590" s="29" t="s">
        <v>75</v>
      </c>
      <c r="L590" s="42">
        <v>478.41</v>
      </c>
      <c r="M590" s="26" t="str">
        <f t="shared" si="26"/>
        <v/>
      </c>
      <c r="N590" s="54"/>
      <c r="O590" s="26"/>
      <c r="S590" s="22"/>
      <c r="T590" s="53"/>
      <c r="U590" s="22"/>
      <c r="V590" s="28"/>
      <c r="Y590" s="28"/>
    </row>
    <row r="591" spans="9:25" x14ac:dyDescent="0.3">
      <c r="I591" s="22">
        <v>37768</v>
      </c>
      <c r="J591" s="29">
        <f t="shared" si="25"/>
        <v>2003</v>
      </c>
      <c r="K591" s="29" t="s">
        <v>75</v>
      </c>
      <c r="L591" s="42">
        <v>480.27</v>
      </c>
      <c r="M591" s="26">
        <f t="shared" si="26"/>
        <v>-6.3417773357514737E-2</v>
      </c>
      <c r="N591" s="54"/>
      <c r="O591" s="26"/>
      <c r="S591" s="22"/>
      <c r="T591" s="53"/>
      <c r="U591" s="22"/>
      <c r="V591" s="28"/>
      <c r="Y591" s="28"/>
    </row>
    <row r="592" spans="9:25" x14ac:dyDescent="0.3">
      <c r="I592" s="22">
        <v>37769</v>
      </c>
      <c r="J592" s="29">
        <f t="shared" si="25"/>
        <v>2003</v>
      </c>
      <c r="K592" s="29" t="s">
        <v>75</v>
      </c>
      <c r="L592" s="42">
        <v>492.82</v>
      </c>
      <c r="M592" s="26">
        <f t="shared" si="26"/>
        <v>-4.0422134818334135E-2</v>
      </c>
      <c r="N592" s="54"/>
      <c r="O592" s="26"/>
      <c r="S592" s="22"/>
      <c r="T592" s="53"/>
      <c r="U592" s="22"/>
      <c r="V592" s="28"/>
      <c r="Y592" s="28"/>
    </row>
    <row r="593" spans="9:25" x14ac:dyDescent="0.3">
      <c r="I593" s="22">
        <v>37770</v>
      </c>
      <c r="J593" s="29">
        <f t="shared" si="25"/>
        <v>2003</v>
      </c>
      <c r="K593" s="29" t="s">
        <v>75</v>
      </c>
      <c r="L593" s="42">
        <v>494.78</v>
      </c>
      <c r="M593" s="26">
        <f t="shared" si="26"/>
        <v>-4.9760894198083466E-2</v>
      </c>
      <c r="N593" s="54"/>
      <c r="O593" s="26"/>
      <c r="S593" s="22"/>
      <c r="T593" s="53"/>
      <c r="U593" s="22"/>
      <c r="V593" s="28"/>
      <c r="Y593" s="28"/>
    </row>
    <row r="594" spans="9:25" x14ac:dyDescent="0.3">
      <c r="I594" s="22">
        <v>37774</v>
      </c>
      <c r="J594" s="29">
        <f t="shared" si="25"/>
        <v>2003</v>
      </c>
      <c r="K594" s="29" t="s">
        <v>75</v>
      </c>
      <c r="L594" s="42">
        <v>505.72</v>
      </c>
      <c r="M594" s="26" t="str">
        <f t="shared" si="26"/>
        <v/>
      </c>
      <c r="N594" s="54"/>
      <c r="O594" s="26"/>
      <c r="S594" s="22"/>
      <c r="T594" s="53"/>
      <c r="U594" s="22"/>
      <c r="V594" s="28"/>
      <c r="Y594" s="28"/>
    </row>
    <row r="595" spans="9:25" x14ac:dyDescent="0.3">
      <c r="I595" s="22">
        <v>37775</v>
      </c>
      <c r="J595" s="29">
        <f t="shared" si="25"/>
        <v>2003</v>
      </c>
      <c r="K595" s="29" t="s">
        <v>75</v>
      </c>
      <c r="L595" s="42">
        <v>502.43</v>
      </c>
      <c r="M595" s="26">
        <f t="shared" si="26"/>
        <v>-4.0926183976940839E-2</v>
      </c>
      <c r="N595" s="54"/>
      <c r="O595" s="26"/>
      <c r="S595" s="22"/>
      <c r="T595" s="53"/>
      <c r="U595" s="22"/>
      <c r="V595" s="28"/>
      <c r="Y595" s="28"/>
    </row>
    <row r="596" spans="9:25" x14ac:dyDescent="0.3">
      <c r="I596" s="22">
        <v>37776</v>
      </c>
      <c r="J596" s="29">
        <f t="shared" si="25"/>
        <v>2003</v>
      </c>
      <c r="K596" s="29" t="s">
        <v>75</v>
      </c>
      <c r="L596" s="42">
        <v>504.53</v>
      </c>
      <c r="M596" s="26">
        <f t="shared" si="26"/>
        <v>-2.7749407434528701E-2</v>
      </c>
      <c r="N596" s="54"/>
      <c r="O596" s="26"/>
      <c r="S596" s="22"/>
      <c r="T596" s="53"/>
      <c r="U596" s="22"/>
      <c r="V596" s="28"/>
      <c r="Y596" s="28"/>
    </row>
    <row r="597" spans="9:25" x14ac:dyDescent="0.3">
      <c r="I597" s="22">
        <v>37777</v>
      </c>
      <c r="J597" s="29">
        <f t="shared" si="25"/>
        <v>2003</v>
      </c>
      <c r="K597" s="29" t="s">
        <v>75</v>
      </c>
      <c r="L597" s="42">
        <v>511.17</v>
      </c>
      <c r="M597" s="26">
        <f t="shared" si="26"/>
        <v>-1.7868465041212769E-2</v>
      </c>
      <c r="N597" s="54"/>
      <c r="O597" s="26"/>
      <c r="S597" s="22"/>
      <c r="T597" s="53"/>
      <c r="U597" s="22"/>
      <c r="V597" s="28"/>
      <c r="Y597" s="28"/>
    </row>
    <row r="598" spans="9:25" x14ac:dyDescent="0.3">
      <c r="I598" s="22">
        <v>37778</v>
      </c>
      <c r="J598" s="29">
        <f t="shared" si="25"/>
        <v>2003</v>
      </c>
      <c r="K598" s="29" t="s">
        <v>75</v>
      </c>
      <c r="L598" s="42">
        <v>510.69</v>
      </c>
      <c r="M598" s="26">
        <f t="shared" si="26"/>
        <v>-5.9175053043427879E-3</v>
      </c>
      <c r="N598" s="54"/>
      <c r="O598" s="26"/>
      <c r="S598" s="22"/>
      <c r="T598" s="53"/>
      <c r="U598" s="22"/>
      <c r="V598" s="28"/>
      <c r="Y598" s="28"/>
    </row>
    <row r="599" spans="9:25" x14ac:dyDescent="0.3">
      <c r="I599" s="22">
        <v>37781</v>
      </c>
      <c r="J599" s="29">
        <f t="shared" si="25"/>
        <v>2003</v>
      </c>
      <c r="K599" s="29" t="s">
        <v>75</v>
      </c>
      <c r="L599" s="42">
        <v>519.33000000000004</v>
      </c>
      <c r="M599" s="26" t="str">
        <f t="shared" si="26"/>
        <v/>
      </c>
      <c r="N599" s="54"/>
      <c r="O599" s="26"/>
      <c r="S599" s="22"/>
      <c r="T599" s="53"/>
      <c r="U599" s="22"/>
      <c r="V599" s="28"/>
      <c r="Y599" s="28"/>
    </row>
    <row r="600" spans="9:25" x14ac:dyDescent="0.3">
      <c r="I600" s="22">
        <v>37782</v>
      </c>
      <c r="J600" s="29">
        <f t="shared" si="25"/>
        <v>2003</v>
      </c>
      <c r="K600" s="29" t="s">
        <v>75</v>
      </c>
      <c r="L600" s="42">
        <v>519.54</v>
      </c>
      <c r="M600" s="26">
        <f t="shared" si="26"/>
        <v>1.5976690067856854E-2</v>
      </c>
      <c r="N600" s="54"/>
      <c r="O600" s="26"/>
      <c r="S600" s="22"/>
      <c r="T600" s="53"/>
      <c r="U600" s="22"/>
      <c r="V600" s="28"/>
      <c r="Y600" s="28"/>
    </row>
    <row r="601" spans="9:25" x14ac:dyDescent="0.3">
      <c r="I601" s="22">
        <v>37783</v>
      </c>
      <c r="J601" s="29">
        <f t="shared" si="25"/>
        <v>2003</v>
      </c>
      <c r="K601" s="29" t="s">
        <v>75</v>
      </c>
      <c r="L601" s="42">
        <v>515.71</v>
      </c>
      <c r="M601" s="26">
        <f t="shared" si="26"/>
        <v>-2.1477497000890319E-3</v>
      </c>
      <c r="N601" s="54"/>
      <c r="O601" s="26"/>
      <c r="S601" s="22"/>
      <c r="T601" s="53"/>
      <c r="U601" s="22"/>
      <c r="V601" s="28"/>
      <c r="Y601" s="28"/>
    </row>
    <row r="602" spans="9:25" x14ac:dyDescent="0.3">
      <c r="I602" s="22">
        <v>37784</v>
      </c>
      <c r="J602" s="29">
        <f t="shared" si="25"/>
        <v>2003</v>
      </c>
      <c r="K602" s="29" t="s">
        <v>75</v>
      </c>
      <c r="L602" s="42">
        <v>501.81</v>
      </c>
      <c r="M602" s="26">
        <f t="shared" si="26"/>
        <v>-4.2292497662079938E-2</v>
      </c>
      <c r="N602" s="54"/>
      <c r="O602" s="26"/>
      <c r="S602" s="22"/>
      <c r="T602" s="53"/>
      <c r="U602" s="22"/>
      <c r="V602" s="28"/>
      <c r="Y602" s="28"/>
    </row>
    <row r="603" spans="9:25" x14ac:dyDescent="0.3">
      <c r="I603" s="22">
        <v>37785</v>
      </c>
      <c r="J603" s="29">
        <f t="shared" si="25"/>
        <v>2003</v>
      </c>
      <c r="K603" s="29" t="s">
        <v>75</v>
      </c>
      <c r="L603" s="42">
        <v>510.48</v>
      </c>
      <c r="M603" s="26">
        <f t="shared" si="26"/>
        <v>-5.4806695304399383E-2</v>
      </c>
      <c r="N603" s="54"/>
      <c r="O603" s="26"/>
      <c r="S603" s="22"/>
      <c r="T603" s="53"/>
      <c r="U603" s="22"/>
      <c r="V603" s="28"/>
      <c r="Y603" s="28"/>
    </row>
    <row r="604" spans="9:25" x14ac:dyDescent="0.3">
      <c r="I604" s="22">
        <v>37788</v>
      </c>
      <c r="J604" s="29">
        <f t="shared" si="25"/>
        <v>2003</v>
      </c>
      <c r="K604" s="29" t="s">
        <v>75</v>
      </c>
      <c r="L604" s="42">
        <v>512.69000000000005</v>
      </c>
      <c r="M604" s="26" t="str">
        <f t="shared" si="26"/>
        <v/>
      </c>
      <c r="N604" s="54"/>
      <c r="O604" s="26"/>
      <c r="S604" s="22"/>
      <c r="T604" s="53"/>
      <c r="U604" s="22"/>
      <c r="V604" s="28"/>
      <c r="Y604" s="28"/>
    </row>
    <row r="605" spans="9:25" x14ac:dyDescent="0.3">
      <c r="I605" s="22">
        <v>37789</v>
      </c>
      <c r="J605" s="29">
        <f t="shared" si="25"/>
        <v>2003</v>
      </c>
      <c r="K605" s="29" t="s">
        <v>75</v>
      </c>
      <c r="L605" s="42">
        <v>509.04</v>
      </c>
      <c r="M605" s="26">
        <f t="shared" si="26"/>
        <v>-6.5141136067289801E-2</v>
      </c>
      <c r="N605" s="54"/>
      <c r="O605" s="26"/>
      <c r="S605" s="22"/>
      <c r="T605" s="53"/>
      <c r="U605" s="22"/>
      <c r="V605" s="28"/>
      <c r="Y605" s="28"/>
    </row>
    <row r="606" spans="9:25" x14ac:dyDescent="0.3">
      <c r="I606" s="22">
        <v>37790</v>
      </c>
      <c r="J606" s="29">
        <f t="shared" si="25"/>
        <v>2003</v>
      </c>
      <c r="K606" s="29" t="s">
        <v>75</v>
      </c>
      <c r="L606" s="42">
        <v>503.23</v>
      </c>
      <c r="M606" s="26">
        <f t="shared" si="26"/>
        <v>-6.7781853210329424E-2</v>
      </c>
      <c r="N606" s="54"/>
      <c r="O606" s="26"/>
      <c r="S606" s="22"/>
      <c r="T606" s="53"/>
      <c r="U606" s="22"/>
      <c r="V606" s="28"/>
      <c r="Y606" s="28"/>
    </row>
    <row r="607" spans="9:25" x14ac:dyDescent="0.3">
      <c r="I607" s="22">
        <v>37791</v>
      </c>
      <c r="J607" s="29">
        <f t="shared" si="25"/>
        <v>2003</v>
      </c>
      <c r="K607" s="29" t="s">
        <v>75</v>
      </c>
      <c r="L607" s="42">
        <v>509.83</v>
      </c>
      <c r="M607" s="26">
        <f t="shared" si="26"/>
        <v>-4.6190975080446006E-2</v>
      </c>
      <c r="N607" s="54"/>
      <c r="O607" s="26"/>
      <c r="S607" s="22"/>
      <c r="T607" s="53"/>
      <c r="U607" s="22"/>
      <c r="V607" s="28"/>
      <c r="Y607" s="28"/>
    </row>
    <row r="608" spans="9:25" x14ac:dyDescent="0.3">
      <c r="I608" s="22">
        <v>37792</v>
      </c>
      <c r="J608" s="29">
        <f t="shared" si="25"/>
        <v>2003</v>
      </c>
      <c r="K608" s="29" t="s">
        <v>75</v>
      </c>
      <c r="L608" s="42">
        <v>511.45</v>
      </c>
      <c r="M608" s="26">
        <f t="shared" si="26"/>
        <v>-3.5000000000000024E-2</v>
      </c>
      <c r="N608" s="54"/>
      <c r="O608" s="26"/>
      <c r="S608" s="22"/>
      <c r="T608" s="53"/>
      <c r="U608" s="22"/>
      <c r="V608" s="28"/>
      <c r="Y608" s="28"/>
    </row>
    <row r="609" spans="9:25" x14ac:dyDescent="0.3">
      <c r="I609" s="22">
        <v>37795</v>
      </c>
      <c r="J609" s="29">
        <f t="shared" si="25"/>
        <v>2003</v>
      </c>
      <c r="K609" s="29" t="s">
        <v>75</v>
      </c>
      <c r="L609" s="42">
        <v>506.31</v>
      </c>
      <c r="M609" s="26" t="str">
        <f t="shared" si="26"/>
        <v/>
      </c>
      <c r="N609" s="54"/>
      <c r="O609" s="26"/>
      <c r="S609" s="22"/>
      <c r="T609" s="53"/>
      <c r="U609" s="22"/>
      <c r="V609" s="28"/>
      <c r="Y609" s="28"/>
    </row>
    <row r="610" spans="9:25" x14ac:dyDescent="0.3">
      <c r="I610" s="22">
        <v>37796</v>
      </c>
      <c r="J610" s="29">
        <f t="shared" si="25"/>
        <v>2003</v>
      </c>
      <c r="K610" s="29" t="s">
        <v>75</v>
      </c>
      <c r="L610" s="42">
        <v>500.19</v>
      </c>
      <c r="M610" s="26">
        <f t="shared" si="26"/>
        <v>-3.5889824791349334E-2</v>
      </c>
      <c r="N610" s="54"/>
      <c r="O610" s="26"/>
      <c r="S610" s="22"/>
      <c r="T610" s="53"/>
      <c r="U610" s="22"/>
      <c r="V610" s="28"/>
      <c r="Y610" s="28"/>
    </row>
    <row r="611" spans="9:25" x14ac:dyDescent="0.3">
      <c r="I611" s="22">
        <v>37797</v>
      </c>
      <c r="J611" s="29">
        <f t="shared" si="25"/>
        <v>2003</v>
      </c>
      <c r="K611" s="29" t="s">
        <v>75</v>
      </c>
      <c r="L611" s="42">
        <v>500.28</v>
      </c>
      <c r="M611" s="26">
        <f t="shared" si="26"/>
        <v>-3.2265552460538652E-2</v>
      </c>
      <c r="N611" s="54"/>
      <c r="O611" s="26"/>
      <c r="S611" s="22"/>
      <c r="T611" s="53"/>
      <c r="U611" s="22"/>
      <c r="V611" s="28"/>
      <c r="Y611" s="28"/>
    </row>
    <row r="612" spans="9:25" x14ac:dyDescent="0.3">
      <c r="I612" s="22">
        <v>37798</v>
      </c>
      <c r="J612" s="29">
        <f t="shared" si="25"/>
        <v>2003</v>
      </c>
      <c r="K612" s="29" t="s">
        <v>75</v>
      </c>
      <c r="L612" s="42">
        <v>497.81</v>
      </c>
      <c r="M612" s="26">
        <f t="shared" si="26"/>
        <v>-1.1300893743793441E-2</v>
      </c>
      <c r="N612" s="54"/>
      <c r="O612" s="26"/>
      <c r="S612" s="22"/>
      <c r="T612" s="53"/>
      <c r="U612" s="22"/>
      <c r="V612" s="28"/>
      <c r="Y612" s="28"/>
    </row>
    <row r="613" spans="9:25" x14ac:dyDescent="0.3">
      <c r="I613" s="22">
        <v>37799</v>
      </c>
      <c r="J613" s="29">
        <f t="shared" si="25"/>
        <v>2003</v>
      </c>
      <c r="K613" s="29" t="s">
        <v>75</v>
      </c>
      <c r="L613" s="42">
        <v>506.78</v>
      </c>
      <c r="M613" s="26">
        <f t="shared" si="26"/>
        <v>-1.7756032118695491E-4</v>
      </c>
      <c r="N613" s="54"/>
      <c r="O613" s="26"/>
      <c r="S613" s="22"/>
      <c r="T613" s="53"/>
      <c r="U613" s="22"/>
      <c r="V613" s="28"/>
      <c r="Y613" s="28"/>
    </row>
    <row r="614" spans="9:25" x14ac:dyDescent="0.3">
      <c r="I614" s="22">
        <v>37802</v>
      </c>
      <c r="J614" s="29">
        <f t="shared" si="25"/>
        <v>2003</v>
      </c>
      <c r="K614" s="29" t="s">
        <v>75</v>
      </c>
      <c r="L614" s="42">
        <v>505.5</v>
      </c>
      <c r="M614" s="26" t="str">
        <f t="shared" si="26"/>
        <v/>
      </c>
      <c r="N614" s="54"/>
      <c r="O614" s="26"/>
      <c r="S614" s="22"/>
      <c r="T614" s="53"/>
      <c r="U614" s="22"/>
      <c r="V614" s="28"/>
      <c r="Y614" s="28"/>
    </row>
    <row r="615" spans="9:25" x14ac:dyDescent="0.3">
      <c r="I615" s="22">
        <v>37803</v>
      </c>
      <c r="J615" s="29">
        <f t="shared" si="25"/>
        <v>2003</v>
      </c>
      <c r="K615" s="29" t="s">
        <v>75</v>
      </c>
      <c r="L615" s="42">
        <v>505.66</v>
      </c>
      <c r="M615" s="26">
        <f t="shared" si="26"/>
        <v>2.7200520039815636E-2</v>
      </c>
      <c r="N615" s="54"/>
      <c r="O615" s="26"/>
      <c r="S615" s="22"/>
      <c r="T615" s="53"/>
      <c r="U615" s="22"/>
      <c r="V615" s="28"/>
      <c r="Y615" s="28"/>
    </row>
    <row r="616" spans="9:25" x14ac:dyDescent="0.3">
      <c r="I616" s="22">
        <v>37804</v>
      </c>
      <c r="J616" s="29">
        <f t="shared" si="25"/>
        <v>2003</v>
      </c>
      <c r="K616" s="29" t="s">
        <v>75</v>
      </c>
      <c r="L616" s="42">
        <v>506.07</v>
      </c>
      <c r="M616" s="26">
        <f t="shared" si="26"/>
        <v>4.6074662036462898E-2</v>
      </c>
      <c r="N616" s="54"/>
      <c r="O616" s="26"/>
      <c r="S616" s="22"/>
      <c r="T616" s="53"/>
      <c r="U616" s="22"/>
      <c r="V616" s="28"/>
      <c r="Y616" s="28"/>
    </row>
    <row r="617" spans="9:25" x14ac:dyDescent="0.3">
      <c r="I617" s="22">
        <v>37805</v>
      </c>
      <c r="J617" s="29">
        <f t="shared" si="25"/>
        <v>2003</v>
      </c>
      <c r="K617" s="29" t="s">
        <v>75</v>
      </c>
      <c r="L617" s="42">
        <v>507.77</v>
      </c>
      <c r="M617" s="26">
        <f t="shared" si="26"/>
        <v>6.1103797045117363E-2</v>
      </c>
      <c r="N617" s="54"/>
      <c r="O617" s="26"/>
      <c r="S617" s="22"/>
      <c r="T617" s="53"/>
      <c r="U617" s="22"/>
      <c r="V617" s="28"/>
      <c r="Y617" s="28"/>
    </row>
    <row r="618" spans="9:25" x14ac:dyDescent="0.3">
      <c r="I618" s="22">
        <v>37806</v>
      </c>
      <c r="J618" s="29">
        <f t="shared" si="25"/>
        <v>2003</v>
      </c>
      <c r="K618" s="29" t="s">
        <v>75</v>
      </c>
      <c r="L618" s="42">
        <v>504.1</v>
      </c>
      <c r="M618" s="26">
        <f t="shared" si="26"/>
        <v>3.146996235063021E-2</v>
      </c>
      <c r="N618" s="54"/>
      <c r="O618" s="26"/>
      <c r="S618" s="22"/>
      <c r="T618" s="53"/>
      <c r="U618" s="22"/>
      <c r="V618" s="28"/>
      <c r="Y618" s="28"/>
    </row>
    <row r="619" spans="9:25" x14ac:dyDescent="0.3">
      <c r="I619" s="22">
        <v>37809</v>
      </c>
      <c r="J619" s="29">
        <f t="shared" si="25"/>
        <v>2003</v>
      </c>
      <c r="K619" s="29" t="s">
        <v>75</v>
      </c>
      <c r="L619" s="42">
        <v>511.38</v>
      </c>
      <c r="M619" s="26" t="str">
        <f t="shared" si="26"/>
        <v/>
      </c>
      <c r="N619" s="54"/>
      <c r="O619" s="26"/>
      <c r="S619" s="22"/>
      <c r="T619" s="53"/>
      <c r="U619" s="22"/>
      <c r="V619" s="28"/>
      <c r="Y619" s="28"/>
    </row>
    <row r="620" spans="9:25" x14ac:dyDescent="0.3">
      <c r="I620" s="22">
        <v>37810</v>
      </c>
      <c r="J620" s="29">
        <f t="shared" si="25"/>
        <v>2003</v>
      </c>
      <c r="K620" s="29" t="s">
        <v>75</v>
      </c>
      <c r="L620" s="42">
        <v>518.53</v>
      </c>
      <c r="M620" s="26">
        <f t="shared" si="26"/>
        <v>6.9972349469687528E-2</v>
      </c>
      <c r="N620" s="54"/>
      <c r="O620" s="26"/>
      <c r="S620" s="22"/>
      <c r="T620" s="53"/>
      <c r="U620" s="22"/>
      <c r="V620" s="28"/>
      <c r="Y620" s="28"/>
    </row>
    <row r="621" spans="9:25" x14ac:dyDescent="0.3">
      <c r="I621" s="22">
        <v>37811</v>
      </c>
      <c r="J621" s="29">
        <f t="shared" si="25"/>
        <v>2003</v>
      </c>
      <c r="K621" s="29" t="s">
        <v>75</v>
      </c>
      <c r="L621" s="42">
        <v>519.80999999999995</v>
      </c>
      <c r="M621" s="26">
        <f t="shared" si="26"/>
        <v>8.223855426703576E-2</v>
      </c>
      <c r="N621" s="54"/>
      <c r="O621" s="26"/>
      <c r="S621" s="22"/>
      <c r="T621" s="53"/>
      <c r="U621" s="22"/>
      <c r="V621" s="28"/>
      <c r="Y621" s="28"/>
    </row>
    <row r="622" spans="9:25" x14ac:dyDescent="0.3">
      <c r="I622" s="22">
        <v>37812</v>
      </c>
      <c r="J622" s="29">
        <f t="shared" si="25"/>
        <v>2003</v>
      </c>
      <c r="K622" s="29" t="s">
        <v>75</v>
      </c>
      <c r="L622" s="42">
        <v>518.25</v>
      </c>
      <c r="M622" s="26">
        <f t="shared" si="26"/>
        <v>8.5613138380325957E-2</v>
      </c>
      <c r="N622" s="54"/>
      <c r="O622" s="26"/>
      <c r="S622" s="22"/>
      <c r="T622" s="53"/>
      <c r="U622" s="22"/>
      <c r="V622" s="28"/>
      <c r="Y622" s="28"/>
    </row>
    <row r="623" spans="9:25" x14ac:dyDescent="0.3">
      <c r="I623" s="22">
        <v>37813</v>
      </c>
      <c r="J623" s="29">
        <f t="shared" si="25"/>
        <v>2003</v>
      </c>
      <c r="K623" s="29" t="s">
        <v>75</v>
      </c>
      <c r="L623" s="42">
        <v>524.69000000000005</v>
      </c>
      <c r="M623" s="26">
        <f t="shared" si="26"/>
        <v>0.11441739943078047</v>
      </c>
      <c r="N623" s="54"/>
      <c r="O623" s="26"/>
      <c r="S623" s="22"/>
      <c r="T623" s="53"/>
      <c r="U623" s="22"/>
      <c r="V623" s="28"/>
      <c r="Y623" s="28"/>
    </row>
    <row r="624" spans="9:25" x14ac:dyDescent="0.3">
      <c r="I624" s="22">
        <v>37816</v>
      </c>
      <c r="J624" s="29">
        <f t="shared" si="25"/>
        <v>2003</v>
      </c>
      <c r="K624" s="29" t="s">
        <v>75</v>
      </c>
      <c r="L624" s="42">
        <v>534.96</v>
      </c>
      <c r="M624" s="26" t="str">
        <f t="shared" si="26"/>
        <v/>
      </c>
      <c r="N624" s="54"/>
      <c r="O624" s="26"/>
      <c r="S624" s="22"/>
      <c r="T624" s="53"/>
      <c r="U624" s="22"/>
      <c r="V624" s="28"/>
      <c r="Y624" s="28"/>
    </row>
    <row r="625" spans="9:25" x14ac:dyDescent="0.3">
      <c r="I625" s="22">
        <v>37817</v>
      </c>
      <c r="J625" s="29">
        <f t="shared" si="25"/>
        <v>2003</v>
      </c>
      <c r="K625" s="29" t="s">
        <v>75</v>
      </c>
      <c r="L625" s="42">
        <v>533.83000000000004</v>
      </c>
      <c r="M625" s="26">
        <f t="shared" si="26"/>
        <v>0.11006446246620932</v>
      </c>
      <c r="N625" s="54"/>
      <c r="O625" s="26"/>
      <c r="S625" s="22"/>
      <c r="T625" s="53"/>
      <c r="U625" s="22"/>
      <c r="V625" s="28"/>
      <c r="Y625" s="28"/>
    </row>
    <row r="626" spans="9:25" x14ac:dyDescent="0.3">
      <c r="I626" s="22">
        <v>37818</v>
      </c>
      <c r="J626" s="29">
        <f t="shared" si="25"/>
        <v>2003</v>
      </c>
      <c r="K626" s="29" t="s">
        <v>75</v>
      </c>
      <c r="L626" s="42">
        <v>524.26</v>
      </c>
      <c r="M626" s="26">
        <f t="shared" si="26"/>
        <v>8.8195612014031616E-2</v>
      </c>
      <c r="N626" s="54"/>
      <c r="O626" s="26"/>
      <c r="S626" s="22"/>
      <c r="T626" s="53"/>
      <c r="U626" s="22"/>
      <c r="V626" s="28"/>
      <c r="Y626" s="28"/>
    </row>
    <row r="627" spans="9:25" x14ac:dyDescent="0.3">
      <c r="I627" s="22">
        <v>37819</v>
      </c>
      <c r="J627" s="29">
        <f t="shared" si="25"/>
        <v>2003</v>
      </c>
      <c r="K627" s="29" t="s">
        <v>75</v>
      </c>
      <c r="L627" s="42">
        <v>523.54999999999995</v>
      </c>
      <c r="M627" s="26">
        <f t="shared" si="26"/>
        <v>9.213984730276599E-2</v>
      </c>
      <c r="N627" s="54"/>
      <c r="O627" s="26"/>
      <c r="S627" s="22"/>
      <c r="T627" s="53"/>
      <c r="U627" s="22"/>
      <c r="V627" s="28"/>
      <c r="Y627" s="28"/>
    </row>
    <row r="628" spans="9:25" x14ac:dyDescent="0.3">
      <c r="I628" s="22">
        <v>37820</v>
      </c>
      <c r="J628" s="29">
        <f t="shared" si="25"/>
        <v>2003</v>
      </c>
      <c r="K628" s="29" t="s">
        <v>75</v>
      </c>
      <c r="L628" s="42">
        <v>525.5</v>
      </c>
      <c r="M628" s="26">
        <f t="shared" si="26"/>
        <v>7.6359018475277485E-2</v>
      </c>
      <c r="N628" s="54"/>
      <c r="O628" s="26"/>
      <c r="S628" s="22"/>
      <c r="T628" s="53"/>
      <c r="U628" s="22"/>
      <c r="V628" s="28"/>
      <c r="Y628" s="28"/>
    </row>
    <row r="629" spans="9:25" x14ac:dyDescent="0.3">
      <c r="I629" s="22">
        <v>37823</v>
      </c>
      <c r="J629" s="29">
        <f t="shared" si="25"/>
        <v>2003</v>
      </c>
      <c r="K629" s="29" t="s">
        <v>75</v>
      </c>
      <c r="L629" s="42">
        <v>520.91</v>
      </c>
      <c r="M629" s="26" t="str">
        <f t="shared" si="26"/>
        <v/>
      </c>
      <c r="N629" s="54"/>
      <c r="O629" s="26"/>
      <c r="S629" s="22"/>
      <c r="T629" s="53"/>
      <c r="U629" s="22"/>
      <c r="V629" s="28"/>
      <c r="Y629" s="28"/>
    </row>
    <row r="630" spans="9:25" x14ac:dyDescent="0.3">
      <c r="I630" s="22">
        <v>37824</v>
      </c>
      <c r="J630" s="29">
        <f t="shared" si="25"/>
        <v>2003</v>
      </c>
      <c r="K630" s="29" t="s">
        <v>75</v>
      </c>
      <c r="L630" s="42">
        <v>516.78</v>
      </c>
      <c r="M630" s="26">
        <f t="shared" si="26"/>
        <v>8.733982788730614E-2</v>
      </c>
      <c r="N630" s="54"/>
      <c r="O630" s="26"/>
      <c r="S630" s="22"/>
      <c r="T630" s="53"/>
      <c r="U630" s="22"/>
      <c r="V630" s="28"/>
      <c r="Y630" s="28"/>
    </row>
    <row r="631" spans="9:25" x14ac:dyDescent="0.3">
      <c r="I631" s="22">
        <v>37825</v>
      </c>
      <c r="J631" s="29">
        <f t="shared" si="25"/>
        <v>2003</v>
      </c>
      <c r="K631" s="29" t="s">
        <v>75</v>
      </c>
      <c r="L631" s="42">
        <v>512.62</v>
      </c>
      <c r="M631" s="26">
        <f t="shared" si="26"/>
        <v>7.4494843632095298E-2</v>
      </c>
      <c r="N631" s="54"/>
      <c r="O631" s="26"/>
      <c r="S631" s="22"/>
      <c r="T631" s="53"/>
      <c r="U631" s="22"/>
      <c r="V631" s="28"/>
      <c r="Y631" s="28"/>
    </row>
    <row r="632" spans="9:25" x14ac:dyDescent="0.3">
      <c r="I632" s="22">
        <v>37826</v>
      </c>
      <c r="J632" s="29">
        <f t="shared" si="25"/>
        <v>2003</v>
      </c>
      <c r="K632" s="29" t="s">
        <v>75</v>
      </c>
      <c r="L632" s="42">
        <v>505.04</v>
      </c>
      <c r="M632" s="26">
        <f t="shared" si="26"/>
        <v>9.7841445123144258E-2</v>
      </c>
      <c r="N632" s="54"/>
      <c r="O632" s="26"/>
      <c r="S632" s="22"/>
      <c r="T632" s="53"/>
      <c r="U632" s="22"/>
      <c r="V632" s="28"/>
      <c r="Y632" s="28"/>
    </row>
    <row r="633" spans="9:25" x14ac:dyDescent="0.3">
      <c r="I633" s="22">
        <v>37827</v>
      </c>
      <c r="J633" s="29">
        <f t="shared" si="25"/>
        <v>2003</v>
      </c>
      <c r="K633" s="29" t="s">
        <v>75</v>
      </c>
      <c r="L633" s="42">
        <v>510.08</v>
      </c>
      <c r="M633" s="26">
        <f t="shared" si="26"/>
        <v>0.12560684967781791</v>
      </c>
      <c r="N633" s="54"/>
      <c r="O633" s="26"/>
      <c r="S633" s="22"/>
      <c r="T633" s="53"/>
      <c r="U633" s="22"/>
      <c r="V633" s="28"/>
      <c r="Y633" s="28"/>
    </row>
    <row r="634" spans="9:25" x14ac:dyDescent="0.3">
      <c r="I634" s="22">
        <v>37830</v>
      </c>
      <c r="J634" s="29">
        <f t="shared" si="25"/>
        <v>2003</v>
      </c>
      <c r="K634" s="29" t="s">
        <v>75</v>
      </c>
      <c r="L634" s="42">
        <v>512.79</v>
      </c>
      <c r="M634" s="26" t="str">
        <f t="shared" si="26"/>
        <v/>
      </c>
      <c r="N634" s="54"/>
      <c r="O634" s="26"/>
      <c r="S634" s="22"/>
      <c r="T634" s="53"/>
      <c r="U634" s="22"/>
      <c r="V634" s="28"/>
      <c r="Y634" s="28"/>
    </row>
    <row r="635" spans="9:25" x14ac:dyDescent="0.3">
      <c r="I635" s="22">
        <v>37831</v>
      </c>
      <c r="J635" s="29">
        <f t="shared" si="25"/>
        <v>2003</v>
      </c>
      <c r="K635" s="29" t="s">
        <v>75</v>
      </c>
      <c r="L635" s="42">
        <v>511.47</v>
      </c>
      <c r="M635" s="26">
        <f t="shared" si="26"/>
        <v>0.12388758267595433</v>
      </c>
      <c r="N635" s="54"/>
      <c r="O635" s="26"/>
      <c r="S635" s="22"/>
      <c r="T635" s="53"/>
      <c r="U635" s="22"/>
      <c r="V635" s="28"/>
      <c r="Y635" s="28"/>
    </row>
    <row r="636" spans="9:25" x14ac:dyDescent="0.3">
      <c r="I636" s="22">
        <v>37832</v>
      </c>
      <c r="J636" s="29">
        <f t="shared" si="25"/>
        <v>2003</v>
      </c>
      <c r="K636" s="29" t="s">
        <v>75</v>
      </c>
      <c r="L636" s="42">
        <v>508.22</v>
      </c>
      <c r="M636" s="26">
        <f t="shared" si="26"/>
        <v>9.8094291517220586E-2</v>
      </c>
      <c r="N636" s="54"/>
      <c r="O636" s="26"/>
      <c r="S636" s="22"/>
      <c r="T636" s="53"/>
      <c r="U636" s="22"/>
      <c r="V636" s="28"/>
      <c r="Y636" s="28"/>
    </row>
    <row r="637" spans="9:25" x14ac:dyDescent="0.3">
      <c r="I637" s="22">
        <v>37833</v>
      </c>
      <c r="J637" s="29">
        <f t="shared" si="25"/>
        <v>2003</v>
      </c>
      <c r="K637" s="29" t="s">
        <v>75</v>
      </c>
      <c r="L637" s="42">
        <v>507.99</v>
      </c>
      <c r="M637" s="26">
        <f t="shared" si="26"/>
        <v>9.5585222248581944E-2</v>
      </c>
      <c r="N637" s="54"/>
      <c r="O637" s="26"/>
      <c r="S637" s="22"/>
      <c r="T637" s="53"/>
      <c r="U637" s="22"/>
      <c r="V637" s="28"/>
      <c r="Y637" s="28"/>
    </row>
    <row r="638" spans="9:25" x14ac:dyDescent="0.3">
      <c r="I638" s="22">
        <v>37834</v>
      </c>
      <c r="J638" s="29">
        <f t="shared" si="25"/>
        <v>2003</v>
      </c>
      <c r="K638" s="29" t="s">
        <v>75</v>
      </c>
      <c r="L638" s="42">
        <v>508.7</v>
      </c>
      <c r="M638" s="26">
        <f t="shared" si="26"/>
        <v>0.10280090183836285</v>
      </c>
      <c r="N638" s="54"/>
      <c r="O638" s="26"/>
      <c r="S638" s="22"/>
      <c r="T638" s="53"/>
      <c r="U638" s="22"/>
      <c r="V638" s="28"/>
      <c r="Y638" s="28"/>
    </row>
    <row r="639" spans="9:25" x14ac:dyDescent="0.3">
      <c r="I639" s="22">
        <v>37837</v>
      </c>
      <c r="J639" s="29">
        <f t="shared" si="25"/>
        <v>2003</v>
      </c>
      <c r="K639" s="29" t="s">
        <v>75</v>
      </c>
      <c r="L639" s="42">
        <v>503.94</v>
      </c>
      <c r="M639" s="26" t="str">
        <f t="shared" si="26"/>
        <v/>
      </c>
      <c r="N639" s="54"/>
      <c r="O639" s="26"/>
      <c r="S639" s="22"/>
      <c r="T639" s="53"/>
      <c r="U639" s="22"/>
      <c r="V639" s="28"/>
      <c r="Y639" s="28"/>
    </row>
    <row r="640" spans="9:25" x14ac:dyDescent="0.3">
      <c r="I640" s="22">
        <v>37838</v>
      </c>
      <c r="J640" s="29">
        <f t="shared" si="25"/>
        <v>2003</v>
      </c>
      <c r="K640" s="29" t="s">
        <v>75</v>
      </c>
      <c r="L640" s="42">
        <v>488.53</v>
      </c>
      <c r="M640" s="26">
        <f t="shared" si="26"/>
        <v>8.5935937048480598E-2</v>
      </c>
      <c r="N640" s="54"/>
      <c r="O640" s="26"/>
      <c r="S640" s="22"/>
      <c r="T640" s="53"/>
      <c r="U640" s="22"/>
      <c r="V640" s="28"/>
      <c r="Y640" s="28"/>
    </row>
    <row r="641" spans="9:25" x14ac:dyDescent="0.3">
      <c r="I641" s="22">
        <v>37839</v>
      </c>
      <c r="J641" s="29">
        <f t="shared" si="25"/>
        <v>2003</v>
      </c>
      <c r="K641" s="29" t="s">
        <v>75</v>
      </c>
      <c r="L641" s="42">
        <v>494.44</v>
      </c>
      <c r="M641" s="26">
        <f t="shared" si="26"/>
        <v>0.1213571315174744</v>
      </c>
      <c r="N641" s="54"/>
      <c r="O641" s="26"/>
      <c r="S641" s="22"/>
      <c r="T641" s="53"/>
      <c r="U641" s="22"/>
      <c r="V641" s="28"/>
      <c r="Y641" s="28"/>
    </row>
    <row r="642" spans="9:25" x14ac:dyDescent="0.3">
      <c r="I642" s="22">
        <v>37840</v>
      </c>
      <c r="J642" s="29">
        <f t="shared" si="25"/>
        <v>2003</v>
      </c>
      <c r="K642" s="29" t="s">
        <v>75</v>
      </c>
      <c r="L642" s="42">
        <v>508.27</v>
      </c>
      <c r="M642" s="26">
        <f t="shared" si="26"/>
        <v>0.13691674495593428</v>
      </c>
      <c r="N642" s="54"/>
      <c r="O642" s="26"/>
      <c r="S642" s="22"/>
      <c r="T642" s="53"/>
      <c r="U642" s="22"/>
      <c r="V642" s="28"/>
      <c r="Y642" s="28"/>
    </row>
    <row r="643" spans="9:25" x14ac:dyDescent="0.3">
      <c r="I643" s="22">
        <v>37841</v>
      </c>
      <c r="J643" s="29">
        <f t="shared" si="25"/>
        <v>2003</v>
      </c>
      <c r="K643" s="29" t="s">
        <v>75</v>
      </c>
      <c r="L643" s="42">
        <v>505.36</v>
      </c>
      <c r="M643" s="26">
        <f t="shared" si="26"/>
        <v>0.13190135955383336</v>
      </c>
      <c r="N643" s="54"/>
      <c r="O643" s="26"/>
      <c r="S643" s="22"/>
      <c r="T643" s="53"/>
      <c r="U643" s="22"/>
      <c r="V643" s="28"/>
      <c r="Y643" s="28"/>
    </row>
    <row r="644" spans="9:25" x14ac:dyDescent="0.3">
      <c r="I644" s="22">
        <v>37844</v>
      </c>
      <c r="J644" s="29">
        <f t="shared" si="25"/>
        <v>2003</v>
      </c>
      <c r="K644" s="29" t="s">
        <v>75</v>
      </c>
      <c r="L644" s="42">
        <v>504.84</v>
      </c>
      <c r="M644" s="26" t="str">
        <f t="shared" si="26"/>
        <v/>
      </c>
      <c r="N644" s="54"/>
      <c r="O644" s="26"/>
      <c r="S644" s="22"/>
      <c r="T644" s="53"/>
      <c r="U644" s="22"/>
      <c r="V644" s="28"/>
      <c r="Y644" s="28"/>
    </row>
    <row r="645" spans="9:25" x14ac:dyDescent="0.3">
      <c r="I645" s="22">
        <v>37845</v>
      </c>
      <c r="J645" s="29">
        <f t="shared" ref="J645:J708" si="27">YEAR(I645)</f>
        <v>2003</v>
      </c>
      <c r="K645" s="29" t="s">
        <v>75</v>
      </c>
      <c r="L645" s="42">
        <v>506.42</v>
      </c>
      <c r="M645" s="26">
        <f t="shared" ref="M645:M708" si="28">IFERROR((L645-_xlfn.XLOOKUP(EDATE(I645, -12), I:I, L:L, "", 0)) / _xlfn.XLOOKUP(EDATE(I645, -12), I:I, L:L, "", 0),IF(_xlfn.XLOOKUP(EDATE(I645, -12), I:I, L:L, "", 0)=0, "Previous Year Value is Zero", ""))</f>
        <v>0.12909123338981549</v>
      </c>
      <c r="N645" s="54"/>
      <c r="O645" s="26"/>
      <c r="S645" s="22"/>
      <c r="T645" s="53"/>
      <c r="U645" s="22"/>
      <c r="V645" s="28"/>
      <c r="Y645" s="28"/>
    </row>
    <row r="646" spans="9:25" x14ac:dyDescent="0.3">
      <c r="I646" s="22">
        <v>37846</v>
      </c>
      <c r="J646" s="29">
        <f t="shared" si="27"/>
        <v>2003</v>
      </c>
      <c r="K646" s="29" t="s">
        <v>75</v>
      </c>
      <c r="L646" s="42">
        <v>511.23</v>
      </c>
      <c r="M646" s="26">
        <f t="shared" si="28"/>
        <v>0.1336230791405193</v>
      </c>
      <c r="N646" s="54"/>
      <c r="O646" s="26"/>
      <c r="S646" s="22"/>
      <c r="T646" s="53"/>
      <c r="U646" s="22"/>
      <c r="V646" s="28"/>
      <c r="Y646" s="28"/>
    </row>
    <row r="647" spans="9:25" x14ac:dyDescent="0.3">
      <c r="I647" s="22">
        <v>37847</v>
      </c>
      <c r="J647" s="29">
        <f t="shared" si="27"/>
        <v>2003</v>
      </c>
      <c r="K647" s="29" t="s">
        <v>75</v>
      </c>
      <c r="L647" s="42">
        <v>510.13</v>
      </c>
      <c r="M647" s="26">
        <f t="shared" si="28"/>
        <v>0.13949696211579696</v>
      </c>
      <c r="N647" s="54"/>
      <c r="O647" s="26"/>
      <c r="S647" s="22"/>
      <c r="T647" s="53"/>
      <c r="U647" s="22"/>
      <c r="V647" s="28"/>
      <c r="Y647" s="28"/>
    </row>
    <row r="648" spans="9:25" x14ac:dyDescent="0.3">
      <c r="I648" s="22">
        <v>37848</v>
      </c>
      <c r="J648" s="29">
        <f t="shared" si="27"/>
        <v>2003</v>
      </c>
      <c r="K648" s="29" t="s">
        <v>75</v>
      </c>
      <c r="L648" s="42">
        <v>516.65</v>
      </c>
      <c r="M648" s="26">
        <f t="shared" si="28"/>
        <v>0.15136050631783021</v>
      </c>
      <c r="N648" s="54"/>
      <c r="O648" s="26"/>
      <c r="S648" s="22"/>
      <c r="T648" s="53"/>
      <c r="U648" s="22"/>
      <c r="V648" s="28"/>
      <c r="Y648" s="28"/>
    </row>
    <row r="649" spans="9:25" x14ac:dyDescent="0.3">
      <c r="I649" s="22">
        <v>37852</v>
      </c>
      <c r="J649" s="29">
        <f t="shared" si="27"/>
        <v>2003</v>
      </c>
      <c r="K649" s="29" t="s">
        <v>75</v>
      </c>
      <c r="L649" s="42">
        <v>517.04999999999995</v>
      </c>
      <c r="M649" s="26">
        <f t="shared" si="28"/>
        <v>0.1453095580905969</v>
      </c>
      <c r="N649" s="54"/>
      <c r="O649" s="26"/>
      <c r="S649" s="22"/>
      <c r="T649" s="53"/>
      <c r="U649" s="22"/>
      <c r="V649" s="28"/>
      <c r="Y649" s="28"/>
    </row>
    <row r="650" spans="9:25" x14ac:dyDescent="0.3">
      <c r="I650" s="22">
        <v>37853</v>
      </c>
      <c r="J650" s="29">
        <f t="shared" si="27"/>
        <v>2003</v>
      </c>
      <c r="K650" s="29" t="s">
        <v>75</v>
      </c>
      <c r="L650" s="42">
        <v>518.78</v>
      </c>
      <c r="M650" s="26">
        <f t="shared" si="28"/>
        <v>0.13580733442802403</v>
      </c>
      <c r="N650" s="54"/>
      <c r="O650" s="26"/>
      <c r="S650" s="22"/>
      <c r="T650" s="53"/>
      <c r="U650" s="22"/>
      <c r="V650" s="28"/>
      <c r="Y650" s="28"/>
    </row>
    <row r="651" spans="9:25" x14ac:dyDescent="0.3">
      <c r="I651" s="22">
        <v>37854</v>
      </c>
      <c r="J651" s="29">
        <f t="shared" si="27"/>
        <v>2003</v>
      </c>
      <c r="K651" s="29" t="s">
        <v>75</v>
      </c>
      <c r="L651" s="42">
        <v>525.58000000000004</v>
      </c>
      <c r="M651" s="26">
        <f t="shared" si="28"/>
        <v>0.14951226980447052</v>
      </c>
      <c r="N651" s="54"/>
      <c r="O651" s="26"/>
      <c r="S651" s="22"/>
      <c r="T651" s="53"/>
      <c r="U651" s="22"/>
      <c r="V651" s="28"/>
      <c r="Y651" s="28"/>
    </row>
    <row r="652" spans="9:25" x14ac:dyDescent="0.3">
      <c r="I652" s="22">
        <v>37855</v>
      </c>
      <c r="J652" s="29">
        <f t="shared" si="27"/>
        <v>2003</v>
      </c>
      <c r="K652" s="29" t="s">
        <v>75</v>
      </c>
      <c r="L652" s="42">
        <v>528.94000000000005</v>
      </c>
      <c r="M652" s="26">
        <f t="shared" si="28"/>
        <v>0.16416859249477281</v>
      </c>
      <c r="N652" s="54"/>
      <c r="O652" s="26"/>
      <c r="S652" s="22"/>
      <c r="T652" s="53"/>
      <c r="U652" s="22"/>
      <c r="V652" s="28"/>
      <c r="Y652" s="28"/>
    </row>
    <row r="653" spans="9:25" x14ac:dyDescent="0.3">
      <c r="I653" s="22">
        <v>37858</v>
      </c>
      <c r="J653" s="29">
        <f t="shared" si="27"/>
        <v>2003</v>
      </c>
      <c r="K653" s="29" t="s">
        <v>75</v>
      </c>
      <c r="L653" s="42">
        <v>529.04</v>
      </c>
      <c r="M653" s="26" t="str">
        <f t="shared" si="28"/>
        <v/>
      </c>
      <c r="N653" s="54"/>
      <c r="O653" s="26"/>
      <c r="S653" s="22"/>
      <c r="T653" s="53"/>
      <c r="U653" s="22"/>
      <c r="V653" s="28"/>
      <c r="Y653" s="28"/>
    </row>
    <row r="654" spans="9:25" x14ac:dyDescent="0.3">
      <c r="I654" s="22">
        <v>37859</v>
      </c>
      <c r="J654" s="29">
        <f t="shared" si="27"/>
        <v>2003</v>
      </c>
      <c r="K654" s="29" t="s">
        <v>75</v>
      </c>
      <c r="L654" s="42">
        <v>528.76</v>
      </c>
      <c r="M654" s="26">
        <f t="shared" si="28"/>
        <v>0.15851975197738866</v>
      </c>
      <c r="N654" s="54"/>
      <c r="O654" s="26"/>
      <c r="S654" s="22"/>
      <c r="T654" s="53"/>
      <c r="U654" s="22"/>
      <c r="V654" s="28"/>
      <c r="Y654" s="28"/>
    </row>
    <row r="655" spans="9:25" x14ac:dyDescent="0.3">
      <c r="I655" s="22">
        <v>37860</v>
      </c>
      <c r="J655" s="29">
        <f t="shared" si="27"/>
        <v>2003</v>
      </c>
      <c r="K655" s="29" t="s">
        <v>75</v>
      </c>
      <c r="L655" s="42">
        <v>530.86</v>
      </c>
      <c r="M655" s="26">
        <f t="shared" si="28"/>
        <v>0.17431314427288416</v>
      </c>
      <c r="N655" s="54"/>
      <c r="O655" s="26"/>
      <c r="S655" s="22"/>
      <c r="T655" s="53"/>
      <c r="U655" s="22"/>
      <c r="V655" s="28"/>
      <c r="Y655" s="28"/>
    </row>
    <row r="656" spans="9:25" x14ac:dyDescent="0.3">
      <c r="I656" s="22">
        <v>37861</v>
      </c>
      <c r="J656" s="29">
        <f t="shared" si="27"/>
        <v>2003</v>
      </c>
      <c r="K656" s="29" t="s">
        <v>75</v>
      </c>
      <c r="L656" s="42">
        <v>530.24</v>
      </c>
      <c r="M656" s="26">
        <f t="shared" si="28"/>
        <v>0.19701108427207253</v>
      </c>
      <c r="N656" s="54"/>
      <c r="O656" s="26"/>
      <c r="S656" s="22"/>
      <c r="T656" s="53"/>
      <c r="U656" s="22"/>
      <c r="V656" s="28"/>
      <c r="Y656" s="28"/>
    </row>
    <row r="657" spans="9:25" x14ac:dyDescent="0.3">
      <c r="I657" s="22">
        <v>37862</v>
      </c>
      <c r="J657" s="29">
        <f t="shared" si="27"/>
        <v>2003</v>
      </c>
      <c r="K657" s="29" t="s">
        <v>75</v>
      </c>
      <c r="L657" s="42">
        <v>529.66999999999996</v>
      </c>
      <c r="M657" s="26">
        <f t="shared" si="28"/>
        <v>0.20675749567119278</v>
      </c>
      <c r="N657" s="54"/>
      <c r="O657" s="26"/>
      <c r="S657" s="22"/>
      <c r="T657" s="53"/>
      <c r="U657" s="22"/>
      <c r="V657" s="28"/>
      <c r="Y657" s="28"/>
    </row>
    <row r="658" spans="9:25" x14ac:dyDescent="0.3">
      <c r="I658" s="22">
        <v>37865</v>
      </c>
      <c r="J658" s="29">
        <f t="shared" si="27"/>
        <v>2003</v>
      </c>
      <c r="K658" s="29" t="s">
        <v>75</v>
      </c>
      <c r="L658" s="42">
        <v>534.34</v>
      </c>
      <c r="M658" s="26" t="str">
        <f t="shared" si="28"/>
        <v/>
      </c>
      <c r="N658" s="54"/>
      <c r="O658" s="26"/>
      <c r="S658" s="22"/>
      <c r="T658" s="53"/>
      <c r="U658" s="22"/>
      <c r="V658" s="28"/>
      <c r="Y658" s="28"/>
    </row>
    <row r="659" spans="9:25" x14ac:dyDescent="0.3">
      <c r="I659" s="22">
        <v>37866</v>
      </c>
      <c r="J659" s="29">
        <f t="shared" si="27"/>
        <v>2003</v>
      </c>
      <c r="K659" s="29" t="s">
        <v>75</v>
      </c>
      <c r="L659" s="42">
        <v>538.94000000000005</v>
      </c>
      <c r="M659" s="26">
        <f t="shared" si="28"/>
        <v>0.22489147480624569</v>
      </c>
      <c r="N659" s="54"/>
      <c r="O659" s="26"/>
      <c r="S659" s="22"/>
      <c r="T659" s="53"/>
      <c r="U659" s="22"/>
      <c r="V659" s="28"/>
      <c r="Y659" s="28"/>
    </row>
    <row r="660" spans="9:25" x14ac:dyDescent="0.3">
      <c r="I660" s="22">
        <v>37867</v>
      </c>
      <c r="J660" s="29">
        <f t="shared" si="27"/>
        <v>2003</v>
      </c>
      <c r="K660" s="29" t="s">
        <v>75</v>
      </c>
      <c r="L660" s="42">
        <v>558.25</v>
      </c>
      <c r="M660" s="26">
        <f t="shared" si="28"/>
        <v>0.29828600665131744</v>
      </c>
      <c r="N660" s="54"/>
      <c r="O660" s="26"/>
      <c r="S660" s="22"/>
      <c r="T660" s="53"/>
      <c r="U660" s="22"/>
      <c r="V660" s="28"/>
      <c r="Y660" s="28"/>
    </row>
    <row r="661" spans="9:25" x14ac:dyDescent="0.3">
      <c r="I661" s="22">
        <v>37868</v>
      </c>
      <c r="J661" s="29">
        <f t="shared" si="27"/>
        <v>2003</v>
      </c>
      <c r="K661" s="29" t="s">
        <v>75</v>
      </c>
      <c r="L661" s="42">
        <v>575.19000000000005</v>
      </c>
      <c r="M661" s="26">
        <f t="shared" si="28"/>
        <v>0.36806678717534025</v>
      </c>
      <c r="N661" s="54"/>
      <c r="O661" s="26"/>
      <c r="S661" s="22"/>
      <c r="T661" s="53"/>
      <c r="U661" s="22"/>
      <c r="V661" s="28"/>
      <c r="Y661" s="28"/>
    </row>
    <row r="662" spans="9:25" x14ac:dyDescent="0.3">
      <c r="I662" s="22">
        <v>37869</v>
      </c>
      <c r="J662" s="29">
        <f t="shared" si="27"/>
        <v>2003</v>
      </c>
      <c r="K662" s="29" t="s">
        <v>75</v>
      </c>
      <c r="L662" s="42">
        <v>582.32000000000005</v>
      </c>
      <c r="M662" s="26">
        <f t="shared" si="28"/>
        <v>0.363363925828807</v>
      </c>
      <c r="N662" s="54"/>
      <c r="O662" s="26"/>
      <c r="S662" s="22"/>
      <c r="T662" s="53"/>
      <c r="U662" s="22"/>
      <c r="V662" s="28"/>
      <c r="Y662" s="28"/>
    </row>
    <row r="663" spans="9:25" x14ac:dyDescent="0.3">
      <c r="I663" s="22">
        <v>37872</v>
      </c>
      <c r="J663" s="29">
        <f t="shared" si="27"/>
        <v>2003</v>
      </c>
      <c r="K663" s="29" t="s">
        <v>75</v>
      </c>
      <c r="L663" s="42">
        <v>587.05999999999995</v>
      </c>
      <c r="M663" s="26" t="str">
        <f t="shared" si="28"/>
        <v/>
      </c>
      <c r="N663" s="54"/>
      <c r="O663" s="26"/>
      <c r="S663" s="22"/>
      <c r="T663" s="53"/>
      <c r="U663" s="22"/>
      <c r="V663" s="28"/>
      <c r="Y663" s="28"/>
    </row>
    <row r="664" spans="9:25" x14ac:dyDescent="0.3">
      <c r="I664" s="22">
        <v>37873</v>
      </c>
      <c r="J664" s="29">
        <f t="shared" si="27"/>
        <v>2003</v>
      </c>
      <c r="K664" s="29" t="s">
        <v>75</v>
      </c>
      <c r="L664" s="42">
        <v>585.29</v>
      </c>
      <c r="M664" s="26">
        <f t="shared" si="28"/>
        <v>0.36028540218932298</v>
      </c>
      <c r="N664" s="54"/>
      <c r="O664" s="26"/>
      <c r="S664" s="22"/>
      <c r="T664" s="53"/>
      <c r="U664" s="22"/>
      <c r="V664" s="28"/>
      <c r="Y664" s="28"/>
    </row>
    <row r="665" spans="9:25" x14ac:dyDescent="0.3">
      <c r="I665" s="22">
        <v>37874</v>
      </c>
      <c r="J665" s="29">
        <f t="shared" si="27"/>
        <v>2003</v>
      </c>
      <c r="K665" s="29" t="s">
        <v>75</v>
      </c>
      <c r="L665" s="42">
        <v>572.85</v>
      </c>
      <c r="M665" s="26">
        <f t="shared" si="28"/>
        <v>0.33425723203055868</v>
      </c>
      <c r="N665" s="54"/>
      <c r="O665" s="26"/>
      <c r="S665" s="22"/>
      <c r="T665" s="53"/>
      <c r="U665" s="22"/>
      <c r="V665" s="28"/>
      <c r="Y665" s="28"/>
    </row>
    <row r="666" spans="9:25" x14ac:dyDescent="0.3">
      <c r="I666" s="22">
        <v>37875</v>
      </c>
      <c r="J666" s="29">
        <f t="shared" si="27"/>
        <v>2003</v>
      </c>
      <c r="K666" s="29" t="s">
        <v>75</v>
      </c>
      <c r="L666" s="42">
        <v>565.64</v>
      </c>
      <c r="M666" s="26">
        <f t="shared" si="28"/>
        <v>0.3150748628289779</v>
      </c>
      <c r="N666" s="54"/>
      <c r="O666" s="26"/>
      <c r="S666" s="22"/>
      <c r="T666" s="53"/>
      <c r="U666" s="22"/>
      <c r="V666" s="28"/>
      <c r="Y666" s="28"/>
    </row>
    <row r="667" spans="9:25" x14ac:dyDescent="0.3">
      <c r="I667" s="22">
        <v>37876</v>
      </c>
      <c r="J667" s="29">
        <f t="shared" si="27"/>
        <v>2003</v>
      </c>
      <c r="K667" s="29" t="s">
        <v>75</v>
      </c>
      <c r="L667" s="42">
        <v>578.38</v>
      </c>
      <c r="M667" s="26">
        <f t="shared" si="28"/>
        <v>0.35078705217431916</v>
      </c>
      <c r="N667" s="54"/>
      <c r="O667" s="26"/>
      <c r="S667" s="22"/>
      <c r="T667" s="53"/>
      <c r="U667" s="22"/>
      <c r="V667" s="28"/>
      <c r="Y667" s="28"/>
    </row>
    <row r="668" spans="9:25" x14ac:dyDescent="0.3">
      <c r="I668" s="22">
        <v>37879</v>
      </c>
      <c r="J668" s="29">
        <f t="shared" si="27"/>
        <v>2003</v>
      </c>
      <c r="K668" s="29" t="s">
        <v>75</v>
      </c>
      <c r="L668" s="42">
        <v>574.79999999999995</v>
      </c>
      <c r="M668" s="26" t="str">
        <f t="shared" si="28"/>
        <v/>
      </c>
      <c r="N668" s="54"/>
      <c r="O668" s="26"/>
      <c r="S668" s="22"/>
      <c r="T668" s="53"/>
      <c r="U668" s="22"/>
      <c r="V668" s="28"/>
      <c r="Y668" s="28"/>
    </row>
    <row r="669" spans="9:25" x14ac:dyDescent="0.3">
      <c r="I669" s="22">
        <v>37880</v>
      </c>
      <c r="J669" s="29">
        <f t="shared" si="27"/>
        <v>2003</v>
      </c>
      <c r="K669" s="29" t="s">
        <v>75</v>
      </c>
      <c r="L669" s="42">
        <v>581.25</v>
      </c>
      <c r="M669" s="26">
        <f t="shared" si="28"/>
        <v>0.38320403598115266</v>
      </c>
      <c r="N669" s="54"/>
      <c r="O669" s="26"/>
      <c r="S669" s="22"/>
      <c r="T669" s="53"/>
      <c r="U669" s="22"/>
      <c r="V669" s="28"/>
      <c r="Y669" s="28"/>
    </row>
    <row r="670" spans="9:25" x14ac:dyDescent="0.3">
      <c r="I670" s="22">
        <v>37881</v>
      </c>
      <c r="J670" s="29">
        <f t="shared" si="27"/>
        <v>2003</v>
      </c>
      <c r="K670" s="29" t="s">
        <v>75</v>
      </c>
      <c r="L670" s="42">
        <v>585.91</v>
      </c>
      <c r="M670" s="26">
        <f t="shared" si="28"/>
        <v>0.37157638466220316</v>
      </c>
      <c r="N670" s="54"/>
      <c r="O670" s="26"/>
      <c r="S670" s="22"/>
      <c r="T670" s="53"/>
      <c r="U670" s="22"/>
      <c r="V670" s="28"/>
      <c r="Y670" s="28"/>
    </row>
    <row r="671" spans="9:25" x14ac:dyDescent="0.3">
      <c r="I671" s="22">
        <v>37882</v>
      </c>
      <c r="J671" s="29">
        <f t="shared" si="27"/>
        <v>2003</v>
      </c>
      <c r="K671" s="29" t="s">
        <v>75</v>
      </c>
      <c r="L671" s="42">
        <v>582.69000000000005</v>
      </c>
      <c r="M671" s="26">
        <f t="shared" si="28"/>
        <v>0.39027008971177718</v>
      </c>
      <c r="N671" s="54"/>
      <c r="O671" s="26"/>
      <c r="S671" s="22"/>
      <c r="T671" s="53"/>
      <c r="U671" s="22"/>
      <c r="V671" s="28"/>
      <c r="Y671" s="28"/>
    </row>
    <row r="672" spans="9:25" x14ac:dyDescent="0.3">
      <c r="I672" s="22">
        <v>37883</v>
      </c>
      <c r="J672" s="29">
        <f t="shared" si="27"/>
        <v>2003</v>
      </c>
      <c r="K672" s="29" t="s">
        <v>75</v>
      </c>
      <c r="L672" s="42">
        <v>585.66999999999996</v>
      </c>
      <c r="M672" s="26">
        <f t="shared" si="28"/>
        <v>0.43300709566919493</v>
      </c>
      <c r="N672" s="54"/>
      <c r="O672" s="26"/>
      <c r="S672" s="22"/>
      <c r="T672" s="53"/>
      <c r="U672" s="22"/>
      <c r="V672" s="28"/>
      <c r="Y672" s="28"/>
    </row>
    <row r="673" spans="9:25" x14ac:dyDescent="0.3">
      <c r="I673" s="22">
        <v>37887</v>
      </c>
      <c r="J673" s="29">
        <f t="shared" si="27"/>
        <v>2003</v>
      </c>
      <c r="K673" s="29" t="s">
        <v>75</v>
      </c>
      <c r="L673" s="42">
        <v>588.51</v>
      </c>
      <c r="M673" s="26">
        <f t="shared" si="28"/>
        <v>0.4326995642330258</v>
      </c>
      <c r="N673" s="54"/>
      <c r="O673" s="26"/>
      <c r="S673" s="22"/>
      <c r="T673" s="53"/>
      <c r="U673" s="22"/>
      <c r="V673" s="28"/>
      <c r="Y673" s="28"/>
    </row>
    <row r="674" spans="9:25" x14ac:dyDescent="0.3">
      <c r="I674" s="22">
        <v>37888</v>
      </c>
      <c r="J674" s="29">
        <f t="shared" si="27"/>
        <v>2003</v>
      </c>
      <c r="K674" s="29" t="s">
        <v>75</v>
      </c>
      <c r="L674" s="42">
        <v>605.62</v>
      </c>
      <c r="M674" s="26">
        <f t="shared" si="28"/>
        <v>0.4832721038452118</v>
      </c>
      <c r="N674" s="54"/>
      <c r="O674" s="26"/>
      <c r="S674" s="22"/>
      <c r="T674" s="53"/>
      <c r="U674" s="22"/>
      <c r="V674" s="28"/>
      <c r="Y674" s="28"/>
    </row>
    <row r="675" spans="9:25" x14ac:dyDescent="0.3">
      <c r="I675" s="22">
        <v>37889</v>
      </c>
      <c r="J675" s="29">
        <f t="shared" si="27"/>
        <v>2003</v>
      </c>
      <c r="K675" s="29" t="s">
        <v>75</v>
      </c>
      <c r="L675" s="42">
        <v>603.71</v>
      </c>
      <c r="M675" s="26">
        <f t="shared" si="28"/>
        <v>0.4773277866144624</v>
      </c>
      <c r="N675" s="54"/>
      <c r="O675" s="26"/>
      <c r="S675" s="22"/>
      <c r="T675" s="53"/>
      <c r="U675" s="22"/>
      <c r="V675" s="28"/>
      <c r="Y675" s="28"/>
    </row>
    <row r="676" spans="9:25" x14ac:dyDescent="0.3">
      <c r="I676" s="22">
        <v>37890</v>
      </c>
      <c r="J676" s="29">
        <f t="shared" si="27"/>
        <v>2003</v>
      </c>
      <c r="K676" s="29" t="s">
        <v>75</v>
      </c>
      <c r="L676" s="42">
        <v>599.84</v>
      </c>
      <c r="M676" s="26">
        <f t="shared" si="28"/>
        <v>0.45613438850318017</v>
      </c>
      <c r="N676" s="54"/>
      <c r="O676" s="26"/>
      <c r="S676" s="22"/>
      <c r="T676" s="53"/>
      <c r="U676" s="22"/>
      <c r="V676" s="28"/>
      <c r="Y676" s="28"/>
    </row>
    <row r="677" spans="9:25" x14ac:dyDescent="0.3">
      <c r="I677" s="22">
        <v>37893</v>
      </c>
      <c r="J677" s="29">
        <f t="shared" si="27"/>
        <v>2003</v>
      </c>
      <c r="K677" s="29" t="s">
        <v>75</v>
      </c>
      <c r="L677" s="42">
        <v>597.14</v>
      </c>
      <c r="M677" s="26" t="str">
        <f t="shared" si="28"/>
        <v/>
      </c>
      <c r="N677" s="54"/>
      <c r="O677" s="26"/>
      <c r="S677" s="22"/>
      <c r="T677" s="53"/>
      <c r="U677" s="22"/>
      <c r="V677" s="28"/>
      <c r="Y677" s="28"/>
    </row>
    <row r="678" spans="9:25" x14ac:dyDescent="0.3">
      <c r="I678" s="22">
        <v>37894</v>
      </c>
      <c r="J678" s="29">
        <f t="shared" si="27"/>
        <v>2003</v>
      </c>
      <c r="K678" s="29" t="s">
        <v>75</v>
      </c>
      <c r="L678" s="42">
        <v>597.65</v>
      </c>
      <c r="M678" s="26">
        <f t="shared" si="28"/>
        <v>0.42531778397844072</v>
      </c>
      <c r="N678" s="54"/>
      <c r="O678" s="26"/>
      <c r="S678" s="22"/>
      <c r="T678" s="53"/>
      <c r="U678" s="22"/>
      <c r="V678" s="28"/>
      <c r="Y678" s="28"/>
    </row>
    <row r="679" spans="9:25" x14ac:dyDescent="0.3">
      <c r="I679" s="22">
        <v>37895</v>
      </c>
      <c r="J679" s="29">
        <f t="shared" si="27"/>
        <v>2003</v>
      </c>
      <c r="K679" s="29" t="s">
        <v>75</v>
      </c>
      <c r="L679" s="42">
        <v>606.04</v>
      </c>
      <c r="M679" s="26">
        <f t="shared" si="28"/>
        <v>0.48714173537495092</v>
      </c>
      <c r="N679" s="54"/>
      <c r="O679" s="26"/>
      <c r="S679" s="22"/>
      <c r="T679" s="53"/>
      <c r="U679" s="22"/>
      <c r="V679" s="28"/>
      <c r="Y679" s="28"/>
    </row>
    <row r="680" spans="9:25" x14ac:dyDescent="0.3">
      <c r="I680" s="22">
        <v>37896</v>
      </c>
      <c r="J680" s="29">
        <f t="shared" si="27"/>
        <v>2003</v>
      </c>
      <c r="K680" s="29" t="s">
        <v>75</v>
      </c>
      <c r="L680" s="42">
        <v>619.59</v>
      </c>
      <c r="M680" s="26">
        <f t="shared" si="28"/>
        <v>0.51304029304029308</v>
      </c>
      <c r="N680" s="54"/>
      <c r="O680" s="26"/>
      <c r="S680" s="22"/>
      <c r="T680" s="53"/>
      <c r="U680" s="22"/>
      <c r="V680" s="28"/>
      <c r="Y680" s="28"/>
    </row>
    <row r="681" spans="9:25" x14ac:dyDescent="0.3">
      <c r="I681" s="22">
        <v>37897</v>
      </c>
      <c r="J681" s="29">
        <f t="shared" si="27"/>
        <v>2003</v>
      </c>
      <c r="K681" s="29" t="s">
        <v>75</v>
      </c>
      <c r="L681" s="42">
        <v>621.86</v>
      </c>
      <c r="M681" s="26">
        <f t="shared" si="28"/>
        <v>0.52256200572925593</v>
      </c>
      <c r="N681" s="54"/>
      <c r="O681" s="26"/>
      <c r="S681" s="22"/>
      <c r="T681" s="53"/>
      <c r="U681" s="22"/>
      <c r="V681" s="28"/>
      <c r="Y681" s="28"/>
    </row>
    <row r="682" spans="9:25" x14ac:dyDescent="0.3">
      <c r="I682" s="22">
        <v>37900</v>
      </c>
      <c r="J682" s="29">
        <f t="shared" si="27"/>
        <v>2003</v>
      </c>
      <c r="K682" s="29" t="s">
        <v>75</v>
      </c>
      <c r="L682" s="42">
        <v>615.87</v>
      </c>
      <c r="M682" s="26" t="str">
        <f t="shared" si="28"/>
        <v/>
      </c>
      <c r="N682" s="54"/>
      <c r="O682" s="26"/>
      <c r="S682" s="22"/>
      <c r="T682" s="53"/>
      <c r="U682" s="22"/>
      <c r="V682" s="28"/>
      <c r="Y682" s="28"/>
    </row>
    <row r="683" spans="9:25" x14ac:dyDescent="0.3">
      <c r="I683" s="22">
        <v>37901</v>
      </c>
      <c r="J683" s="29">
        <f t="shared" si="27"/>
        <v>2003</v>
      </c>
      <c r="K683" s="29" t="s">
        <v>75</v>
      </c>
      <c r="L683" s="42">
        <v>615.30999999999995</v>
      </c>
      <c r="M683" s="26">
        <f t="shared" si="28"/>
        <v>0.53123133585506666</v>
      </c>
      <c r="N683" s="54"/>
      <c r="O683" s="26"/>
      <c r="S683" s="22"/>
      <c r="T683" s="53"/>
      <c r="U683" s="22"/>
      <c r="V683" s="28"/>
      <c r="Y683" s="28"/>
    </row>
    <row r="684" spans="9:25" x14ac:dyDescent="0.3">
      <c r="I684" s="22">
        <v>37902</v>
      </c>
      <c r="J684" s="29">
        <f t="shared" si="27"/>
        <v>2003</v>
      </c>
      <c r="K684" s="29" t="s">
        <v>75</v>
      </c>
      <c r="L684" s="42">
        <v>624.33000000000004</v>
      </c>
      <c r="M684" s="26">
        <f t="shared" si="28"/>
        <v>0.55286655888571079</v>
      </c>
      <c r="N684" s="54"/>
      <c r="O684" s="26"/>
      <c r="S684" s="22"/>
      <c r="T684" s="53"/>
      <c r="U684" s="22"/>
      <c r="V684" s="28"/>
      <c r="Y684" s="28"/>
    </row>
    <row r="685" spans="9:25" x14ac:dyDescent="0.3">
      <c r="I685" s="22">
        <v>37903</v>
      </c>
      <c r="J685" s="29">
        <f t="shared" si="27"/>
        <v>2003</v>
      </c>
      <c r="K685" s="29" t="s">
        <v>75</v>
      </c>
      <c r="L685" s="42">
        <v>636.23</v>
      </c>
      <c r="M685" s="26">
        <f t="shared" si="28"/>
        <v>0.62369844834626398</v>
      </c>
      <c r="N685" s="54"/>
      <c r="O685" s="26"/>
      <c r="S685" s="22"/>
      <c r="T685" s="53"/>
      <c r="U685" s="22"/>
      <c r="V685" s="28"/>
      <c r="Y685" s="28"/>
    </row>
    <row r="686" spans="9:25" x14ac:dyDescent="0.3">
      <c r="I686" s="22">
        <v>37904</v>
      </c>
      <c r="J686" s="29">
        <f t="shared" si="27"/>
        <v>2003</v>
      </c>
      <c r="K686" s="29" t="s">
        <v>75</v>
      </c>
      <c r="L686" s="42">
        <v>644.82000000000005</v>
      </c>
      <c r="M686" s="26">
        <f t="shared" si="28"/>
        <v>0.67707872766521893</v>
      </c>
      <c r="N686" s="54"/>
      <c r="O686" s="26"/>
      <c r="S686" s="22"/>
      <c r="T686" s="53"/>
      <c r="U686" s="22"/>
      <c r="V686" s="28"/>
      <c r="Y686" s="28"/>
    </row>
    <row r="687" spans="9:25" x14ac:dyDescent="0.3">
      <c r="I687" s="22">
        <v>37907</v>
      </c>
      <c r="J687" s="29">
        <f t="shared" si="27"/>
        <v>2003</v>
      </c>
      <c r="K687" s="29" t="s">
        <v>75</v>
      </c>
      <c r="L687" s="42">
        <v>644.42999999999995</v>
      </c>
      <c r="M687" s="26" t="str">
        <f t="shared" si="28"/>
        <v/>
      </c>
      <c r="N687" s="54"/>
      <c r="O687" s="26"/>
      <c r="S687" s="22"/>
      <c r="T687" s="53"/>
      <c r="U687" s="22"/>
      <c r="V687" s="28"/>
      <c r="Y687" s="28"/>
    </row>
    <row r="688" spans="9:25" x14ac:dyDescent="0.3">
      <c r="I688" s="22">
        <v>37908</v>
      </c>
      <c r="J688" s="29">
        <f t="shared" si="27"/>
        <v>2003</v>
      </c>
      <c r="K688" s="29" t="s">
        <v>75</v>
      </c>
      <c r="L688" s="42">
        <v>648.72</v>
      </c>
      <c r="M688" s="26">
        <f t="shared" si="28"/>
        <v>0.92224724428114258</v>
      </c>
      <c r="N688" s="54"/>
      <c r="O688" s="26"/>
      <c r="S688" s="22"/>
      <c r="T688" s="53"/>
      <c r="U688" s="22"/>
      <c r="V688" s="28"/>
      <c r="Y688" s="28"/>
    </row>
    <row r="689" spans="9:25" x14ac:dyDescent="0.3">
      <c r="I689" s="22">
        <v>37909</v>
      </c>
      <c r="J689" s="29">
        <f t="shared" si="27"/>
        <v>2003</v>
      </c>
      <c r="K689" s="29" t="s">
        <v>75</v>
      </c>
      <c r="L689" s="42">
        <v>650.44000000000005</v>
      </c>
      <c r="M689" s="26">
        <f t="shared" si="28"/>
        <v>0.90075978959672731</v>
      </c>
      <c r="N689" s="54"/>
      <c r="O689" s="26"/>
      <c r="S689" s="22"/>
      <c r="T689" s="53"/>
      <c r="U689" s="22"/>
      <c r="V689" s="28"/>
      <c r="Y689" s="28"/>
    </row>
    <row r="690" spans="9:25" x14ac:dyDescent="0.3">
      <c r="I690" s="22">
        <v>37910</v>
      </c>
      <c r="J690" s="29">
        <f t="shared" si="27"/>
        <v>2003</v>
      </c>
      <c r="K690" s="29" t="s">
        <v>75</v>
      </c>
      <c r="L690" s="42">
        <v>649.29999999999995</v>
      </c>
      <c r="M690" s="26">
        <f t="shared" si="28"/>
        <v>0.81683362247467672</v>
      </c>
      <c r="N690" s="54"/>
      <c r="O690" s="26"/>
      <c r="S690" s="22"/>
      <c r="T690" s="53"/>
      <c r="U690" s="22"/>
      <c r="V690" s="28"/>
      <c r="Y690" s="28"/>
    </row>
    <row r="691" spans="9:25" x14ac:dyDescent="0.3">
      <c r="I691" s="22">
        <v>37911</v>
      </c>
      <c r="J691" s="29">
        <f t="shared" si="27"/>
        <v>2003</v>
      </c>
      <c r="K691" s="29" t="s">
        <v>75</v>
      </c>
      <c r="L691" s="42">
        <v>649.65</v>
      </c>
      <c r="M691" s="26">
        <f t="shared" si="28"/>
        <v>0.82943313339528579</v>
      </c>
      <c r="N691" s="54"/>
      <c r="O691" s="26"/>
      <c r="S691" s="22"/>
      <c r="T691" s="53"/>
      <c r="U691" s="22"/>
      <c r="V691" s="28"/>
      <c r="Y691" s="28"/>
    </row>
    <row r="692" spans="9:25" x14ac:dyDescent="0.3">
      <c r="I692" s="22">
        <v>37914</v>
      </c>
      <c r="J692" s="29">
        <f t="shared" si="27"/>
        <v>2003</v>
      </c>
      <c r="K692" s="29" t="s">
        <v>75</v>
      </c>
      <c r="L692" s="42">
        <v>652.76</v>
      </c>
      <c r="M692" s="26" t="str">
        <f t="shared" si="28"/>
        <v/>
      </c>
      <c r="N692" s="54"/>
      <c r="O692" s="26"/>
      <c r="S692" s="22"/>
      <c r="T692" s="53"/>
      <c r="U692" s="22"/>
      <c r="V692" s="28"/>
      <c r="Y692" s="28"/>
    </row>
    <row r="693" spans="9:25" x14ac:dyDescent="0.3">
      <c r="I693" s="22">
        <v>37915</v>
      </c>
      <c r="J693" s="29">
        <f t="shared" si="27"/>
        <v>2003</v>
      </c>
      <c r="K693" s="29" t="s">
        <v>75</v>
      </c>
      <c r="L693" s="42">
        <v>646.97</v>
      </c>
      <c r="M693" s="26">
        <f t="shared" si="28"/>
        <v>0.78785199104650849</v>
      </c>
      <c r="N693" s="54"/>
      <c r="O693" s="26"/>
      <c r="S693" s="22"/>
      <c r="T693" s="53"/>
      <c r="U693" s="22"/>
      <c r="V693" s="28"/>
      <c r="Y693" s="28"/>
    </row>
    <row r="694" spans="9:25" x14ac:dyDescent="0.3">
      <c r="I694" s="22">
        <v>37916</v>
      </c>
      <c r="J694" s="29">
        <f t="shared" si="27"/>
        <v>2003</v>
      </c>
      <c r="K694" s="29" t="s">
        <v>75</v>
      </c>
      <c r="L694" s="42">
        <v>646.16999999999996</v>
      </c>
      <c r="M694" s="26">
        <f t="shared" si="28"/>
        <v>0.82631921087589366</v>
      </c>
      <c r="N694" s="54"/>
      <c r="O694" s="26"/>
      <c r="S694" s="22"/>
      <c r="T694" s="53"/>
      <c r="U694" s="22"/>
      <c r="V694" s="28"/>
      <c r="Y694" s="28"/>
    </row>
    <row r="695" spans="9:25" x14ac:dyDescent="0.3">
      <c r="I695" s="22">
        <v>37917</v>
      </c>
      <c r="J695" s="29">
        <f t="shared" si="27"/>
        <v>2003</v>
      </c>
      <c r="K695" s="29" t="s">
        <v>75</v>
      </c>
      <c r="L695" s="42">
        <v>630.99</v>
      </c>
      <c r="M695" s="26">
        <f t="shared" si="28"/>
        <v>0.77818796674651247</v>
      </c>
      <c r="N695" s="54"/>
      <c r="O695" s="26"/>
      <c r="S695" s="22"/>
      <c r="T695" s="53"/>
      <c r="U695" s="22"/>
      <c r="V695" s="28"/>
      <c r="Y695" s="28"/>
    </row>
    <row r="696" spans="9:25" x14ac:dyDescent="0.3">
      <c r="I696" s="22">
        <v>37918</v>
      </c>
      <c r="J696" s="29">
        <f t="shared" si="27"/>
        <v>2003</v>
      </c>
      <c r="K696" s="29" t="s">
        <v>75</v>
      </c>
      <c r="L696" s="42">
        <v>634.57000000000005</v>
      </c>
      <c r="M696" s="26">
        <f t="shared" si="28"/>
        <v>0.79668167275404189</v>
      </c>
      <c r="N696" s="54"/>
      <c r="O696" s="26"/>
      <c r="S696" s="22"/>
      <c r="T696" s="53"/>
      <c r="U696" s="22"/>
      <c r="V696" s="28"/>
      <c r="Y696" s="28"/>
    </row>
    <row r="697" spans="9:25" x14ac:dyDescent="0.3">
      <c r="I697" s="22">
        <v>37921</v>
      </c>
      <c r="J697" s="29">
        <f t="shared" si="27"/>
        <v>2003</v>
      </c>
      <c r="K697" s="29" t="s">
        <v>75</v>
      </c>
      <c r="L697" s="42">
        <v>629.04999999999995</v>
      </c>
      <c r="M697" s="26" t="str">
        <f t="shared" si="28"/>
        <v/>
      </c>
      <c r="N697" s="54"/>
      <c r="O697" s="26"/>
      <c r="S697" s="22"/>
      <c r="T697" s="53"/>
      <c r="U697" s="22"/>
      <c r="V697" s="28"/>
      <c r="Y697" s="28"/>
    </row>
    <row r="698" spans="9:25" x14ac:dyDescent="0.3">
      <c r="I698" s="22">
        <v>37922</v>
      </c>
      <c r="J698" s="29">
        <f t="shared" si="27"/>
        <v>2003</v>
      </c>
      <c r="K698" s="29" t="s">
        <v>75</v>
      </c>
      <c r="L698" s="42">
        <v>626.86</v>
      </c>
      <c r="M698" s="26">
        <f t="shared" si="28"/>
        <v>0.7331895598318956</v>
      </c>
      <c r="N698" s="54"/>
      <c r="O698" s="26"/>
      <c r="S698" s="22"/>
      <c r="T698" s="53"/>
      <c r="U698" s="22"/>
      <c r="V698" s="28"/>
      <c r="Y698" s="28"/>
    </row>
    <row r="699" spans="9:25" x14ac:dyDescent="0.3">
      <c r="I699" s="22">
        <v>37923</v>
      </c>
      <c r="J699" s="29">
        <f t="shared" si="27"/>
        <v>2003</v>
      </c>
      <c r="K699" s="29" t="s">
        <v>75</v>
      </c>
      <c r="L699" s="42">
        <v>624.55999999999995</v>
      </c>
      <c r="M699" s="26">
        <f t="shared" si="28"/>
        <v>0.72568523430592369</v>
      </c>
      <c r="N699" s="54"/>
      <c r="O699" s="26"/>
      <c r="S699" s="22"/>
      <c r="T699" s="53"/>
      <c r="U699" s="22"/>
      <c r="V699" s="28"/>
      <c r="Y699" s="28"/>
    </row>
    <row r="700" spans="9:25" x14ac:dyDescent="0.3">
      <c r="I700" s="22">
        <v>37924</v>
      </c>
      <c r="J700" s="29">
        <f t="shared" si="27"/>
        <v>2003</v>
      </c>
      <c r="K700" s="29" t="s">
        <v>75</v>
      </c>
      <c r="L700" s="42">
        <v>627.83000000000004</v>
      </c>
      <c r="M700" s="26">
        <f t="shared" si="28"/>
        <v>0.73856335844040766</v>
      </c>
      <c r="N700" s="54"/>
      <c r="O700" s="26"/>
      <c r="S700" s="22"/>
      <c r="T700" s="53"/>
      <c r="U700" s="22"/>
      <c r="V700" s="28"/>
      <c r="Y700" s="28"/>
    </row>
    <row r="701" spans="9:25" x14ac:dyDescent="0.3">
      <c r="I701" s="22">
        <v>37925</v>
      </c>
      <c r="J701" s="29">
        <f t="shared" si="27"/>
        <v>2003</v>
      </c>
      <c r="K701" s="29" t="s">
        <v>75</v>
      </c>
      <c r="L701" s="42">
        <v>625.54999999999995</v>
      </c>
      <c r="M701" s="26">
        <f t="shared" si="28"/>
        <v>0.69507370474745267</v>
      </c>
      <c r="N701" s="54"/>
      <c r="O701" s="26"/>
      <c r="S701" s="22"/>
      <c r="T701" s="53"/>
      <c r="U701" s="22"/>
      <c r="V701" s="28"/>
      <c r="Y701" s="28"/>
    </row>
    <row r="702" spans="9:25" x14ac:dyDescent="0.3">
      <c r="I702" s="22">
        <v>37928</v>
      </c>
      <c r="J702" s="29">
        <f t="shared" si="27"/>
        <v>2003</v>
      </c>
      <c r="K702" s="29" t="s">
        <v>75</v>
      </c>
      <c r="L702" s="42">
        <v>617.26</v>
      </c>
      <c r="M702" s="26" t="str">
        <f t="shared" si="28"/>
        <v/>
      </c>
      <c r="N702" s="54"/>
      <c r="O702" s="26"/>
      <c r="S702" s="22"/>
      <c r="T702" s="53"/>
      <c r="U702" s="22"/>
      <c r="V702" s="28"/>
      <c r="Y702" s="28"/>
    </row>
    <row r="703" spans="9:25" x14ac:dyDescent="0.3">
      <c r="I703" s="22">
        <v>37929</v>
      </c>
      <c r="J703" s="29">
        <f t="shared" si="27"/>
        <v>2003</v>
      </c>
      <c r="K703" s="29" t="s">
        <v>75</v>
      </c>
      <c r="L703" s="42">
        <v>626.49</v>
      </c>
      <c r="M703" s="26">
        <f t="shared" si="28"/>
        <v>0.63203688748795162</v>
      </c>
      <c r="N703" s="54"/>
      <c r="O703" s="26"/>
      <c r="S703" s="22"/>
      <c r="T703" s="53"/>
      <c r="U703" s="22"/>
      <c r="V703" s="28"/>
      <c r="Y703" s="28"/>
    </row>
    <row r="704" spans="9:25" x14ac:dyDescent="0.3">
      <c r="I704" s="22">
        <v>37930</v>
      </c>
      <c r="J704" s="29">
        <f t="shared" si="27"/>
        <v>2003</v>
      </c>
      <c r="K704" s="29" t="s">
        <v>75</v>
      </c>
      <c r="L704" s="42">
        <v>635.82000000000005</v>
      </c>
      <c r="M704" s="26">
        <f t="shared" si="28"/>
        <v>0.69592702248539651</v>
      </c>
      <c r="N704" s="54"/>
      <c r="O704" s="26"/>
      <c r="S704" s="22"/>
      <c r="T704" s="53"/>
      <c r="U704" s="22"/>
      <c r="V704" s="28"/>
      <c r="Y704" s="28"/>
    </row>
    <row r="705" spans="9:25" x14ac:dyDescent="0.3">
      <c r="I705" s="22">
        <v>37931</v>
      </c>
      <c r="J705" s="29">
        <f t="shared" si="27"/>
        <v>2003</v>
      </c>
      <c r="K705" s="29" t="s">
        <v>75</v>
      </c>
      <c r="L705" s="42">
        <v>632.80999999999995</v>
      </c>
      <c r="M705" s="26">
        <f t="shared" si="28"/>
        <v>0.71307525717379527</v>
      </c>
      <c r="N705" s="54"/>
      <c r="O705" s="26"/>
      <c r="S705" s="22"/>
      <c r="T705" s="53"/>
      <c r="U705" s="22"/>
      <c r="V705" s="28"/>
      <c r="Y705" s="28"/>
    </row>
    <row r="706" spans="9:25" x14ac:dyDescent="0.3">
      <c r="I706" s="22">
        <v>37932</v>
      </c>
      <c r="J706" s="29">
        <f t="shared" si="27"/>
        <v>2003</v>
      </c>
      <c r="K706" s="29" t="s">
        <v>75</v>
      </c>
      <c r="L706" s="42">
        <v>626.74</v>
      </c>
      <c r="M706" s="26">
        <f t="shared" si="28"/>
        <v>0.69673506957604636</v>
      </c>
      <c r="N706" s="54"/>
      <c r="O706" s="26"/>
      <c r="S706" s="22"/>
      <c r="T706" s="53"/>
      <c r="U706" s="22"/>
      <c r="V706" s="28"/>
      <c r="Y706" s="28"/>
    </row>
    <row r="707" spans="9:25" x14ac:dyDescent="0.3">
      <c r="I707" s="22">
        <v>37935</v>
      </c>
      <c r="J707" s="29">
        <f t="shared" si="27"/>
        <v>2003</v>
      </c>
      <c r="K707" s="29" t="s">
        <v>75</v>
      </c>
      <c r="L707" s="42">
        <v>620.07000000000005</v>
      </c>
      <c r="M707" s="26" t="str">
        <f t="shared" si="28"/>
        <v/>
      </c>
      <c r="N707" s="54"/>
      <c r="O707" s="26"/>
      <c r="S707" s="22"/>
      <c r="T707" s="53"/>
      <c r="U707" s="22"/>
      <c r="V707" s="28"/>
      <c r="Y707" s="28"/>
    </row>
    <row r="708" spans="9:25" x14ac:dyDescent="0.3">
      <c r="I708" s="22">
        <v>37936</v>
      </c>
      <c r="J708" s="29">
        <f t="shared" si="27"/>
        <v>2003</v>
      </c>
      <c r="K708" s="29" t="s">
        <v>75</v>
      </c>
      <c r="L708" s="42">
        <v>617.72</v>
      </c>
      <c r="M708" s="26">
        <f t="shared" si="28"/>
        <v>0.7037261770140939</v>
      </c>
      <c r="N708" s="54"/>
      <c r="O708" s="26"/>
      <c r="S708" s="22"/>
      <c r="T708" s="53"/>
      <c r="U708" s="22"/>
      <c r="V708" s="28"/>
      <c r="Y708" s="28"/>
    </row>
    <row r="709" spans="9:25" x14ac:dyDescent="0.3">
      <c r="I709" s="22">
        <v>37937</v>
      </c>
      <c r="J709" s="29">
        <f t="shared" ref="J709:J772" si="29">YEAR(I709)</f>
        <v>2003</v>
      </c>
      <c r="K709" s="29" t="s">
        <v>75</v>
      </c>
      <c r="L709" s="42">
        <v>619.87</v>
      </c>
      <c r="M709" s="26">
        <f t="shared" ref="M709:M772" si="30">IFERROR((L709-_xlfn.XLOOKUP(EDATE(I709, -12), I:I, L:L, "", 0)) / _xlfn.XLOOKUP(EDATE(I709, -12), I:I, L:L, "", 0),IF(_xlfn.XLOOKUP(EDATE(I709, -12), I:I, L:L, "", 0)=0, "Previous Year Value is Zero", ""))</f>
        <v>0.67040340618178895</v>
      </c>
      <c r="N709" s="54"/>
      <c r="O709" s="26"/>
      <c r="S709" s="22"/>
      <c r="T709" s="53"/>
      <c r="U709" s="22"/>
      <c r="V709" s="28"/>
      <c r="Y709" s="28"/>
    </row>
    <row r="710" spans="9:25" x14ac:dyDescent="0.3">
      <c r="I710" s="22">
        <v>37938</v>
      </c>
      <c r="J710" s="29">
        <f t="shared" si="29"/>
        <v>2003</v>
      </c>
      <c r="K710" s="29" t="s">
        <v>75</v>
      </c>
      <c r="L710" s="42">
        <v>614.64</v>
      </c>
      <c r="M710" s="26">
        <f t="shared" si="30"/>
        <v>0.6743121765186596</v>
      </c>
      <c r="N710" s="54"/>
      <c r="O710" s="26"/>
      <c r="S710" s="22"/>
      <c r="T710" s="53"/>
      <c r="U710" s="22"/>
      <c r="V710" s="28"/>
      <c r="Y710" s="28"/>
    </row>
    <row r="711" spans="9:25" x14ac:dyDescent="0.3">
      <c r="I711" s="22">
        <v>37939</v>
      </c>
      <c r="J711" s="29">
        <f t="shared" si="29"/>
        <v>2003</v>
      </c>
      <c r="K711" s="29" t="s">
        <v>75</v>
      </c>
      <c r="L711" s="42">
        <v>610.34</v>
      </c>
      <c r="M711" s="26">
        <f t="shared" si="30"/>
        <v>0.64401346801346815</v>
      </c>
      <c r="N711" s="54"/>
      <c r="O711" s="26"/>
      <c r="S711" s="22"/>
      <c r="T711" s="53"/>
      <c r="U711" s="22"/>
      <c r="V711" s="28"/>
      <c r="Y711" s="28"/>
    </row>
    <row r="712" spans="9:25" x14ac:dyDescent="0.3">
      <c r="I712" s="22">
        <v>37942</v>
      </c>
      <c r="J712" s="29">
        <f t="shared" si="29"/>
        <v>2003</v>
      </c>
      <c r="K712" s="29" t="s">
        <v>75</v>
      </c>
      <c r="L712" s="42">
        <v>607.79</v>
      </c>
      <c r="M712" s="26" t="str">
        <f t="shared" si="30"/>
        <v/>
      </c>
      <c r="N712" s="54"/>
      <c r="O712" s="26"/>
      <c r="S712" s="22"/>
      <c r="T712" s="53"/>
      <c r="U712" s="22"/>
      <c r="V712" s="28"/>
      <c r="Y712" s="28"/>
    </row>
    <row r="713" spans="9:25" x14ac:dyDescent="0.3">
      <c r="I713" s="22">
        <v>37943</v>
      </c>
      <c r="J713" s="29">
        <f t="shared" si="29"/>
        <v>2003</v>
      </c>
      <c r="K713" s="29" t="s">
        <v>75</v>
      </c>
      <c r="L713" s="42">
        <v>605.79</v>
      </c>
      <c r="M713" s="26">
        <f t="shared" si="30"/>
        <v>0.64670544742850922</v>
      </c>
      <c r="N713" s="54"/>
      <c r="O713" s="26"/>
      <c r="S713" s="22"/>
      <c r="T713" s="53"/>
      <c r="U713" s="22"/>
      <c r="V713" s="28"/>
      <c r="Y713" s="28"/>
    </row>
    <row r="714" spans="9:25" x14ac:dyDescent="0.3">
      <c r="I714" s="22">
        <v>37944</v>
      </c>
      <c r="J714" s="29">
        <f t="shared" si="29"/>
        <v>2003</v>
      </c>
      <c r="K714" s="29" t="s">
        <v>75</v>
      </c>
      <c r="L714" s="42">
        <v>601.94000000000005</v>
      </c>
      <c r="M714" s="26">
        <f t="shared" si="30"/>
        <v>0.63078757010105402</v>
      </c>
      <c r="N714" s="54"/>
      <c r="O714" s="26"/>
      <c r="S714" s="22"/>
      <c r="T714" s="53"/>
      <c r="U714" s="22"/>
      <c r="V714" s="28"/>
      <c r="Y714" s="28"/>
    </row>
    <row r="715" spans="9:25" x14ac:dyDescent="0.3">
      <c r="I715" s="22">
        <v>37945</v>
      </c>
      <c r="J715" s="29">
        <f t="shared" si="29"/>
        <v>2003</v>
      </c>
      <c r="K715" s="29" t="s">
        <v>75</v>
      </c>
      <c r="L715" s="42">
        <v>605.79999999999995</v>
      </c>
      <c r="M715" s="26">
        <f t="shared" si="30"/>
        <v>0.63029145025431255</v>
      </c>
      <c r="N715" s="54"/>
      <c r="O715" s="26"/>
      <c r="S715" s="22"/>
      <c r="T715" s="53"/>
      <c r="U715" s="22"/>
      <c r="V715" s="28"/>
      <c r="Y715" s="28"/>
    </row>
    <row r="716" spans="9:25" x14ac:dyDescent="0.3">
      <c r="I716" s="22">
        <v>37946</v>
      </c>
      <c r="J716" s="29">
        <f t="shared" si="29"/>
        <v>2003</v>
      </c>
      <c r="K716" s="29" t="s">
        <v>75</v>
      </c>
      <c r="L716" s="42">
        <v>617.08000000000004</v>
      </c>
      <c r="M716" s="26">
        <f t="shared" si="30"/>
        <v>0.65335048093668791</v>
      </c>
      <c r="N716" s="54"/>
      <c r="O716" s="26"/>
      <c r="S716" s="22"/>
      <c r="T716" s="53"/>
      <c r="U716" s="22"/>
      <c r="V716" s="28"/>
      <c r="Y716" s="28"/>
    </row>
    <row r="717" spans="9:25" x14ac:dyDescent="0.3">
      <c r="I717" s="22">
        <v>37956</v>
      </c>
      <c r="J717" s="29">
        <f t="shared" si="29"/>
        <v>2003</v>
      </c>
      <c r="K717" s="29" t="s">
        <v>75</v>
      </c>
      <c r="L717" s="42">
        <v>629.94000000000005</v>
      </c>
      <c r="M717" s="26" t="str">
        <f t="shared" si="30"/>
        <v/>
      </c>
      <c r="N717" s="54"/>
      <c r="O717" s="26"/>
      <c r="S717" s="22"/>
      <c r="T717" s="53"/>
      <c r="U717" s="22"/>
      <c r="V717" s="28"/>
      <c r="Y717" s="28"/>
    </row>
    <row r="718" spans="9:25" x14ac:dyDescent="0.3">
      <c r="I718" s="22">
        <v>37957</v>
      </c>
      <c r="J718" s="29">
        <f t="shared" si="29"/>
        <v>2003</v>
      </c>
      <c r="K718" s="29" t="s">
        <v>75</v>
      </c>
      <c r="L718" s="42">
        <v>633.73</v>
      </c>
      <c r="M718" s="26">
        <f t="shared" si="30"/>
        <v>0.62799599249877991</v>
      </c>
      <c r="N718" s="54"/>
      <c r="O718" s="26"/>
      <c r="S718" s="22"/>
      <c r="T718" s="53"/>
      <c r="U718" s="22"/>
      <c r="V718" s="28"/>
      <c r="Y718" s="28"/>
    </row>
    <row r="719" spans="9:25" x14ac:dyDescent="0.3">
      <c r="I719" s="22">
        <v>37958</v>
      </c>
      <c r="J719" s="29">
        <f t="shared" si="29"/>
        <v>2003</v>
      </c>
      <c r="K719" s="29" t="s">
        <v>75</v>
      </c>
      <c r="L719" s="42">
        <v>643.86</v>
      </c>
      <c r="M719" s="26">
        <f t="shared" si="30"/>
        <v>0.61879619852164736</v>
      </c>
      <c r="N719" s="54"/>
      <c r="O719" s="26"/>
      <c r="S719" s="22"/>
      <c r="T719" s="53"/>
      <c r="U719" s="22"/>
      <c r="V719" s="28"/>
      <c r="Y719" s="28"/>
    </row>
    <row r="720" spans="9:25" x14ac:dyDescent="0.3">
      <c r="I720" s="22">
        <v>37959</v>
      </c>
      <c r="J720" s="29">
        <f t="shared" si="29"/>
        <v>2003</v>
      </c>
      <c r="K720" s="29" t="s">
        <v>75</v>
      </c>
      <c r="L720" s="42">
        <v>641.15</v>
      </c>
      <c r="M720" s="26">
        <f t="shared" si="30"/>
        <v>0.61466203283973009</v>
      </c>
      <c r="N720" s="54"/>
      <c r="O720" s="26"/>
      <c r="S720" s="22"/>
      <c r="T720" s="53"/>
      <c r="U720" s="22"/>
      <c r="V720" s="28"/>
      <c r="Y720" s="28"/>
    </row>
    <row r="721" spans="9:25" x14ac:dyDescent="0.3">
      <c r="I721" s="22">
        <v>37960</v>
      </c>
      <c r="J721" s="29">
        <f t="shared" si="29"/>
        <v>2003</v>
      </c>
      <c r="K721" s="29" t="s">
        <v>75</v>
      </c>
      <c r="L721" s="42">
        <v>638.04</v>
      </c>
      <c r="M721" s="26" t="str">
        <f t="shared" si="30"/>
        <v/>
      </c>
      <c r="N721" s="54"/>
      <c r="O721" s="26"/>
      <c r="S721" s="22"/>
      <c r="T721" s="53"/>
      <c r="U721" s="22"/>
      <c r="V721" s="28"/>
      <c r="Y721" s="28"/>
    </row>
    <row r="722" spans="9:25" x14ac:dyDescent="0.3">
      <c r="I722" s="22">
        <v>37963</v>
      </c>
      <c r="J722" s="29">
        <f t="shared" si="29"/>
        <v>2003</v>
      </c>
      <c r="K722" s="29" t="s">
        <v>75</v>
      </c>
      <c r="L722" s="42">
        <v>647.77</v>
      </c>
      <c r="M722" s="26" t="str">
        <f t="shared" si="30"/>
        <v/>
      </c>
      <c r="N722" s="54"/>
      <c r="O722" s="26"/>
      <c r="S722" s="22"/>
      <c r="T722" s="53"/>
      <c r="U722" s="22"/>
      <c r="V722" s="28"/>
      <c r="Y722" s="28"/>
    </row>
    <row r="723" spans="9:25" x14ac:dyDescent="0.3">
      <c r="I723" s="22">
        <v>37964</v>
      </c>
      <c r="J723" s="29">
        <f t="shared" si="29"/>
        <v>2003</v>
      </c>
      <c r="K723" s="29" t="s">
        <v>75</v>
      </c>
      <c r="L723" s="42">
        <v>644.46</v>
      </c>
      <c r="M723" s="26" t="str">
        <f t="shared" si="30"/>
        <v/>
      </c>
      <c r="N723" s="54"/>
      <c r="O723" s="26"/>
      <c r="S723" s="22"/>
      <c r="T723" s="53"/>
      <c r="U723" s="22"/>
      <c r="V723" s="28"/>
      <c r="Y723" s="28"/>
    </row>
    <row r="724" spans="9:25" x14ac:dyDescent="0.3">
      <c r="I724" s="22">
        <v>37965</v>
      </c>
      <c r="J724" s="29">
        <f t="shared" si="29"/>
        <v>2003</v>
      </c>
      <c r="K724" s="29" t="s">
        <v>75</v>
      </c>
      <c r="L724" s="42">
        <v>645.96</v>
      </c>
      <c r="M724" s="26" t="str">
        <f t="shared" si="30"/>
        <v/>
      </c>
      <c r="N724" s="54"/>
      <c r="O724" s="26"/>
      <c r="S724" s="22"/>
      <c r="T724" s="53"/>
      <c r="U724" s="22"/>
      <c r="V724" s="28"/>
      <c r="Y724" s="28"/>
    </row>
    <row r="725" spans="9:25" x14ac:dyDescent="0.3">
      <c r="I725" s="22">
        <v>37966</v>
      </c>
      <c r="J725" s="29">
        <f t="shared" si="29"/>
        <v>2003</v>
      </c>
      <c r="K725" s="29" t="s">
        <v>75</v>
      </c>
      <c r="L725" s="42">
        <v>653.32000000000005</v>
      </c>
      <c r="M725" s="26">
        <f t="shared" si="30"/>
        <v>0.66773880635115135</v>
      </c>
      <c r="N725" s="54"/>
      <c r="O725" s="26"/>
      <c r="S725" s="22"/>
      <c r="T725" s="53"/>
      <c r="U725" s="22"/>
      <c r="V725" s="28"/>
      <c r="Y725" s="28"/>
    </row>
    <row r="726" spans="9:25" x14ac:dyDescent="0.3">
      <c r="I726" s="22">
        <v>37967</v>
      </c>
      <c r="J726" s="29">
        <f t="shared" si="29"/>
        <v>2003</v>
      </c>
      <c r="K726" s="29" t="s">
        <v>75</v>
      </c>
      <c r="L726" s="42">
        <v>656.74</v>
      </c>
      <c r="M726" s="26">
        <f t="shared" si="30"/>
        <v>0.66744528512669477</v>
      </c>
      <c r="N726" s="54"/>
      <c r="O726" s="26"/>
      <c r="S726" s="22"/>
      <c r="T726" s="53"/>
      <c r="U726" s="22"/>
      <c r="V726" s="28"/>
      <c r="Y726" s="28"/>
    </row>
    <row r="727" spans="9:25" x14ac:dyDescent="0.3">
      <c r="I727" s="22">
        <v>37970</v>
      </c>
      <c r="J727" s="29">
        <f t="shared" si="29"/>
        <v>2003</v>
      </c>
      <c r="K727" s="29" t="s">
        <v>75</v>
      </c>
      <c r="L727" s="42">
        <v>658.52</v>
      </c>
      <c r="M727" s="26" t="str">
        <f t="shared" si="30"/>
        <v/>
      </c>
      <c r="N727" s="54"/>
      <c r="O727" s="26"/>
      <c r="S727" s="22"/>
      <c r="T727" s="53"/>
      <c r="U727" s="22"/>
      <c r="V727" s="28"/>
      <c r="Y727" s="28"/>
    </row>
    <row r="728" spans="9:25" x14ac:dyDescent="0.3">
      <c r="I728" s="22">
        <v>37971</v>
      </c>
      <c r="J728" s="29">
        <f t="shared" si="29"/>
        <v>2003</v>
      </c>
      <c r="K728" s="29" t="s">
        <v>75</v>
      </c>
      <c r="L728" s="42">
        <v>656.91</v>
      </c>
      <c r="M728" s="26">
        <f t="shared" si="30"/>
        <v>0.66180116367315944</v>
      </c>
      <c r="N728" s="54"/>
      <c r="O728" s="26"/>
      <c r="S728" s="22"/>
      <c r="T728" s="53"/>
      <c r="U728" s="22"/>
      <c r="V728" s="28"/>
      <c r="Y728" s="28"/>
    </row>
    <row r="729" spans="9:25" x14ac:dyDescent="0.3">
      <c r="I729" s="22">
        <v>37972</v>
      </c>
      <c r="J729" s="29">
        <f t="shared" si="29"/>
        <v>2003</v>
      </c>
      <c r="K729" s="29" t="s">
        <v>75</v>
      </c>
      <c r="L729" s="42">
        <v>655.7</v>
      </c>
      <c r="M729" s="26">
        <f t="shared" si="30"/>
        <v>0.62951365590596209</v>
      </c>
      <c r="N729" s="54"/>
      <c r="O729" s="26"/>
      <c r="S729" s="22"/>
      <c r="T729" s="53"/>
      <c r="U729" s="22"/>
      <c r="V729" s="28"/>
      <c r="Y729" s="28"/>
    </row>
    <row r="730" spans="9:25" x14ac:dyDescent="0.3">
      <c r="I730" s="22">
        <v>37973</v>
      </c>
      <c r="J730" s="29">
        <f t="shared" si="29"/>
        <v>2003</v>
      </c>
      <c r="K730" s="29" t="s">
        <v>75</v>
      </c>
      <c r="L730" s="42">
        <v>664.88</v>
      </c>
      <c r="M730" s="26">
        <f t="shared" si="30"/>
        <v>0.63606387952459464</v>
      </c>
      <c r="N730" s="54"/>
      <c r="O730" s="26"/>
      <c r="S730" s="22"/>
      <c r="T730" s="53"/>
      <c r="U730" s="22"/>
      <c r="V730" s="28"/>
      <c r="Y730" s="28"/>
    </row>
    <row r="731" spans="9:25" x14ac:dyDescent="0.3">
      <c r="I731" s="22">
        <v>37974</v>
      </c>
      <c r="J731" s="29">
        <f t="shared" si="29"/>
        <v>2003</v>
      </c>
      <c r="K731" s="29" t="s">
        <v>75</v>
      </c>
      <c r="L731" s="42">
        <v>672.29</v>
      </c>
      <c r="M731" s="26">
        <f t="shared" si="30"/>
        <v>0.59943377822187327</v>
      </c>
      <c r="N731" s="54"/>
      <c r="O731" s="26"/>
      <c r="S731" s="22"/>
      <c r="T731" s="53"/>
      <c r="U731" s="22"/>
      <c r="V731" s="28"/>
      <c r="Y731" s="28"/>
    </row>
    <row r="732" spans="9:25" x14ac:dyDescent="0.3">
      <c r="I732" s="22">
        <v>37977</v>
      </c>
      <c r="J732" s="29">
        <f t="shared" si="29"/>
        <v>2003</v>
      </c>
      <c r="K732" s="29" t="s">
        <v>75</v>
      </c>
      <c r="L732" s="42">
        <v>674.4</v>
      </c>
      <c r="M732" s="26" t="str">
        <f t="shared" si="30"/>
        <v/>
      </c>
      <c r="N732" s="54"/>
      <c r="O732" s="26"/>
      <c r="S732" s="22"/>
      <c r="T732" s="53"/>
      <c r="U732" s="22"/>
      <c r="V732" s="28"/>
      <c r="Y732" s="28"/>
    </row>
    <row r="733" spans="9:25" x14ac:dyDescent="0.3">
      <c r="I733" s="22">
        <v>37978</v>
      </c>
      <c r="J733" s="29">
        <f t="shared" si="29"/>
        <v>2003</v>
      </c>
      <c r="K733" s="29" t="s">
        <v>75</v>
      </c>
      <c r="L733" s="42">
        <v>679.31</v>
      </c>
      <c r="M733" s="26">
        <f t="shared" si="30"/>
        <v>0.59608561828904383</v>
      </c>
      <c r="N733" s="54"/>
      <c r="O733" s="26"/>
      <c r="S733" s="22"/>
      <c r="T733" s="53"/>
      <c r="U733" s="22"/>
      <c r="V733" s="28"/>
      <c r="Y733" s="28"/>
    </row>
    <row r="734" spans="9:25" x14ac:dyDescent="0.3">
      <c r="I734" s="22">
        <v>37984</v>
      </c>
      <c r="J734" s="29">
        <f t="shared" si="29"/>
        <v>2003</v>
      </c>
      <c r="K734" s="29" t="s">
        <v>75</v>
      </c>
      <c r="L734" s="42">
        <v>693.03</v>
      </c>
      <c r="M734" s="26" t="str">
        <f t="shared" si="30"/>
        <v/>
      </c>
      <c r="N734" s="54"/>
      <c r="O734" s="26"/>
      <c r="S734" s="22"/>
      <c r="T734" s="53"/>
      <c r="U734" s="22"/>
      <c r="V734" s="28"/>
      <c r="Y734" s="28"/>
    </row>
    <row r="735" spans="9:25" x14ac:dyDescent="0.3">
      <c r="I735" s="22">
        <v>37985</v>
      </c>
      <c r="J735" s="29">
        <f t="shared" si="29"/>
        <v>2003</v>
      </c>
      <c r="K735" s="29" t="s">
        <v>75</v>
      </c>
      <c r="L735" s="42">
        <v>691.9</v>
      </c>
      <c r="M735" s="26" t="str">
        <f t="shared" si="30"/>
        <v/>
      </c>
      <c r="N735" s="54"/>
      <c r="O735" s="26"/>
      <c r="S735" s="22"/>
      <c r="T735" s="53"/>
      <c r="U735" s="22"/>
      <c r="V735" s="28"/>
      <c r="Y735" s="28"/>
    </row>
    <row r="736" spans="9:25" x14ac:dyDescent="0.3">
      <c r="I736" s="22">
        <v>37988</v>
      </c>
      <c r="J736" s="29">
        <f t="shared" si="29"/>
        <v>2004</v>
      </c>
      <c r="K736" s="29" t="s">
        <v>75</v>
      </c>
      <c r="L736" s="42">
        <v>704.5</v>
      </c>
      <c r="M736" s="26">
        <f t="shared" si="30"/>
        <v>0.72194656955002079</v>
      </c>
      <c r="N736" s="54"/>
      <c r="O736" s="26"/>
      <c r="S736" s="22"/>
      <c r="T736" s="53"/>
      <c r="U736" s="22"/>
      <c r="V736" s="28"/>
      <c r="Y736" s="28"/>
    </row>
    <row r="737" spans="9:25" x14ac:dyDescent="0.3">
      <c r="I737" s="22">
        <v>37991</v>
      </c>
      <c r="J737" s="29">
        <f t="shared" si="29"/>
        <v>2004</v>
      </c>
      <c r="K737" s="29" t="s">
        <v>75</v>
      </c>
      <c r="L737" s="42">
        <v>725.47</v>
      </c>
      <c r="M737" s="26" t="str">
        <f t="shared" si="30"/>
        <v/>
      </c>
      <c r="N737" s="54"/>
      <c r="O737" s="26"/>
      <c r="S737" s="22"/>
      <c r="T737" s="53"/>
      <c r="U737" s="22"/>
      <c r="V737" s="28"/>
      <c r="Y737" s="28"/>
    </row>
    <row r="738" spans="9:25" x14ac:dyDescent="0.3">
      <c r="I738" s="22">
        <v>37992</v>
      </c>
      <c r="J738" s="29">
        <f t="shared" si="29"/>
        <v>2004</v>
      </c>
      <c r="K738" s="29" t="s">
        <v>75</v>
      </c>
      <c r="L738" s="42">
        <v>723.99</v>
      </c>
      <c r="M738" s="26">
        <f t="shared" si="30"/>
        <v>0.81792843691148776</v>
      </c>
      <c r="N738" s="54"/>
      <c r="O738" s="26"/>
      <c r="S738" s="22"/>
      <c r="T738" s="53"/>
      <c r="U738" s="22"/>
      <c r="V738" s="28"/>
      <c r="Y738" s="28"/>
    </row>
    <row r="739" spans="9:25" x14ac:dyDescent="0.3">
      <c r="I739" s="22">
        <v>37993</v>
      </c>
      <c r="J739" s="29">
        <f t="shared" si="29"/>
        <v>2004</v>
      </c>
      <c r="K739" s="29" t="s">
        <v>75</v>
      </c>
      <c r="L739" s="42">
        <v>709.37</v>
      </c>
      <c r="M739" s="26">
        <f t="shared" si="30"/>
        <v>0.79805840008111129</v>
      </c>
      <c r="N739" s="54"/>
      <c r="O739" s="26"/>
      <c r="S739" s="22"/>
      <c r="T739" s="53"/>
      <c r="U739" s="22"/>
      <c r="V739" s="28"/>
      <c r="Y739" s="28"/>
    </row>
    <row r="740" spans="9:25" x14ac:dyDescent="0.3">
      <c r="I740" s="22">
        <v>37994</v>
      </c>
      <c r="J740" s="29">
        <f t="shared" si="29"/>
        <v>2004</v>
      </c>
      <c r="K740" s="29" t="s">
        <v>75</v>
      </c>
      <c r="L740" s="42">
        <v>730.82</v>
      </c>
      <c r="M740" s="26">
        <f t="shared" si="30"/>
        <v>0.87673660152538457</v>
      </c>
      <c r="N740" s="54"/>
      <c r="O740" s="26"/>
      <c r="S740" s="22"/>
      <c r="T740" s="53"/>
      <c r="U740" s="22"/>
      <c r="V740" s="28"/>
      <c r="Y740" s="28"/>
    </row>
    <row r="741" spans="9:25" x14ac:dyDescent="0.3">
      <c r="I741" s="22">
        <v>37995</v>
      </c>
      <c r="J741" s="29">
        <f t="shared" si="29"/>
        <v>2004</v>
      </c>
      <c r="K741" s="29" t="s">
        <v>75</v>
      </c>
      <c r="L741" s="42">
        <v>753.69</v>
      </c>
      <c r="M741" s="26">
        <f t="shared" si="30"/>
        <v>0.90311340049996236</v>
      </c>
      <c r="N741" s="54"/>
      <c r="O741" s="26"/>
      <c r="S741" s="22"/>
      <c r="T741" s="53"/>
      <c r="U741" s="22"/>
      <c r="V741" s="28"/>
      <c r="Y741" s="28"/>
    </row>
    <row r="742" spans="9:25" x14ac:dyDescent="0.3">
      <c r="I742" s="22">
        <v>37998</v>
      </c>
      <c r="J742" s="29">
        <f t="shared" si="29"/>
        <v>2004</v>
      </c>
      <c r="K742" s="29" t="s">
        <v>75</v>
      </c>
      <c r="L742" s="42">
        <v>742.51</v>
      </c>
      <c r="M742" s="26" t="str">
        <f t="shared" si="30"/>
        <v/>
      </c>
      <c r="N742" s="54"/>
      <c r="O742" s="26"/>
      <c r="S742" s="22"/>
      <c r="T742" s="53"/>
      <c r="U742" s="22"/>
      <c r="V742" s="28"/>
      <c r="Y742" s="28"/>
    </row>
    <row r="743" spans="9:25" x14ac:dyDescent="0.3">
      <c r="I743" s="22">
        <v>37999</v>
      </c>
      <c r="J743" s="29">
        <f t="shared" si="29"/>
        <v>2004</v>
      </c>
      <c r="K743" s="29" t="s">
        <v>75</v>
      </c>
      <c r="L743" s="42">
        <v>743.14</v>
      </c>
      <c r="M743" s="26">
        <f t="shared" si="30"/>
        <v>0.87552684047144325</v>
      </c>
      <c r="N743" s="54"/>
      <c r="O743" s="26"/>
      <c r="S743" s="22"/>
      <c r="T743" s="53"/>
      <c r="U743" s="22"/>
      <c r="V743" s="28"/>
      <c r="Y743" s="28"/>
    </row>
    <row r="744" spans="9:25" x14ac:dyDescent="0.3">
      <c r="I744" s="22">
        <v>38000</v>
      </c>
      <c r="J744" s="29">
        <f t="shared" si="29"/>
        <v>2004</v>
      </c>
      <c r="K744" s="29" t="s">
        <v>75</v>
      </c>
      <c r="L744" s="42">
        <v>756.56</v>
      </c>
      <c r="M744" s="26">
        <f t="shared" si="30"/>
        <v>0.85804803772287419</v>
      </c>
      <c r="N744" s="54"/>
      <c r="O744" s="26"/>
      <c r="S744" s="22"/>
      <c r="T744" s="53"/>
      <c r="U744" s="22"/>
      <c r="V744" s="28"/>
      <c r="Y744" s="28"/>
    </row>
    <row r="745" spans="9:25" x14ac:dyDescent="0.3">
      <c r="I745" s="22">
        <v>38001</v>
      </c>
      <c r="J745" s="29">
        <f t="shared" si="29"/>
        <v>2004</v>
      </c>
      <c r="K745" s="29" t="s">
        <v>75</v>
      </c>
      <c r="L745" s="42">
        <v>763.45</v>
      </c>
      <c r="M745" s="26">
        <f t="shared" si="30"/>
        <v>0.88227317554240636</v>
      </c>
      <c r="N745" s="54"/>
      <c r="O745" s="26"/>
      <c r="S745" s="22"/>
      <c r="T745" s="53"/>
      <c r="U745" s="22"/>
      <c r="V745" s="28"/>
      <c r="Y745" s="28"/>
    </row>
    <row r="746" spans="9:25" x14ac:dyDescent="0.3">
      <c r="I746" s="22">
        <v>38002</v>
      </c>
      <c r="J746" s="29">
        <f t="shared" si="29"/>
        <v>2004</v>
      </c>
      <c r="K746" s="29" t="s">
        <v>75</v>
      </c>
      <c r="L746" s="42">
        <v>770.33</v>
      </c>
      <c r="M746" s="26">
        <f t="shared" si="30"/>
        <v>0.93984034650348769</v>
      </c>
      <c r="N746" s="54"/>
      <c r="O746" s="26"/>
      <c r="S746" s="22"/>
      <c r="T746" s="53"/>
      <c r="U746" s="22"/>
      <c r="V746" s="28"/>
      <c r="Y746" s="28"/>
    </row>
    <row r="747" spans="9:25" x14ac:dyDescent="0.3">
      <c r="I747" s="22">
        <v>38005</v>
      </c>
      <c r="J747" s="29">
        <f t="shared" si="29"/>
        <v>2004</v>
      </c>
      <c r="K747" s="29" t="s">
        <v>75</v>
      </c>
      <c r="L747" s="42">
        <v>766.48</v>
      </c>
      <c r="M747" s="26" t="str">
        <f t="shared" si="30"/>
        <v/>
      </c>
      <c r="N747" s="54"/>
      <c r="O747" s="26"/>
      <c r="S747" s="22"/>
      <c r="T747" s="53"/>
      <c r="U747" s="22"/>
      <c r="V747" s="28"/>
      <c r="Y747" s="28"/>
    </row>
    <row r="748" spans="9:25" x14ac:dyDescent="0.3">
      <c r="I748" s="22">
        <v>38006</v>
      </c>
      <c r="J748" s="29">
        <f t="shared" si="29"/>
        <v>2004</v>
      </c>
      <c r="K748" s="29" t="s">
        <v>75</v>
      </c>
      <c r="L748" s="42">
        <v>773.13</v>
      </c>
      <c r="M748" s="26">
        <f t="shared" si="30"/>
        <v>0.91170070718559904</v>
      </c>
      <c r="N748" s="54"/>
      <c r="O748" s="26"/>
      <c r="S748" s="22"/>
      <c r="T748" s="53"/>
      <c r="U748" s="22"/>
      <c r="V748" s="28"/>
      <c r="Y748" s="28"/>
    </row>
    <row r="749" spans="9:25" x14ac:dyDescent="0.3">
      <c r="I749" s="22">
        <v>38007</v>
      </c>
      <c r="J749" s="29">
        <f t="shared" si="29"/>
        <v>2004</v>
      </c>
      <c r="K749" s="29" t="s">
        <v>75</v>
      </c>
      <c r="L749" s="42">
        <v>776.3</v>
      </c>
      <c r="M749" s="26">
        <f t="shared" si="30"/>
        <v>0.91603317208016566</v>
      </c>
      <c r="N749" s="54"/>
      <c r="O749" s="26"/>
      <c r="S749" s="22"/>
      <c r="T749" s="53"/>
      <c r="U749" s="22"/>
      <c r="V749" s="28"/>
      <c r="Y749" s="28"/>
    </row>
    <row r="750" spans="9:25" x14ac:dyDescent="0.3">
      <c r="I750" s="22">
        <v>38009</v>
      </c>
      <c r="J750" s="29">
        <f t="shared" si="29"/>
        <v>2004</v>
      </c>
      <c r="K750" s="29" t="s">
        <v>75</v>
      </c>
      <c r="L750" s="42">
        <v>785.88</v>
      </c>
      <c r="M750" s="26">
        <f t="shared" si="30"/>
        <v>0.9320008850210193</v>
      </c>
      <c r="N750" s="54"/>
      <c r="O750" s="26"/>
      <c r="S750" s="22"/>
      <c r="T750" s="53"/>
      <c r="U750" s="22"/>
      <c r="V750" s="28"/>
      <c r="Y750" s="28"/>
    </row>
    <row r="751" spans="9:25" x14ac:dyDescent="0.3">
      <c r="I751" s="22">
        <v>38012</v>
      </c>
      <c r="J751" s="29">
        <f t="shared" si="29"/>
        <v>2004</v>
      </c>
      <c r="K751" s="29" t="s">
        <v>75</v>
      </c>
      <c r="L751" s="42">
        <v>786.87</v>
      </c>
      <c r="M751" s="26" t="str">
        <f t="shared" si="30"/>
        <v/>
      </c>
      <c r="N751" s="54"/>
      <c r="O751" s="26"/>
      <c r="S751" s="22"/>
      <c r="T751" s="53"/>
      <c r="U751" s="22"/>
      <c r="V751" s="28"/>
      <c r="Y751" s="28"/>
    </row>
    <row r="752" spans="9:25" x14ac:dyDescent="0.3">
      <c r="I752" s="22">
        <v>38013</v>
      </c>
      <c r="J752" s="29">
        <f t="shared" si="29"/>
        <v>2004</v>
      </c>
      <c r="K752" s="29" t="s">
        <v>75</v>
      </c>
      <c r="L752" s="42">
        <v>772.49</v>
      </c>
      <c r="M752" s="26">
        <f t="shared" si="30"/>
        <v>0.96282650675881698</v>
      </c>
      <c r="N752" s="54"/>
      <c r="O752" s="26"/>
      <c r="S752" s="22"/>
      <c r="T752" s="53"/>
      <c r="U752" s="22"/>
      <c r="V752" s="28"/>
      <c r="Y752" s="28"/>
    </row>
    <row r="753" spans="9:25" x14ac:dyDescent="0.3">
      <c r="I753" s="22">
        <v>38014</v>
      </c>
      <c r="J753" s="29">
        <f t="shared" si="29"/>
        <v>2004</v>
      </c>
      <c r="K753" s="29" t="s">
        <v>75</v>
      </c>
      <c r="L753" s="42">
        <v>767.11</v>
      </c>
      <c r="M753" s="26">
        <f t="shared" si="30"/>
        <v>0.94101869891956191</v>
      </c>
      <c r="N753" s="54"/>
      <c r="O753" s="26"/>
      <c r="S753" s="22"/>
      <c r="T753" s="53"/>
      <c r="U753" s="22"/>
      <c r="V753" s="28"/>
      <c r="Y753" s="28"/>
    </row>
    <row r="754" spans="9:25" x14ac:dyDescent="0.3">
      <c r="I754" s="22">
        <v>38015</v>
      </c>
      <c r="J754" s="29">
        <f t="shared" si="29"/>
        <v>2004</v>
      </c>
      <c r="K754" s="29" t="s">
        <v>75</v>
      </c>
      <c r="L754" s="42">
        <v>759.64</v>
      </c>
      <c r="M754" s="26">
        <f t="shared" si="30"/>
        <v>0.94018338313794614</v>
      </c>
      <c r="N754" s="54"/>
      <c r="O754" s="26"/>
      <c r="S754" s="22"/>
      <c r="T754" s="53"/>
      <c r="U754" s="22"/>
      <c r="V754" s="28"/>
      <c r="Y754" s="28"/>
    </row>
    <row r="755" spans="9:25" x14ac:dyDescent="0.3">
      <c r="I755" s="22">
        <v>38016</v>
      </c>
      <c r="J755" s="29">
        <f t="shared" si="29"/>
        <v>2004</v>
      </c>
      <c r="K755" s="29" t="s">
        <v>75</v>
      </c>
      <c r="L755" s="42">
        <v>752.93</v>
      </c>
      <c r="M755" s="26">
        <f t="shared" si="30"/>
        <v>0.91931989089704025</v>
      </c>
      <c r="N755" s="54"/>
      <c r="O755" s="26"/>
      <c r="S755" s="22"/>
      <c r="T755" s="53"/>
      <c r="U755" s="22"/>
      <c r="V755" s="28"/>
      <c r="Y755" s="28"/>
    </row>
    <row r="756" spans="9:25" x14ac:dyDescent="0.3">
      <c r="I756" s="22">
        <v>38020</v>
      </c>
      <c r="J756" s="29">
        <f t="shared" si="29"/>
        <v>2004</v>
      </c>
      <c r="K756" s="29" t="s">
        <v>75</v>
      </c>
      <c r="L756" s="42">
        <v>730.32</v>
      </c>
      <c r="M756" s="26">
        <f t="shared" si="30"/>
        <v>0.87155963302752293</v>
      </c>
      <c r="N756" s="54"/>
      <c r="O756" s="26"/>
      <c r="S756" s="22"/>
      <c r="T756" s="53"/>
      <c r="U756" s="22"/>
      <c r="V756" s="28"/>
      <c r="Y756" s="28"/>
    </row>
    <row r="757" spans="9:25" x14ac:dyDescent="0.3">
      <c r="I757" s="22">
        <v>38021</v>
      </c>
      <c r="J757" s="29">
        <f t="shared" si="29"/>
        <v>2004</v>
      </c>
      <c r="K757" s="29" t="s">
        <v>75</v>
      </c>
      <c r="L757" s="42">
        <v>730.28</v>
      </c>
      <c r="M757" s="26">
        <f t="shared" si="30"/>
        <v>0.85279715844221748</v>
      </c>
      <c r="N757" s="54"/>
      <c r="O757" s="26"/>
      <c r="S757" s="22"/>
      <c r="T757" s="53"/>
      <c r="U757" s="22"/>
      <c r="V757" s="28"/>
      <c r="Y757" s="28"/>
    </row>
    <row r="758" spans="9:25" x14ac:dyDescent="0.3">
      <c r="I758" s="22">
        <v>38022</v>
      </c>
      <c r="J758" s="29">
        <f t="shared" si="29"/>
        <v>2004</v>
      </c>
      <c r="K758" s="29" t="s">
        <v>75</v>
      </c>
      <c r="L758" s="42">
        <v>736.47</v>
      </c>
      <c r="M758" s="26">
        <f t="shared" si="30"/>
        <v>0.8772654278504245</v>
      </c>
      <c r="N758" s="54"/>
      <c r="O758" s="26"/>
      <c r="S758" s="22"/>
      <c r="T758" s="53"/>
      <c r="U758" s="22"/>
      <c r="V758" s="28"/>
      <c r="Y758" s="28"/>
    </row>
    <row r="759" spans="9:25" x14ac:dyDescent="0.3">
      <c r="I759" s="22">
        <v>38023</v>
      </c>
      <c r="J759" s="29">
        <f t="shared" si="29"/>
        <v>2004</v>
      </c>
      <c r="K759" s="29" t="s">
        <v>75</v>
      </c>
      <c r="L759" s="42">
        <v>758.92</v>
      </c>
      <c r="M759" s="26">
        <f t="shared" si="30"/>
        <v>0.92394666125842928</v>
      </c>
      <c r="N759" s="54"/>
      <c r="O759" s="26"/>
      <c r="S759" s="22"/>
      <c r="T759" s="53"/>
      <c r="U759" s="22"/>
      <c r="V759" s="28"/>
      <c r="Y759" s="28"/>
    </row>
    <row r="760" spans="9:25" x14ac:dyDescent="0.3">
      <c r="I760" s="22">
        <v>38026</v>
      </c>
      <c r="J760" s="29">
        <f t="shared" si="29"/>
        <v>2004</v>
      </c>
      <c r="K760" s="29" t="s">
        <v>75</v>
      </c>
      <c r="L760" s="42">
        <v>767.26</v>
      </c>
      <c r="M760" s="26" t="str">
        <f t="shared" si="30"/>
        <v/>
      </c>
      <c r="N760" s="54"/>
      <c r="O760" s="26"/>
      <c r="S760" s="22"/>
      <c r="T760" s="53"/>
      <c r="U760" s="22"/>
      <c r="V760" s="28"/>
      <c r="Y760" s="28"/>
    </row>
    <row r="761" spans="9:25" x14ac:dyDescent="0.3">
      <c r="I761" s="22">
        <v>38027</v>
      </c>
      <c r="J761" s="29">
        <f t="shared" si="29"/>
        <v>2004</v>
      </c>
      <c r="K761" s="29" t="s">
        <v>75</v>
      </c>
      <c r="L761" s="42">
        <v>766.77</v>
      </c>
      <c r="M761" s="26">
        <f t="shared" si="30"/>
        <v>0.9303408690398266</v>
      </c>
      <c r="N761" s="54"/>
      <c r="O761" s="26"/>
      <c r="S761" s="22"/>
      <c r="T761" s="53"/>
      <c r="U761" s="22"/>
      <c r="V761" s="28"/>
      <c r="Y761" s="28"/>
    </row>
    <row r="762" spans="9:25" x14ac:dyDescent="0.3">
      <c r="I762" s="22">
        <v>38028</v>
      </c>
      <c r="J762" s="29">
        <f t="shared" si="29"/>
        <v>2004</v>
      </c>
      <c r="K762" s="29" t="s">
        <v>75</v>
      </c>
      <c r="L762" s="42">
        <v>769.79</v>
      </c>
      <c r="M762" s="26">
        <f t="shared" si="30"/>
        <v>0.94607644857922935</v>
      </c>
      <c r="N762" s="54"/>
      <c r="O762" s="26"/>
      <c r="S762" s="22"/>
      <c r="T762" s="53"/>
      <c r="U762" s="22"/>
      <c r="V762" s="28"/>
      <c r="Y762" s="28"/>
    </row>
    <row r="763" spans="9:25" x14ac:dyDescent="0.3">
      <c r="I763" s="22">
        <v>38029</v>
      </c>
      <c r="J763" s="29">
        <f t="shared" si="29"/>
        <v>2004</v>
      </c>
      <c r="K763" s="29" t="s">
        <v>75</v>
      </c>
      <c r="L763" s="42">
        <v>766.08</v>
      </c>
      <c r="M763" s="26" t="str">
        <f t="shared" si="30"/>
        <v/>
      </c>
      <c r="N763" s="54"/>
      <c r="O763" s="26"/>
      <c r="S763" s="22"/>
      <c r="T763" s="53"/>
      <c r="U763" s="22"/>
      <c r="V763" s="28"/>
      <c r="Y763" s="28"/>
    </row>
    <row r="764" spans="9:25" x14ac:dyDescent="0.3">
      <c r="I764" s="22">
        <v>38030</v>
      </c>
      <c r="J764" s="29">
        <f t="shared" si="29"/>
        <v>2004</v>
      </c>
      <c r="K764" s="29" t="s">
        <v>75</v>
      </c>
      <c r="L764" s="42">
        <v>773.14</v>
      </c>
      <c r="M764" s="26">
        <f t="shared" si="30"/>
        <v>0.95499026474827409</v>
      </c>
      <c r="N764" s="54"/>
      <c r="O764" s="26"/>
      <c r="S764" s="22"/>
      <c r="T764" s="53"/>
      <c r="U764" s="22"/>
      <c r="V764" s="28"/>
      <c r="Y764" s="28"/>
    </row>
    <row r="765" spans="9:25" x14ac:dyDescent="0.3">
      <c r="I765" s="22">
        <v>38033</v>
      </c>
      <c r="J765" s="29">
        <f t="shared" si="29"/>
        <v>2004</v>
      </c>
      <c r="K765" s="29" t="s">
        <v>75</v>
      </c>
      <c r="L765" s="42">
        <v>775.23</v>
      </c>
      <c r="M765" s="26" t="str">
        <f t="shared" si="30"/>
        <v/>
      </c>
      <c r="N765" s="54"/>
      <c r="O765" s="26"/>
      <c r="S765" s="22"/>
      <c r="T765" s="53"/>
      <c r="U765" s="22"/>
      <c r="V765" s="28"/>
      <c r="Y765" s="28"/>
    </row>
    <row r="766" spans="9:25" x14ac:dyDescent="0.3">
      <c r="I766" s="22">
        <v>38034</v>
      </c>
      <c r="J766" s="29">
        <f t="shared" si="29"/>
        <v>2004</v>
      </c>
      <c r="K766" s="29" t="s">
        <v>75</v>
      </c>
      <c r="L766" s="42">
        <v>777</v>
      </c>
      <c r="M766" s="26">
        <f t="shared" si="30"/>
        <v>0.92136498516320486</v>
      </c>
      <c r="N766" s="54"/>
      <c r="O766" s="26"/>
      <c r="S766" s="22"/>
      <c r="T766" s="53"/>
      <c r="U766" s="22"/>
      <c r="V766" s="28"/>
      <c r="Y766" s="28"/>
    </row>
    <row r="767" spans="9:25" x14ac:dyDescent="0.3">
      <c r="I767" s="22">
        <v>38035</v>
      </c>
      <c r="J767" s="29">
        <f t="shared" si="29"/>
        <v>2004</v>
      </c>
      <c r="K767" s="29" t="s">
        <v>75</v>
      </c>
      <c r="L767" s="42">
        <v>785.91</v>
      </c>
      <c r="M767" s="26">
        <f t="shared" si="30"/>
        <v>0.95039086735326961</v>
      </c>
      <c r="N767" s="54"/>
      <c r="O767" s="26"/>
      <c r="S767" s="22"/>
      <c r="T767" s="53"/>
      <c r="U767" s="22"/>
      <c r="V767" s="28"/>
      <c r="Y767" s="28"/>
    </row>
    <row r="768" spans="9:25" x14ac:dyDescent="0.3">
      <c r="I768" s="22">
        <v>38036</v>
      </c>
      <c r="J768" s="29">
        <f t="shared" si="29"/>
        <v>2004</v>
      </c>
      <c r="K768" s="29" t="s">
        <v>75</v>
      </c>
      <c r="L768" s="42">
        <v>789.43</v>
      </c>
      <c r="M768" s="26">
        <f t="shared" si="30"/>
        <v>0.96400049757432504</v>
      </c>
      <c r="N768" s="54"/>
      <c r="O768" s="26"/>
      <c r="S768" s="22"/>
      <c r="T768" s="53"/>
      <c r="U768" s="22"/>
      <c r="V768" s="28"/>
      <c r="Y768" s="28"/>
    </row>
    <row r="769" spans="9:25" x14ac:dyDescent="0.3">
      <c r="I769" s="22">
        <v>38037</v>
      </c>
      <c r="J769" s="29">
        <f t="shared" si="29"/>
        <v>2004</v>
      </c>
      <c r="K769" s="29" t="s">
        <v>75</v>
      </c>
      <c r="L769" s="42">
        <v>794.47</v>
      </c>
      <c r="M769" s="26">
        <f t="shared" si="30"/>
        <v>0.98632397429807228</v>
      </c>
      <c r="N769" s="54"/>
      <c r="O769" s="26"/>
      <c r="S769" s="22"/>
      <c r="T769" s="53"/>
      <c r="U769" s="22"/>
      <c r="V769" s="28"/>
      <c r="Y769" s="28"/>
    </row>
    <row r="770" spans="9:25" x14ac:dyDescent="0.3">
      <c r="I770" s="22">
        <v>38041</v>
      </c>
      <c r="J770" s="29">
        <f t="shared" si="29"/>
        <v>2004</v>
      </c>
      <c r="K770" s="29" t="s">
        <v>75</v>
      </c>
      <c r="L770" s="42">
        <v>780.75</v>
      </c>
      <c r="M770" s="26">
        <f t="shared" si="30"/>
        <v>0.93720070466218408</v>
      </c>
      <c r="N770" s="54"/>
      <c r="O770" s="26"/>
      <c r="S770" s="22"/>
      <c r="T770" s="53"/>
      <c r="U770" s="22"/>
      <c r="V770" s="28"/>
      <c r="Y770" s="28"/>
    </row>
    <row r="771" spans="9:25" x14ac:dyDescent="0.3">
      <c r="I771" s="22">
        <v>38042</v>
      </c>
      <c r="J771" s="29">
        <f t="shared" si="29"/>
        <v>2004</v>
      </c>
      <c r="K771" s="29" t="s">
        <v>75</v>
      </c>
      <c r="L771" s="42">
        <v>777.05</v>
      </c>
      <c r="M771" s="26">
        <f t="shared" si="30"/>
        <v>0.94695697927889533</v>
      </c>
      <c r="N771" s="54"/>
      <c r="O771" s="26"/>
      <c r="S771" s="22"/>
      <c r="T771" s="53"/>
      <c r="U771" s="22"/>
      <c r="V771" s="28"/>
      <c r="Y771" s="28"/>
    </row>
    <row r="772" spans="9:25" x14ac:dyDescent="0.3">
      <c r="I772" s="22">
        <v>38043</v>
      </c>
      <c r="J772" s="29">
        <f t="shared" si="29"/>
        <v>2004</v>
      </c>
      <c r="K772" s="29" t="s">
        <v>75</v>
      </c>
      <c r="L772" s="42">
        <v>776.02</v>
      </c>
      <c r="M772" s="26">
        <f t="shared" si="30"/>
        <v>0.95205513910549866</v>
      </c>
      <c r="N772" s="54"/>
      <c r="O772" s="26"/>
      <c r="S772" s="22"/>
      <c r="T772" s="53"/>
      <c r="U772" s="22"/>
      <c r="V772" s="28"/>
      <c r="Y772" s="28"/>
    </row>
    <row r="773" spans="9:25" x14ac:dyDescent="0.3">
      <c r="I773" s="22">
        <v>38044</v>
      </c>
      <c r="J773" s="29">
        <f t="shared" ref="J773:J836" si="31">YEAR(I773)</f>
        <v>2004</v>
      </c>
      <c r="K773" s="29" t="s">
        <v>75</v>
      </c>
      <c r="L773" s="42">
        <v>761.08</v>
      </c>
      <c r="M773" s="26">
        <f t="shared" ref="M773:M836" si="32">IFERROR((L773-_xlfn.XLOOKUP(EDATE(I773, -12), I:I, L:L, "", 0)) / _xlfn.XLOOKUP(EDATE(I773, -12), I:I, L:L, "", 0),IF(_xlfn.XLOOKUP(EDATE(I773, -12), I:I, L:L, "", 0)=0, "Previous Year Value is Zero", ""))</f>
        <v>0.90770773279859651</v>
      </c>
      <c r="N773" s="54"/>
      <c r="O773" s="26"/>
      <c r="S773" s="22"/>
      <c r="T773" s="53"/>
      <c r="U773" s="22"/>
      <c r="V773" s="28"/>
      <c r="Y773" s="28"/>
    </row>
    <row r="774" spans="9:25" x14ac:dyDescent="0.3">
      <c r="I774" s="22">
        <v>38047</v>
      </c>
      <c r="J774" s="29">
        <f t="shared" si="31"/>
        <v>2004</v>
      </c>
      <c r="K774" s="29" t="s">
        <v>75</v>
      </c>
      <c r="L774" s="42">
        <v>759.01</v>
      </c>
      <c r="M774" s="26" t="str">
        <f t="shared" si="32"/>
        <v/>
      </c>
      <c r="N774" s="54"/>
      <c r="O774" s="26"/>
      <c r="S774" s="22"/>
      <c r="T774" s="53"/>
      <c r="U774" s="22"/>
      <c r="V774" s="28"/>
      <c r="Y774" s="28"/>
    </row>
    <row r="775" spans="9:25" x14ac:dyDescent="0.3">
      <c r="I775" s="22">
        <v>38048</v>
      </c>
      <c r="J775" s="29">
        <f t="shared" si="31"/>
        <v>2004</v>
      </c>
      <c r="K775" s="29" t="s">
        <v>75</v>
      </c>
      <c r="L775" s="42">
        <v>779.75</v>
      </c>
      <c r="M775" s="26" t="str">
        <f t="shared" si="32"/>
        <v/>
      </c>
      <c r="N775" s="54"/>
      <c r="O775" s="26"/>
      <c r="S775" s="22"/>
      <c r="T775" s="53"/>
      <c r="U775" s="22"/>
      <c r="V775" s="28"/>
      <c r="Y775" s="28"/>
    </row>
    <row r="776" spans="9:25" x14ac:dyDescent="0.3">
      <c r="I776" s="22">
        <v>38049</v>
      </c>
      <c r="J776" s="29">
        <f t="shared" si="31"/>
        <v>2004</v>
      </c>
      <c r="K776" s="29" t="s">
        <v>75</v>
      </c>
      <c r="L776" s="42">
        <v>776.83</v>
      </c>
      <c r="M776" s="26" t="str">
        <f t="shared" si="32"/>
        <v/>
      </c>
      <c r="N776" s="54"/>
      <c r="O776" s="26"/>
      <c r="S776" s="22"/>
      <c r="T776" s="53"/>
      <c r="U776" s="22"/>
      <c r="V776" s="28"/>
      <c r="Y776" s="28"/>
    </row>
    <row r="777" spans="9:25" x14ac:dyDescent="0.3">
      <c r="I777" s="22">
        <v>38050</v>
      </c>
      <c r="J777" s="29">
        <f t="shared" si="31"/>
        <v>2004</v>
      </c>
      <c r="K777" s="29" t="s">
        <v>75</v>
      </c>
      <c r="L777" s="42">
        <v>774.77</v>
      </c>
      <c r="M777" s="26">
        <f t="shared" si="32"/>
        <v>0.95960745630675059</v>
      </c>
      <c r="N777" s="54"/>
      <c r="O777" s="26"/>
      <c r="S777" s="22"/>
      <c r="T777" s="53"/>
      <c r="U777" s="22"/>
      <c r="V777" s="28"/>
      <c r="Y777" s="28"/>
    </row>
    <row r="778" spans="9:25" x14ac:dyDescent="0.3">
      <c r="I778" s="22">
        <v>38051</v>
      </c>
      <c r="J778" s="29">
        <f t="shared" si="31"/>
        <v>2004</v>
      </c>
      <c r="K778" s="29" t="s">
        <v>75</v>
      </c>
      <c r="L778" s="42">
        <v>778.01</v>
      </c>
      <c r="M778" s="26">
        <f t="shared" si="32"/>
        <v>0.98887979958075556</v>
      </c>
      <c r="N778" s="54"/>
      <c r="O778" s="26"/>
      <c r="S778" s="22"/>
      <c r="T778" s="53"/>
      <c r="U778" s="22"/>
      <c r="V778" s="28"/>
      <c r="Y778" s="28"/>
    </row>
    <row r="779" spans="9:25" x14ac:dyDescent="0.3">
      <c r="I779" s="22">
        <v>38054</v>
      </c>
      <c r="J779" s="29">
        <f t="shared" si="31"/>
        <v>2004</v>
      </c>
      <c r="K779" s="29" t="s">
        <v>75</v>
      </c>
      <c r="L779" s="42">
        <v>772.87</v>
      </c>
      <c r="M779" s="26" t="str">
        <f t="shared" si="32"/>
        <v/>
      </c>
      <c r="N779" s="54"/>
      <c r="O779" s="26"/>
      <c r="S779" s="22"/>
      <c r="T779" s="53"/>
      <c r="U779" s="22"/>
      <c r="V779" s="28"/>
      <c r="Y779" s="28"/>
    </row>
    <row r="780" spans="9:25" x14ac:dyDescent="0.3">
      <c r="I780" s="22">
        <v>38055</v>
      </c>
      <c r="J780" s="29">
        <f t="shared" si="31"/>
        <v>2004</v>
      </c>
      <c r="K780" s="29" t="s">
        <v>75</v>
      </c>
      <c r="L780" s="42">
        <v>771.08</v>
      </c>
      <c r="M780" s="26" t="str">
        <f t="shared" si="32"/>
        <v/>
      </c>
      <c r="N780" s="54"/>
      <c r="O780" s="26"/>
      <c r="S780" s="22"/>
      <c r="T780" s="53"/>
      <c r="U780" s="22"/>
      <c r="V780" s="28"/>
      <c r="Y780" s="28"/>
    </row>
    <row r="781" spans="9:25" x14ac:dyDescent="0.3">
      <c r="I781" s="22">
        <v>38056</v>
      </c>
      <c r="J781" s="29">
        <f t="shared" si="31"/>
        <v>2004</v>
      </c>
      <c r="K781" s="29" t="s">
        <v>75</v>
      </c>
      <c r="L781" s="42">
        <v>760.33</v>
      </c>
      <c r="M781" s="26">
        <f t="shared" si="32"/>
        <v>0.9869077795489587</v>
      </c>
      <c r="N781" s="54"/>
      <c r="O781" s="26"/>
      <c r="S781" s="22"/>
      <c r="T781" s="53"/>
      <c r="U781" s="22"/>
      <c r="V781" s="28"/>
      <c r="Y781" s="28"/>
    </row>
    <row r="782" spans="9:25" x14ac:dyDescent="0.3">
      <c r="I782" s="22">
        <v>38057</v>
      </c>
      <c r="J782" s="29">
        <f t="shared" si="31"/>
        <v>2004</v>
      </c>
      <c r="K782" s="29" t="s">
        <v>75</v>
      </c>
      <c r="L782" s="42">
        <v>741.2</v>
      </c>
      <c r="M782" s="26">
        <f t="shared" si="32"/>
        <v>0.95386845920653751</v>
      </c>
      <c r="N782" s="54"/>
      <c r="O782" s="26"/>
      <c r="S782" s="22"/>
      <c r="T782" s="53"/>
      <c r="U782" s="22"/>
      <c r="V782" s="28"/>
      <c r="Y782" s="28"/>
    </row>
    <row r="783" spans="9:25" x14ac:dyDescent="0.3">
      <c r="I783" s="22">
        <v>38058</v>
      </c>
      <c r="J783" s="29">
        <f t="shared" si="31"/>
        <v>2004</v>
      </c>
      <c r="K783" s="29" t="s">
        <v>75</v>
      </c>
      <c r="L783" s="42">
        <v>738.15</v>
      </c>
      <c r="M783" s="26">
        <f t="shared" si="32"/>
        <v>0.90613298902517747</v>
      </c>
      <c r="N783" s="54"/>
      <c r="O783" s="26"/>
      <c r="S783" s="22"/>
      <c r="T783" s="53"/>
      <c r="U783" s="22"/>
      <c r="V783" s="28"/>
      <c r="Y783" s="28"/>
    </row>
    <row r="784" spans="9:25" x14ac:dyDescent="0.3">
      <c r="I784" s="22">
        <v>38061</v>
      </c>
      <c r="J784" s="29">
        <f t="shared" si="31"/>
        <v>2004</v>
      </c>
      <c r="K784" s="29" t="s">
        <v>75</v>
      </c>
      <c r="L784" s="42">
        <v>724.15</v>
      </c>
      <c r="M784" s="26" t="str">
        <f t="shared" si="32"/>
        <v/>
      </c>
      <c r="N784" s="54"/>
      <c r="O784" s="26"/>
      <c r="S784" s="22"/>
      <c r="T784" s="53"/>
      <c r="U784" s="22"/>
      <c r="V784" s="28"/>
      <c r="Y784" s="28"/>
    </row>
    <row r="785" spans="9:25" x14ac:dyDescent="0.3">
      <c r="I785" s="22">
        <v>38062</v>
      </c>
      <c r="J785" s="29">
        <f t="shared" si="31"/>
        <v>2004</v>
      </c>
      <c r="K785" s="29" t="s">
        <v>75</v>
      </c>
      <c r="L785" s="42">
        <v>716.18</v>
      </c>
      <c r="M785" s="26" t="str">
        <f t="shared" si="32"/>
        <v/>
      </c>
      <c r="N785" s="54"/>
      <c r="O785" s="26"/>
      <c r="S785" s="22"/>
      <c r="T785" s="53"/>
      <c r="U785" s="22"/>
      <c r="V785" s="28"/>
      <c r="Y785" s="28"/>
    </row>
    <row r="786" spans="9:25" x14ac:dyDescent="0.3">
      <c r="I786" s="22">
        <v>38063</v>
      </c>
      <c r="J786" s="29">
        <f t="shared" si="31"/>
        <v>2004</v>
      </c>
      <c r="K786" s="29" t="s">
        <v>75</v>
      </c>
      <c r="L786" s="42">
        <v>730.59</v>
      </c>
      <c r="M786" s="26">
        <f t="shared" si="32"/>
        <v>0.91178856469972547</v>
      </c>
      <c r="N786" s="54"/>
      <c r="O786" s="26"/>
      <c r="S786" s="22"/>
      <c r="T786" s="53"/>
      <c r="U786" s="22"/>
      <c r="V786" s="28"/>
      <c r="Y786" s="28"/>
    </row>
    <row r="787" spans="9:25" x14ac:dyDescent="0.3">
      <c r="I787" s="22">
        <v>38064</v>
      </c>
      <c r="J787" s="29">
        <f t="shared" si="31"/>
        <v>2004</v>
      </c>
      <c r="K787" s="29" t="s">
        <v>75</v>
      </c>
      <c r="L787" s="42">
        <v>733.57</v>
      </c>
      <c r="M787" s="26">
        <f t="shared" si="32"/>
        <v>0.90715994176372727</v>
      </c>
      <c r="N787" s="54"/>
      <c r="O787" s="26"/>
      <c r="S787" s="22"/>
      <c r="T787" s="53"/>
      <c r="U787" s="22"/>
      <c r="V787" s="28"/>
      <c r="Y787" s="28"/>
    </row>
    <row r="788" spans="9:25" x14ac:dyDescent="0.3">
      <c r="I788" s="22">
        <v>38065</v>
      </c>
      <c r="J788" s="29">
        <f t="shared" si="31"/>
        <v>2004</v>
      </c>
      <c r="K788" s="29" t="s">
        <v>75</v>
      </c>
      <c r="L788" s="42">
        <v>742.91</v>
      </c>
      <c r="M788" s="26">
        <f t="shared" si="32"/>
        <v>0.92723357891459979</v>
      </c>
      <c r="N788" s="54"/>
      <c r="O788" s="26"/>
      <c r="S788" s="22"/>
      <c r="T788" s="53"/>
      <c r="U788" s="22"/>
      <c r="V788" s="28"/>
      <c r="Y788" s="28"/>
    </row>
    <row r="789" spans="9:25" x14ac:dyDescent="0.3">
      <c r="I789" s="22">
        <v>38069</v>
      </c>
      <c r="J789" s="29">
        <f t="shared" si="31"/>
        <v>2004</v>
      </c>
      <c r="K789" s="29" t="s">
        <v>75</v>
      </c>
      <c r="L789" s="42">
        <v>736.44</v>
      </c>
      <c r="M789" s="26" t="str">
        <f t="shared" si="32"/>
        <v/>
      </c>
      <c r="N789" s="54"/>
      <c r="O789" s="26"/>
      <c r="S789" s="22"/>
      <c r="T789" s="53"/>
      <c r="U789" s="22"/>
      <c r="V789" s="28"/>
      <c r="Y789" s="28"/>
    </row>
    <row r="790" spans="9:25" x14ac:dyDescent="0.3">
      <c r="I790" s="22">
        <v>38070</v>
      </c>
      <c r="J790" s="29">
        <f t="shared" si="31"/>
        <v>2004</v>
      </c>
      <c r="K790" s="29" t="s">
        <v>75</v>
      </c>
      <c r="L790" s="42">
        <v>738.79</v>
      </c>
      <c r="M790" s="26">
        <f t="shared" si="32"/>
        <v>0.86992837075096818</v>
      </c>
      <c r="N790" s="54"/>
      <c r="O790" s="26"/>
      <c r="S790" s="22"/>
      <c r="T790" s="53"/>
      <c r="U790" s="22"/>
      <c r="V790" s="28"/>
      <c r="Y790" s="28"/>
    </row>
    <row r="791" spans="9:25" x14ac:dyDescent="0.3">
      <c r="I791" s="22">
        <v>38071</v>
      </c>
      <c r="J791" s="29">
        <f t="shared" si="31"/>
        <v>2004</v>
      </c>
      <c r="K791" s="29" t="s">
        <v>75</v>
      </c>
      <c r="L791" s="42">
        <v>727.1</v>
      </c>
      <c r="M791" s="26">
        <f t="shared" si="32"/>
        <v>0.84103914518661071</v>
      </c>
      <c r="N791" s="54"/>
      <c r="O791" s="26"/>
      <c r="S791" s="22"/>
      <c r="T791" s="53"/>
      <c r="U791" s="22"/>
      <c r="V791" s="28"/>
      <c r="Y791" s="28"/>
    </row>
    <row r="792" spans="9:25" x14ac:dyDescent="0.3">
      <c r="I792" s="22">
        <v>38072</v>
      </c>
      <c r="J792" s="29">
        <f t="shared" si="31"/>
        <v>2004</v>
      </c>
      <c r="K792" s="29" t="s">
        <v>75</v>
      </c>
      <c r="L792" s="42">
        <v>714.13</v>
      </c>
      <c r="M792" s="26">
        <f t="shared" si="32"/>
        <v>0.78069519249950114</v>
      </c>
      <c r="N792" s="54"/>
      <c r="O792" s="26"/>
      <c r="S792" s="22"/>
      <c r="T792" s="53"/>
      <c r="U792" s="22"/>
      <c r="V792" s="28"/>
      <c r="Y792" s="28"/>
    </row>
    <row r="793" spans="9:25" x14ac:dyDescent="0.3">
      <c r="I793" s="22">
        <v>38075</v>
      </c>
      <c r="J793" s="29">
        <f t="shared" si="31"/>
        <v>2004</v>
      </c>
      <c r="K793" s="29" t="s">
        <v>75</v>
      </c>
      <c r="L793" s="42">
        <v>716.92</v>
      </c>
      <c r="M793" s="26" t="str">
        <f t="shared" si="32"/>
        <v/>
      </c>
      <c r="N793" s="54"/>
      <c r="O793" s="26"/>
      <c r="S793" s="22"/>
      <c r="T793" s="53"/>
      <c r="U793" s="22"/>
      <c r="V793" s="28"/>
      <c r="Y793" s="28"/>
    </row>
    <row r="794" spans="9:25" x14ac:dyDescent="0.3">
      <c r="I794" s="22">
        <v>38076</v>
      </c>
      <c r="J794" s="29">
        <f t="shared" si="31"/>
        <v>2004</v>
      </c>
      <c r="K794" s="29" t="s">
        <v>75</v>
      </c>
      <c r="L794" s="42">
        <v>730.06</v>
      </c>
      <c r="M794" s="26" t="str">
        <f t="shared" si="32"/>
        <v/>
      </c>
      <c r="N794" s="54"/>
      <c r="O794" s="26"/>
      <c r="S794" s="22"/>
      <c r="T794" s="53"/>
      <c r="U794" s="22"/>
      <c r="V794" s="28"/>
      <c r="Y794" s="28"/>
    </row>
    <row r="795" spans="9:25" x14ac:dyDescent="0.3">
      <c r="I795" s="22">
        <v>38077</v>
      </c>
      <c r="J795" s="29">
        <f t="shared" si="31"/>
        <v>2004</v>
      </c>
      <c r="K795" s="29" t="s">
        <v>75</v>
      </c>
      <c r="L795" s="42">
        <v>735.68</v>
      </c>
      <c r="M795" s="26">
        <f t="shared" si="32"/>
        <v>0.84844221105527629</v>
      </c>
      <c r="N795" s="54"/>
      <c r="O795" s="26"/>
      <c r="S795" s="22"/>
      <c r="T795" s="53"/>
      <c r="U795" s="22"/>
      <c r="V795" s="28"/>
      <c r="Y795" s="28"/>
    </row>
    <row r="796" spans="9:25" x14ac:dyDescent="0.3">
      <c r="I796" s="22">
        <v>38078</v>
      </c>
      <c r="J796" s="29">
        <f t="shared" si="31"/>
        <v>2004</v>
      </c>
      <c r="K796" s="29" t="s">
        <v>75</v>
      </c>
      <c r="L796" s="42">
        <v>737.65</v>
      </c>
      <c r="M796" s="26">
        <f t="shared" si="32"/>
        <v>0.85311259609104151</v>
      </c>
      <c r="N796" s="54"/>
      <c r="O796" s="26"/>
      <c r="S796" s="22"/>
      <c r="T796" s="53"/>
      <c r="U796" s="22"/>
      <c r="V796" s="28"/>
      <c r="Y796" s="28"/>
    </row>
    <row r="797" spans="9:25" x14ac:dyDescent="0.3">
      <c r="I797" s="22">
        <v>38079</v>
      </c>
      <c r="J797" s="29">
        <f t="shared" si="31"/>
        <v>2004</v>
      </c>
      <c r="K797" s="29" t="s">
        <v>75</v>
      </c>
      <c r="L797" s="42">
        <v>750.65</v>
      </c>
      <c r="M797" s="26">
        <f t="shared" si="32"/>
        <v>0.88577098929809572</v>
      </c>
      <c r="N797" s="54"/>
      <c r="O797" s="26"/>
      <c r="S797" s="22"/>
      <c r="T797" s="53"/>
      <c r="U797" s="22"/>
      <c r="V797" s="28"/>
      <c r="Y797" s="28"/>
    </row>
    <row r="798" spans="9:25" x14ac:dyDescent="0.3">
      <c r="I798" s="22">
        <v>38083</v>
      </c>
      <c r="J798" s="29">
        <f t="shared" si="31"/>
        <v>2004</v>
      </c>
      <c r="K798" s="29" t="s">
        <v>75</v>
      </c>
      <c r="L798" s="42">
        <v>771.55</v>
      </c>
      <c r="M798" s="26" t="str">
        <f t="shared" si="32"/>
        <v/>
      </c>
      <c r="N798" s="54"/>
      <c r="O798" s="26"/>
      <c r="S798" s="22"/>
      <c r="T798" s="53"/>
      <c r="U798" s="22"/>
      <c r="V798" s="28"/>
      <c r="Y798" s="28"/>
    </row>
    <row r="799" spans="9:25" x14ac:dyDescent="0.3">
      <c r="I799" s="22">
        <v>38084</v>
      </c>
      <c r="J799" s="29">
        <f t="shared" si="31"/>
        <v>2004</v>
      </c>
      <c r="K799" s="29" t="s">
        <v>75</v>
      </c>
      <c r="L799" s="42">
        <v>774.4</v>
      </c>
      <c r="M799" s="26">
        <f t="shared" si="32"/>
        <v>0.82723390198437974</v>
      </c>
      <c r="N799" s="54"/>
      <c r="O799" s="26"/>
      <c r="S799" s="22"/>
      <c r="T799" s="53"/>
      <c r="U799" s="22"/>
      <c r="V799" s="28"/>
      <c r="Y799" s="28"/>
    </row>
    <row r="800" spans="9:25" x14ac:dyDescent="0.3">
      <c r="I800" s="22">
        <v>38085</v>
      </c>
      <c r="J800" s="29">
        <f t="shared" si="31"/>
        <v>2004</v>
      </c>
      <c r="K800" s="29" t="s">
        <v>75</v>
      </c>
      <c r="L800" s="42">
        <v>779.62</v>
      </c>
      <c r="M800" s="26">
        <f t="shared" si="32"/>
        <v>0.84695932339911395</v>
      </c>
      <c r="N800" s="54"/>
      <c r="O800" s="26"/>
      <c r="S800" s="22"/>
      <c r="T800" s="53"/>
      <c r="U800" s="22"/>
      <c r="V800" s="28"/>
      <c r="Y800" s="28"/>
    </row>
    <row r="801" spans="9:25" x14ac:dyDescent="0.3">
      <c r="I801" s="22">
        <v>38089</v>
      </c>
      <c r="J801" s="29">
        <f t="shared" si="31"/>
        <v>2004</v>
      </c>
      <c r="K801" s="29" t="s">
        <v>75</v>
      </c>
      <c r="L801" s="42">
        <v>767.81</v>
      </c>
      <c r="M801" s="26" t="str">
        <f t="shared" si="32"/>
        <v/>
      </c>
      <c r="N801" s="54"/>
      <c r="O801" s="26"/>
      <c r="S801" s="22"/>
      <c r="T801" s="53"/>
      <c r="U801" s="22"/>
      <c r="V801" s="28"/>
      <c r="Y801" s="28"/>
    </row>
    <row r="802" spans="9:25" x14ac:dyDescent="0.3">
      <c r="I802" s="22">
        <v>38090</v>
      </c>
      <c r="J802" s="29">
        <f t="shared" si="31"/>
        <v>2004</v>
      </c>
      <c r="K802" s="29" t="s">
        <v>75</v>
      </c>
      <c r="L802" s="42">
        <v>771.74</v>
      </c>
      <c r="M802" s="26" t="str">
        <f t="shared" si="32"/>
        <v/>
      </c>
      <c r="N802" s="54"/>
      <c r="O802" s="26"/>
      <c r="S802" s="22"/>
      <c r="T802" s="53"/>
      <c r="U802" s="22"/>
      <c r="V802" s="28"/>
      <c r="Y802" s="28"/>
    </row>
    <row r="803" spans="9:25" x14ac:dyDescent="0.3">
      <c r="I803" s="22">
        <v>38091</v>
      </c>
      <c r="J803" s="29">
        <f t="shared" si="31"/>
        <v>2004</v>
      </c>
      <c r="K803" s="29" t="s">
        <v>75</v>
      </c>
      <c r="L803" s="42">
        <v>777.99</v>
      </c>
      <c r="M803" s="26">
        <f t="shared" si="32"/>
        <v>0.79281023159350161</v>
      </c>
      <c r="N803" s="54"/>
      <c r="O803" s="26"/>
      <c r="S803" s="22"/>
      <c r="T803" s="53"/>
      <c r="U803" s="22"/>
      <c r="V803" s="28"/>
      <c r="Y803" s="28"/>
    </row>
    <row r="804" spans="9:25" x14ac:dyDescent="0.3">
      <c r="I804" s="22">
        <v>38092</v>
      </c>
      <c r="J804" s="29">
        <f t="shared" si="31"/>
        <v>2004</v>
      </c>
      <c r="K804" s="29" t="s">
        <v>75</v>
      </c>
      <c r="L804" s="42">
        <v>772.99</v>
      </c>
      <c r="M804" s="26">
        <f t="shared" si="32"/>
        <v>0.76594626702001267</v>
      </c>
      <c r="N804" s="54"/>
      <c r="O804" s="26"/>
      <c r="S804" s="22"/>
      <c r="T804" s="53"/>
      <c r="U804" s="22"/>
      <c r="V804" s="28"/>
      <c r="Y804" s="28"/>
    </row>
    <row r="805" spans="9:25" x14ac:dyDescent="0.3">
      <c r="I805" s="22">
        <v>38093</v>
      </c>
      <c r="J805" s="29">
        <f t="shared" si="31"/>
        <v>2004</v>
      </c>
      <c r="K805" s="29" t="s">
        <v>75</v>
      </c>
      <c r="L805" s="42">
        <v>776.57</v>
      </c>
      <c r="M805" s="26">
        <f t="shared" si="32"/>
        <v>0.75408836284784964</v>
      </c>
      <c r="N805" s="54"/>
      <c r="O805" s="26"/>
      <c r="S805" s="22"/>
      <c r="T805" s="53"/>
      <c r="U805" s="22"/>
      <c r="V805" s="28"/>
      <c r="Y805" s="28"/>
    </row>
    <row r="806" spans="9:25" x14ac:dyDescent="0.3">
      <c r="I806" s="22">
        <v>38096</v>
      </c>
      <c r="J806" s="29">
        <f t="shared" si="31"/>
        <v>2004</v>
      </c>
      <c r="K806" s="29" t="s">
        <v>75</v>
      </c>
      <c r="L806" s="42">
        <v>784.84</v>
      </c>
      <c r="M806" s="26" t="str">
        <f t="shared" si="32"/>
        <v/>
      </c>
      <c r="N806" s="54"/>
      <c r="O806" s="26"/>
      <c r="S806" s="22"/>
      <c r="T806" s="53"/>
      <c r="U806" s="22"/>
      <c r="V806" s="28"/>
      <c r="Y806" s="28"/>
    </row>
    <row r="807" spans="9:25" x14ac:dyDescent="0.3">
      <c r="I807" s="22">
        <v>38097</v>
      </c>
      <c r="J807" s="29">
        <f t="shared" si="31"/>
        <v>2004</v>
      </c>
      <c r="K807" s="29" t="s">
        <v>75</v>
      </c>
      <c r="L807" s="42">
        <v>810.86</v>
      </c>
      <c r="M807" s="26" t="str">
        <f t="shared" si="32"/>
        <v/>
      </c>
      <c r="N807" s="54"/>
      <c r="O807" s="26"/>
      <c r="S807" s="22"/>
      <c r="T807" s="53"/>
      <c r="U807" s="22"/>
      <c r="V807" s="28"/>
      <c r="Y807" s="28"/>
    </row>
    <row r="808" spans="9:25" x14ac:dyDescent="0.3">
      <c r="I808" s="22">
        <v>38098</v>
      </c>
      <c r="J808" s="29">
        <f t="shared" si="31"/>
        <v>2004</v>
      </c>
      <c r="K808" s="29" t="s">
        <v>75</v>
      </c>
      <c r="L808" s="42">
        <v>814.2</v>
      </c>
      <c r="M808" s="26">
        <f t="shared" si="32"/>
        <v>0.8176541501093898</v>
      </c>
      <c r="N808" s="54"/>
      <c r="O808" s="26"/>
      <c r="S808" s="22"/>
      <c r="T808" s="53"/>
      <c r="U808" s="22"/>
      <c r="V808" s="28"/>
      <c r="Y808" s="28"/>
    </row>
    <row r="809" spans="9:25" x14ac:dyDescent="0.3">
      <c r="I809" s="22">
        <v>38099</v>
      </c>
      <c r="J809" s="29">
        <f t="shared" si="31"/>
        <v>2004</v>
      </c>
      <c r="K809" s="29" t="s">
        <v>75</v>
      </c>
      <c r="L809" s="42">
        <v>804.43</v>
      </c>
      <c r="M809" s="26">
        <f t="shared" si="32"/>
        <v>0.81693544744093582</v>
      </c>
      <c r="N809" s="54"/>
      <c r="O809" s="26"/>
      <c r="S809" s="22"/>
      <c r="T809" s="53"/>
      <c r="U809" s="22"/>
      <c r="V809" s="28"/>
      <c r="Y809" s="28"/>
    </row>
    <row r="810" spans="9:25" x14ac:dyDescent="0.3">
      <c r="I810" s="22">
        <v>38100</v>
      </c>
      <c r="J810" s="29">
        <f t="shared" si="31"/>
        <v>2004</v>
      </c>
      <c r="K810" s="29" t="s">
        <v>75</v>
      </c>
      <c r="L810" s="42">
        <v>815.44</v>
      </c>
      <c r="M810" s="26">
        <f t="shared" si="32"/>
        <v>0.82143894212513135</v>
      </c>
      <c r="N810" s="54"/>
      <c r="O810" s="26"/>
      <c r="S810" s="22"/>
      <c r="T810" s="53"/>
      <c r="U810" s="22"/>
      <c r="V810" s="28"/>
      <c r="Y810" s="28"/>
    </row>
    <row r="811" spans="9:25" x14ac:dyDescent="0.3">
      <c r="I811" s="22">
        <v>38103</v>
      </c>
      <c r="J811" s="29">
        <f t="shared" si="31"/>
        <v>2004</v>
      </c>
      <c r="K811" s="29" t="s">
        <v>75</v>
      </c>
      <c r="L811" s="42">
        <v>811.75</v>
      </c>
      <c r="M811" s="26" t="str">
        <f t="shared" si="32"/>
        <v/>
      </c>
      <c r="N811" s="54"/>
      <c r="O811" s="26"/>
      <c r="S811" s="22"/>
      <c r="T811" s="53"/>
      <c r="U811" s="22"/>
      <c r="V811" s="28"/>
      <c r="Y811" s="28"/>
    </row>
    <row r="812" spans="9:25" x14ac:dyDescent="0.3">
      <c r="I812" s="22">
        <v>38104</v>
      </c>
      <c r="J812" s="29">
        <f t="shared" si="31"/>
        <v>2004</v>
      </c>
      <c r="K812" s="29" t="s">
        <v>75</v>
      </c>
      <c r="L812" s="42">
        <v>818.16</v>
      </c>
      <c r="M812" s="26" t="str">
        <f t="shared" si="32"/>
        <v/>
      </c>
      <c r="N812" s="54"/>
      <c r="O812" s="26"/>
      <c r="S812" s="22"/>
      <c r="T812" s="53"/>
      <c r="U812" s="22"/>
      <c r="V812" s="28"/>
      <c r="Y812" s="28"/>
    </row>
    <row r="813" spans="9:25" x14ac:dyDescent="0.3">
      <c r="I813" s="22">
        <v>38105</v>
      </c>
      <c r="J813" s="29">
        <f t="shared" si="31"/>
        <v>2004</v>
      </c>
      <c r="K813" s="29" t="s">
        <v>75</v>
      </c>
      <c r="L813" s="42">
        <v>817.93</v>
      </c>
      <c r="M813" s="26">
        <f t="shared" si="32"/>
        <v>0.89810173582103392</v>
      </c>
      <c r="N813" s="54"/>
      <c r="O813" s="26"/>
      <c r="S813" s="22"/>
      <c r="T813" s="53"/>
      <c r="U813" s="22"/>
      <c r="V813" s="28"/>
      <c r="Y813" s="28"/>
    </row>
    <row r="814" spans="9:25" x14ac:dyDescent="0.3">
      <c r="I814" s="22">
        <v>38106</v>
      </c>
      <c r="J814" s="29">
        <f t="shared" si="31"/>
        <v>2004</v>
      </c>
      <c r="K814" s="29" t="s">
        <v>75</v>
      </c>
      <c r="L814" s="42">
        <v>801.97</v>
      </c>
      <c r="M814" s="26">
        <f t="shared" si="32"/>
        <v>0.80550677653203662</v>
      </c>
      <c r="N814" s="54"/>
      <c r="O814" s="26"/>
      <c r="S814" s="22"/>
      <c r="T814" s="53"/>
      <c r="U814" s="22"/>
      <c r="V814" s="28"/>
      <c r="Y814" s="28"/>
    </row>
    <row r="815" spans="9:25" x14ac:dyDescent="0.3">
      <c r="I815" s="22">
        <v>38107</v>
      </c>
      <c r="J815" s="29">
        <f t="shared" si="31"/>
        <v>2004</v>
      </c>
      <c r="K815" s="29" t="s">
        <v>75</v>
      </c>
      <c r="L815" s="42">
        <v>783.41</v>
      </c>
      <c r="M815" s="26">
        <f t="shared" si="32"/>
        <v>0.73759038282393641</v>
      </c>
      <c r="N815" s="54"/>
      <c r="O815" s="26"/>
      <c r="S815" s="22"/>
      <c r="T815" s="53"/>
      <c r="U815" s="22"/>
      <c r="V815" s="28"/>
      <c r="Y815" s="28"/>
    </row>
    <row r="816" spans="9:25" x14ac:dyDescent="0.3">
      <c r="I816" s="22">
        <v>38111</v>
      </c>
      <c r="J816" s="29">
        <f t="shared" si="31"/>
        <v>2004</v>
      </c>
      <c r="K816" s="29" t="s">
        <v>75</v>
      </c>
      <c r="L816" s="42">
        <v>779.6</v>
      </c>
      <c r="M816" s="26" t="str">
        <f t="shared" si="32"/>
        <v/>
      </c>
      <c r="N816" s="54"/>
      <c r="O816" s="26"/>
      <c r="S816" s="22"/>
      <c r="T816" s="53"/>
      <c r="U816" s="22"/>
      <c r="V816" s="28"/>
      <c r="Y816" s="28"/>
    </row>
    <row r="817" spans="9:25" x14ac:dyDescent="0.3">
      <c r="I817" s="22">
        <v>38112</v>
      </c>
      <c r="J817" s="29">
        <f t="shared" si="31"/>
        <v>2004</v>
      </c>
      <c r="K817" s="29" t="s">
        <v>75</v>
      </c>
      <c r="L817" s="42">
        <v>758.08</v>
      </c>
      <c r="M817" s="26">
        <f t="shared" si="32"/>
        <v>0.65173435593515794</v>
      </c>
      <c r="N817" s="54"/>
      <c r="O817" s="26"/>
      <c r="S817" s="22"/>
      <c r="T817" s="53"/>
      <c r="U817" s="22"/>
      <c r="V817" s="28"/>
      <c r="Y817" s="28"/>
    </row>
    <row r="818" spans="9:25" x14ac:dyDescent="0.3">
      <c r="I818" s="22">
        <v>38113</v>
      </c>
      <c r="J818" s="29">
        <f t="shared" si="31"/>
        <v>2004</v>
      </c>
      <c r="K818" s="29" t="s">
        <v>75</v>
      </c>
      <c r="L818" s="42">
        <v>746.12</v>
      </c>
      <c r="M818" s="26">
        <f t="shared" si="32"/>
        <v>0.60936994456547522</v>
      </c>
      <c r="N818" s="54"/>
      <c r="O818" s="26"/>
      <c r="S818" s="22"/>
      <c r="T818" s="53"/>
      <c r="U818" s="22"/>
      <c r="V818" s="28"/>
      <c r="Y818" s="28"/>
    </row>
    <row r="819" spans="9:25" x14ac:dyDescent="0.3">
      <c r="I819" s="22">
        <v>38114</v>
      </c>
      <c r="J819" s="29">
        <f t="shared" si="31"/>
        <v>2004</v>
      </c>
      <c r="K819" s="29" t="s">
        <v>75</v>
      </c>
      <c r="L819" s="42">
        <v>743.64</v>
      </c>
      <c r="M819" s="26">
        <f t="shared" si="32"/>
        <v>0.57174560902923088</v>
      </c>
      <c r="N819" s="54"/>
      <c r="O819" s="26"/>
      <c r="S819" s="22"/>
      <c r="T819" s="53"/>
      <c r="U819" s="22"/>
      <c r="V819" s="28"/>
      <c r="Y819" s="28"/>
    </row>
    <row r="820" spans="9:25" x14ac:dyDescent="0.3">
      <c r="I820" s="22">
        <v>38117</v>
      </c>
      <c r="J820" s="29">
        <f t="shared" si="31"/>
        <v>2004</v>
      </c>
      <c r="K820" s="29" t="s">
        <v>75</v>
      </c>
      <c r="L820" s="42">
        <v>707.22</v>
      </c>
      <c r="M820" s="26" t="str">
        <f t="shared" si="32"/>
        <v/>
      </c>
      <c r="N820" s="54"/>
      <c r="O820" s="26"/>
      <c r="S820" s="22"/>
      <c r="T820" s="53"/>
      <c r="U820" s="22"/>
      <c r="V820" s="28"/>
      <c r="Y820" s="28"/>
    </row>
    <row r="821" spans="9:25" x14ac:dyDescent="0.3">
      <c r="I821" s="22">
        <v>38118</v>
      </c>
      <c r="J821" s="29">
        <f t="shared" si="31"/>
        <v>2004</v>
      </c>
      <c r="K821" s="29" t="s">
        <v>75</v>
      </c>
      <c r="L821" s="42">
        <v>718.26</v>
      </c>
      <c r="M821" s="26" t="str">
        <f t="shared" si="32"/>
        <v/>
      </c>
      <c r="N821" s="54"/>
      <c r="O821" s="26"/>
      <c r="S821" s="22"/>
      <c r="T821" s="53"/>
      <c r="U821" s="22"/>
      <c r="V821" s="28"/>
      <c r="Y821" s="28"/>
    </row>
    <row r="822" spans="9:25" x14ac:dyDescent="0.3">
      <c r="I822" s="22">
        <v>38119</v>
      </c>
      <c r="J822" s="29">
        <f t="shared" si="31"/>
        <v>2004</v>
      </c>
      <c r="K822" s="29" t="s">
        <v>75</v>
      </c>
      <c r="L822" s="42">
        <v>744.29</v>
      </c>
      <c r="M822" s="26">
        <f t="shared" si="32"/>
        <v>0.57046399257274272</v>
      </c>
      <c r="N822" s="54"/>
      <c r="O822" s="26"/>
      <c r="S822" s="22"/>
      <c r="T822" s="53"/>
      <c r="U822" s="22"/>
      <c r="V822" s="28"/>
      <c r="Y822" s="28"/>
    </row>
    <row r="823" spans="9:25" x14ac:dyDescent="0.3">
      <c r="I823" s="22">
        <v>38120</v>
      </c>
      <c r="J823" s="29">
        <f t="shared" si="31"/>
        <v>2004</v>
      </c>
      <c r="K823" s="29" t="s">
        <v>75</v>
      </c>
      <c r="L823" s="42">
        <v>739.14</v>
      </c>
      <c r="M823" s="26">
        <f t="shared" si="32"/>
        <v>0.56098076070199154</v>
      </c>
      <c r="N823" s="54"/>
      <c r="O823" s="26"/>
      <c r="S823" s="22"/>
      <c r="T823" s="53"/>
      <c r="U823" s="22"/>
      <c r="V823" s="28"/>
      <c r="Y823" s="28"/>
    </row>
    <row r="824" spans="9:25" x14ac:dyDescent="0.3">
      <c r="I824" s="22">
        <v>38121</v>
      </c>
      <c r="J824" s="29">
        <f t="shared" si="31"/>
        <v>2004</v>
      </c>
      <c r="K824" s="29" t="s">
        <v>75</v>
      </c>
      <c r="L824" s="42">
        <v>722.71</v>
      </c>
      <c r="M824" s="26">
        <f t="shared" si="32"/>
        <v>0.5444501431807498</v>
      </c>
      <c r="N824" s="54"/>
      <c r="O824" s="26"/>
      <c r="S824" s="22"/>
      <c r="T824" s="53"/>
      <c r="U824" s="22"/>
      <c r="V824" s="28"/>
      <c r="Y824" s="28"/>
    </row>
    <row r="825" spans="9:25" x14ac:dyDescent="0.3">
      <c r="I825" s="22">
        <v>38124</v>
      </c>
      <c r="J825" s="29">
        <f t="shared" si="31"/>
        <v>2004</v>
      </c>
      <c r="K825" s="29" t="s">
        <v>75</v>
      </c>
      <c r="L825" s="42">
        <v>668.48</v>
      </c>
      <c r="M825" s="26" t="str">
        <f t="shared" si="32"/>
        <v/>
      </c>
      <c r="N825" s="54"/>
      <c r="O825" s="26"/>
      <c r="S825" s="22"/>
      <c r="T825" s="53"/>
      <c r="U825" s="22"/>
      <c r="V825" s="28"/>
      <c r="Y825" s="28"/>
    </row>
    <row r="826" spans="9:25" x14ac:dyDescent="0.3">
      <c r="I826" s="22">
        <v>38125</v>
      </c>
      <c r="J826" s="29">
        <f t="shared" si="31"/>
        <v>2004</v>
      </c>
      <c r="K826" s="29" t="s">
        <v>75</v>
      </c>
      <c r="L826" s="42">
        <v>676.15</v>
      </c>
      <c r="M826" s="26" t="str">
        <f t="shared" si="32"/>
        <v/>
      </c>
      <c r="N826" s="54"/>
      <c r="O826" s="26"/>
      <c r="S826" s="22"/>
      <c r="T826" s="53"/>
      <c r="U826" s="22"/>
      <c r="V826" s="28"/>
      <c r="Y826" s="28"/>
    </row>
    <row r="827" spans="9:25" x14ac:dyDescent="0.3">
      <c r="I827" s="22">
        <v>38126</v>
      </c>
      <c r="J827" s="29">
        <f t="shared" si="31"/>
        <v>2004</v>
      </c>
      <c r="K827" s="29" t="s">
        <v>75</v>
      </c>
      <c r="L827" s="42">
        <v>706.8</v>
      </c>
      <c r="M827" s="26">
        <f t="shared" si="32"/>
        <v>0.53913157092461106</v>
      </c>
      <c r="N827" s="54"/>
      <c r="O827" s="26"/>
      <c r="S827" s="22"/>
      <c r="T827" s="53"/>
      <c r="U827" s="22"/>
      <c r="V827" s="28"/>
      <c r="Y827" s="28"/>
    </row>
    <row r="828" spans="9:25" x14ac:dyDescent="0.3">
      <c r="I828" s="22">
        <v>38128</v>
      </c>
      <c r="J828" s="29">
        <f t="shared" si="31"/>
        <v>2004</v>
      </c>
      <c r="K828" s="29" t="s">
        <v>75</v>
      </c>
      <c r="L828" s="42">
        <v>724.93</v>
      </c>
      <c r="M828" s="26">
        <f t="shared" si="32"/>
        <v>0.55467627442149714</v>
      </c>
      <c r="N828" s="54"/>
      <c r="O828" s="26"/>
      <c r="S828" s="22"/>
      <c r="T828" s="53"/>
      <c r="U828" s="22"/>
      <c r="V828" s="28"/>
      <c r="Y828" s="28"/>
    </row>
    <row r="829" spans="9:25" x14ac:dyDescent="0.3">
      <c r="I829" s="22">
        <v>38131</v>
      </c>
      <c r="J829" s="29">
        <f t="shared" si="31"/>
        <v>2004</v>
      </c>
      <c r="K829" s="29" t="s">
        <v>75</v>
      </c>
      <c r="L829" s="42">
        <v>732.58</v>
      </c>
      <c r="M829" s="26" t="str">
        <f t="shared" si="32"/>
        <v/>
      </c>
      <c r="N829" s="54"/>
      <c r="O829" s="26"/>
      <c r="S829" s="22"/>
      <c r="T829" s="53"/>
      <c r="U829" s="22"/>
      <c r="V829" s="28"/>
      <c r="Y829" s="28"/>
    </row>
    <row r="830" spans="9:25" x14ac:dyDescent="0.3">
      <c r="I830" s="22">
        <v>38132</v>
      </c>
      <c r="J830" s="29">
        <f t="shared" si="31"/>
        <v>2004</v>
      </c>
      <c r="K830" s="29" t="s">
        <v>75</v>
      </c>
      <c r="L830" s="42">
        <v>717.14</v>
      </c>
      <c r="M830" s="26" t="str">
        <f t="shared" si="32"/>
        <v/>
      </c>
      <c r="N830" s="54"/>
      <c r="O830" s="26"/>
      <c r="S830" s="22"/>
      <c r="T830" s="53"/>
      <c r="U830" s="22"/>
      <c r="V830" s="28"/>
      <c r="Y830" s="28"/>
    </row>
    <row r="831" spans="9:25" x14ac:dyDescent="0.3">
      <c r="I831" s="22">
        <v>38133</v>
      </c>
      <c r="J831" s="29">
        <f t="shared" si="31"/>
        <v>2004</v>
      </c>
      <c r="K831" s="29" t="s">
        <v>75</v>
      </c>
      <c r="L831" s="42">
        <v>718.01</v>
      </c>
      <c r="M831" s="26">
        <f t="shared" si="32"/>
        <v>0.50082565163771653</v>
      </c>
      <c r="N831" s="54"/>
      <c r="O831" s="26"/>
      <c r="S831" s="22"/>
      <c r="T831" s="53"/>
      <c r="U831" s="22"/>
      <c r="V831" s="28"/>
      <c r="Y831" s="28"/>
    </row>
    <row r="832" spans="9:25" x14ac:dyDescent="0.3">
      <c r="I832" s="22">
        <v>38134</v>
      </c>
      <c r="J832" s="29">
        <f t="shared" si="31"/>
        <v>2004</v>
      </c>
      <c r="K832" s="29" t="s">
        <v>75</v>
      </c>
      <c r="L832" s="42">
        <v>728.31</v>
      </c>
      <c r="M832" s="26">
        <f t="shared" si="32"/>
        <v>0.5164594915360109</v>
      </c>
      <c r="N832" s="54"/>
      <c r="O832" s="26"/>
      <c r="S832" s="22"/>
      <c r="T832" s="53"/>
      <c r="U832" s="22"/>
      <c r="V832" s="28"/>
      <c r="Y832" s="28"/>
    </row>
    <row r="833" spans="9:25" x14ac:dyDescent="0.3">
      <c r="I833" s="22">
        <v>38135</v>
      </c>
      <c r="J833" s="29">
        <f t="shared" si="31"/>
        <v>2004</v>
      </c>
      <c r="K833" s="29" t="s">
        <v>75</v>
      </c>
      <c r="L833" s="42">
        <v>733.99</v>
      </c>
      <c r="M833" s="26">
        <f t="shared" si="32"/>
        <v>0.48936731463820465</v>
      </c>
      <c r="N833" s="54"/>
      <c r="O833" s="26"/>
      <c r="S833" s="22"/>
      <c r="T833" s="53"/>
      <c r="U833" s="22"/>
      <c r="V833" s="28"/>
      <c r="Y833" s="28"/>
    </row>
    <row r="834" spans="9:25" x14ac:dyDescent="0.3">
      <c r="I834" s="22">
        <v>38138</v>
      </c>
      <c r="J834" s="29">
        <f t="shared" si="31"/>
        <v>2004</v>
      </c>
      <c r="K834" s="29" t="s">
        <v>75</v>
      </c>
      <c r="L834" s="42">
        <v>732.52</v>
      </c>
      <c r="M834" s="26" t="str">
        <f t="shared" si="32"/>
        <v/>
      </c>
      <c r="N834" s="54"/>
      <c r="O834" s="26"/>
      <c r="S834" s="22"/>
      <c r="T834" s="53"/>
      <c r="U834" s="22"/>
      <c r="V834" s="28"/>
      <c r="Y834" s="28"/>
    </row>
    <row r="835" spans="9:25" x14ac:dyDescent="0.3">
      <c r="I835" s="22">
        <v>38139</v>
      </c>
      <c r="J835" s="29">
        <f t="shared" si="31"/>
        <v>2004</v>
      </c>
      <c r="K835" s="29" t="s">
        <v>75</v>
      </c>
      <c r="L835" s="42">
        <v>731.2</v>
      </c>
      <c r="M835" s="26" t="str">
        <f t="shared" si="32"/>
        <v/>
      </c>
      <c r="N835" s="54"/>
      <c r="O835" s="26"/>
      <c r="S835" s="22"/>
      <c r="T835" s="53"/>
      <c r="U835" s="22"/>
      <c r="V835" s="28"/>
      <c r="Y835" s="28"/>
    </row>
    <row r="836" spans="9:25" x14ac:dyDescent="0.3">
      <c r="I836" s="22">
        <v>38140</v>
      </c>
      <c r="J836" s="29">
        <f t="shared" si="31"/>
        <v>2004</v>
      </c>
      <c r="K836" s="29" t="s">
        <v>75</v>
      </c>
      <c r="L836" s="42">
        <v>719.04</v>
      </c>
      <c r="M836" s="26">
        <f t="shared" si="32"/>
        <v>0.42181444277465774</v>
      </c>
      <c r="N836" s="54"/>
      <c r="O836" s="26"/>
      <c r="S836" s="22"/>
      <c r="T836" s="53"/>
      <c r="U836" s="22"/>
      <c r="V836" s="28"/>
      <c r="Y836" s="28"/>
    </row>
    <row r="837" spans="9:25" x14ac:dyDescent="0.3">
      <c r="I837" s="22">
        <v>38142</v>
      </c>
      <c r="J837" s="29">
        <f t="shared" ref="J837:J900" si="33">YEAR(I837)</f>
        <v>2004</v>
      </c>
      <c r="K837" s="29" t="s">
        <v>75</v>
      </c>
      <c r="L837" s="42">
        <v>697.94</v>
      </c>
      <c r="M837" s="26">
        <f t="shared" ref="M837:M900" si="34">IFERROR((L837-_xlfn.XLOOKUP(EDATE(I837, -12), I:I, L:L, "", 0)) / _xlfn.XLOOKUP(EDATE(I837, -12), I:I, L:L, "", 0),IF(_xlfn.XLOOKUP(EDATE(I837, -12), I:I, L:L, "", 0)=0, "Previous Year Value is Zero", ""))</f>
        <v>0.38334687729173705</v>
      </c>
      <c r="N837" s="54"/>
      <c r="O837" s="26"/>
      <c r="S837" s="22"/>
      <c r="T837" s="53"/>
      <c r="U837" s="22"/>
      <c r="V837" s="28"/>
      <c r="Y837" s="28"/>
    </row>
    <row r="838" spans="9:25" x14ac:dyDescent="0.3">
      <c r="I838" s="22">
        <v>38145</v>
      </c>
      <c r="J838" s="29">
        <f t="shared" si="33"/>
        <v>2004</v>
      </c>
      <c r="K838" s="29" t="s">
        <v>75</v>
      </c>
      <c r="L838" s="42">
        <v>700.79</v>
      </c>
      <c r="M838" s="26" t="str">
        <f t="shared" si="34"/>
        <v/>
      </c>
      <c r="N838" s="54"/>
      <c r="O838" s="26"/>
      <c r="S838" s="22"/>
      <c r="T838" s="53"/>
      <c r="U838" s="22"/>
      <c r="V838" s="28"/>
      <c r="Y838" s="28"/>
    </row>
    <row r="839" spans="9:25" x14ac:dyDescent="0.3">
      <c r="I839" s="22">
        <v>38146</v>
      </c>
      <c r="J839" s="29">
        <f t="shared" si="33"/>
        <v>2004</v>
      </c>
      <c r="K839" s="29" t="s">
        <v>75</v>
      </c>
      <c r="L839" s="42">
        <v>703.58</v>
      </c>
      <c r="M839" s="26" t="str">
        <f t="shared" si="34"/>
        <v/>
      </c>
      <c r="N839" s="54"/>
      <c r="O839" s="26"/>
      <c r="S839" s="22"/>
      <c r="T839" s="53"/>
      <c r="U839" s="22"/>
      <c r="V839" s="28"/>
      <c r="Y839" s="28"/>
    </row>
    <row r="840" spans="9:25" x14ac:dyDescent="0.3">
      <c r="I840" s="22">
        <v>38147</v>
      </c>
      <c r="J840" s="29">
        <f t="shared" si="33"/>
        <v>2004</v>
      </c>
      <c r="K840" s="29" t="s">
        <v>75</v>
      </c>
      <c r="L840" s="42">
        <v>709.75</v>
      </c>
      <c r="M840" s="26">
        <f t="shared" si="34"/>
        <v>0.36666474110873615</v>
      </c>
      <c r="N840" s="54"/>
      <c r="O840" s="26"/>
      <c r="S840" s="22"/>
      <c r="T840" s="53"/>
      <c r="U840" s="22"/>
      <c r="V840" s="28"/>
      <c r="Y840" s="28"/>
    </row>
    <row r="841" spans="9:25" x14ac:dyDescent="0.3">
      <c r="I841" s="22">
        <v>38148</v>
      </c>
      <c r="J841" s="29">
        <f t="shared" si="33"/>
        <v>2004</v>
      </c>
      <c r="K841" s="29" t="s">
        <v>75</v>
      </c>
      <c r="L841" s="42">
        <v>706.84</v>
      </c>
      <c r="M841" s="26">
        <f t="shared" si="34"/>
        <v>0.36051122146514242</v>
      </c>
      <c r="N841" s="54"/>
      <c r="O841" s="26"/>
      <c r="S841" s="22"/>
      <c r="T841" s="53"/>
      <c r="U841" s="22"/>
      <c r="V841" s="28"/>
      <c r="Y841" s="28"/>
    </row>
    <row r="842" spans="9:25" x14ac:dyDescent="0.3">
      <c r="I842" s="22">
        <v>38149</v>
      </c>
      <c r="J842" s="29">
        <f t="shared" si="33"/>
        <v>2004</v>
      </c>
      <c r="K842" s="29" t="s">
        <v>75</v>
      </c>
      <c r="L842" s="42">
        <v>704.13</v>
      </c>
      <c r="M842" s="26">
        <f t="shared" si="34"/>
        <v>0.36536037695604107</v>
      </c>
      <c r="N842" s="54"/>
      <c r="O842" s="26"/>
      <c r="S842" s="22"/>
      <c r="T842" s="53"/>
      <c r="U842" s="22"/>
      <c r="V842" s="28"/>
      <c r="Y842" s="28"/>
    </row>
    <row r="843" spans="9:25" x14ac:dyDescent="0.3">
      <c r="I843" s="22">
        <v>38152</v>
      </c>
      <c r="J843" s="29">
        <f t="shared" si="33"/>
        <v>2004</v>
      </c>
      <c r="K843" s="29" t="s">
        <v>75</v>
      </c>
      <c r="L843" s="42">
        <v>696.34</v>
      </c>
      <c r="M843" s="26" t="str">
        <f t="shared" si="34"/>
        <v/>
      </c>
      <c r="N843" s="54"/>
      <c r="O843" s="26"/>
      <c r="S843" s="22"/>
      <c r="T843" s="53"/>
      <c r="U843" s="22"/>
      <c r="V843" s="28"/>
      <c r="Y843" s="28"/>
    </row>
    <row r="844" spans="9:25" x14ac:dyDescent="0.3">
      <c r="I844" s="22">
        <v>38153</v>
      </c>
      <c r="J844" s="29">
        <f t="shared" si="33"/>
        <v>2004</v>
      </c>
      <c r="K844" s="29" t="s">
        <v>75</v>
      </c>
      <c r="L844" s="42">
        <v>707.41</v>
      </c>
      <c r="M844" s="26" t="str">
        <f t="shared" si="34"/>
        <v/>
      </c>
      <c r="N844" s="54"/>
      <c r="O844" s="26"/>
      <c r="S844" s="22"/>
      <c r="T844" s="53"/>
      <c r="U844" s="22"/>
      <c r="V844" s="28"/>
      <c r="Y844" s="28"/>
    </row>
    <row r="845" spans="9:25" x14ac:dyDescent="0.3">
      <c r="I845" s="22">
        <v>38154</v>
      </c>
      <c r="J845" s="29">
        <f t="shared" si="33"/>
        <v>2004</v>
      </c>
      <c r="K845" s="29" t="s">
        <v>75</v>
      </c>
      <c r="L845" s="42">
        <v>707.89</v>
      </c>
      <c r="M845" s="26">
        <f t="shared" si="34"/>
        <v>0.38073689754042389</v>
      </c>
      <c r="N845" s="54"/>
      <c r="O845" s="26"/>
      <c r="S845" s="22"/>
      <c r="T845" s="53"/>
      <c r="U845" s="22"/>
      <c r="V845" s="28"/>
      <c r="Y845" s="28"/>
    </row>
    <row r="846" spans="9:25" x14ac:dyDescent="0.3">
      <c r="I846" s="22">
        <v>38155</v>
      </c>
      <c r="J846" s="29">
        <f t="shared" si="33"/>
        <v>2004</v>
      </c>
      <c r="K846" s="29" t="s">
        <v>75</v>
      </c>
      <c r="L846" s="42">
        <v>700.14</v>
      </c>
      <c r="M846" s="26">
        <f t="shared" si="34"/>
        <v>0.37541254125412532</v>
      </c>
      <c r="N846" s="54"/>
      <c r="O846" s="26"/>
      <c r="S846" s="22"/>
      <c r="T846" s="53"/>
      <c r="U846" s="22"/>
      <c r="V846" s="28"/>
      <c r="Y846" s="28"/>
    </row>
    <row r="847" spans="9:25" x14ac:dyDescent="0.3">
      <c r="I847" s="22">
        <v>38156</v>
      </c>
      <c r="J847" s="29">
        <f t="shared" si="33"/>
        <v>2004</v>
      </c>
      <c r="K847" s="29" t="s">
        <v>75</v>
      </c>
      <c r="L847" s="42">
        <v>692.72</v>
      </c>
      <c r="M847" s="26">
        <f t="shared" si="34"/>
        <v>0.37654750312978164</v>
      </c>
      <c r="N847" s="54"/>
      <c r="O847" s="26"/>
      <c r="S847" s="22"/>
      <c r="T847" s="53"/>
      <c r="U847" s="22"/>
      <c r="V847" s="28"/>
      <c r="Y847" s="28"/>
    </row>
    <row r="848" spans="9:25" x14ac:dyDescent="0.3">
      <c r="I848" s="22">
        <v>38159</v>
      </c>
      <c r="J848" s="29">
        <f t="shared" si="33"/>
        <v>2004</v>
      </c>
      <c r="K848" s="29" t="s">
        <v>75</v>
      </c>
      <c r="L848" s="42">
        <v>689.62</v>
      </c>
      <c r="M848" s="26" t="str">
        <f t="shared" si="34"/>
        <v/>
      </c>
      <c r="N848" s="54"/>
      <c r="O848" s="26"/>
      <c r="S848" s="22"/>
      <c r="T848" s="53"/>
      <c r="U848" s="22"/>
      <c r="V848" s="28"/>
      <c r="Y848" s="28"/>
    </row>
    <row r="849" spans="9:25" x14ac:dyDescent="0.3">
      <c r="I849" s="22">
        <v>38160</v>
      </c>
      <c r="J849" s="29">
        <f t="shared" si="33"/>
        <v>2004</v>
      </c>
      <c r="K849" s="29" t="s">
        <v>75</v>
      </c>
      <c r="L849" s="42">
        <v>691.09</v>
      </c>
      <c r="M849" s="26" t="str">
        <f t="shared" si="34"/>
        <v/>
      </c>
      <c r="N849" s="54"/>
      <c r="O849" s="26"/>
      <c r="S849" s="22"/>
      <c r="T849" s="53"/>
      <c r="U849" s="22"/>
      <c r="V849" s="28"/>
      <c r="Y849" s="28"/>
    </row>
    <row r="850" spans="9:25" x14ac:dyDescent="0.3">
      <c r="I850" s="22">
        <v>38161</v>
      </c>
      <c r="J850" s="29">
        <f t="shared" si="33"/>
        <v>2004</v>
      </c>
      <c r="K850" s="29" t="s">
        <v>75</v>
      </c>
      <c r="L850" s="42">
        <v>699.76</v>
      </c>
      <c r="M850" s="26">
        <f t="shared" si="34"/>
        <v>0.38207817345104778</v>
      </c>
      <c r="N850" s="54"/>
      <c r="O850" s="26"/>
      <c r="S850" s="22"/>
      <c r="T850" s="53"/>
      <c r="U850" s="22"/>
      <c r="V850" s="28"/>
      <c r="Y850" s="28"/>
    </row>
    <row r="851" spans="9:25" x14ac:dyDescent="0.3">
      <c r="I851" s="22">
        <v>38162</v>
      </c>
      <c r="J851" s="29">
        <f t="shared" si="33"/>
        <v>2004</v>
      </c>
      <c r="K851" s="29" t="s">
        <v>75</v>
      </c>
      <c r="L851" s="42">
        <v>709.35</v>
      </c>
      <c r="M851" s="26">
        <f t="shared" si="34"/>
        <v>0.41816109878246271</v>
      </c>
      <c r="N851" s="54"/>
      <c r="O851" s="26"/>
      <c r="S851" s="22"/>
      <c r="T851" s="53"/>
      <c r="U851" s="22"/>
      <c r="V851" s="28"/>
      <c r="Y851" s="28"/>
    </row>
    <row r="852" spans="9:25" x14ac:dyDescent="0.3">
      <c r="I852" s="22">
        <v>38163</v>
      </c>
      <c r="J852" s="29">
        <f t="shared" si="33"/>
        <v>2004</v>
      </c>
      <c r="K852" s="29" t="s">
        <v>75</v>
      </c>
      <c r="L852" s="42">
        <v>720.23</v>
      </c>
      <c r="M852" s="26">
        <f t="shared" si="34"/>
        <v>0.43965379387542985</v>
      </c>
      <c r="N852" s="54"/>
      <c r="O852" s="26"/>
      <c r="S852" s="22"/>
      <c r="T852" s="53"/>
      <c r="U852" s="22"/>
      <c r="V852" s="28"/>
      <c r="Y852" s="28"/>
    </row>
    <row r="853" spans="9:25" x14ac:dyDescent="0.3">
      <c r="I853" s="22">
        <v>38166</v>
      </c>
      <c r="J853" s="29">
        <f t="shared" si="33"/>
        <v>2004</v>
      </c>
      <c r="K853" s="29" t="s">
        <v>75</v>
      </c>
      <c r="L853" s="42">
        <v>720.54</v>
      </c>
      <c r="M853" s="26" t="str">
        <f t="shared" si="34"/>
        <v/>
      </c>
      <c r="N853" s="54"/>
      <c r="O853" s="26"/>
      <c r="S853" s="22"/>
      <c r="T853" s="53"/>
      <c r="U853" s="22"/>
      <c r="V853" s="28"/>
      <c r="Y853" s="28"/>
    </row>
    <row r="854" spans="9:25" x14ac:dyDescent="0.3">
      <c r="I854" s="22">
        <v>38167</v>
      </c>
      <c r="J854" s="29">
        <f t="shared" si="33"/>
        <v>2004</v>
      </c>
      <c r="K854" s="29" t="s">
        <v>75</v>
      </c>
      <c r="L854" s="42">
        <v>722.29</v>
      </c>
      <c r="M854" s="26" t="str">
        <f t="shared" si="34"/>
        <v/>
      </c>
      <c r="N854" s="54"/>
      <c r="O854" s="26"/>
      <c r="S854" s="22"/>
      <c r="T854" s="53"/>
      <c r="U854" s="22"/>
      <c r="V854" s="28"/>
      <c r="Y854" s="28"/>
    </row>
    <row r="855" spans="9:25" x14ac:dyDescent="0.3">
      <c r="I855" s="22">
        <v>38168</v>
      </c>
      <c r="J855" s="29">
        <f t="shared" si="33"/>
        <v>2004</v>
      </c>
      <c r="K855" s="29" t="s">
        <v>75</v>
      </c>
      <c r="L855" s="42">
        <v>732.4</v>
      </c>
      <c r="M855" s="26">
        <f t="shared" si="34"/>
        <v>0.44886251236399599</v>
      </c>
      <c r="N855" s="54"/>
      <c r="O855" s="26"/>
      <c r="S855" s="22"/>
      <c r="T855" s="53"/>
      <c r="U855" s="22"/>
      <c r="V855" s="28"/>
      <c r="Y855" s="28"/>
    </row>
    <row r="856" spans="9:25" x14ac:dyDescent="0.3">
      <c r="I856" s="22">
        <v>38169</v>
      </c>
      <c r="J856" s="29">
        <f t="shared" si="33"/>
        <v>2004</v>
      </c>
      <c r="K856" s="29" t="s">
        <v>75</v>
      </c>
      <c r="L856" s="42">
        <v>729.81</v>
      </c>
      <c r="M856" s="26">
        <f t="shared" si="34"/>
        <v>0.4432820472254082</v>
      </c>
      <c r="N856" s="54"/>
      <c r="O856" s="26"/>
      <c r="S856" s="22"/>
      <c r="T856" s="53"/>
      <c r="U856" s="22"/>
      <c r="V856" s="28"/>
      <c r="Y856" s="28"/>
    </row>
    <row r="857" spans="9:25" x14ac:dyDescent="0.3">
      <c r="I857" s="22">
        <v>38170</v>
      </c>
      <c r="J857" s="29">
        <f t="shared" si="33"/>
        <v>2004</v>
      </c>
      <c r="K857" s="29" t="s">
        <v>75</v>
      </c>
      <c r="L857" s="42">
        <v>745.03</v>
      </c>
      <c r="M857" s="26">
        <f t="shared" si="34"/>
        <v>0.47218764202580665</v>
      </c>
      <c r="N857" s="54"/>
      <c r="O857" s="26"/>
      <c r="S857" s="22"/>
      <c r="T857" s="53"/>
      <c r="U857" s="22"/>
      <c r="V857" s="28"/>
      <c r="Y857" s="28"/>
    </row>
    <row r="858" spans="9:25" x14ac:dyDescent="0.3">
      <c r="I858" s="22">
        <v>38173</v>
      </c>
      <c r="J858" s="29">
        <f t="shared" si="33"/>
        <v>2004</v>
      </c>
      <c r="K858" s="29" t="s">
        <v>75</v>
      </c>
      <c r="L858" s="42">
        <v>745.03</v>
      </c>
      <c r="M858" s="26" t="str">
        <f t="shared" si="34"/>
        <v/>
      </c>
      <c r="N858" s="54"/>
      <c r="O858" s="26"/>
      <c r="S858" s="22"/>
      <c r="T858" s="53"/>
      <c r="U858" s="22"/>
      <c r="V858" s="28"/>
      <c r="Y858" s="28"/>
    </row>
    <row r="859" spans="9:25" x14ac:dyDescent="0.3">
      <c r="I859" s="22">
        <v>38174</v>
      </c>
      <c r="J859" s="29">
        <f t="shared" si="33"/>
        <v>2004</v>
      </c>
      <c r="K859" s="29" t="s">
        <v>75</v>
      </c>
      <c r="L859" s="42">
        <v>768.26</v>
      </c>
      <c r="M859" s="26" t="str">
        <f t="shared" si="34"/>
        <v/>
      </c>
      <c r="N859" s="54"/>
      <c r="O859" s="26"/>
      <c r="S859" s="22"/>
      <c r="T859" s="53"/>
      <c r="U859" s="22"/>
      <c r="V859" s="28"/>
      <c r="Y859" s="28"/>
    </row>
    <row r="860" spans="9:25" x14ac:dyDescent="0.3">
      <c r="I860" s="22">
        <v>38175</v>
      </c>
      <c r="J860" s="29">
        <f t="shared" si="33"/>
        <v>2004</v>
      </c>
      <c r="K860" s="29" t="s">
        <v>75</v>
      </c>
      <c r="L860" s="42">
        <v>771.66</v>
      </c>
      <c r="M860" s="26">
        <f t="shared" si="34"/>
        <v>0.50897571277719111</v>
      </c>
      <c r="N860" s="54"/>
      <c r="O860" s="26"/>
      <c r="S860" s="22"/>
      <c r="T860" s="53"/>
      <c r="U860" s="22"/>
      <c r="V860" s="28"/>
      <c r="Y860" s="28"/>
    </row>
    <row r="861" spans="9:25" x14ac:dyDescent="0.3">
      <c r="I861" s="22">
        <v>38176</v>
      </c>
      <c r="J861" s="29">
        <f t="shared" si="33"/>
        <v>2004</v>
      </c>
      <c r="K861" s="29" t="s">
        <v>75</v>
      </c>
      <c r="L861" s="42">
        <v>759.74</v>
      </c>
      <c r="M861" s="26">
        <f t="shared" si="34"/>
        <v>0.46518041386226455</v>
      </c>
      <c r="N861" s="54"/>
      <c r="O861" s="26"/>
      <c r="S861" s="22"/>
      <c r="T861" s="53"/>
      <c r="U861" s="22"/>
      <c r="V861" s="28"/>
      <c r="Y861" s="28"/>
    </row>
    <row r="862" spans="9:25" x14ac:dyDescent="0.3">
      <c r="I862" s="22">
        <v>38177</v>
      </c>
      <c r="J862" s="29">
        <f t="shared" si="33"/>
        <v>2004</v>
      </c>
      <c r="K862" s="29" t="s">
        <v>75</v>
      </c>
      <c r="L862" s="42">
        <v>761.14</v>
      </c>
      <c r="M862" s="26">
        <f t="shared" si="34"/>
        <v>0.46426578942305857</v>
      </c>
      <c r="N862" s="54"/>
      <c r="O862" s="26"/>
      <c r="S862" s="22"/>
      <c r="T862" s="53"/>
      <c r="U862" s="22"/>
      <c r="V862" s="28"/>
      <c r="Y862" s="28"/>
    </row>
    <row r="863" spans="9:25" x14ac:dyDescent="0.3">
      <c r="I863" s="22">
        <v>38180</v>
      </c>
      <c r="J863" s="29">
        <f t="shared" si="33"/>
        <v>2004</v>
      </c>
      <c r="K863" s="29" t="s">
        <v>75</v>
      </c>
      <c r="L863" s="42">
        <v>757.58</v>
      </c>
      <c r="M863" s="26" t="str">
        <f t="shared" si="34"/>
        <v/>
      </c>
      <c r="N863" s="54"/>
      <c r="O863" s="26"/>
      <c r="S863" s="22"/>
      <c r="T863" s="53"/>
      <c r="U863" s="22"/>
      <c r="V863" s="28"/>
      <c r="Y863" s="28"/>
    </row>
    <row r="864" spans="9:25" x14ac:dyDescent="0.3">
      <c r="I864" s="22">
        <v>38181</v>
      </c>
      <c r="J864" s="29">
        <f t="shared" si="33"/>
        <v>2004</v>
      </c>
      <c r="K864" s="29" t="s">
        <v>75</v>
      </c>
      <c r="L864" s="42">
        <v>756.58</v>
      </c>
      <c r="M864" s="26" t="str">
        <f t="shared" si="34"/>
        <v/>
      </c>
      <c r="N864" s="54"/>
      <c r="O864" s="26"/>
      <c r="S864" s="22"/>
      <c r="T864" s="53"/>
      <c r="U864" s="22"/>
      <c r="V864" s="28"/>
      <c r="Y864" s="28"/>
    </row>
    <row r="865" spans="9:25" x14ac:dyDescent="0.3">
      <c r="I865" s="22">
        <v>38182</v>
      </c>
      <c r="J865" s="29">
        <f t="shared" si="33"/>
        <v>2004</v>
      </c>
      <c r="K865" s="29" t="s">
        <v>75</v>
      </c>
      <c r="L865" s="42">
        <v>744.32</v>
      </c>
      <c r="M865" s="26">
        <f t="shared" si="34"/>
        <v>0.39135636309256766</v>
      </c>
      <c r="N865" s="54"/>
      <c r="O865" s="26"/>
      <c r="S865" s="22"/>
      <c r="T865" s="53"/>
      <c r="U865" s="22"/>
      <c r="V865" s="28"/>
      <c r="Y865" s="28"/>
    </row>
    <row r="866" spans="9:25" x14ac:dyDescent="0.3">
      <c r="I866" s="22">
        <v>38183</v>
      </c>
      <c r="J866" s="29">
        <f t="shared" si="33"/>
        <v>2004</v>
      </c>
      <c r="K866" s="29" t="s">
        <v>75</v>
      </c>
      <c r="L866" s="42">
        <v>745.34</v>
      </c>
      <c r="M866" s="26">
        <f t="shared" si="34"/>
        <v>0.39621227731674874</v>
      </c>
      <c r="N866" s="54"/>
      <c r="O866" s="26"/>
      <c r="S866" s="22"/>
      <c r="T866" s="53"/>
      <c r="U866" s="22"/>
      <c r="V866" s="28"/>
      <c r="Y866" s="28"/>
    </row>
    <row r="867" spans="9:25" x14ac:dyDescent="0.3">
      <c r="I867" s="22">
        <v>38184</v>
      </c>
      <c r="J867" s="29">
        <f t="shared" si="33"/>
        <v>2004</v>
      </c>
      <c r="K867" s="29" t="s">
        <v>75</v>
      </c>
      <c r="L867" s="42">
        <v>756.1</v>
      </c>
      <c r="M867" s="26">
        <f t="shared" si="34"/>
        <v>0.44222332430473438</v>
      </c>
      <c r="N867" s="54"/>
      <c r="O867" s="26"/>
      <c r="S867" s="22"/>
      <c r="T867" s="53"/>
      <c r="U867" s="22"/>
      <c r="V867" s="28"/>
      <c r="Y867" s="28"/>
    </row>
    <row r="868" spans="9:25" x14ac:dyDescent="0.3">
      <c r="I868" s="22">
        <v>38187</v>
      </c>
      <c r="J868" s="29">
        <f t="shared" si="33"/>
        <v>2004</v>
      </c>
      <c r="K868" s="29" t="s">
        <v>75</v>
      </c>
      <c r="L868" s="42">
        <v>754.27</v>
      </c>
      <c r="M868" s="26" t="str">
        <f t="shared" si="34"/>
        <v/>
      </c>
      <c r="N868" s="54"/>
      <c r="O868" s="26"/>
      <c r="S868" s="22"/>
      <c r="T868" s="53"/>
      <c r="U868" s="22"/>
      <c r="V868" s="28"/>
      <c r="Y868" s="28"/>
    </row>
    <row r="869" spans="9:25" x14ac:dyDescent="0.3">
      <c r="I869" s="22">
        <v>38188</v>
      </c>
      <c r="J869" s="29">
        <f t="shared" si="33"/>
        <v>2004</v>
      </c>
      <c r="K869" s="29" t="s">
        <v>75</v>
      </c>
      <c r="L869" s="42">
        <v>756.67</v>
      </c>
      <c r="M869" s="26" t="str">
        <f t="shared" si="34"/>
        <v/>
      </c>
      <c r="N869" s="54"/>
      <c r="O869" s="26"/>
      <c r="S869" s="22"/>
      <c r="T869" s="53"/>
      <c r="U869" s="22"/>
      <c r="V869" s="28"/>
      <c r="Y869" s="28"/>
    </row>
    <row r="870" spans="9:25" x14ac:dyDescent="0.3">
      <c r="I870" s="22">
        <v>38189</v>
      </c>
      <c r="J870" s="29">
        <f t="shared" si="33"/>
        <v>2004</v>
      </c>
      <c r="K870" s="29" t="s">
        <v>75</v>
      </c>
      <c r="L870" s="42">
        <v>761.24</v>
      </c>
      <c r="M870" s="26">
        <f t="shared" si="34"/>
        <v>0.46136568697087799</v>
      </c>
      <c r="N870" s="54"/>
      <c r="O870" s="26"/>
      <c r="S870" s="22"/>
      <c r="T870" s="53"/>
      <c r="U870" s="22"/>
      <c r="V870" s="28"/>
      <c r="Y870" s="28"/>
    </row>
    <row r="871" spans="9:25" x14ac:dyDescent="0.3">
      <c r="I871" s="22">
        <v>38190</v>
      </c>
      <c r="J871" s="29">
        <f t="shared" si="33"/>
        <v>2004</v>
      </c>
      <c r="K871" s="29" t="s">
        <v>75</v>
      </c>
      <c r="L871" s="42">
        <v>761.52</v>
      </c>
      <c r="M871" s="26">
        <f t="shared" si="34"/>
        <v>0.47358643910368053</v>
      </c>
      <c r="N871" s="54"/>
      <c r="O871" s="26"/>
      <c r="S871" s="22"/>
      <c r="T871" s="53"/>
      <c r="U871" s="22"/>
      <c r="V871" s="28"/>
      <c r="Y871" s="28"/>
    </row>
    <row r="872" spans="9:25" x14ac:dyDescent="0.3">
      <c r="I872" s="22">
        <v>38191</v>
      </c>
      <c r="J872" s="29">
        <f t="shared" si="33"/>
        <v>2004</v>
      </c>
      <c r="K872" s="29" t="s">
        <v>75</v>
      </c>
      <c r="L872" s="42">
        <v>766.37</v>
      </c>
      <c r="M872" s="26">
        <f t="shared" si="34"/>
        <v>0.49500604736451953</v>
      </c>
      <c r="N872" s="54"/>
      <c r="O872" s="26"/>
      <c r="S872" s="22"/>
      <c r="T872" s="53"/>
      <c r="U872" s="22"/>
      <c r="V872" s="28"/>
      <c r="Y872" s="28"/>
    </row>
    <row r="873" spans="9:25" x14ac:dyDescent="0.3">
      <c r="I873" s="22">
        <v>38194</v>
      </c>
      <c r="J873" s="29">
        <f t="shared" si="33"/>
        <v>2004</v>
      </c>
      <c r="K873" s="29" t="s">
        <v>75</v>
      </c>
      <c r="L873" s="42">
        <v>761.8</v>
      </c>
      <c r="M873" s="26" t="str">
        <f t="shared" si="34"/>
        <v/>
      </c>
      <c r="N873" s="54"/>
      <c r="O873" s="26"/>
      <c r="S873" s="22"/>
      <c r="T873" s="53"/>
      <c r="U873" s="22"/>
      <c r="V873" s="28"/>
      <c r="Y873" s="28"/>
    </row>
    <row r="874" spans="9:25" x14ac:dyDescent="0.3">
      <c r="I874" s="22">
        <v>38195</v>
      </c>
      <c r="J874" s="29">
        <f t="shared" si="33"/>
        <v>2004</v>
      </c>
      <c r="K874" s="29" t="s">
        <v>75</v>
      </c>
      <c r="L874" s="42">
        <v>759.28</v>
      </c>
      <c r="M874" s="26" t="str">
        <f t="shared" si="34"/>
        <v/>
      </c>
      <c r="N874" s="54"/>
      <c r="O874" s="26"/>
      <c r="S874" s="22"/>
      <c r="T874" s="53"/>
      <c r="U874" s="22"/>
      <c r="V874" s="28"/>
      <c r="Y874" s="28"/>
    </row>
    <row r="875" spans="9:25" x14ac:dyDescent="0.3">
      <c r="I875" s="22">
        <v>38196</v>
      </c>
      <c r="J875" s="29">
        <f t="shared" si="33"/>
        <v>2004</v>
      </c>
      <c r="K875" s="29" t="s">
        <v>75</v>
      </c>
      <c r="L875" s="42">
        <v>760.2</v>
      </c>
      <c r="M875" s="26">
        <f t="shared" si="34"/>
        <v>0.48247820745334369</v>
      </c>
      <c r="N875" s="54"/>
      <c r="O875" s="26"/>
      <c r="S875" s="22"/>
      <c r="T875" s="53"/>
      <c r="U875" s="22"/>
      <c r="V875" s="28"/>
      <c r="Y875" s="28"/>
    </row>
    <row r="876" spans="9:25" x14ac:dyDescent="0.3">
      <c r="I876" s="22">
        <v>38197</v>
      </c>
      <c r="J876" s="29">
        <f t="shared" si="33"/>
        <v>2004</v>
      </c>
      <c r="K876" s="29" t="s">
        <v>75</v>
      </c>
      <c r="L876" s="42">
        <v>760.97</v>
      </c>
      <c r="M876" s="26">
        <f t="shared" si="34"/>
        <v>0.48780964670459653</v>
      </c>
      <c r="N876" s="54"/>
      <c r="O876" s="26"/>
      <c r="S876" s="22"/>
      <c r="T876" s="53"/>
      <c r="U876" s="22"/>
      <c r="V876" s="28"/>
      <c r="Y876" s="28"/>
    </row>
    <row r="877" spans="9:25" x14ac:dyDescent="0.3">
      <c r="I877" s="22">
        <v>38198</v>
      </c>
      <c r="J877" s="29">
        <f t="shared" si="33"/>
        <v>2004</v>
      </c>
      <c r="K877" s="29" t="s">
        <v>75</v>
      </c>
      <c r="L877" s="42">
        <v>756.98</v>
      </c>
      <c r="M877" s="26">
        <f t="shared" si="34"/>
        <v>0.48947306284679859</v>
      </c>
      <c r="N877" s="54"/>
      <c r="O877" s="26"/>
      <c r="S877" s="22"/>
      <c r="T877" s="53"/>
      <c r="U877" s="22"/>
      <c r="V877" s="28"/>
      <c r="Y877" s="28"/>
    </row>
    <row r="878" spans="9:25" x14ac:dyDescent="0.3">
      <c r="I878" s="22">
        <v>38201</v>
      </c>
      <c r="J878" s="29">
        <f t="shared" si="33"/>
        <v>2004</v>
      </c>
      <c r="K878" s="29" t="s">
        <v>75</v>
      </c>
      <c r="L878" s="42">
        <v>749.46</v>
      </c>
      <c r="M878" s="26" t="str">
        <f t="shared" si="34"/>
        <v/>
      </c>
      <c r="N878" s="54"/>
      <c r="O878" s="26"/>
      <c r="S878" s="22"/>
      <c r="T878" s="53"/>
      <c r="U878" s="22"/>
      <c r="V878" s="28"/>
      <c r="Y878" s="28"/>
    </row>
    <row r="879" spans="9:25" x14ac:dyDescent="0.3">
      <c r="I879" s="22">
        <v>38202</v>
      </c>
      <c r="J879" s="29">
        <f t="shared" si="33"/>
        <v>2004</v>
      </c>
      <c r="K879" s="29" t="s">
        <v>75</v>
      </c>
      <c r="L879" s="42">
        <v>757.3</v>
      </c>
      <c r="M879" s="26" t="str">
        <f t="shared" si="34"/>
        <v/>
      </c>
      <c r="N879" s="54"/>
      <c r="O879" s="26"/>
      <c r="S879" s="22"/>
      <c r="T879" s="53"/>
      <c r="U879" s="22"/>
      <c r="V879" s="28"/>
      <c r="Y879" s="28"/>
    </row>
    <row r="880" spans="9:25" x14ac:dyDescent="0.3">
      <c r="I880" s="22">
        <v>38203</v>
      </c>
      <c r="J880" s="29">
        <f t="shared" si="33"/>
        <v>2004</v>
      </c>
      <c r="K880" s="29" t="s">
        <v>75</v>
      </c>
      <c r="L880" s="42">
        <v>758.3</v>
      </c>
      <c r="M880" s="26">
        <f t="shared" si="34"/>
        <v>0.50474262809064563</v>
      </c>
      <c r="N880" s="54"/>
      <c r="O880" s="26"/>
      <c r="S880" s="22"/>
      <c r="T880" s="53"/>
      <c r="U880" s="22"/>
      <c r="V880" s="28"/>
      <c r="Y880" s="28"/>
    </row>
    <row r="881" spans="9:25" x14ac:dyDescent="0.3">
      <c r="I881" s="22">
        <v>38204</v>
      </c>
      <c r="J881" s="29">
        <f t="shared" si="33"/>
        <v>2004</v>
      </c>
      <c r="K881" s="29" t="s">
        <v>75</v>
      </c>
      <c r="L881" s="42">
        <v>762.01</v>
      </c>
      <c r="M881" s="26">
        <f t="shared" si="34"/>
        <v>0.55980185454322162</v>
      </c>
      <c r="N881" s="54"/>
      <c r="O881" s="26"/>
      <c r="S881" s="22"/>
      <c r="T881" s="53"/>
      <c r="U881" s="22"/>
      <c r="V881" s="28"/>
      <c r="Y881" s="28"/>
    </row>
    <row r="882" spans="9:25" x14ac:dyDescent="0.3">
      <c r="I882" s="22">
        <v>38205</v>
      </c>
      <c r="J882" s="29">
        <f t="shared" si="33"/>
        <v>2004</v>
      </c>
      <c r="K882" s="29" t="s">
        <v>75</v>
      </c>
      <c r="L882" s="42">
        <v>753.93</v>
      </c>
      <c r="M882" s="26">
        <f t="shared" si="34"/>
        <v>0.52481595340182818</v>
      </c>
      <c r="N882" s="54"/>
      <c r="O882" s="26"/>
      <c r="S882" s="22"/>
      <c r="T882" s="53"/>
      <c r="U882" s="22"/>
      <c r="V882" s="28"/>
      <c r="Y882" s="28"/>
    </row>
    <row r="883" spans="9:25" x14ac:dyDescent="0.3">
      <c r="I883" s="22">
        <v>38208</v>
      </c>
      <c r="J883" s="29">
        <f t="shared" si="33"/>
        <v>2004</v>
      </c>
      <c r="K883" s="29" t="s">
        <v>75</v>
      </c>
      <c r="L883" s="42">
        <v>750.04</v>
      </c>
      <c r="M883" s="26" t="str">
        <f t="shared" si="34"/>
        <v/>
      </c>
      <c r="N883" s="54"/>
      <c r="O883" s="26"/>
      <c r="S883" s="22"/>
      <c r="T883" s="53"/>
      <c r="U883" s="22"/>
      <c r="V883" s="28"/>
      <c r="Y883" s="28"/>
    </row>
    <row r="884" spans="9:25" x14ac:dyDescent="0.3">
      <c r="I884" s="22">
        <v>38209</v>
      </c>
      <c r="J884" s="29">
        <f t="shared" si="33"/>
        <v>2004</v>
      </c>
      <c r="K884" s="29" t="s">
        <v>75</v>
      </c>
      <c r="L884" s="42">
        <v>752.44</v>
      </c>
      <c r="M884" s="26" t="str">
        <f t="shared" si="34"/>
        <v/>
      </c>
      <c r="N884" s="54"/>
      <c r="O884" s="26"/>
      <c r="S884" s="22"/>
      <c r="T884" s="53"/>
      <c r="U884" s="22"/>
      <c r="V884" s="28"/>
      <c r="Y884" s="28"/>
    </row>
    <row r="885" spans="9:25" x14ac:dyDescent="0.3">
      <c r="I885" s="22">
        <v>38210</v>
      </c>
      <c r="J885" s="29">
        <f t="shared" si="33"/>
        <v>2004</v>
      </c>
      <c r="K885" s="29" t="s">
        <v>75</v>
      </c>
      <c r="L885" s="42">
        <v>763.95</v>
      </c>
      <c r="M885" s="26">
        <f t="shared" si="34"/>
        <v>0.51325172331827917</v>
      </c>
      <c r="N885" s="54"/>
      <c r="O885" s="26"/>
      <c r="S885" s="22"/>
      <c r="T885" s="53"/>
      <c r="U885" s="22"/>
      <c r="V885" s="28"/>
      <c r="Y885" s="28"/>
    </row>
    <row r="886" spans="9:25" x14ac:dyDescent="0.3">
      <c r="I886" s="22">
        <v>38211</v>
      </c>
      <c r="J886" s="29">
        <f t="shared" si="33"/>
        <v>2004</v>
      </c>
      <c r="K886" s="29" t="s">
        <v>75</v>
      </c>
      <c r="L886" s="42">
        <v>758.18</v>
      </c>
      <c r="M886" s="26">
        <f t="shared" si="34"/>
        <v>0.4971367639508707</v>
      </c>
      <c r="N886" s="54"/>
      <c r="O886" s="26"/>
      <c r="S886" s="22"/>
      <c r="T886" s="53"/>
      <c r="U886" s="22"/>
      <c r="V886" s="28"/>
      <c r="Y886" s="28"/>
    </row>
    <row r="887" spans="9:25" x14ac:dyDescent="0.3">
      <c r="I887" s="22">
        <v>38212</v>
      </c>
      <c r="J887" s="29">
        <f t="shared" si="33"/>
        <v>2004</v>
      </c>
      <c r="K887" s="29" t="s">
        <v>75</v>
      </c>
      <c r="L887" s="42">
        <v>755.92</v>
      </c>
      <c r="M887" s="26">
        <f t="shared" si="34"/>
        <v>0.4786299708546054</v>
      </c>
      <c r="N887" s="54"/>
      <c r="O887" s="26"/>
      <c r="S887" s="22"/>
      <c r="T887" s="53"/>
      <c r="U887" s="22"/>
      <c r="V887" s="28"/>
      <c r="Y887" s="28"/>
    </row>
    <row r="888" spans="9:25" x14ac:dyDescent="0.3">
      <c r="I888" s="22">
        <v>38215</v>
      </c>
      <c r="J888" s="29">
        <f t="shared" si="33"/>
        <v>2004</v>
      </c>
      <c r="K888" s="29" t="s">
        <v>75</v>
      </c>
      <c r="L888" s="42">
        <v>751.95</v>
      </c>
      <c r="M888" s="26" t="str">
        <f t="shared" si="34"/>
        <v/>
      </c>
      <c r="N888" s="54"/>
      <c r="O888" s="26"/>
      <c r="S888" s="22"/>
      <c r="T888" s="53"/>
      <c r="U888" s="22"/>
      <c r="V888" s="28"/>
      <c r="Y888" s="28"/>
    </row>
    <row r="889" spans="9:25" x14ac:dyDescent="0.3">
      <c r="I889" s="22">
        <v>38216</v>
      </c>
      <c r="J889" s="29">
        <f t="shared" si="33"/>
        <v>2004</v>
      </c>
      <c r="K889" s="29" t="s">
        <v>75</v>
      </c>
      <c r="L889" s="42">
        <v>751.95</v>
      </c>
      <c r="M889" s="26" t="str">
        <f t="shared" si="34"/>
        <v/>
      </c>
      <c r="N889" s="54"/>
      <c r="O889" s="26"/>
      <c r="S889" s="22"/>
      <c r="T889" s="53"/>
      <c r="U889" s="22"/>
      <c r="V889" s="28"/>
      <c r="Y889" s="28"/>
    </row>
    <row r="890" spans="9:25" x14ac:dyDescent="0.3">
      <c r="I890" s="22">
        <v>38217</v>
      </c>
      <c r="J890" s="29">
        <f t="shared" si="33"/>
        <v>2004</v>
      </c>
      <c r="K890" s="29" t="s">
        <v>75</v>
      </c>
      <c r="L890" s="42">
        <v>754.25</v>
      </c>
      <c r="M890" s="26" t="str">
        <f t="shared" si="34"/>
        <v/>
      </c>
      <c r="N890" s="54"/>
      <c r="O890" s="26"/>
      <c r="S890" s="22"/>
      <c r="T890" s="53"/>
      <c r="U890" s="22"/>
      <c r="V890" s="28"/>
      <c r="Y890" s="28"/>
    </row>
    <row r="891" spans="9:25" x14ac:dyDescent="0.3">
      <c r="I891" s="22">
        <v>38218</v>
      </c>
      <c r="J891" s="29">
        <f t="shared" si="33"/>
        <v>2004</v>
      </c>
      <c r="K891" s="29" t="s">
        <v>75</v>
      </c>
      <c r="L891" s="42">
        <v>753.69</v>
      </c>
      <c r="M891" s="26">
        <f t="shared" si="34"/>
        <v>0.45767333913548036</v>
      </c>
      <c r="N891" s="54"/>
      <c r="O891" s="26"/>
      <c r="S891" s="22"/>
      <c r="T891" s="53"/>
      <c r="U891" s="22"/>
      <c r="V891" s="28"/>
      <c r="Y891" s="28"/>
    </row>
    <row r="892" spans="9:25" x14ac:dyDescent="0.3">
      <c r="I892" s="22">
        <v>38219</v>
      </c>
      <c r="J892" s="29">
        <f t="shared" si="33"/>
        <v>2004</v>
      </c>
      <c r="K892" s="29" t="s">
        <v>75</v>
      </c>
      <c r="L892" s="42">
        <v>750.47</v>
      </c>
      <c r="M892" s="26">
        <f t="shared" si="34"/>
        <v>0.44660549751339695</v>
      </c>
      <c r="N892" s="54"/>
      <c r="O892" s="26"/>
      <c r="S892" s="22"/>
      <c r="T892" s="53"/>
      <c r="U892" s="22"/>
      <c r="V892" s="28"/>
      <c r="Y892" s="28"/>
    </row>
    <row r="893" spans="9:25" x14ac:dyDescent="0.3">
      <c r="I893" s="22">
        <v>38222</v>
      </c>
      <c r="J893" s="29">
        <f t="shared" si="33"/>
        <v>2004</v>
      </c>
      <c r="K893" s="29" t="s">
        <v>75</v>
      </c>
      <c r="L893" s="42">
        <v>749.37</v>
      </c>
      <c r="M893" s="26" t="str">
        <f t="shared" si="34"/>
        <v/>
      </c>
      <c r="N893" s="54"/>
      <c r="O893" s="26"/>
      <c r="S893" s="22"/>
      <c r="T893" s="53"/>
      <c r="U893" s="22"/>
      <c r="V893" s="28"/>
      <c r="Y893" s="28"/>
    </row>
    <row r="894" spans="9:25" x14ac:dyDescent="0.3">
      <c r="I894" s="22">
        <v>38223</v>
      </c>
      <c r="J894" s="29">
        <f t="shared" si="33"/>
        <v>2004</v>
      </c>
      <c r="K894" s="29" t="s">
        <v>75</v>
      </c>
      <c r="L894" s="42">
        <v>738.87</v>
      </c>
      <c r="M894" s="26" t="str">
        <f t="shared" si="34"/>
        <v/>
      </c>
      <c r="N894" s="54"/>
      <c r="O894" s="26"/>
      <c r="S894" s="22"/>
      <c r="T894" s="53"/>
      <c r="U894" s="22"/>
      <c r="V894" s="28"/>
      <c r="Y894" s="28"/>
    </row>
    <row r="895" spans="9:25" x14ac:dyDescent="0.3">
      <c r="I895" s="22">
        <v>38224</v>
      </c>
      <c r="J895" s="29">
        <f t="shared" si="33"/>
        <v>2004</v>
      </c>
      <c r="K895" s="29" t="s">
        <v>75</v>
      </c>
      <c r="L895" s="42">
        <v>731.72</v>
      </c>
      <c r="M895" s="26">
        <f t="shared" si="34"/>
        <v>0.38310902767276589</v>
      </c>
      <c r="N895" s="54"/>
      <c r="O895" s="26"/>
      <c r="S895" s="22"/>
      <c r="T895" s="53"/>
      <c r="U895" s="22"/>
      <c r="V895" s="28"/>
      <c r="Y895" s="28"/>
    </row>
    <row r="896" spans="9:25" x14ac:dyDescent="0.3">
      <c r="I896" s="22">
        <v>38225</v>
      </c>
      <c r="J896" s="29">
        <f t="shared" si="33"/>
        <v>2004</v>
      </c>
      <c r="K896" s="29" t="s">
        <v>75</v>
      </c>
      <c r="L896" s="42">
        <v>735.25</v>
      </c>
      <c r="M896" s="26">
        <f t="shared" si="34"/>
        <v>0.39051743702246766</v>
      </c>
      <c r="N896" s="54"/>
      <c r="O896" s="26"/>
      <c r="S896" s="22"/>
      <c r="T896" s="53"/>
      <c r="U896" s="22"/>
      <c r="V896" s="28"/>
      <c r="Y896" s="28"/>
    </row>
    <row r="897" spans="9:25" x14ac:dyDescent="0.3">
      <c r="I897" s="22">
        <v>38226</v>
      </c>
      <c r="J897" s="29">
        <f t="shared" si="33"/>
        <v>2004</v>
      </c>
      <c r="K897" s="29" t="s">
        <v>75</v>
      </c>
      <c r="L897" s="42">
        <v>746.76</v>
      </c>
      <c r="M897" s="26">
        <f t="shared" si="34"/>
        <v>0.40669856459330139</v>
      </c>
      <c r="N897" s="54"/>
      <c r="O897" s="26"/>
      <c r="S897" s="22"/>
      <c r="T897" s="53"/>
      <c r="U897" s="22"/>
      <c r="V897" s="28"/>
      <c r="Y897" s="28"/>
    </row>
    <row r="898" spans="9:25" x14ac:dyDescent="0.3">
      <c r="I898" s="22">
        <v>38229</v>
      </c>
      <c r="J898" s="29">
        <f t="shared" si="33"/>
        <v>2004</v>
      </c>
      <c r="K898" s="29" t="s">
        <v>75</v>
      </c>
      <c r="L898" s="42">
        <v>753.03</v>
      </c>
      <c r="M898" s="26" t="str">
        <f t="shared" si="34"/>
        <v/>
      </c>
      <c r="N898" s="54"/>
      <c r="O898" s="26"/>
      <c r="S898" s="22"/>
      <c r="T898" s="53"/>
      <c r="U898" s="22"/>
      <c r="V898" s="28"/>
      <c r="Y898" s="28"/>
    </row>
    <row r="899" spans="9:25" x14ac:dyDescent="0.3">
      <c r="I899" s="22">
        <v>38230</v>
      </c>
      <c r="J899" s="29">
        <f t="shared" si="33"/>
        <v>2004</v>
      </c>
      <c r="K899" s="29" t="s">
        <v>75</v>
      </c>
      <c r="L899" s="42">
        <v>754.7</v>
      </c>
      <c r="M899" s="26" t="str">
        <f t="shared" si="34"/>
        <v/>
      </c>
      <c r="N899" s="54"/>
      <c r="O899" s="26"/>
      <c r="S899" s="22"/>
      <c r="T899" s="53"/>
      <c r="U899" s="22"/>
      <c r="V899" s="28"/>
      <c r="Y899" s="28"/>
    </row>
    <row r="900" spans="9:25" x14ac:dyDescent="0.3">
      <c r="I900" s="22">
        <v>38231</v>
      </c>
      <c r="J900" s="29">
        <f t="shared" si="33"/>
        <v>2004</v>
      </c>
      <c r="K900" s="29" t="s">
        <v>75</v>
      </c>
      <c r="L900" s="42">
        <v>775.1</v>
      </c>
      <c r="M900" s="26">
        <f t="shared" si="34"/>
        <v>0.45057454055470297</v>
      </c>
      <c r="N900" s="54"/>
      <c r="O900" s="26"/>
      <c r="S900" s="22"/>
      <c r="T900" s="53"/>
      <c r="U900" s="22"/>
      <c r="V900" s="28"/>
      <c r="Y900" s="28"/>
    </row>
    <row r="901" spans="9:25" x14ac:dyDescent="0.3">
      <c r="I901" s="22">
        <v>38232</v>
      </c>
      <c r="J901" s="29">
        <f t="shared" ref="J901:J964" si="35">YEAR(I901)</f>
        <v>2004</v>
      </c>
      <c r="K901" s="29" t="s">
        <v>75</v>
      </c>
      <c r="L901" s="42">
        <v>780.27</v>
      </c>
      <c r="M901" s="26">
        <f t="shared" ref="M901:M964" si="36">IFERROR((L901-_xlfn.XLOOKUP(EDATE(I901, -12), I:I, L:L, "", 0)) / _xlfn.XLOOKUP(EDATE(I901, -12), I:I, L:L, "", 0),IF(_xlfn.XLOOKUP(EDATE(I901, -12), I:I, L:L, "", 0)=0, "Previous Year Value is Zero", ""))</f>
        <v>0.44778639551712601</v>
      </c>
      <c r="N901" s="54"/>
      <c r="O901" s="26"/>
      <c r="S901" s="22"/>
      <c r="T901" s="53"/>
      <c r="U901" s="22"/>
      <c r="V901" s="28"/>
      <c r="Y901" s="28"/>
    </row>
    <row r="902" spans="9:25" x14ac:dyDescent="0.3">
      <c r="I902" s="22">
        <v>38233</v>
      </c>
      <c r="J902" s="29">
        <f t="shared" si="35"/>
        <v>2004</v>
      </c>
      <c r="K902" s="29" t="s">
        <v>75</v>
      </c>
      <c r="L902" s="42">
        <v>786.49</v>
      </c>
      <c r="M902" s="26">
        <f t="shared" si="36"/>
        <v>0.40884908195253022</v>
      </c>
      <c r="N902" s="54"/>
      <c r="O902" s="26"/>
      <c r="S902" s="22"/>
      <c r="T902" s="53"/>
      <c r="U902" s="22"/>
      <c r="V902" s="28"/>
      <c r="Y902" s="28"/>
    </row>
    <row r="903" spans="9:25" x14ac:dyDescent="0.3">
      <c r="I903" s="22">
        <v>38236</v>
      </c>
      <c r="J903" s="29">
        <f t="shared" si="35"/>
        <v>2004</v>
      </c>
      <c r="K903" s="29" t="s">
        <v>75</v>
      </c>
      <c r="L903" s="42">
        <v>784.79</v>
      </c>
      <c r="M903" s="26" t="str">
        <f t="shared" si="36"/>
        <v/>
      </c>
      <c r="N903" s="54"/>
      <c r="O903" s="26"/>
      <c r="S903" s="22"/>
      <c r="T903" s="53"/>
      <c r="U903" s="22"/>
      <c r="V903" s="28"/>
      <c r="Y903" s="28"/>
    </row>
    <row r="904" spans="9:25" x14ac:dyDescent="0.3">
      <c r="I904" s="22">
        <v>38237</v>
      </c>
      <c r="J904" s="29">
        <f t="shared" si="35"/>
        <v>2004</v>
      </c>
      <c r="K904" s="29" t="s">
        <v>75</v>
      </c>
      <c r="L904" s="42">
        <v>786.69</v>
      </c>
      <c r="M904" s="26" t="str">
        <f t="shared" si="36"/>
        <v/>
      </c>
      <c r="N904" s="54"/>
      <c r="O904" s="26"/>
      <c r="S904" s="22"/>
      <c r="T904" s="53"/>
      <c r="U904" s="22"/>
      <c r="V904" s="28"/>
      <c r="Y904" s="28"/>
    </row>
    <row r="905" spans="9:25" x14ac:dyDescent="0.3">
      <c r="I905" s="22">
        <v>38238</v>
      </c>
      <c r="J905" s="29">
        <f t="shared" si="35"/>
        <v>2004</v>
      </c>
      <c r="K905" s="29" t="s">
        <v>75</v>
      </c>
      <c r="L905" s="42">
        <v>789.14</v>
      </c>
      <c r="M905" s="26">
        <f t="shared" si="36"/>
        <v>0.34422375907062319</v>
      </c>
      <c r="N905" s="54"/>
      <c r="O905" s="26"/>
      <c r="S905" s="22"/>
      <c r="T905" s="53"/>
      <c r="U905" s="22"/>
      <c r="V905" s="28"/>
      <c r="Y905" s="28"/>
    </row>
    <row r="906" spans="9:25" x14ac:dyDescent="0.3">
      <c r="I906" s="22">
        <v>38239</v>
      </c>
      <c r="J906" s="29">
        <f t="shared" si="35"/>
        <v>2004</v>
      </c>
      <c r="K906" s="29" t="s">
        <v>75</v>
      </c>
      <c r="L906" s="42">
        <v>782.65</v>
      </c>
      <c r="M906" s="26">
        <f t="shared" si="36"/>
        <v>0.33720036221360355</v>
      </c>
      <c r="N906" s="54"/>
      <c r="O906" s="26"/>
      <c r="S906" s="22"/>
      <c r="T906" s="53"/>
      <c r="U906" s="22"/>
      <c r="V906" s="28"/>
      <c r="Y906" s="28"/>
    </row>
    <row r="907" spans="9:25" x14ac:dyDescent="0.3">
      <c r="I907" s="22">
        <v>38240</v>
      </c>
      <c r="J907" s="29">
        <f t="shared" si="35"/>
        <v>2004</v>
      </c>
      <c r="K907" s="29" t="s">
        <v>75</v>
      </c>
      <c r="L907" s="42">
        <v>797.78</v>
      </c>
      <c r="M907" s="26">
        <f t="shared" si="36"/>
        <v>0.39265078118181013</v>
      </c>
      <c r="N907" s="54"/>
      <c r="O907" s="26"/>
      <c r="S907" s="22"/>
      <c r="T907" s="53"/>
      <c r="U907" s="22"/>
      <c r="V907" s="28"/>
      <c r="Y907" s="28"/>
    </row>
    <row r="908" spans="9:25" x14ac:dyDescent="0.3">
      <c r="I908" s="22">
        <v>38244</v>
      </c>
      <c r="J908" s="29">
        <f t="shared" si="35"/>
        <v>2004</v>
      </c>
      <c r="K908" s="29" t="s">
        <v>75</v>
      </c>
      <c r="L908" s="42">
        <v>809.02</v>
      </c>
      <c r="M908" s="26" t="str">
        <f t="shared" si="36"/>
        <v/>
      </c>
      <c r="N908" s="54"/>
      <c r="O908" s="26"/>
      <c r="S908" s="22"/>
      <c r="T908" s="53"/>
      <c r="U908" s="22"/>
      <c r="V908" s="28"/>
      <c r="Y908" s="28"/>
    </row>
    <row r="909" spans="9:25" x14ac:dyDescent="0.3">
      <c r="I909" s="22">
        <v>38245</v>
      </c>
      <c r="J909" s="29">
        <f t="shared" si="35"/>
        <v>2004</v>
      </c>
      <c r="K909" s="29" t="s">
        <v>75</v>
      </c>
      <c r="L909" s="42">
        <v>815.49</v>
      </c>
      <c r="M909" s="26">
        <f t="shared" si="36"/>
        <v>0.41873695198329869</v>
      </c>
      <c r="N909" s="54"/>
      <c r="O909" s="26"/>
      <c r="S909" s="22"/>
      <c r="T909" s="53"/>
      <c r="U909" s="22"/>
      <c r="V909" s="28"/>
      <c r="Y909" s="28"/>
    </row>
    <row r="910" spans="9:25" x14ac:dyDescent="0.3">
      <c r="I910" s="22">
        <v>38246</v>
      </c>
      <c r="J910" s="29">
        <f t="shared" si="35"/>
        <v>2004</v>
      </c>
      <c r="K910" s="29" t="s">
        <v>75</v>
      </c>
      <c r="L910" s="42">
        <v>813.06</v>
      </c>
      <c r="M910" s="26">
        <f t="shared" si="36"/>
        <v>0.39881290322580637</v>
      </c>
      <c r="N910" s="54"/>
      <c r="O910" s="26"/>
      <c r="S910" s="22"/>
      <c r="T910" s="53"/>
      <c r="U910" s="22"/>
      <c r="V910" s="28"/>
      <c r="Y910" s="28"/>
    </row>
    <row r="911" spans="9:25" x14ac:dyDescent="0.3">
      <c r="I911" s="22">
        <v>38247</v>
      </c>
      <c r="J911" s="29">
        <f t="shared" si="35"/>
        <v>2004</v>
      </c>
      <c r="K911" s="29" t="s">
        <v>75</v>
      </c>
      <c r="L911" s="42">
        <v>814.63</v>
      </c>
      <c r="M911" s="26">
        <f t="shared" si="36"/>
        <v>0.39036712123022316</v>
      </c>
      <c r="N911" s="54"/>
      <c r="O911" s="26"/>
      <c r="S911" s="22"/>
      <c r="T911" s="53"/>
      <c r="U911" s="22"/>
      <c r="V911" s="28"/>
      <c r="Y911" s="28"/>
    </row>
    <row r="912" spans="9:25" x14ac:dyDescent="0.3">
      <c r="I912" s="22">
        <v>38250</v>
      </c>
      <c r="J912" s="29">
        <f t="shared" si="35"/>
        <v>2004</v>
      </c>
      <c r="K912" s="29" t="s">
        <v>75</v>
      </c>
      <c r="L912" s="42">
        <v>814.63</v>
      </c>
      <c r="M912" s="26" t="str">
        <f t="shared" si="36"/>
        <v/>
      </c>
      <c r="N912" s="54"/>
      <c r="O912" s="26"/>
      <c r="S912" s="22"/>
      <c r="T912" s="53"/>
      <c r="U912" s="22"/>
      <c r="V912" s="28"/>
      <c r="Y912" s="28"/>
    </row>
    <row r="913" spans="9:25" x14ac:dyDescent="0.3">
      <c r="I913" s="22">
        <v>38251</v>
      </c>
      <c r="J913" s="29">
        <f t="shared" si="35"/>
        <v>2004</v>
      </c>
      <c r="K913" s="29" t="s">
        <v>75</v>
      </c>
      <c r="L913" s="42">
        <v>823.86</v>
      </c>
      <c r="M913" s="26" t="str">
        <f t="shared" si="36"/>
        <v/>
      </c>
      <c r="N913" s="54"/>
      <c r="O913" s="26"/>
      <c r="S913" s="22"/>
      <c r="T913" s="53"/>
      <c r="U913" s="22"/>
      <c r="V913" s="28"/>
      <c r="Y913" s="28"/>
    </row>
    <row r="914" spans="9:25" x14ac:dyDescent="0.3">
      <c r="I914" s="22">
        <v>38252</v>
      </c>
      <c r="J914" s="29">
        <f t="shared" si="35"/>
        <v>2004</v>
      </c>
      <c r="K914" s="29" t="s">
        <v>75</v>
      </c>
      <c r="L914" s="42">
        <v>818.23</v>
      </c>
      <c r="M914" s="26" t="str">
        <f t="shared" si="36"/>
        <v/>
      </c>
      <c r="N914" s="54"/>
      <c r="O914" s="26"/>
      <c r="S914" s="22"/>
      <c r="T914" s="53"/>
      <c r="U914" s="22"/>
      <c r="V914" s="28"/>
      <c r="Y914" s="28"/>
    </row>
    <row r="915" spans="9:25" x14ac:dyDescent="0.3">
      <c r="I915" s="22">
        <v>38253</v>
      </c>
      <c r="J915" s="29">
        <f t="shared" si="35"/>
        <v>2004</v>
      </c>
      <c r="K915" s="29" t="s">
        <v>75</v>
      </c>
      <c r="L915" s="42">
        <v>816.76</v>
      </c>
      <c r="M915" s="26">
        <f t="shared" si="36"/>
        <v>0.3878438769094833</v>
      </c>
      <c r="N915" s="54"/>
      <c r="O915" s="26"/>
      <c r="S915" s="22"/>
      <c r="T915" s="53"/>
      <c r="U915" s="22"/>
      <c r="V915" s="28"/>
      <c r="Y915" s="28"/>
    </row>
    <row r="916" spans="9:25" x14ac:dyDescent="0.3">
      <c r="I916" s="22">
        <v>38254</v>
      </c>
      <c r="J916" s="29">
        <f t="shared" si="35"/>
        <v>2004</v>
      </c>
      <c r="K916" s="29" t="s">
        <v>75</v>
      </c>
      <c r="L916" s="42">
        <v>819.82</v>
      </c>
      <c r="M916" s="26">
        <f t="shared" si="36"/>
        <v>0.35368713054390549</v>
      </c>
      <c r="N916" s="54"/>
      <c r="O916" s="26"/>
      <c r="S916" s="22"/>
      <c r="T916" s="53"/>
      <c r="U916" s="22"/>
      <c r="V916" s="28"/>
      <c r="Y916" s="28"/>
    </row>
    <row r="917" spans="9:25" x14ac:dyDescent="0.3">
      <c r="I917" s="22">
        <v>38257</v>
      </c>
      <c r="J917" s="29">
        <f t="shared" si="35"/>
        <v>2004</v>
      </c>
      <c r="K917" s="29" t="s">
        <v>75</v>
      </c>
      <c r="L917" s="42">
        <v>815.58</v>
      </c>
      <c r="M917" s="26" t="str">
        <f t="shared" si="36"/>
        <v/>
      </c>
      <c r="N917" s="54"/>
      <c r="O917" s="26"/>
      <c r="S917" s="22"/>
      <c r="T917" s="53"/>
      <c r="U917" s="22"/>
      <c r="V917" s="28"/>
      <c r="Y917" s="28"/>
    </row>
    <row r="918" spans="9:25" x14ac:dyDescent="0.3">
      <c r="I918" s="22">
        <v>38258</v>
      </c>
      <c r="J918" s="29">
        <f t="shared" si="35"/>
        <v>2004</v>
      </c>
      <c r="K918" s="29" t="s">
        <v>75</v>
      </c>
      <c r="L918" s="42">
        <v>812.13</v>
      </c>
      <c r="M918" s="26" t="str">
        <f t="shared" si="36"/>
        <v/>
      </c>
      <c r="N918" s="54"/>
      <c r="O918" s="26"/>
      <c r="S918" s="22"/>
      <c r="T918" s="53"/>
      <c r="U918" s="22"/>
      <c r="V918" s="28"/>
      <c r="Y918" s="28"/>
    </row>
    <row r="919" spans="9:25" x14ac:dyDescent="0.3">
      <c r="I919" s="22">
        <v>38259</v>
      </c>
      <c r="J919" s="29">
        <f t="shared" si="35"/>
        <v>2004</v>
      </c>
      <c r="K919" s="29" t="s">
        <v>75</v>
      </c>
      <c r="L919" s="42">
        <v>812.89</v>
      </c>
      <c r="M919" s="26">
        <f t="shared" si="36"/>
        <v>0.36130555648591622</v>
      </c>
      <c r="N919" s="54"/>
      <c r="O919" s="26"/>
      <c r="S919" s="22"/>
      <c r="T919" s="53"/>
      <c r="U919" s="22"/>
      <c r="V919" s="28"/>
      <c r="Y919" s="28"/>
    </row>
    <row r="920" spans="9:25" x14ac:dyDescent="0.3">
      <c r="I920" s="22">
        <v>38260</v>
      </c>
      <c r="J920" s="29">
        <f t="shared" si="35"/>
        <v>2004</v>
      </c>
      <c r="K920" s="29" t="s">
        <v>75</v>
      </c>
      <c r="L920" s="42">
        <v>820.13</v>
      </c>
      <c r="M920" s="26">
        <f t="shared" si="36"/>
        <v>0.37225801054128677</v>
      </c>
      <c r="N920" s="54"/>
      <c r="O920" s="26"/>
      <c r="S920" s="22"/>
      <c r="T920" s="53"/>
      <c r="U920" s="22"/>
      <c r="V920" s="28"/>
      <c r="Y920" s="28"/>
    </row>
    <row r="921" spans="9:25" x14ac:dyDescent="0.3">
      <c r="I921" s="22">
        <v>38261</v>
      </c>
      <c r="J921" s="29">
        <f t="shared" si="35"/>
        <v>2004</v>
      </c>
      <c r="K921" s="29" t="s">
        <v>75</v>
      </c>
      <c r="L921" s="42">
        <v>835.91</v>
      </c>
      <c r="M921" s="26">
        <f t="shared" si="36"/>
        <v>0.37929839614546895</v>
      </c>
      <c r="N921" s="54"/>
      <c r="O921" s="26"/>
      <c r="S921" s="22"/>
      <c r="T921" s="53"/>
      <c r="U921" s="22"/>
      <c r="V921" s="28"/>
      <c r="Y921" s="28"/>
    </row>
    <row r="922" spans="9:25" x14ac:dyDescent="0.3">
      <c r="I922" s="22">
        <v>38264</v>
      </c>
      <c r="J922" s="29">
        <f t="shared" si="35"/>
        <v>2004</v>
      </c>
      <c r="K922" s="29" t="s">
        <v>75</v>
      </c>
      <c r="L922" s="42">
        <v>856.45</v>
      </c>
      <c r="M922" s="26" t="str">
        <f t="shared" si="36"/>
        <v/>
      </c>
      <c r="N922" s="54"/>
      <c r="O922" s="26"/>
      <c r="S922" s="22"/>
      <c r="T922" s="53"/>
      <c r="U922" s="22"/>
      <c r="V922" s="28"/>
      <c r="Y922" s="28"/>
    </row>
    <row r="923" spans="9:25" x14ac:dyDescent="0.3">
      <c r="I923" s="22">
        <v>38265</v>
      </c>
      <c r="J923" s="29">
        <f t="shared" si="35"/>
        <v>2004</v>
      </c>
      <c r="K923" s="29" t="s">
        <v>75</v>
      </c>
      <c r="L923" s="42">
        <v>861.32</v>
      </c>
      <c r="M923" s="26" t="str">
        <f t="shared" si="36"/>
        <v/>
      </c>
      <c r="N923" s="54"/>
      <c r="O923" s="26"/>
      <c r="S923" s="22"/>
      <c r="T923" s="53"/>
      <c r="U923" s="22"/>
      <c r="V923" s="28"/>
      <c r="Y923" s="28"/>
    </row>
    <row r="924" spans="9:25" x14ac:dyDescent="0.3">
      <c r="I924" s="22">
        <v>38266</v>
      </c>
      <c r="J924" s="29">
        <f t="shared" si="35"/>
        <v>2004</v>
      </c>
      <c r="K924" s="29" t="s">
        <v>75</v>
      </c>
      <c r="L924" s="42">
        <v>856.06</v>
      </c>
      <c r="M924" s="26">
        <f t="shared" si="36"/>
        <v>0.39000113660350388</v>
      </c>
      <c r="N924" s="54"/>
      <c r="O924" s="26"/>
      <c r="S924" s="22"/>
      <c r="T924" s="53"/>
      <c r="U924" s="22"/>
      <c r="V924" s="28"/>
      <c r="Y924" s="28"/>
    </row>
    <row r="925" spans="9:25" x14ac:dyDescent="0.3">
      <c r="I925" s="22">
        <v>38267</v>
      </c>
      <c r="J925" s="29">
        <f t="shared" si="35"/>
        <v>2004</v>
      </c>
      <c r="K925" s="29" t="s">
        <v>75</v>
      </c>
      <c r="L925" s="42">
        <v>849.83</v>
      </c>
      <c r="M925" s="26">
        <f t="shared" si="36"/>
        <v>0.38114121337212153</v>
      </c>
      <c r="N925" s="54"/>
      <c r="O925" s="26"/>
      <c r="S925" s="22"/>
      <c r="T925" s="53"/>
      <c r="U925" s="22"/>
      <c r="V925" s="28"/>
      <c r="Y925" s="28"/>
    </row>
    <row r="926" spans="9:25" x14ac:dyDescent="0.3">
      <c r="I926" s="22">
        <v>38268</v>
      </c>
      <c r="J926" s="29">
        <f t="shared" si="35"/>
        <v>2004</v>
      </c>
      <c r="K926" s="29" t="s">
        <v>75</v>
      </c>
      <c r="L926" s="42">
        <v>855.72</v>
      </c>
      <c r="M926" s="26">
        <f t="shared" si="36"/>
        <v>0.37062130604007493</v>
      </c>
      <c r="N926" s="54"/>
      <c r="O926" s="26"/>
      <c r="S926" s="22"/>
      <c r="T926" s="53"/>
      <c r="U926" s="22"/>
      <c r="V926" s="28"/>
      <c r="Y926" s="28"/>
    </row>
    <row r="927" spans="9:25" x14ac:dyDescent="0.3">
      <c r="I927" s="22">
        <v>38271</v>
      </c>
      <c r="J927" s="29">
        <f t="shared" si="35"/>
        <v>2004</v>
      </c>
      <c r="K927" s="29" t="s">
        <v>75</v>
      </c>
      <c r="L927" s="42">
        <v>860.14</v>
      </c>
      <c r="M927" s="26" t="str">
        <f t="shared" si="36"/>
        <v/>
      </c>
      <c r="N927" s="54"/>
      <c r="O927" s="26"/>
      <c r="S927" s="22"/>
      <c r="T927" s="53"/>
      <c r="U927" s="22"/>
      <c r="V927" s="28"/>
      <c r="Y927" s="28"/>
    </row>
    <row r="928" spans="9:25" x14ac:dyDescent="0.3">
      <c r="I928" s="22">
        <v>38272</v>
      </c>
      <c r="J928" s="29">
        <f t="shared" si="35"/>
        <v>2004</v>
      </c>
      <c r="K928" s="29" t="s">
        <v>75</v>
      </c>
      <c r="L928" s="42">
        <v>849.19</v>
      </c>
      <c r="M928" s="26" t="str">
        <f t="shared" si="36"/>
        <v/>
      </c>
      <c r="N928" s="54"/>
      <c r="O928" s="26"/>
      <c r="S928" s="22"/>
      <c r="T928" s="53"/>
      <c r="U928" s="22"/>
      <c r="V928" s="28"/>
      <c r="Y928" s="28"/>
    </row>
    <row r="929" spans="9:25" x14ac:dyDescent="0.3">
      <c r="I929" s="22">
        <v>38273</v>
      </c>
      <c r="J929" s="29">
        <f t="shared" si="35"/>
        <v>2004</v>
      </c>
      <c r="K929" s="29" t="s">
        <v>75</v>
      </c>
      <c r="L929" s="42">
        <v>863.17</v>
      </c>
      <c r="M929" s="26">
        <f t="shared" si="36"/>
        <v>0.33943174588395952</v>
      </c>
      <c r="N929" s="54"/>
      <c r="O929" s="26"/>
      <c r="S929" s="22"/>
      <c r="T929" s="53"/>
      <c r="U929" s="22"/>
      <c r="V929" s="28"/>
      <c r="Y929" s="28"/>
    </row>
    <row r="930" spans="9:25" x14ac:dyDescent="0.3">
      <c r="I930" s="22">
        <v>38274</v>
      </c>
      <c r="J930" s="29">
        <f t="shared" si="35"/>
        <v>2004</v>
      </c>
      <c r="K930" s="29" t="s">
        <v>75</v>
      </c>
      <c r="L930" s="42">
        <v>859.66</v>
      </c>
      <c r="M930" s="26">
        <f t="shared" si="36"/>
        <v>0.32516339869281036</v>
      </c>
      <c r="N930" s="54"/>
      <c r="O930" s="26"/>
      <c r="S930" s="22"/>
      <c r="T930" s="53"/>
      <c r="U930" s="22"/>
      <c r="V930" s="28"/>
      <c r="Y930" s="28"/>
    </row>
    <row r="931" spans="9:25" x14ac:dyDescent="0.3">
      <c r="I931" s="22">
        <v>38275</v>
      </c>
      <c r="J931" s="29">
        <f t="shared" si="35"/>
        <v>2004</v>
      </c>
      <c r="K931" s="29" t="s">
        <v>75</v>
      </c>
      <c r="L931" s="42">
        <v>857.59</v>
      </c>
      <c r="M931" s="26">
        <f t="shared" si="36"/>
        <v>0.31847672344874234</v>
      </c>
      <c r="N931" s="54"/>
      <c r="O931" s="26"/>
      <c r="S931" s="22"/>
      <c r="T931" s="53"/>
      <c r="U931" s="22"/>
      <c r="V931" s="28"/>
      <c r="Y931" s="28"/>
    </row>
    <row r="932" spans="9:25" x14ac:dyDescent="0.3">
      <c r="I932" s="22">
        <v>38278</v>
      </c>
      <c r="J932" s="29">
        <f t="shared" si="35"/>
        <v>2004</v>
      </c>
      <c r="K932" s="29" t="s">
        <v>75</v>
      </c>
      <c r="L932" s="42">
        <v>854.39</v>
      </c>
      <c r="M932" s="26" t="str">
        <f t="shared" si="36"/>
        <v/>
      </c>
      <c r="N932" s="54"/>
      <c r="O932" s="26"/>
      <c r="S932" s="22"/>
      <c r="T932" s="53"/>
      <c r="U932" s="22"/>
      <c r="V932" s="28"/>
      <c r="Y932" s="28"/>
    </row>
    <row r="933" spans="9:25" x14ac:dyDescent="0.3">
      <c r="I933" s="22">
        <v>38279</v>
      </c>
      <c r="J933" s="29">
        <f t="shared" si="35"/>
        <v>2004</v>
      </c>
      <c r="K933" s="29" t="s">
        <v>75</v>
      </c>
      <c r="L933" s="42">
        <v>853.39</v>
      </c>
      <c r="M933" s="26" t="str">
        <f t="shared" si="36"/>
        <v/>
      </c>
      <c r="N933" s="54"/>
      <c r="O933" s="26"/>
      <c r="S933" s="22"/>
      <c r="T933" s="53"/>
      <c r="U933" s="22"/>
      <c r="V933" s="28"/>
      <c r="Y933" s="28"/>
    </row>
    <row r="934" spans="9:25" x14ac:dyDescent="0.3">
      <c r="I934" s="22">
        <v>38280</v>
      </c>
      <c r="J934" s="29">
        <f t="shared" si="35"/>
        <v>2004</v>
      </c>
      <c r="K934" s="29" t="s">
        <v>75</v>
      </c>
      <c r="L934" s="42">
        <v>840.79</v>
      </c>
      <c r="M934" s="26">
        <f t="shared" si="36"/>
        <v>0.28805380231631839</v>
      </c>
      <c r="N934" s="54"/>
      <c r="O934" s="26"/>
      <c r="S934" s="22"/>
      <c r="T934" s="53"/>
      <c r="U934" s="22"/>
      <c r="V934" s="28"/>
      <c r="Y934" s="28"/>
    </row>
    <row r="935" spans="9:25" x14ac:dyDescent="0.3">
      <c r="I935" s="22">
        <v>38281</v>
      </c>
      <c r="J935" s="29">
        <f t="shared" si="35"/>
        <v>2004</v>
      </c>
      <c r="K935" s="29" t="s">
        <v>75</v>
      </c>
      <c r="L935" s="42">
        <v>834.17</v>
      </c>
      <c r="M935" s="26">
        <f t="shared" si="36"/>
        <v>0.28934881060945628</v>
      </c>
      <c r="N935" s="54"/>
      <c r="O935" s="26"/>
      <c r="S935" s="22"/>
      <c r="T935" s="53"/>
      <c r="U935" s="22"/>
      <c r="V935" s="28"/>
      <c r="Y935" s="28"/>
    </row>
    <row r="936" spans="9:25" x14ac:dyDescent="0.3">
      <c r="I936" s="22">
        <v>38282</v>
      </c>
      <c r="J936" s="29">
        <f t="shared" si="35"/>
        <v>2004</v>
      </c>
      <c r="K936" s="29" t="s">
        <v>75</v>
      </c>
      <c r="L936" s="42">
        <v>850.77</v>
      </c>
      <c r="M936" s="26">
        <f t="shared" si="36"/>
        <v>0.31663494126932545</v>
      </c>
      <c r="N936" s="54"/>
      <c r="O936" s="26"/>
      <c r="S936" s="22"/>
      <c r="T936" s="53"/>
      <c r="U936" s="22"/>
      <c r="V936" s="28"/>
      <c r="Y936" s="28"/>
    </row>
    <row r="937" spans="9:25" x14ac:dyDescent="0.3">
      <c r="I937" s="22">
        <v>38285</v>
      </c>
      <c r="J937" s="29">
        <f t="shared" si="35"/>
        <v>2004</v>
      </c>
      <c r="K937" s="29" t="s">
        <v>75</v>
      </c>
      <c r="L937" s="42">
        <v>846.64</v>
      </c>
      <c r="M937" s="26" t="str">
        <f t="shared" si="36"/>
        <v/>
      </c>
      <c r="N937" s="54"/>
      <c r="O937" s="26"/>
      <c r="S937" s="22"/>
      <c r="T937" s="53"/>
      <c r="U937" s="22"/>
      <c r="V937" s="28"/>
      <c r="Y937" s="28"/>
    </row>
    <row r="938" spans="9:25" x14ac:dyDescent="0.3">
      <c r="I938" s="22">
        <v>38286</v>
      </c>
      <c r="J938" s="29">
        <f t="shared" si="35"/>
        <v>2004</v>
      </c>
      <c r="K938" s="29" t="s">
        <v>75</v>
      </c>
      <c r="L938" s="42">
        <v>841.35</v>
      </c>
      <c r="M938" s="26" t="str">
        <f t="shared" si="36"/>
        <v/>
      </c>
      <c r="N938" s="54"/>
      <c r="O938" s="26"/>
      <c r="S938" s="22"/>
      <c r="T938" s="53"/>
      <c r="U938" s="22"/>
      <c r="V938" s="28"/>
      <c r="Y938" s="28"/>
    </row>
    <row r="939" spans="9:25" x14ac:dyDescent="0.3">
      <c r="I939" s="22">
        <v>38287</v>
      </c>
      <c r="J939" s="29">
        <f t="shared" si="35"/>
        <v>2004</v>
      </c>
      <c r="K939" s="29" t="s">
        <v>75</v>
      </c>
      <c r="L939" s="42">
        <v>849.18</v>
      </c>
      <c r="M939" s="26">
        <f t="shared" si="36"/>
        <v>0.3499403862967968</v>
      </c>
      <c r="N939" s="54"/>
      <c r="O939" s="26"/>
      <c r="S939" s="22"/>
      <c r="T939" s="53"/>
      <c r="U939" s="22"/>
      <c r="V939" s="28"/>
      <c r="Y939" s="28"/>
    </row>
    <row r="940" spans="9:25" x14ac:dyDescent="0.3">
      <c r="I940" s="22">
        <v>38288</v>
      </c>
      <c r="J940" s="29">
        <f t="shared" si="35"/>
        <v>2004</v>
      </c>
      <c r="K940" s="29" t="s">
        <v>75</v>
      </c>
      <c r="L940" s="42">
        <v>862.12</v>
      </c>
      <c r="M940" s="26">
        <f t="shared" si="36"/>
        <v>0.3752991098490891</v>
      </c>
      <c r="N940" s="54"/>
      <c r="O940" s="26"/>
      <c r="S940" s="22"/>
      <c r="T940" s="53"/>
      <c r="U940" s="22"/>
      <c r="V940" s="28"/>
      <c r="Y940" s="28"/>
    </row>
    <row r="941" spans="9:25" x14ac:dyDescent="0.3">
      <c r="I941" s="22">
        <v>38289</v>
      </c>
      <c r="J941" s="29">
        <f t="shared" si="35"/>
        <v>2004</v>
      </c>
      <c r="K941" s="29" t="s">
        <v>75</v>
      </c>
      <c r="L941" s="42">
        <v>860.49</v>
      </c>
      <c r="M941" s="26">
        <f t="shared" si="36"/>
        <v>0.37775393877289626</v>
      </c>
      <c r="N941" s="54"/>
      <c r="O941" s="26"/>
      <c r="S941" s="22"/>
      <c r="T941" s="53"/>
      <c r="U941" s="22"/>
      <c r="V941" s="28"/>
      <c r="Y941" s="28"/>
    </row>
    <row r="942" spans="9:25" x14ac:dyDescent="0.3">
      <c r="I942" s="22">
        <v>38292</v>
      </c>
      <c r="J942" s="29">
        <f t="shared" si="35"/>
        <v>2004</v>
      </c>
      <c r="K942" s="29" t="s">
        <v>75</v>
      </c>
      <c r="L942" s="42">
        <v>863.59</v>
      </c>
      <c r="M942" s="26" t="str">
        <f t="shared" si="36"/>
        <v/>
      </c>
      <c r="N942" s="54"/>
      <c r="O942" s="26"/>
      <c r="S942" s="22"/>
      <c r="T942" s="53"/>
      <c r="U942" s="22"/>
      <c r="V942" s="28"/>
      <c r="Y942" s="28"/>
    </row>
    <row r="943" spans="9:25" x14ac:dyDescent="0.3">
      <c r="I943" s="22">
        <v>38293</v>
      </c>
      <c r="J943" s="29">
        <f t="shared" si="35"/>
        <v>2004</v>
      </c>
      <c r="K943" s="29" t="s">
        <v>75</v>
      </c>
      <c r="L943" s="42">
        <v>881.4</v>
      </c>
      <c r="M943" s="26" t="str">
        <f t="shared" si="36"/>
        <v/>
      </c>
      <c r="N943" s="54"/>
      <c r="O943" s="26"/>
      <c r="S943" s="22"/>
      <c r="T943" s="53"/>
      <c r="U943" s="22"/>
      <c r="V943" s="28"/>
      <c r="Y943" s="28"/>
    </row>
    <row r="944" spans="9:25" x14ac:dyDescent="0.3">
      <c r="I944" s="22">
        <v>38294</v>
      </c>
      <c r="J944" s="29">
        <f t="shared" si="35"/>
        <v>2004</v>
      </c>
      <c r="K944" s="29" t="s">
        <v>75</v>
      </c>
      <c r="L944" s="42">
        <v>890.37</v>
      </c>
      <c r="M944" s="26">
        <f t="shared" si="36"/>
        <v>0.44245536726825002</v>
      </c>
      <c r="N944" s="54"/>
      <c r="O944" s="26"/>
      <c r="S944" s="22"/>
      <c r="T944" s="53"/>
      <c r="U944" s="22"/>
      <c r="V944" s="28"/>
      <c r="Y944" s="28"/>
    </row>
    <row r="945" spans="9:25" x14ac:dyDescent="0.3">
      <c r="I945" s="22">
        <v>38295</v>
      </c>
      <c r="J945" s="29">
        <f t="shared" si="35"/>
        <v>2004</v>
      </c>
      <c r="K945" s="29" t="s">
        <v>75</v>
      </c>
      <c r="L945" s="42">
        <v>888.34</v>
      </c>
      <c r="M945" s="26">
        <f t="shared" si="36"/>
        <v>0.41796357483758723</v>
      </c>
      <c r="N945" s="54"/>
      <c r="O945" s="26"/>
      <c r="S945" s="22"/>
      <c r="T945" s="53"/>
      <c r="U945" s="22"/>
      <c r="V945" s="28"/>
      <c r="Y945" s="28"/>
    </row>
    <row r="946" spans="9:25" x14ac:dyDescent="0.3">
      <c r="I946" s="22">
        <v>38296</v>
      </c>
      <c r="J946" s="29">
        <f t="shared" si="35"/>
        <v>2004</v>
      </c>
      <c r="K946" s="29" t="s">
        <v>75</v>
      </c>
      <c r="L946" s="42">
        <v>893.64</v>
      </c>
      <c r="M946" s="26">
        <f t="shared" si="36"/>
        <v>0.40549212041143706</v>
      </c>
      <c r="N946" s="54"/>
      <c r="O946" s="26"/>
      <c r="S946" s="22"/>
      <c r="T946" s="53"/>
      <c r="U946" s="22"/>
      <c r="V946" s="28"/>
      <c r="Y946" s="28"/>
    </row>
    <row r="947" spans="9:25" x14ac:dyDescent="0.3">
      <c r="I947" s="22">
        <v>38299</v>
      </c>
      <c r="J947" s="29">
        <f t="shared" si="35"/>
        <v>2004</v>
      </c>
      <c r="K947" s="29" t="s">
        <v>75</v>
      </c>
      <c r="L947" s="42">
        <v>888.74</v>
      </c>
      <c r="M947" s="26" t="str">
        <f t="shared" si="36"/>
        <v/>
      </c>
      <c r="N947" s="54"/>
      <c r="O947" s="26"/>
      <c r="S947" s="22"/>
      <c r="T947" s="53"/>
      <c r="U947" s="22"/>
      <c r="V947" s="28"/>
      <c r="Y947" s="28"/>
    </row>
    <row r="948" spans="9:25" x14ac:dyDescent="0.3">
      <c r="I948" s="22">
        <v>38300</v>
      </c>
      <c r="J948" s="29">
        <f t="shared" si="35"/>
        <v>2004</v>
      </c>
      <c r="K948" s="29" t="s">
        <v>75</v>
      </c>
      <c r="L948" s="42">
        <v>901.38</v>
      </c>
      <c r="M948" s="26" t="str">
        <f t="shared" si="36"/>
        <v/>
      </c>
      <c r="N948" s="54"/>
      <c r="O948" s="26"/>
      <c r="S948" s="22"/>
      <c r="T948" s="53"/>
      <c r="U948" s="22"/>
      <c r="V948" s="28"/>
      <c r="Y948" s="28"/>
    </row>
    <row r="949" spans="9:25" x14ac:dyDescent="0.3">
      <c r="I949" s="22">
        <v>38301</v>
      </c>
      <c r="J949" s="29">
        <f t="shared" si="35"/>
        <v>2004</v>
      </c>
      <c r="K949" s="29" t="s">
        <v>75</v>
      </c>
      <c r="L949" s="42">
        <v>918.71</v>
      </c>
      <c r="M949" s="26">
        <f t="shared" si="36"/>
        <v>0.48162304255971095</v>
      </c>
      <c r="N949" s="54"/>
      <c r="O949" s="26"/>
      <c r="S949" s="22"/>
      <c r="T949" s="53"/>
      <c r="U949" s="22"/>
      <c r="V949" s="28"/>
      <c r="Y949" s="28"/>
    </row>
    <row r="950" spans="9:25" x14ac:dyDescent="0.3">
      <c r="I950" s="22">
        <v>38302</v>
      </c>
      <c r="J950" s="29">
        <f t="shared" si="35"/>
        <v>2004</v>
      </c>
      <c r="K950" s="29" t="s">
        <v>75</v>
      </c>
      <c r="L950" s="42">
        <v>925.19</v>
      </c>
      <c r="M950" s="26">
        <f t="shared" si="36"/>
        <v>0.49774978954866284</v>
      </c>
      <c r="N950" s="54"/>
      <c r="O950" s="26"/>
      <c r="S950" s="22"/>
      <c r="T950" s="53"/>
      <c r="U950" s="22"/>
      <c r="V950" s="28"/>
      <c r="Y950" s="28"/>
    </row>
    <row r="951" spans="9:25" x14ac:dyDescent="0.3">
      <c r="I951" s="22">
        <v>38303</v>
      </c>
      <c r="J951" s="29">
        <f t="shared" si="35"/>
        <v>2004</v>
      </c>
      <c r="K951" s="29" t="s">
        <v>75</v>
      </c>
      <c r="L951" s="42">
        <v>934.03</v>
      </c>
      <c r="M951" s="26">
        <f t="shared" si="36"/>
        <v>0.50681594527884877</v>
      </c>
      <c r="N951" s="54"/>
      <c r="O951" s="26"/>
      <c r="S951" s="22"/>
      <c r="T951" s="53"/>
      <c r="U951" s="22"/>
      <c r="V951" s="28"/>
      <c r="Y951" s="28"/>
    </row>
    <row r="952" spans="9:25" x14ac:dyDescent="0.3">
      <c r="I952" s="22">
        <v>38310</v>
      </c>
      <c r="J952" s="29">
        <f t="shared" si="35"/>
        <v>2004</v>
      </c>
      <c r="K952" s="29" t="s">
        <v>75</v>
      </c>
      <c r="L952" s="42">
        <v>934.03</v>
      </c>
      <c r="M952" s="26">
        <f t="shared" si="36"/>
        <v>0.5516995049340464</v>
      </c>
      <c r="N952" s="54"/>
      <c r="O952" s="26"/>
      <c r="S952" s="22"/>
      <c r="T952" s="53"/>
      <c r="U952" s="22"/>
      <c r="V952" s="28"/>
      <c r="Y952" s="28"/>
    </row>
    <row r="953" spans="9:25" x14ac:dyDescent="0.3">
      <c r="I953" s="22">
        <v>38313</v>
      </c>
      <c r="J953" s="29">
        <f t="shared" si="35"/>
        <v>2004</v>
      </c>
      <c r="K953" s="29" t="s">
        <v>75</v>
      </c>
      <c r="L953" s="42">
        <v>939.99</v>
      </c>
      <c r="M953" s="26" t="str">
        <f t="shared" si="36"/>
        <v/>
      </c>
      <c r="N953" s="54"/>
      <c r="O953" s="26"/>
      <c r="S953" s="22"/>
      <c r="T953" s="53"/>
      <c r="U953" s="22"/>
      <c r="V953" s="28"/>
      <c r="Y953" s="28"/>
    </row>
    <row r="954" spans="9:25" x14ac:dyDescent="0.3">
      <c r="I954" s="22">
        <v>38314</v>
      </c>
      <c r="J954" s="29">
        <f t="shared" si="35"/>
        <v>2004</v>
      </c>
      <c r="K954" s="29" t="s">
        <v>75</v>
      </c>
      <c r="L954" s="42">
        <v>959.02</v>
      </c>
      <c r="M954" s="26" t="str">
        <f t="shared" si="36"/>
        <v/>
      </c>
      <c r="N954" s="54"/>
      <c r="O954" s="26"/>
      <c r="S954" s="22"/>
      <c r="T954" s="53"/>
      <c r="U954" s="22"/>
      <c r="V954" s="28"/>
      <c r="Y954" s="28"/>
    </row>
    <row r="955" spans="9:25" x14ac:dyDescent="0.3">
      <c r="I955" s="22">
        <v>38315</v>
      </c>
      <c r="J955" s="29">
        <f t="shared" si="35"/>
        <v>2004</v>
      </c>
      <c r="K955" s="29" t="s">
        <v>75</v>
      </c>
      <c r="L955" s="42">
        <v>961.32</v>
      </c>
      <c r="M955" s="26" t="str">
        <f t="shared" si="36"/>
        <v/>
      </c>
      <c r="N955" s="54"/>
      <c r="O955" s="26"/>
      <c r="S955" s="22"/>
      <c r="T955" s="53"/>
      <c r="U955" s="22"/>
      <c r="V955" s="28"/>
      <c r="Y955" s="28"/>
    </row>
    <row r="956" spans="9:25" x14ac:dyDescent="0.3">
      <c r="I956" s="22">
        <v>38316</v>
      </c>
      <c r="J956" s="29">
        <f t="shared" si="35"/>
        <v>2004</v>
      </c>
      <c r="K956" s="29" t="s">
        <v>75</v>
      </c>
      <c r="L956" s="42">
        <v>955.68</v>
      </c>
      <c r="M956" s="26" t="str">
        <f t="shared" si="36"/>
        <v/>
      </c>
      <c r="N956" s="54"/>
      <c r="O956" s="26"/>
      <c r="S956" s="22"/>
      <c r="T956" s="53"/>
      <c r="U956" s="22"/>
      <c r="V956" s="28"/>
      <c r="Y956" s="28"/>
    </row>
    <row r="957" spans="9:25" x14ac:dyDescent="0.3">
      <c r="I957" s="22">
        <v>38317</v>
      </c>
      <c r="J957" s="29">
        <f t="shared" si="35"/>
        <v>2004</v>
      </c>
      <c r="K957" s="29" t="s">
        <v>75</v>
      </c>
      <c r="L957" s="42">
        <v>965.22</v>
      </c>
      <c r="M957" s="26" t="str">
        <f t="shared" si="36"/>
        <v/>
      </c>
      <c r="N957" s="54"/>
      <c r="O957" s="26"/>
      <c r="S957" s="22"/>
      <c r="T957" s="53"/>
      <c r="U957" s="22"/>
      <c r="V957" s="28"/>
      <c r="Y957" s="28"/>
    </row>
    <row r="958" spans="9:25" x14ac:dyDescent="0.3">
      <c r="I958" s="22">
        <v>38320</v>
      </c>
      <c r="J958" s="29">
        <f t="shared" si="35"/>
        <v>2004</v>
      </c>
      <c r="K958" s="29" t="s">
        <v>75</v>
      </c>
      <c r="L958" s="42">
        <v>964.09</v>
      </c>
      <c r="M958" s="26" t="str">
        <f t="shared" si="36"/>
        <v/>
      </c>
      <c r="N958" s="54"/>
      <c r="O958" s="26"/>
      <c r="S958" s="22"/>
      <c r="T958" s="53"/>
      <c r="U958" s="22"/>
      <c r="V958" s="28"/>
      <c r="Y958" s="28"/>
    </row>
    <row r="959" spans="9:25" x14ac:dyDescent="0.3">
      <c r="I959" s="22">
        <v>38321</v>
      </c>
      <c r="J959" s="29">
        <f t="shared" si="35"/>
        <v>2004</v>
      </c>
      <c r="K959" s="29" t="s">
        <v>75</v>
      </c>
      <c r="L959" s="42">
        <v>977.77</v>
      </c>
      <c r="M959" s="26" t="str">
        <f t="shared" si="36"/>
        <v/>
      </c>
      <c r="N959" s="54"/>
      <c r="O959" s="26"/>
      <c r="S959" s="22"/>
      <c r="T959" s="53"/>
      <c r="U959" s="22"/>
      <c r="V959" s="28"/>
      <c r="Y959" s="28"/>
    </row>
    <row r="960" spans="9:25" x14ac:dyDescent="0.3">
      <c r="I960" s="22">
        <v>38322</v>
      </c>
      <c r="J960" s="29">
        <f t="shared" si="35"/>
        <v>2004</v>
      </c>
      <c r="K960" s="29" t="s">
        <v>75</v>
      </c>
      <c r="L960" s="42">
        <v>986.2</v>
      </c>
      <c r="M960" s="26">
        <f t="shared" si="36"/>
        <v>0.56554592500873091</v>
      </c>
      <c r="N960" s="54"/>
      <c r="O960" s="26"/>
      <c r="S960" s="22"/>
      <c r="T960" s="53"/>
      <c r="U960" s="22"/>
      <c r="V960" s="28"/>
      <c r="Y960" s="28"/>
    </row>
    <row r="961" spans="9:25" x14ac:dyDescent="0.3">
      <c r="I961" s="22">
        <v>38323</v>
      </c>
      <c r="J961" s="29">
        <f t="shared" si="35"/>
        <v>2004</v>
      </c>
      <c r="K961" s="29" t="s">
        <v>75</v>
      </c>
      <c r="L961" s="42">
        <v>997.7</v>
      </c>
      <c r="M961" s="26">
        <f t="shared" si="36"/>
        <v>0.57432976188597673</v>
      </c>
      <c r="N961" s="54"/>
      <c r="O961" s="26"/>
      <c r="S961" s="22"/>
      <c r="T961" s="53"/>
      <c r="U961" s="22"/>
      <c r="V961" s="28"/>
      <c r="Y961" s="28"/>
    </row>
    <row r="962" spans="9:25" x14ac:dyDescent="0.3">
      <c r="I962" s="22">
        <v>38324</v>
      </c>
      <c r="J962" s="29">
        <f t="shared" si="35"/>
        <v>2004</v>
      </c>
      <c r="K962" s="29" t="s">
        <v>75</v>
      </c>
      <c r="L962" s="42">
        <v>981.41</v>
      </c>
      <c r="M962" s="26">
        <f t="shared" si="36"/>
        <v>0.52425993228341561</v>
      </c>
      <c r="N962" s="54"/>
      <c r="O962" s="26"/>
      <c r="S962" s="22"/>
      <c r="T962" s="53"/>
      <c r="U962" s="22"/>
      <c r="V962" s="28"/>
      <c r="Y962" s="28"/>
    </row>
    <row r="963" spans="9:25" x14ac:dyDescent="0.3">
      <c r="I963" s="22">
        <v>38327</v>
      </c>
      <c r="J963" s="29">
        <f t="shared" si="35"/>
        <v>2004</v>
      </c>
      <c r="K963" s="29" t="s">
        <v>75</v>
      </c>
      <c r="L963" s="42">
        <v>983.2</v>
      </c>
      <c r="M963" s="26" t="str">
        <f t="shared" si="36"/>
        <v/>
      </c>
      <c r="N963" s="54"/>
      <c r="O963" s="26"/>
      <c r="S963" s="22"/>
      <c r="T963" s="53"/>
      <c r="U963" s="22"/>
      <c r="V963" s="28"/>
      <c r="Y963" s="28"/>
    </row>
    <row r="964" spans="9:25" x14ac:dyDescent="0.3">
      <c r="I964" s="22">
        <v>38328</v>
      </c>
      <c r="J964" s="29">
        <f t="shared" si="35"/>
        <v>2004</v>
      </c>
      <c r="K964" s="29" t="s">
        <v>75</v>
      </c>
      <c r="L964" s="42">
        <v>986.41</v>
      </c>
      <c r="M964" s="26" t="str">
        <f t="shared" si="36"/>
        <v/>
      </c>
      <c r="N964" s="54"/>
      <c r="O964" s="26"/>
      <c r="S964" s="22"/>
      <c r="T964" s="53"/>
      <c r="U964" s="22"/>
      <c r="V964" s="28"/>
      <c r="Y964" s="28"/>
    </row>
    <row r="965" spans="9:25" x14ac:dyDescent="0.3">
      <c r="I965" s="22">
        <v>38329</v>
      </c>
      <c r="J965" s="29">
        <f t="shared" ref="J965:J1028" si="37">YEAR(I965)</f>
        <v>2004</v>
      </c>
      <c r="K965" s="29" t="s">
        <v>75</v>
      </c>
      <c r="L965" s="42">
        <v>979.22</v>
      </c>
      <c r="M965" s="26">
        <f t="shared" ref="M965:M1028" si="38">IFERROR((L965-_xlfn.XLOOKUP(EDATE(I965, -12), I:I, L:L, "", 0)) / _xlfn.XLOOKUP(EDATE(I965, -12), I:I, L:L, "", 0),IF(_xlfn.XLOOKUP(EDATE(I965, -12), I:I, L:L, "", 0)=0, "Previous Year Value is Zero", ""))</f>
        <v>0.51167852787254742</v>
      </c>
      <c r="N965" s="54"/>
      <c r="O965" s="26"/>
      <c r="S965" s="22"/>
      <c r="T965" s="53"/>
      <c r="U965" s="22"/>
      <c r="V965" s="28"/>
      <c r="Y965" s="28"/>
    </row>
    <row r="966" spans="9:25" x14ac:dyDescent="0.3">
      <c r="I966" s="22">
        <v>38330</v>
      </c>
      <c r="J966" s="29">
        <f t="shared" si="37"/>
        <v>2004</v>
      </c>
      <c r="K966" s="29" t="s">
        <v>75</v>
      </c>
      <c r="L966" s="42">
        <v>963.8</v>
      </c>
      <c r="M966" s="26">
        <f t="shared" si="38"/>
        <v>0.49551562548490191</v>
      </c>
      <c r="N966" s="54"/>
      <c r="O966" s="26"/>
      <c r="S966" s="22"/>
      <c r="T966" s="53"/>
      <c r="U966" s="22"/>
      <c r="V966" s="28"/>
      <c r="Y966" s="28"/>
    </row>
    <row r="967" spans="9:25" x14ac:dyDescent="0.3">
      <c r="I967" s="22">
        <v>38331</v>
      </c>
      <c r="J967" s="29">
        <f t="shared" si="37"/>
        <v>2004</v>
      </c>
      <c r="K967" s="29" t="s">
        <v>75</v>
      </c>
      <c r="L967" s="42">
        <v>945.23</v>
      </c>
      <c r="M967" s="26">
        <f t="shared" si="38"/>
        <v>0.46329494086321127</v>
      </c>
      <c r="N967" s="54"/>
      <c r="O967" s="26"/>
      <c r="S967" s="22"/>
      <c r="T967" s="53"/>
      <c r="U967" s="22"/>
      <c r="V967" s="28"/>
      <c r="Y967" s="28"/>
    </row>
    <row r="968" spans="9:25" x14ac:dyDescent="0.3">
      <c r="I968" s="22">
        <v>38334</v>
      </c>
      <c r="J968" s="29">
        <f t="shared" si="37"/>
        <v>2004</v>
      </c>
      <c r="K968" s="29" t="s">
        <v>75</v>
      </c>
      <c r="L968" s="42">
        <v>935.78</v>
      </c>
      <c r="M968" s="26" t="str">
        <f t="shared" si="38"/>
        <v/>
      </c>
      <c r="N968" s="54"/>
      <c r="O968" s="26"/>
      <c r="S968" s="22"/>
      <c r="T968" s="53"/>
      <c r="U968" s="22"/>
      <c r="V968" s="28"/>
      <c r="Y968" s="28"/>
    </row>
    <row r="969" spans="9:25" x14ac:dyDescent="0.3">
      <c r="I969" s="22">
        <v>38335</v>
      </c>
      <c r="J969" s="29">
        <f t="shared" si="37"/>
        <v>2004</v>
      </c>
      <c r="K969" s="29" t="s">
        <v>75</v>
      </c>
      <c r="L969" s="42">
        <v>922.07</v>
      </c>
      <c r="M969" s="26" t="str">
        <f t="shared" si="38"/>
        <v/>
      </c>
      <c r="N969" s="54"/>
      <c r="O969" s="26"/>
      <c r="S969" s="22"/>
      <c r="T969" s="53"/>
      <c r="U969" s="22"/>
      <c r="V969" s="28"/>
      <c r="Y969" s="28"/>
    </row>
    <row r="970" spans="9:25" x14ac:dyDescent="0.3">
      <c r="I970" s="22">
        <v>38336</v>
      </c>
      <c r="J970" s="29">
        <f t="shared" si="37"/>
        <v>2004</v>
      </c>
      <c r="K970" s="29" t="s">
        <v>75</v>
      </c>
      <c r="L970" s="42">
        <v>939.15</v>
      </c>
      <c r="M970" s="26">
        <f t="shared" si="38"/>
        <v>0.42615258458361172</v>
      </c>
      <c r="N970" s="54"/>
      <c r="O970" s="26"/>
      <c r="S970" s="22"/>
      <c r="T970" s="53"/>
      <c r="U970" s="22"/>
      <c r="V970" s="28"/>
      <c r="Y970" s="28"/>
    </row>
    <row r="971" spans="9:25" x14ac:dyDescent="0.3">
      <c r="I971" s="22">
        <v>38337</v>
      </c>
      <c r="J971" s="29">
        <f t="shared" si="37"/>
        <v>2004</v>
      </c>
      <c r="K971" s="29" t="s">
        <v>75</v>
      </c>
      <c r="L971" s="42">
        <v>957.17</v>
      </c>
      <c r="M971" s="26">
        <f t="shared" si="38"/>
        <v>0.45707935638063052</v>
      </c>
      <c r="N971" s="54"/>
      <c r="O971" s="26"/>
      <c r="S971" s="22"/>
      <c r="T971" s="53"/>
      <c r="U971" s="22"/>
      <c r="V971" s="28"/>
      <c r="Y971" s="28"/>
    </row>
    <row r="972" spans="9:25" x14ac:dyDescent="0.3">
      <c r="I972" s="22">
        <v>38338</v>
      </c>
      <c r="J972" s="29">
        <f t="shared" si="37"/>
        <v>2004</v>
      </c>
      <c r="K972" s="29" t="s">
        <v>75</v>
      </c>
      <c r="L972" s="42">
        <v>973.35</v>
      </c>
      <c r="M972" s="26">
        <f t="shared" si="38"/>
        <v>0.48444410553606826</v>
      </c>
      <c r="N972" s="54"/>
      <c r="O972" s="26"/>
      <c r="S972" s="22"/>
      <c r="T972" s="53"/>
      <c r="U972" s="22"/>
      <c r="V972" s="28"/>
      <c r="Y972" s="28"/>
    </row>
    <row r="973" spans="9:25" x14ac:dyDescent="0.3">
      <c r="I973" s="22">
        <v>38341</v>
      </c>
      <c r="J973" s="29">
        <f t="shared" si="37"/>
        <v>2004</v>
      </c>
      <c r="K973" s="29" t="s">
        <v>75</v>
      </c>
      <c r="L973" s="42">
        <v>966.81</v>
      </c>
      <c r="M973" s="26" t="str">
        <f t="shared" si="38"/>
        <v/>
      </c>
      <c r="N973" s="54"/>
      <c r="O973" s="26"/>
      <c r="S973" s="22"/>
      <c r="T973" s="53"/>
      <c r="U973" s="22"/>
      <c r="V973" s="28"/>
      <c r="Y973" s="28"/>
    </row>
    <row r="974" spans="9:25" x14ac:dyDescent="0.3">
      <c r="I974" s="22">
        <v>38342</v>
      </c>
      <c r="J974" s="29">
        <f t="shared" si="37"/>
        <v>2004</v>
      </c>
      <c r="K974" s="29" t="s">
        <v>75</v>
      </c>
      <c r="L974" s="42">
        <v>976.32</v>
      </c>
      <c r="M974" s="26" t="str">
        <f t="shared" si="38"/>
        <v/>
      </c>
      <c r="N974" s="54"/>
      <c r="O974" s="26"/>
      <c r="S974" s="22"/>
      <c r="T974" s="53"/>
      <c r="U974" s="22"/>
      <c r="V974" s="28"/>
      <c r="Y974" s="28"/>
    </row>
    <row r="975" spans="9:25" x14ac:dyDescent="0.3">
      <c r="I975" s="22">
        <v>38343</v>
      </c>
      <c r="J975" s="29">
        <f t="shared" si="37"/>
        <v>2004</v>
      </c>
      <c r="K975" s="29" t="s">
        <v>75</v>
      </c>
      <c r="L975" s="42">
        <v>985.18</v>
      </c>
      <c r="M975" s="26">
        <f t="shared" si="38"/>
        <v>0.46082443653618027</v>
      </c>
      <c r="N975" s="54"/>
      <c r="O975" s="26"/>
      <c r="S975" s="22"/>
      <c r="T975" s="53"/>
      <c r="U975" s="22"/>
      <c r="V975" s="28"/>
      <c r="Y975" s="28"/>
    </row>
    <row r="976" spans="9:25" x14ac:dyDescent="0.3">
      <c r="I976" s="22">
        <v>38344</v>
      </c>
      <c r="J976" s="29">
        <f t="shared" si="37"/>
        <v>2004</v>
      </c>
      <c r="K976" s="29" t="s">
        <v>75</v>
      </c>
      <c r="L976" s="42">
        <v>986.51</v>
      </c>
      <c r="M976" s="26">
        <f t="shared" si="38"/>
        <v>0.45222357980892386</v>
      </c>
      <c r="N976" s="54"/>
      <c r="O976" s="26"/>
      <c r="S976" s="22"/>
      <c r="T976" s="53"/>
      <c r="U976" s="22"/>
      <c r="V976" s="28"/>
      <c r="Y976" s="28"/>
    </row>
    <row r="977" spans="9:25" x14ac:dyDescent="0.3">
      <c r="I977" s="22">
        <v>38348</v>
      </c>
      <c r="J977" s="29">
        <f t="shared" si="37"/>
        <v>2004</v>
      </c>
      <c r="K977" s="29" t="s">
        <v>75</v>
      </c>
      <c r="L977" s="42">
        <v>997.52</v>
      </c>
      <c r="M977" s="26" t="str">
        <f t="shared" si="38"/>
        <v/>
      </c>
      <c r="N977" s="54"/>
      <c r="O977" s="26"/>
      <c r="S977" s="22"/>
      <c r="T977" s="53"/>
      <c r="U977" s="22"/>
      <c r="V977" s="28"/>
      <c r="Y977" s="28"/>
    </row>
    <row r="978" spans="9:25" x14ac:dyDescent="0.3">
      <c r="I978" s="22">
        <v>38349</v>
      </c>
      <c r="J978" s="29">
        <f t="shared" si="37"/>
        <v>2004</v>
      </c>
      <c r="K978" s="29" t="s">
        <v>75</v>
      </c>
      <c r="L978" s="42">
        <v>1003.92</v>
      </c>
      <c r="M978" s="26" t="str">
        <f t="shared" si="38"/>
        <v/>
      </c>
      <c r="N978" s="54"/>
      <c r="O978" s="26"/>
      <c r="S978" s="22"/>
      <c r="T978" s="53"/>
      <c r="U978" s="22"/>
      <c r="V978" s="28"/>
      <c r="Y978" s="28"/>
    </row>
    <row r="979" spans="9:25" x14ac:dyDescent="0.3">
      <c r="I979" s="22">
        <v>38350</v>
      </c>
      <c r="J979" s="29">
        <f t="shared" si="37"/>
        <v>2004</v>
      </c>
      <c r="K979" s="29" t="s">
        <v>75</v>
      </c>
      <c r="L979" s="42">
        <v>1004.43</v>
      </c>
      <c r="M979" s="26">
        <f t="shared" si="38"/>
        <v>0.44933119778364572</v>
      </c>
      <c r="N979" s="54"/>
      <c r="O979" s="26"/>
      <c r="S979" s="22"/>
      <c r="T979" s="53"/>
      <c r="U979" s="22"/>
      <c r="V979" s="28"/>
      <c r="Y979" s="28"/>
    </row>
    <row r="980" spans="9:25" x14ac:dyDescent="0.3">
      <c r="I980" s="22">
        <v>38351</v>
      </c>
      <c r="J980" s="29">
        <f t="shared" si="37"/>
        <v>2004</v>
      </c>
      <c r="K980" s="29" t="s">
        <v>75</v>
      </c>
      <c r="L980" s="42">
        <v>1000.23</v>
      </c>
      <c r="M980" s="26">
        <f t="shared" si="38"/>
        <v>0.44562798092209865</v>
      </c>
      <c r="N980" s="54"/>
      <c r="O980" s="26"/>
      <c r="S980" s="22"/>
      <c r="T980" s="53"/>
      <c r="U980" s="22"/>
      <c r="V980" s="28"/>
      <c r="Y980" s="28"/>
    </row>
    <row r="981" spans="9:25" x14ac:dyDescent="0.3">
      <c r="I981" s="22">
        <v>38355</v>
      </c>
      <c r="J981" s="29">
        <f t="shared" si="37"/>
        <v>2005</v>
      </c>
      <c r="K981" s="29" t="s">
        <v>75</v>
      </c>
      <c r="L981" s="42">
        <v>1000.88</v>
      </c>
      <c r="M981" s="26" t="str">
        <f t="shared" si="38"/>
        <v/>
      </c>
      <c r="N981" s="54"/>
      <c r="O981" s="26"/>
      <c r="S981" s="22"/>
      <c r="T981" s="53"/>
      <c r="U981" s="22"/>
      <c r="V981" s="28"/>
      <c r="Y981" s="28"/>
    </row>
    <row r="982" spans="9:25" x14ac:dyDescent="0.3">
      <c r="I982" s="22">
        <v>38356</v>
      </c>
      <c r="J982" s="29">
        <f t="shared" si="37"/>
        <v>2005</v>
      </c>
      <c r="K982" s="29" t="s">
        <v>75</v>
      </c>
      <c r="L982" s="42">
        <v>1018.54</v>
      </c>
      <c r="M982" s="26" t="str">
        <f t="shared" si="38"/>
        <v/>
      </c>
      <c r="N982" s="54"/>
      <c r="O982" s="26"/>
      <c r="S982" s="22"/>
      <c r="T982" s="53"/>
      <c r="U982" s="22"/>
      <c r="V982" s="28"/>
      <c r="Y982" s="28"/>
    </row>
    <row r="983" spans="9:25" x14ac:dyDescent="0.3">
      <c r="I983" s="22">
        <v>38357</v>
      </c>
      <c r="J983" s="29">
        <f t="shared" si="37"/>
        <v>2005</v>
      </c>
      <c r="K983" s="29" t="s">
        <v>75</v>
      </c>
      <c r="L983" s="42">
        <v>1015.43</v>
      </c>
      <c r="M983" s="26">
        <f t="shared" si="38"/>
        <v>0.39968572098088123</v>
      </c>
      <c r="N983" s="54"/>
      <c r="O983" s="26"/>
      <c r="S983" s="22"/>
      <c r="T983" s="53"/>
      <c r="U983" s="22"/>
      <c r="V983" s="28"/>
      <c r="Y983" s="28"/>
    </row>
    <row r="984" spans="9:25" x14ac:dyDescent="0.3">
      <c r="I984" s="22">
        <v>38358</v>
      </c>
      <c r="J984" s="29">
        <f t="shared" si="37"/>
        <v>2005</v>
      </c>
      <c r="K984" s="29" t="s">
        <v>75</v>
      </c>
      <c r="L984" s="42">
        <v>1029.8900000000001</v>
      </c>
      <c r="M984" s="26">
        <f t="shared" si="38"/>
        <v>0.42251964806143744</v>
      </c>
      <c r="N984" s="54"/>
      <c r="O984" s="26"/>
      <c r="S984" s="22"/>
      <c r="T984" s="53"/>
      <c r="U984" s="22"/>
      <c r="V984" s="28"/>
      <c r="Y984" s="28"/>
    </row>
    <row r="985" spans="9:25" x14ac:dyDescent="0.3">
      <c r="I985" s="22">
        <v>38359</v>
      </c>
      <c r="J985" s="29">
        <f t="shared" si="37"/>
        <v>2005</v>
      </c>
      <c r="K985" s="29" t="s">
        <v>75</v>
      </c>
      <c r="L985" s="42">
        <v>1032.53</v>
      </c>
      <c r="M985" s="26">
        <f t="shared" si="38"/>
        <v>0.45555915812622461</v>
      </c>
      <c r="N985" s="54"/>
      <c r="O985" s="26"/>
      <c r="S985" s="22"/>
      <c r="T985" s="53"/>
      <c r="U985" s="22"/>
      <c r="V985" s="28"/>
      <c r="Y985" s="28"/>
    </row>
    <row r="986" spans="9:25" x14ac:dyDescent="0.3">
      <c r="I986" s="22">
        <v>38362</v>
      </c>
      <c r="J986" s="29">
        <f t="shared" si="37"/>
        <v>2005</v>
      </c>
      <c r="K986" s="29" t="s">
        <v>75</v>
      </c>
      <c r="L986" s="42">
        <v>1015.48</v>
      </c>
      <c r="M986" s="26" t="str">
        <f t="shared" si="38"/>
        <v/>
      </c>
      <c r="N986" s="54"/>
      <c r="O986" s="26"/>
      <c r="S986" s="22"/>
      <c r="T986" s="53"/>
      <c r="U986" s="22"/>
      <c r="V986" s="28"/>
      <c r="Y986" s="28"/>
    </row>
    <row r="987" spans="9:25" x14ac:dyDescent="0.3">
      <c r="I987" s="22">
        <v>38363</v>
      </c>
      <c r="J987" s="29">
        <f t="shared" si="37"/>
        <v>2005</v>
      </c>
      <c r="K987" s="29" t="s">
        <v>75</v>
      </c>
      <c r="L987" s="42">
        <v>1011.67</v>
      </c>
      <c r="M987" s="26" t="str">
        <f t="shared" si="38"/>
        <v/>
      </c>
      <c r="N987" s="54"/>
      <c r="O987" s="26"/>
      <c r="S987" s="22"/>
      <c r="T987" s="53"/>
      <c r="U987" s="22"/>
      <c r="V987" s="28"/>
      <c r="Y987" s="28"/>
    </row>
    <row r="988" spans="9:25" x14ac:dyDescent="0.3">
      <c r="I988" s="22">
        <v>38364</v>
      </c>
      <c r="J988" s="29">
        <f t="shared" si="37"/>
        <v>2005</v>
      </c>
      <c r="K988" s="29" t="s">
        <v>75</v>
      </c>
      <c r="L988" s="42">
        <v>1008.58</v>
      </c>
      <c r="M988" s="26">
        <f t="shared" si="38"/>
        <v>0.35833860823423258</v>
      </c>
      <c r="N988" s="54"/>
      <c r="O988" s="26"/>
      <c r="S988" s="22"/>
      <c r="T988" s="53"/>
      <c r="U988" s="22"/>
      <c r="V988" s="28"/>
      <c r="Y988" s="28"/>
    </row>
    <row r="989" spans="9:25" x14ac:dyDescent="0.3">
      <c r="I989" s="22">
        <v>38365</v>
      </c>
      <c r="J989" s="29">
        <f t="shared" si="37"/>
        <v>2005</v>
      </c>
      <c r="K989" s="29" t="s">
        <v>75</v>
      </c>
      <c r="L989" s="42">
        <v>1021.67</v>
      </c>
      <c r="M989" s="26">
        <f t="shared" si="38"/>
        <v>0.37480151788357507</v>
      </c>
      <c r="N989" s="54"/>
      <c r="O989" s="26"/>
      <c r="S989" s="22"/>
      <c r="T989" s="53"/>
      <c r="U989" s="22"/>
      <c r="V989" s="28"/>
      <c r="Y989" s="28"/>
    </row>
    <row r="990" spans="9:25" x14ac:dyDescent="0.3">
      <c r="I990" s="22">
        <v>38366</v>
      </c>
      <c r="J990" s="29">
        <f t="shared" si="37"/>
        <v>2005</v>
      </c>
      <c r="K990" s="29" t="s">
        <v>75</v>
      </c>
      <c r="L990" s="42">
        <v>1021.34</v>
      </c>
      <c r="M990" s="26">
        <f t="shared" si="38"/>
        <v>0.34997885164428477</v>
      </c>
      <c r="N990" s="54"/>
      <c r="O990" s="26"/>
      <c r="S990" s="22"/>
      <c r="T990" s="53"/>
      <c r="U990" s="22"/>
      <c r="V990" s="28"/>
      <c r="Y990" s="28"/>
    </row>
    <row r="991" spans="9:25" x14ac:dyDescent="0.3">
      <c r="I991" s="22">
        <v>38369</v>
      </c>
      <c r="J991" s="29">
        <f t="shared" si="37"/>
        <v>2005</v>
      </c>
      <c r="K991" s="29" t="s">
        <v>75</v>
      </c>
      <c r="L991" s="42">
        <v>1024.8900000000001</v>
      </c>
      <c r="M991" s="26" t="str">
        <f t="shared" si="38"/>
        <v/>
      </c>
      <c r="N991" s="54"/>
      <c r="O991" s="26"/>
      <c r="S991" s="22"/>
      <c r="T991" s="53"/>
      <c r="U991" s="22"/>
      <c r="V991" s="28"/>
      <c r="Y991" s="28"/>
    </row>
    <row r="992" spans="9:25" x14ac:dyDescent="0.3">
      <c r="I992" s="22">
        <v>38370</v>
      </c>
      <c r="J992" s="29">
        <f t="shared" si="37"/>
        <v>2005</v>
      </c>
      <c r="K992" s="29" t="s">
        <v>75</v>
      </c>
      <c r="L992" s="42">
        <v>1017.73</v>
      </c>
      <c r="M992" s="26" t="str">
        <f t="shared" si="38"/>
        <v/>
      </c>
      <c r="N992" s="54"/>
      <c r="O992" s="26"/>
      <c r="S992" s="22"/>
      <c r="T992" s="53"/>
      <c r="U992" s="22"/>
      <c r="V992" s="28"/>
      <c r="Y992" s="28"/>
    </row>
    <row r="993" spans="9:25" x14ac:dyDescent="0.3">
      <c r="I993" s="22">
        <v>38371</v>
      </c>
      <c r="J993" s="29">
        <f t="shared" si="37"/>
        <v>2005</v>
      </c>
      <c r="K993" s="29" t="s">
        <v>75</v>
      </c>
      <c r="L993" s="42">
        <v>1027.81</v>
      </c>
      <c r="M993" s="26">
        <f t="shared" si="38"/>
        <v>0.34094823087360393</v>
      </c>
      <c r="N993" s="54"/>
      <c r="O993" s="26"/>
      <c r="S993" s="22"/>
      <c r="T993" s="53"/>
      <c r="U993" s="22"/>
      <c r="V993" s="28"/>
      <c r="Y993" s="28"/>
    </row>
    <row r="994" spans="9:25" x14ac:dyDescent="0.3">
      <c r="I994" s="22">
        <v>38372</v>
      </c>
      <c r="J994" s="29">
        <f t="shared" si="37"/>
        <v>2005</v>
      </c>
      <c r="K994" s="29" t="s">
        <v>75</v>
      </c>
      <c r="L994" s="42">
        <v>1035.75</v>
      </c>
      <c r="M994" s="26">
        <f t="shared" si="38"/>
        <v>0.33968414108882078</v>
      </c>
      <c r="N994" s="54"/>
      <c r="O994" s="26"/>
      <c r="S994" s="22"/>
      <c r="T994" s="53"/>
      <c r="U994" s="22"/>
      <c r="V994" s="28"/>
      <c r="Y994" s="28"/>
    </row>
    <row r="995" spans="9:25" x14ac:dyDescent="0.3">
      <c r="I995" s="22">
        <v>38376</v>
      </c>
      <c r="J995" s="29">
        <f t="shared" si="37"/>
        <v>2005</v>
      </c>
      <c r="K995" s="29" t="s">
        <v>75</v>
      </c>
      <c r="L995" s="42">
        <v>1030.72</v>
      </c>
      <c r="M995" s="26" t="str">
        <f t="shared" si="38"/>
        <v/>
      </c>
      <c r="N995" s="54"/>
      <c r="O995" s="26"/>
      <c r="S995" s="22"/>
      <c r="T995" s="53"/>
      <c r="U995" s="22"/>
      <c r="V995" s="28"/>
      <c r="Y995" s="28"/>
    </row>
    <row r="996" spans="9:25" x14ac:dyDescent="0.3">
      <c r="I996" s="22">
        <v>38377</v>
      </c>
      <c r="J996" s="29">
        <f t="shared" si="37"/>
        <v>2005</v>
      </c>
      <c r="K996" s="29" t="s">
        <v>75</v>
      </c>
      <c r="L996" s="42">
        <v>1026.8900000000001</v>
      </c>
      <c r="M996" s="26" t="str">
        <f t="shared" si="38"/>
        <v/>
      </c>
      <c r="N996" s="54"/>
      <c r="O996" s="26"/>
      <c r="S996" s="22"/>
      <c r="T996" s="53"/>
      <c r="U996" s="22"/>
      <c r="V996" s="28"/>
      <c r="Y996" s="28"/>
    </row>
    <row r="997" spans="9:25" x14ac:dyDescent="0.3">
      <c r="I997" s="22">
        <v>38378</v>
      </c>
      <c r="J997" s="29">
        <f t="shared" si="37"/>
        <v>2005</v>
      </c>
      <c r="K997" s="29" t="s">
        <v>75</v>
      </c>
      <c r="L997" s="42">
        <v>1037.51</v>
      </c>
      <c r="M997" s="26">
        <f t="shared" si="38"/>
        <v>0.31852783814353069</v>
      </c>
      <c r="N997" s="54"/>
      <c r="O997" s="26"/>
      <c r="S997" s="22"/>
      <c r="T997" s="53"/>
      <c r="U997" s="22"/>
      <c r="V997" s="28"/>
      <c r="Y997" s="28"/>
    </row>
    <row r="998" spans="9:25" x14ac:dyDescent="0.3">
      <c r="I998" s="22">
        <v>38379</v>
      </c>
      <c r="J998" s="29">
        <f t="shared" si="37"/>
        <v>2005</v>
      </c>
      <c r="K998" s="29" t="s">
        <v>75</v>
      </c>
      <c r="L998" s="42">
        <v>1044.99</v>
      </c>
      <c r="M998" s="26">
        <f t="shared" si="38"/>
        <v>0.35275537547411617</v>
      </c>
      <c r="N998" s="54"/>
      <c r="O998" s="26"/>
      <c r="S998" s="22"/>
      <c r="T998" s="53"/>
      <c r="U998" s="22"/>
      <c r="V998" s="28"/>
      <c r="Y998" s="28"/>
    </row>
    <row r="999" spans="9:25" x14ac:dyDescent="0.3">
      <c r="I999" s="22">
        <v>38380</v>
      </c>
      <c r="J999" s="29">
        <f t="shared" si="37"/>
        <v>2005</v>
      </c>
      <c r="K999" s="29" t="s">
        <v>75</v>
      </c>
      <c r="L999" s="42">
        <v>1046.48</v>
      </c>
      <c r="M999" s="26">
        <f t="shared" si="38"/>
        <v>0.36418505820547248</v>
      </c>
      <c r="N999" s="54"/>
      <c r="O999" s="26"/>
      <c r="S999" s="22"/>
      <c r="T999" s="53"/>
      <c r="U999" s="22"/>
      <c r="V999" s="28"/>
      <c r="Y999" s="28"/>
    </row>
    <row r="1000" spans="9:25" x14ac:dyDescent="0.3">
      <c r="I1000" s="22">
        <v>38383</v>
      </c>
      <c r="J1000" s="29">
        <f t="shared" si="37"/>
        <v>2005</v>
      </c>
      <c r="K1000" s="29" t="s">
        <v>75</v>
      </c>
      <c r="L1000" s="42">
        <v>1045.44</v>
      </c>
      <c r="M1000" s="26" t="str">
        <f t="shared" si="38"/>
        <v/>
      </c>
      <c r="N1000" s="54"/>
      <c r="O1000" s="26"/>
      <c r="S1000" s="22"/>
      <c r="T1000" s="53"/>
      <c r="U1000" s="22"/>
      <c r="V1000" s="28"/>
      <c r="Y1000" s="28"/>
    </row>
    <row r="1001" spans="9:25" x14ac:dyDescent="0.3">
      <c r="I1001" s="22">
        <v>38384</v>
      </c>
      <c r="J1001" s="29">
        <f t="shared" si="37"/>
        <v>2005</v>
      </c>
      <c r="K1001" s="29" t="s">
        <v>75</v>
      </c>
      <c r="L1001" s="42">
        <v>1047.53</v>
      </c>
      <c r="M1001" s="26" t="str">
        <f t="shared" si="38"/>
        <v/>
      </c>
      <c r="N1001" s="54"/>
      <c r="O1001" s="26"/>
      <c r="S1001" s="22"/>
      <c r="T1001" s="53"/>
      <c r="U1001" s="22"/>
      <c r="V1001" s="28"/>
      <c r="Y1001" s="28"/>
    </row>
    <row r="1002" spans="9:25" x14ac:dyDescent="0.3">
      <c r="I1002" s="22">
        <v>38385</v>
      </c>
      <c r="J1002" s="29">
        <f t="shared" si="37"/>
        <v>2005</v>
      </c>
      <c r="K1002" s="29" t="s">
        <v>75</v>
      </c>
      <c r="L1002" s="42">
        <v>1052.83</v>
      </c>
      <c r="M1002" s="26" t="str">
        <f t="shared" si="38"/>
        <v/>
      </c>
      <c r="N1002" s="54"/>
      <c r="O1002" s="26"/>
      <c r="S1002" s="22"/>
      <c r="T1002" s="53"/>
      <c r="U1002" s="22"/>
      <c r="V1002" s="28"/>
      <c r="Y1002" s="28"/>
    </row>
    <row r="1003" spans="9:25" x14ac:dyDescent="0.3">
      <c r="I1003" s="22">
        <v>38386</v>
      </c>
      <c r="J1003" s="29">
        <f t="shared" si="37"/>
        <v>2005</v>
      </c>
      <c r="K1003" s="29" t="s">
        <v>75</v>
      </c>
      <c r="L1003" s="42">
        <v>1049.33</v>
      </c>
      <c r="M1003" s="26">
        <f t="shared" si="38"/>
        <v>0.436808522291598</v>
      </c>
      <c r="N1003" s="54"/>
      <c r="O1003" s="26"/>
      <c r="S1003" s="22"/>
      <c r="T1003" s="53"/>
      <c r="U1003" s="22"/>
      <c r="V1003" s="28"/>
      <c r="Y1003" s="28"/>
    </row>
    <row r="1004" spans="9:25" x14ac:dyDescent="0.3">
      <c r="I1004" s="22">
        <v>38387</v>
      </c>
      <c r="J1004" s="29">
        <f t="shared" si="37"/>
        <v>2005</v>
      </c>
      <c r="K1004" s="29" t="s">
        <v>75</v>
      </c>
      <c r="L1004" s="42">
        <v>1048.3900000000001</v>
      </c>
      <c r="M1004" s="26">
        <f t="shared" si="38"/>
        <v>0.4356000438188094</v>
      </c>
      <c r="N1004" s="54"/>
      <c r="O1004" s="26"/>
      <c r="S1004" s="22"/>
      <c r="T1004" s="53"/>
      <c r="U1004" s="22"/>
      <c r="V1004" s="28"/>
      <c r="Y1004" s="28"/>
    </row>
    <row r="1005" spans="9:25" x14ac:dyDescent="0.3">
      <c r="I1005" s="22">
        <v>38390</v>
      </c>
      <c r="J1005" s="29">
        <f t="shared" si="37"/>
        <v>2005</v>
      </c>
      <c r="K1005" s="29" t="s">
        <v>75</v>
      </c>
      <c r="L1005" s="42">
        <v>1041.6300000000001</v>
      </c>
      <c r="M1005" s="26" t="str">
        <f t="shared" si="38"/>
        <v/>
      </c>
      <c r="N1005" s="54"/>
      <c r="O1005" s="26"/>
      <c r="S1005" s="22"/>
      <c r="T1005" s="53"/>
      <c r="U1005" s="22"/>
      <c r="V1005" s="28"/>
      <c r="Y1005" s="28"/>
    </row>
    <row r="1006" spans="9:25" x14ac:dyDescent="0.3">
      <c r="I1006" s="22">
        <v>38391</v>
      </c>
      <c r="J1006" s="29">
        <f t="shared" si="37"/>
        <v>2005</v>
      </c>
      <c r="K1006" s="29" t="s">
        <v>75</v>
      </c>
      <c r="L1006" s="42">
        <v>1036.5999999999999</v>
      </c>
      <c r="M1006" s="26" t="str">
        <f t="shared" si="38"/>
        <v/>
      </c>
      <c r="N1006" s="54"/>
      <c r="O1006" s="26"/>
      <c r="S1006" s="22"/>
      <c r="T1006" s="53"/>
      <c r="U1006" s="22"/>
      <c r="V1006" s="28"/>
      <c r="Y1006" s="28"/>
    </row>
    <row r="1007" spans="9:25" x14ac:dyDescent="0.3">
      <c r="I1007" s="22">
        <v>38394</v>
      </c>
      <c r="J1007" s="29">
        <f t="shared" si="37"/>
        <v>2005</v>
      </c>
      <c r="K1007" s="29" t="s">
        <v>75</v>
      </c>
      <c r="L1007" s="42">
        <v>1045.8699999999999</v>
      </c>
      <c r="M1007" s="26">
        <f t="shared" si="38"/>
        <v>0.35864326634536686</v>
      </c>
      <c r="N1007" s="54"/>
      <c r="O1007" s="26"/>
      <c r="S1007" s="22"/>
      <c r="T1007" s="53"/>
      <c r="U1007" s="22"/>
      <c r="V1007" s="28"/>
      <c r="Y1007" s="28"/>
    </row>
    <row r="1008" spans="9:25" x14ac:dyDescent="0.3">
      <c r="I1008" s="22">
        <v>38397</v>
      </c>
      <c r="J1008" s="29">
        <f t="shared" si="37"/>
        <v>2005</v>
      </c>
      <c r="K1008" s="29" t="s">
        <v>75</v>
      </c>
      <c r="L1008" s="42">
        <v>1050.73</v>
      </c>
      <c r="M1008" s="26" t="str">
        <f t="shared" si="38"/>
        <v/>
      </c>
      <c r="N1008" s="54"/>
      <c r="O1008" s="26"/>
      <c r="S1008" s="22"/>
      <c r="T1008" s="53"/>
      <c r="U1008" s="22"/>
      <c r="V1008" s="28"/>
      <c r="Y1008" s="28"/>
    </row>
    <row r="1009" spans="9:25" x14ac:dyDescent="0.3">
      <c r="I1009" s="22">
        <v>38398</v>
      </c>
      <c r="J1009" s="29">
        <f t="shared" si="37"/>
        <v>2005</v>
      </c>
      <c r="K1009" s="29" t="s">
        <v>75</v>
      </c>
      <c r="L1009" s="42">
        <v>1067.2</v>
      </c>
      <c r="M1009" s="26" t="str">
        <f t="shared" si="38"/>
        <v/>
      </c>
      <c r="N1009" s="54"/>
      <c r="O1009" s="26"/>
      <c r="S1009" s="22"/>
      <c r="T1009" s="53"/>
      <c r="U1009" s="22"/>
      <c r="V1009" s="28"/>
      <c r="Y1009" s="28"/>
    </row>
    <row r="1010" spans="9:25" x14ac:dyDescent="0.3">
      <c r="I1010" s="22">
        <v>38399</v>
      </c>
      <c r="J1010" s="29">
        <f t="shared" si="37"/>
        <v>2005</v>
      </c>
      <c r="K1010" s="29" t="s">
        <v>75</v>
      </c>
      <c r="L1010" s="42">
        <v>1073.45</v>
      </c>
      <c r="M1010" s="26">
        <f t="shared" si="38"/>
        <v>0.38468583517149751</v>
      </c>
      <c r="N1010" s="54"/>
      <c r="O1010" s="26"/>
      <c r="S1010" s="22"/>
      <c r="T1010" s="53"/>
      <c r="U1010" s="22"/>
      <c r="V1010" s="28"/>
      <c r="Y1010" s="28"/>
    </row>
    <row r="1011" spans="9:25" x14ac:dyDescent="0.3">
      <c r="I1011" s="22">
        <v>38400</v>
      </c>
      <c r="J1011" s="29">
        <f t="shared" si="37"/>
        <v>2005</v>
      </c>
      <c r="K1011" s="29" t="s">
        <v>75</v>
      </c>
      <c r="L1011" s="42">
        <v>1082.98</v>
      </c>
      <c r="M1011" s="26">
        <f t="shared" si="38"/>
        <v>0.39379665379665379</v>
      </c>
      <c r="N1011" s="54"/>
      <c r="O1011" s="26"/>
      <c r="S1011" s="22"/>
      <c r="T1011" s="53"/>
      <c r="U1011" s="22"/>
      <c r="V1011" s="28"/>
      <c r="Y1011" s="28"/>
    </row>
    <row r="1012" spans="9:25" x14ac:dyDescent="0.3">
      <c r="I1012" s="22">
        <v>38401</v>
      </c>
      <c r="J1012" s="29">
        <f t="shared" si="37"/>
        <v>2005</v>
      </c>
      <c r="K1012" s="29" t="s">
        <v>75</v>
      </c>
      <c r="L1012" s="42">
        <v>1092.49</v>
      </c>
      <c r="M1012" s="26">
        <f t="shared" si="38"/>
        <v>0.3900955580155489</v>
      </c>
      <c r="N1012" s="54"/>
      <c r="O1012" s="26"/>
      <c r="S1012" s="22"/>
      <c r="T1012" s="53"/>
      <c r="U1012" s="22"/>
      <c r="V1012" s="28"/>
      <c r="Y1012" s="28"/>
    </row>
    <row r="1013" spans="9:25" x14ac:dyDescent="0.3">
      <c r="I1013" s="22">
        <v>38404</v>
      </c>
      <c r="J1013" s="29">
        <f t="shared" si="37"/>
        <v>2005</v>
      </c>
      <c r="K1013" s="29" t="s">
        <v>75</v>
      </c>
      <c r="L1013" s="42">
        <v>1093.78</v>
      </c>
      <c r="M1013" s="26" t="str">
        <f t="shared" si="38"/>
        <v/>
      </c>
      <c r="N1013" s="54"/>
      <c r="O1013" s="26"/>
      <c r="S1013" s="22"/>
      <c r="T1013" s="53"/>
      <c r="U1013" s="22"/>
      <c r="V1013" s="28"/>
      <c r="Y1013" s="28"/>
    </row>
    <row r="1014" spans="9:25" x14ac:dyDescent="0.3">
      <c r="I1014" s="22">
        <v>38405</v>
      </c>
      <c r="J1014" s="29">
        <f t="shared" si="37"/>
        <v>2005</v>
      </c>
      <c r="K1014" s="29" t="s">
        <v>75</v>
      </c>
      <c r="L1014" s="42">
        <v>1099.9100000000001</v>
      </c>
      <c r="M1014" s="26" t="str">
        <f t="shared" si="38"/>
        <v/>
      </c>
      <c r="N1014" s="54"/>
      <c r="O1014" s="26"/>
      <c r="S1014" s="22"/>
      <c r="T1014" s="53"/>
      <c r="U1014" s="22"/>
      <c r="V1014" s="28"/>
      <c r="Y1014" s="28"/>
    </row>
    <row r="1015" spans="9:25" x14ac:dyDescent="0.3">
      <c r="I1015" s="22">
        <v>38406</v>
      </c>
      <c r="J1015" s="29">
        <f t="shared" si="37"/>
        <v>2005</v>
      </c>
      <c r="K1015" s="29" t="s">
        <v>75</v>
      </c>
      <c r="L1015" s="42">
        <v>1102.93</v>
      </c>
      <c r="M1015" s="26" t="str">
        <f t="shared" si="38"/>
        <v/>
      </c>
      <c r="N1015" s="54"/>
      <c r="O1015" s="26"/>
      <c r="S1015" s="22"/>
      <c r="T1015" s="53"/>
      <c r="U1015" s="22"/>
      <c r="V1015" s="28"/>
      <c r="Y1015" s="28"/>
    </row>
    <row r="1016" spans="9:25" x14ac:dyDescent="0.3">
      <c r="I1016" s="22">
        <v>38407</v>
      </c>
      <c r="J1016" s="29">
        <f t="shared" si="37"/>
        <v>2005</v>
      </c>
      <c r="K1016" s="29" t="s">
        <v>75</v>
      </c>
      <c r="L1016" s="42">
        <v>1102.02</v>
      </c>
      <c r="M1016" s="26">
        <f t="shared" si="38"/>
        <v>0.41148895292987508</v>
      </c>
      <c r="N1016" s="54"/>
      <c r="O1016" s="26"/>
      <c r="S1016" s="22"/>
      <c r="T1016" s="53"/>
      <c r="U1016" s="22"/>
      <c r="V1016" s="28"/>
      <c r="Y1016" s="28"/>
    </row>
    <row r="1017" spans="9:25" x14ac:dyDescent="0.3">
      <c r="I1017" s="22">
        <v>38408</v>
      </c>
      <c r="J1017" s="29">
        <f t="shared" si="37"/>
        <v>2005</v>
      </c>
      <c r="K1017" s="29" t="s">
        <v>75</v>
      </c>
      <c r="L1017" s="42">
        <v>1083.3800000000001</v>
      </c>
      <c r="M1017" s="26">
        <f t="shared" si="38"/>
        <v>0.39422173605302124</v>
      </c>
      <c r="N1017" s="54"/>
      <c r="O1017" s="26"/>
      <c r="S1017" s="22"/>
      <c r="T1017" s="53"/>
      <c r="U1017" s="22"/>
      <c r="V1017" s="28"/>
      <c r="Y1017" s="28"/>
    </row>
    <row r="1018" spans="9:25" x14ac:dyDescent="0.3">
      <c r="I1018" s="22">
        <v>38411</v>
      </c>
      <c r="J1018" s="29">
        <f t="shared" si="37"/>
        <v>2005</v>
      </c>
      <c r="K1018" s="29" t="s">
        <v>75</v>
      </c>
      <c r="L1018" s="42">
        <v>1073.83</v>
      </c>
      <c r="M1018" s="26" t="str">
        <f t="shared" si="38"/>
        <v/>
      </c>
      <c r="N1018" s="54"/>
      <c r="O1018" s="26"/>
      <c r="S1018" s="22"/>
      <c r="T1018" s="53"/>
      <c r="U1018" s="22"/>
      <c r="V1018" s="28"/>
      <c r="Y1018" s="28"/>
    </row>
    <row r="1019" spans="9:25" x14ac:dyDescent="0.3">
      <c r="I1019" s="22">
        <v>38412</v>
      </c>
      <c r="J1019" s="29">
        <f t="shared" si="37"/>
        <v>2005</v>
      </c>
      <c r="K1019" s="29" t="s">
        <v>75</v>
      </c>
      <c r="L1019" s="42">
        <v>1093.28</v>
      </c>
      <c r="M1019" s="26">
        <f t="shared" si="38"/>
        <v>0.44040262974137362</v>
      </c>
      <c r="N1019" s="54"/>
      <c r="O1019" s="26"/>
      <c r="S1019" s="22"/>
      <c r="T1019" s="53"/>
      <c r="U1019" s="22"/>
      <c r="V1019" s="28"/>
      <c r="Y1019" s="28"/>
    </row>
    <row r="1020" spans="9:25" x14ac:dyDescent="0.3">
      <c r="I1020" s="22">
        <v>38413</v>
      </c>
      <c r="J1020" s="29">
        <f t="shared" si="37"/>
        <v>2005</v>
      </c>
      <c r="K1020" s="29" t="s">
        <v>75</v>
      </c>
      <c r="L1020" s="42">
        <v>1082.75</v>
      </c>
      <c r="M1020" s="26">
        <f t="shared" si="38"/>
        <v>0.38858608528374478</v>
      </c>
      <c r="N1020" s="54"/>
      <c r="O1020" s="26"/>
      <c r="S1020" s="22"/>
      <c r="T1020" s="53"/>
      <c r="U1020" s="22"/>
      <c r="V1020" s="28"/>
      <c r="Y1020" s="28"/>
    </row>
    <row r="1021" spans="9:25" x14ac:dyDescent="0.3">
      <c r="I1021" s="22">
        <v>38414</v>
      </c>
      <c r="J1021" s="29">
        <f t="shared" si="37"/>
        <v>2005</v>
      </c>
      <c r="K1021" s="29" t="s">
        <v>75</v>
      </c>
      <c r="L1021" s="42">
        <v>1094.5999999999999</v>
      </c>
      <c r="M1021" s="26">
        <f t="shared" si="38"/>
        <v>0.40905989727482184</v>
      </c>
      <c r="N1021" s="54"/>
      <c r="O1021" s="26"/>
      <c r="S1021" s="22"/>
      <c r="T1021" s="53"/>
      <c r="U1021" s="22"/>
      <c r="V1021" s="28"/>
      <c r="Y1021" s="28"/>
    </row>
    <row r="1022" spans="9:25" x14ac:dyDescent="0.3">
      <c r="I1022" s="22">
        <v>38415</v>
      </c>
      <c r="J1022" s="29">
        <f t="shared" si="37"/>
        <v>2005</v>
      </c>
      <c r="K1022" s="29" t="s">
        <v>75</v>
      </c>
      <c r="L1022" s="42">
        <v>1103.01</v>
      </c>
      <c r="M1022" s="26">
        <f t="shared" si="38"/>
        <v>0.42366121558656117</v>
      </c>
      <c r="N1022" s="54"/>
      <c r="O1022" s="26"/>
      <c r="S1022" s="22"/>
      <c r="T1022" s="53"/>
      <c r="U1022" s="22"/>
      <c r="V1022" s="28"/>
      <c r="Y1022" s="28"/>
    </row>
    <row r="1023" spans="9:25" x14ac:dyDescent="0.3">
      <c r="I1023" s="22">
        <v>38418</v>
      </c>
      <c r="J1023" s="29">
        <f t="shared" si="37"/>
        <v>2005</v>
      </c>
      <c r="K1023" s="29" t="s">
        <v>75</v>
      </c>
      <c r="L1023" s="42">
        <v>1105.3</v>
      </c>
      <c r="M1023" s="26" t="str">
        <f t="shared" si="38"/>
        <v/>
      </c>
      <c r="N1023" s="54"/>
      <c r="O1023" s="26"/>
      <c r="S1023" s="22"/>
      <c r="T1023" s="53"/>
      <c r="U1023" s="22"/>
      <c r="V1023" s="28"/>
      <c r="Y1023" s="28"/>
    </row>
    <row r="1024" spans="9:25" x14ac:dyDescent="0.3">
      <c r="I1024" s="22">
        <v>38419</v>
      </c>
      <c r="J1024" s="29">
        <f t="shared" si="37"/>
        <v>2005</v>
      </c>
      <c r="K1024" s="29" t="s">
        <v>75</v>
      </c>
      <c r="L1024" s="42">
        <v>1114.21</v>
      </c>
      <c r="M1024" s="26">
        <f t="shared" si="38"/>
        <v>0.44165254182462771</v>
      </c>
      <c r="N1024" s="54"/>
      <c r="O1024" s="26"/>
      <c r="S1024" s="22"/>
      <c r="T1024" s="53"/>
      <c r="U1024" s="22"/>
      <c r="V1024" s="28"/>
      <c r="Y1024" s="28"/>
    </row>
    <row r="1025" spans="9:25" x14ac:dyDescent="0.3">
      <c r="I1025" s="22">
        <v>38420</v>
      </c>
      <c r="J1025" s="29">
        <f t="shared" si="37"/>
        <v>2005</v>
      </c>
      <c r="K1025" s="29" t="s">
        <v>75</v>
      </c>
      <c r="L1025" s="42">
        <v>1116.81</v>
      </c>
      <c r="M1025" s="26">
        <f t="shared" si="38"/>
        <v>0.44837111583752642</v>
      </c>
      <c r="N1025" s="54"/>
      <c r="O1025" s="26"/>
      <c r="S1025" s="22"/>
      <c r="T1025" s="53"/>
      <c r="U1025" s="22"/>
      <c r="V1025" s="28"/>
      <c r="Y1025" s="28"/>
    </row>
    <row r="1026" spans="9:25" x14ac:dyDescent="0.3">
      <c r="I1026" s="22">
        <v>38421</v>
      </c>
      <c r="J1026" s="29">
        <f t="shared" si="37"/>
        <v>2005</v>
      </c>
      <c r="K1026" s="29" t="s">
        <v>75</v>
      </c>
      <c r="L1026" s="42">
        <v>1108.05</v>
      </c>
      <c r="M1026" s="26">
        <f t="shared" si="38"/>
        <v>0.45732773927110582</v>
      </c>
      <c r="N1026" s="54"/>
      <c r="O1026" s="26"/>
      <c r="S1026" s="22"/>
      <c r="T1026" s="53"/>
      <c r="U1026" s="22"/>
      <c r="V1026" s="28"/>
      <c r="Y1026" s="28"/>
    </row>
    <row r="1027" spans="9:25" x14ac:dyDescent="0.3">
      <c r="I1027" s="22">
        <v>38425</v>
      </c>
      <c r="J1027" s="29">
        <f t="shared" si="37"/>
        <v>2005</v>
      </c>
      <c r="K1027" s="29" t="s">
        <v>75</v>
      </c>
      <c r="L1027" s="42">
        <v>1123.48</v>
      </c>
      <c r="M1027" s="26" t="str">
        <f t="shared" si="38"/>
        <v/>
      </c>
      <c r="N1027" s="54"/>
      <c r="O1027" s="26"/>
      <c r="S1027" s="22"/>
      <c r="T1027" s="53"/>
      <c r="U1027" s="22"/>
      <c r="V1027" s="28"/>
      <c r="Y1027" s="28"/>
    </row>
    <row r="1028" spans="9:25" x14ac:dyDescent="0.3">
      <c r="I1028" s="22">
        <v>38426</v>
      </c>
      <c r="J1028" s="29">
        <f t="shared" si="37"/>
        <v>2005</v>
      </c>
      <c r="K1028" s="29" t="s">
        <v>75</v>
      </c>
      <c r="L1028" s="42">
        <v>1119</v>
      </c>
      <c r="M1028" s="26">
        <f t="shared" si="38"/>
        <v>0.54525995995304843</v>
      </c>
      <c r="N1028" s="54"/>
      <c r="O1028" s="26"/>
      <c r="S1028" s="22"/>
      <c r="T1028" s="53"/>
      <c r="U1028" s="22"/>
      <c r="V1028" s="28"/>
      <c r="Y1028" s="28"/>
    </row>
    <row r="1029" spans="9:25" x14ac:dyDescent="0.3">
      <c r="I1029" s="22">
        <v>38427</v>
      </c>
      <c r="J1029" s="29">
        <f t="shared" ref="J1029:J1092" si="39">YEAR(I1029)</f>
        <v>2005</v>
      </c>
      <c r="K1029" s="29" t="s">
        <v>75</v>
      </c>
      <c r="L1029" s="42">
        <v>1138.23</v>
      </c>
      <c r="M1029" s="26">
        <f t="shared" ref="M1029:M1092" si="40">IFERROR((L1029-_xlfn.XLOOKUP(EDATE(I1029, -12), I:I, L:L, "", 0)) / _xlfn.XLOOKUP(EDATE(I1029, -12), I:I, L:L, "", 0),IF(_xlfn.XLOOKUP(EDATE(I1029, -12), I:I, L:L, "", 0)=0, "Previous Year Value is Zero", ""))</f>
        <v>0.58930715741852624</v>
      </c>
      <c r="N1029" s="54"/>
      <c r="O1029" s="26"/>
      <c r="S1029" s="22"/>
      <c r="T1029" s="53"/>
      <c r="U1029" s="22"/>
      <c r="V1029" s="28"/>
      <c r="Y1029" s="28"/>
    </row>
    <row r="1030" spans="9:25" x14ac:dyDescent="0.3">
      <c r="I1030" s="22">
        <v>38428</v>
      </c>
      <c r="J1030" s="29">
        <f t="shared" si="39"/>
        <v>2005</v>
      </c>
      <c r="K1030" s="29" t="s">
        <v>75</v>
      </c>
      <c r="L1030" s="42">
        <v>1134.5899999999999</v>
      </c>
      <c r="M1030" s="26">
        <f t="shared" si="40"/>
        <v>0.55297773032754327</v>
      </c>
      <c r="N1030" s="54"/>
      <c r="O1030" s="26"/>
      <c r="S1030" s="22"/>
      <c r="T1030" s="53"/>
      <c r="U1030" s="22"/>
      <c r="V1030" s="28"/>
      <c r="Y1030" s="28"/>
    </row>
    <row r="1031" spans="9:25" x14ac:dyDescent="0.3">
      <c r="I1031" s="22">
        <v>38429</v>
      </c>
      <c r="J1031" s="29">
        <f t="shared" si="39"/>
        <v>2005</v>
      </c>
      <c r="K1031" s="29" t="s">
        <v>75</v>
      </c>
      <c r="L1031" s="42">
        <v>1147.8699999999999</v>
      </c>
      <c r="M1031" s="26">
        <f t="shared" si="40"/>
        <v>0.56477227803754215</v>
      </c>
      <c r="N1031" s="54"/>
      <c r="O1031" s="26"/>
      <c r="S1031" s="22"/>
      <c r="T1031" s="53"/>
      <c r="U1031" s="22"/>
      <c r="V1031" s="28"/>
      <c r="Y1031" s="28"/>
    </row>
    <row r="1032" spans="9:25" x14ac:dyDescent="0.3">
      <c r="I1032" s="22">
        <v>38432</v>
      </c>
      <c r="J1032" s="29">
        <f t="shared" si="39"/>
        <v>2005</v>
      </c>
      <c r="K1032" s="29" t="s">
        <v>75</v>
      </c>
      <c r="L1032" s="42">
        <v>1151.56</v>
      </c>
      <c r="M1032" s="26" t="str">
        <f t="shared" si="40"/>
        <v/>
      </c>
      <c r="N1032" s="54"/>
      <c r="O1032" s="26"/>
      <c r="S1032" s="22"/>
      <c r="T1032" s="53"/>
      <c r="U1032" s="22"/>
      <c r="V1032" s="28"/>
      <c r="Y1032" s="28"/>
    </row>
    <row r="1033" spans="9:25" x14ac:dyDescent="0.3">
      <c r="I1033" s="22">
        <v>38433</v>
      </c>
      <c r="J1033" s="29">
        <f t="shared" si="39"/>
        <v>2005</v>
      </c>
      <c r="K1033" s="29" t="s">
        <v>75</v>
      </c>
      <c r="L1033" s="42">
        <v>1152.5999999999999</v>
      </c>
      <c r="M1033" s="26" t="str">
        <f t="shared" si="40"/>
        <v/>
      </c>
      <c r="N1033" s="54"/>
      <c r="O1033" s="26"/>
      <c r="S1033" s="22"/>
      <c r="T1033" s="53"/>
      <c r="U1033" s="22"/>
      <c r="V1033" s="28"/>
      <c r="Y1033" s="28"/>
    </row>
    <row r="1034" spans="9:25" x14ac:dyDescent="0.3">
      <c r="I1034" s="22">
        <v>38434</v>
      </c>
      <c r="J1034" s="29">
        <f t="shared" si="39"/>
        <v>2005</v>
      </c>
      <c r="K1034" s="29" t="s">
        <v>75</v>
      </c>
      <c r="L1034" s="42">
        <v>1142.1500000000001</v>
      </c>
      <c r="M1034" s="26">
        <f t="shared" si="40"/>
        <v>0.55090706642767906</v>
      </c>
      <c r="N1034" s="54"/>
      <c r="O1034" s="26"/>
      <c r="S1034" s="22"/>
      <c r="T1034" s="53"/>
      <c r="U1034" s="22"/>
      <c r="V1034" s="28"/>
      <c r="Y1034" s="28"/>
    </row>
    <row r="1035" spans="9:25" x14ac:dyDescent="0.3">
      <c r="I1035" s="22">
        <v>38435</v>
      </c>
      <c r="J1035" s="29">
        <f t="shared" si="39"/>
        <v>2005</v>
      </c>
      <c r="K1035" s="29" t="s">
        <v>75</v>
      </c>
      <c r="L1035" s="42">
        <v>1114.55</v>
      </c>
      <c r="M1035" s="26">
        <f t="shared" si="40"/>
        <v>0.50861543875796911</v>
      </c>
      <c r="N1035" s="54"/>
      <c r="O1035" s="26"/>
      <c r="S1035" s="22"/>
      <c r="T1035" s="53"/>
      <c r="U1035" s="22"/>
      <c r="V1035" s="28"/>
      <c r="Y1035" s="28"/>
    </row>
    <row r="1036" spans="9:25" x14ac:dyDescent="0.3">
      <c r="I1036" s="22">
        <v>38439</v>
      </c>
      <c r="J1036" s="29">
        <f t="shared" si="39"/>
        <v>2005</v>
      </c>
      <c r="K1036" s="29" t="s">
        <v>75</v>
      </c>
      <c r="L1036" s="42">
        <v>1100.24</v>
      </c>
      <c r="M1036" s="26" t="str">
        <f t="shared" si="40"/>
        <v/>
      </c>
      <c r="N1036" s="54"/>
      <c r="O1036" s="26"/>
      <c r="S1036" s="22"/>
      <c r="T1036" s="53"/>
      <c r="U1036" s="22"/>
      <c r="V1036" s="28"/>
      <c r="Y1036" s="28"/>
    </row>
    <row r="1037" spans="9:25" x14ac:dyDescent="0.3">
      <c r="I1037" s="22">
        <v>38440</v>
      </c>
      <c r="J1037" s="29">
        <f t="shared" si="39"/>
        <v>2005</v>
      </c>
      <c r="K1037" s="29" t="s">
        <v>75</v>
      </c>
      <c r="L1037" s="42">
        <v>1070.3</v>
      </c>
      <c r="M1037" s="26">
        <f t="shared" si="40"/>
        <v>0.49291413267868106</v>
      </c>
      <c r="N1037" s="54"/>
      <c r="O1037" s="26"/>
      <c r="S1037" s="22"/>
      <c r="T1037" s="53"/>
      <c r="U1037" s="22"/>
      <c r="V1037" s="28"/>
      <c r="Y1037" s="28"/>
    </row>
    <row r="1038" spans="9:25" x14ac:dyDescent="0.3">
      <c r="I1038" s="22">
        <v>38441</v>
      </c>
      <c r="J1038" s="29">
        <f t="shared" si="39"/>
        <v>2005</v>
      </c>
      <c r="K1038" s="29" t="s">
        <v>75</v>
      </c>
      <c r="L1038" s="42">
        <v>1065.1300000000001</v>
      </c>
      <c r="M1038" s="26">
        <f t="shared" si="40"/>
        <v>0.45896227707311754</v>
      </c>
      <c r="N1038" s="54"/>
      <c r="O1038" s="26"/>
      <c r="S1038" s="22"/>
      <c r="T1038" s="53"/>
      <c r="U1038" s="22"/>
      <c r="V1038" s="28"/>
      <c r="Y1038" s="28"/>
    </row>
    <row r="1039" spans="9:25" x14ac:dyDescent="0.3">
      <c r="I1039" s="22">
        <v>38442</v>
      </c>
      <c r="J1039" s="29">
        <f t="shared" si="39"/>
        <v>2005</v>
      </c>
      <c r="K1039" s="29" t="s">
        <v>75</v>
      </c>
      <c r="L1039" s="42">
        <v>1080.17</v>
      </c>
      <c r="M1039" s="26">
        <f t="shared" si="40"/>
        <v>0.46826065680730772</v>
      </c>
      <c r="N1039" s="54"/>
      <c r="O1039" s="26"/>
      <c r="S1039" s="22"/>
      <c r="T1039" s="53"/>
      <c r="U1039" s="22"/>
      <c r="V1039" s="28"/>
      <c r="Y1039" s="28"/>
    </row>
    <row r="1040" spans="9:25" x14ac:dyDescent="0.3">
      <c r="I1040" s="22">
        <v>38443</v>
      </c>
      <c r="J1040" s="29">
        <f t="shared" si="39"/>
        <v>2005</v>
      </c>
      <c r="K1040" s="29" t="s">
        <v>75</v>
      </c>
      <c r="L1040" s="42">
        <v>1095.07</v>
      </c>
      <c r="M1040" s="26">
        <f t="shared" si="40"/>
        <v>0.48453873788382018</v>
      </c>
      <c r="N1040" s="54"/>
      <c r="O1040" s="26"/>
      <c r="S1040" s="22"/>
      <c r="T1040" s="53"/>
      <c r="U1040" s="22"/>
      <c r="V1040" s="28"/>
      <c r="Y1040" s="28"/>
    </row>
    <row r="1041" spans="9:25" x14ac:dyDescent="0.3">
      <c r="I1041" s="22">
        <v>38446</v>
      </c>
      <c r="J1041" s="29">
        <f t="shared" si="39"/>
        <v>2005</v>
      </c>
      <c r="K1041" s="29" t="s">
        <v>75</v>
      </c>
      <c r="L1041" s="42">
        <v>1100.2</v>
      </c>
      <c r="M1041" s="26" t="str">
        <f t="shared" si="40"/>
        <v/>
      </c>
      <c r="N1041" s="54"/>
      <c r="O1041" s="26"/>
      <c r="S1041" s="22"/>
      <c r="T1041" s="53"/>
      <c r="U1041" s="22"/>
      <c r="V1041" s="28"/>
      <c r="Y1041" s="28"/>
    </row>
    <row r="1042" spans="9:25" x14ac:dyDescent="0.3">
      <c r="I1042" s="22">
        <v>38447</v>
      </c>
      <c r="J1042" s="29">
        <f t="shared" si="39"/>
        <v>2005</v>
      </c>
      <c r="K1042" s="29" t="s">
        <v>75</v>
      </c>
      <c r="L1042" s="42">
        <v>1096.53</v>
      </c>
      <c r="M1042" s="26" t="str">
        <f t="shared" si="40"/>
        <v/>
      </c>
      <c r="N1042" s="54"/>
      <c r="O1042" s="26"/>
      <c r="S1042" s="22"/>
      <c r="T1042" s="53"/>
      <c r="U1042" s="22"/>
      <c r="V1042" s="28"/>
      <c r="Y1042" s="28"/>
    </row>
    <row r="1043" spans="9:25" x14ac:dyDescent="0.3">
      <c r="I1043" s="22">
        <v>38448</v>
      </c>
      <c r="J1043" s="29">
        <f t="shared" si="39"/>
        <v>2005</v>
      </c>
      <c r="K1043" s="29" t="s">
        <v>75</v>
      </c>
      <c r="L1043" s="42">
        <v>1103.29</v>
      </c>
      <c r="M1043" s="26">
        <f t="shared" si="40"/>
        <v>0.42996565355453314</v>
      </c>
      <c r="N1043" s="54"/>
      <c r="O1043" s="26"/>
      <c r="S1043" s="22"/>
      <c r="T1043" s="53"/>
      <c r="U1043" s="22"/>
      <c r="V1043" s="28"/>
      <c r="Y1043" s="28"/>
    </row>
    <row r="1044" spans="9:25" x14ac:dyDescent="0.3">
      <c r="I1044" s="22">
        <v>38449</v>
      </c>
      <c r="J1044" s="29">
        <f t="shared" si="39"/>
        <v>2005</v>
      </c>
      <c r="K1044" s="29" t="s">
        <v>75</v>
      </c>
      <c r="L1044" s="42">
        <v>1111.6199999999999</v>
      </c>
      <c r="M1044" s="26">
        <f t="shared" si="40"/>
        <v>0.43545971074380158</v>
      </c>
      <c r="N1044" s="54"/>
      <c r="O1044" s="26"/>
      <c r="S1044" s="22"/>
      <c r="T1044" s="53"/>
      <c r="U1044" s="22"/>
      <c r="V1044" s="28"/>
      <c r="Y1044" s="28"/>
    </row>
    <row r="1045" spans="9:25" x14ac:dyDescent="0.3">
      <c r="I1045" s="22">
        <v>38450</v>
      </c>
      <c r="J1045" s="29">
        <f t="shared" si="39"/>
        <v>2005</v>
      </c>
      <c r="K1045" s="29" t="s">
        <v>75</v>
      </c>
      <c r="L1045" s="42">
        <v>1111.23</v>
      </c>
      <c r="M1045" s="26">
        <f t="shared" si="40"/>
        <v>0.42534824658166803</v>
      </c>
      <c r="N1045" s="54"/>
      <c r="O1045" s="26"/>
      <c r="S1045" s="22"/>
      <c r="T1045" s="53"/>
      <c r="U1045" s="22"/>
      <c r="V1045" s="28"/>
      <c r="Y1045" s="28"/>
    </row>
    <row r="1046" spans="9:25" x14ac:dyDescent="0.3">
      <c r="I1046" s="22">
        <v>38453</v>
      </c>
      <c r="J1046" s="29">
        <f t="shared" si="39"/>
        <v>2005</v>
      </c>
      <c r="K1046" s="29" t="s">
        <v>75</v>
      </c>
      <c r="L1046" s="42">
        <v>1105.98</v>
      </c>
      <c r="M1046" s="26" t="str">
        <f t="shared" si="40"/>
        <v/>
      </c>
      <c r="N1046" s="54"/>
      <c r="O1046" s="26"/>
      <c r="S1046" s="22"/>
      <c r="T1046" s="53"/>
      <c r="U1046" s="22"/>
      <c r="V1046" s="28"/>
      <c r="Y1046" s="28"/>
    </row>
    <row r="1047" spans="9:25" x14ac:dyDescent="0.3">
      <c r="I1047" s="22">
        <v>38454</v>
      </c>
      <c r="J1047" s="29">
        <f t="shared" si="39"/>
        <v>2005</v>
      </c>
      <c r="K1047" s="29" t="s">
        <v>75</v>
      </c>
      <c r="L1047" s="42">
        <v>1110.8800000000001</v>
      </c>
      <c r="M1047" s="26">
        <f t="shared" si="40"/>
        <v>0.4468162696500439</v>
      </c>
      <c r="N1047" s="54"/>
      <c r="O1047" s="26"/>
      <c r="S1047" s="22"/>
      <c r="T1047" s="53"/>
      <c r="U1047" s="22"/>
      <c r="V1047" s="28"/>
      <c r="Y1047" s="28"/>
    </row>
    <row r="1048" spans="9:25" x14ac:dyDescent="0.3">
      <c r="I1048" s="22">
        <v>38455</v>
      </c>
      <c r="J1048" s="29">
        <f t="shared" si="39"/>
        <v>2005</v>
      </c>
      <c r="K1048" s="29" t="s">
        <v>75</v>
      </c>
      <c r="L1048" s="42">
        <v>1116.67</v>
      </c>
      <c r="M1048" s="26">
        <f t="shared" si="40"/>
        <v>0.44695104568896266</v>
      </c>
      <c r="N1048" s="54"/>
      <c r="O1048" s="26"/>
      <c r="S1048" s="22"/>
      <c r="T1048" s="53"/>
      <c r="U1048" s="22"/>
      <c r="V1048" s="28"/>
      <c r="Y1048" s="28"/>
    </row>
    <row r="1049" spans="9:25" x14ac:dyDescent="0.3">
      <c r="I1049" s="22">
        <v>38456</v>
      </c>
      <c r="J1049" s="29">
        <f t="shared" si="39"/>
        <v>2005</v>
      </c>
      <c r="K1049" s="29" t="s">
        <v>75</v>
      </c>
      <c r="L1049" s="42">
        <v>1108.44</v>
      </c>
      <c r="M1049" s="26">
        <f t="shared" si="40"/>
        <v>0.42474839008213477</v>
      </c>
      <c r="N1049" s="54"/>
      <c r="O1049" s="26"/>
      <c r="S1049" s="22"/>
      <c r="T1049" s="53"/>
      <c r="U1049" s="22"/>
      <c r="V1049" s="28"/>
      <c r="Y1049" s="28"/>
    </row>
    <row r="1050" spans="9:25" x14ac:dyDescent="0.3">
      <c r="I1050" s="22">
        <v>38457</v>
      </c>
      <c r="J1050" s="29">
        <f t="shared" si="39"/>
        <v>2005</v>
      </c>
      <c r="K1050" s="29" t="s">
        <v>75</v>
      </c>
      <c r="L1050" s="42">
        <v>1096.52</v>
      </c>
      <c r="M1050" s="26">
        <f t="shared" si="40"/>
        <v>0.41854357753657873</v>
      </c>
      <c r="N1050" s="54"/>
      <c r="O1050" s="26"/>
      <c r="S1050" s="22"/>
      <c r="T1050" s="53"/>
      <c r="U1050" s="22"/>
      <c r="V1050" s="28"/>
      <c r="Y1050" s="28"/>
    </row>
    <row r="1051" spans="9:25" x14ac:dyDescent="0.3">
      <c r="I1051" s="22">
        <v>38460</v>
      </c>
      <c r="J1051" s="29">
        <f t="shared" si="39"/>
        <v>2005</v>
      </c>
      <c r="K1051" s="29" t="s">
        <v>75</v>
      </c>
      <c r="L1051" s="42">
        <v>1060.19</v>
      </c>
      <c r="M1051" s="26" t="str">
        <f t="shared" si="40"/>
        <v/>
      </c>
      <c r="N1051" s="54"/>
      <c r="O1051" s="26"/>
      <c r="S1051" s="22"/>
      <c r="T1051" s="53"/>
      <c r="U1051" s="22"/>
      <c r="V1051" s="28"/>
      <c r="Y1051" s="28"/>
    </row>
    <row r="1052" spans="9:25" x14ac:dyDescent="0.3">
      <c r="I1052" s="22">
        <v>38461</v>
      </c>
      <c r="J1052" s="29">
        <f t="shared" si="39"/>
        <v>2005</v>
      </c>
      <c r="K1052" s="29" t="s">
        <v>75</v>
      </c>
      <c r="L1052" s="42">
        <v>1062.69</v>
      </c>
      <c r="M1052" s="26">
        <f t="shared" si="40"/>
        <v>0.35402120177360991</v>
      </c>
      <c r="N1052" s="54"/>
      <c r="O1052" s="26"/>
      <c r="S1052" s="22"/>
      <c r="T1052" s="53"/>
      <c r="U1052" s="22"/>
      <c r="V1052" s="28"/>
      <c r="Y1052" s="28"/>
    </row>
    <row r="1053" spans="9:25" x14ac:dyDescent="0.3">
      <c r="I1053" s="22">
        <v>38462</v>
      </c>
      <c r="J1053" s="29">
        <f t="shared" si="39"/>
        <v>2005</v>
      </c>
      <c r="K1053" s="29" t="s">
        <v>75</v>
      </c>
      <c r="L1053" s="42">
        <v>1070.95</v>
      </c>
      <c r="M1053" s="26">
        <f t="shared" si="40"/>
        <v>0.32075820733542171</v>
      </c>
      <c r="N1053" s="54"/>
      <c r="O1053" s="26"/>
      <c r="S1053" s="22"/>
      <c r="T1053" s="53"/>
      <c r="U1053" s="22"/>
      <c r="V1053" s="28"/>
      <c r="Y1053" s="28"/>
    </row>
    <row r="1054" spans="9:25" x14ac:dyDescent="0.3">
      <c r="I1054" s="22">
        <v>38463</v>
      </c>
      <c r="J1054" s="29">
        <f t="shared" si="39"/>
        <v>2005</v>
      </c>
      <c r="K1054" s="29" t="s">
        <v>75</v>
      </c>
      <c r="L1054" s="42">
        <v>1047.8</v>
      </c>
      <c r="M1054" s="26">
        <f t="shared" si="40"/>
        <v>0.28690739376074664</v>
      </c>
      <c r="N1054" s="54"/>
      <c r="O1054" s="26"/>
      <c r="S1054" s="22"/>
      <c r="T1054" s="53"/>
      <c r="U1054" s="22"/>
      <c r="V1054" s="28"/>
      <c r="Y1054" s="28"/>
    </row>
    <row r="1055" spans="9:25" x14ac:dyDescent="0.3">
      <c r="I1055" s="22">
        <v>38467</v>
      </c>
      <c r="J1055" s="29">
        <f t="shared" si="39"/>
        <v>2005</v>
      </c>
      <c r="K1055" s="29" t="s">
        <v>75</v>
      </c>
      <c r="L1055" s="42">
        <v>1019.88</v>
      </c>
      <c r="M1055" s="26" t="str">
        <f t="shared" si="40"/>
        <v/>
      </c>
      <c r="N1055" s="54"/>
      <c r="O1055" s="26"/>
      <c r="S1055" s="22"/>
      <c r="T1055" s="53"/>
      <c r="U1055" s="22"/>
      <c r="V1055" s="28"/>
      <c r="Y1055" s="28"/>
    </row>
    <row r="1056" spans="9:25" x14ac:dyDescent="0.3">
      <c r="I1056" s="22">
        <v>38468</v>
      </c>
      <c r="J1056" s="29">
        <f t="shared" si="39"/>
        <v>2005</v>
      </c>
      <c r="K1056" s="29" t="s">
        <v>75</v>
      </c>
      <c r="L1056" s="42">
        <v>1031.77</v>
      </c>
      <c r="M1056" s="26">
        <f t="shared" si="40"/>
        <v>0.27104404065291038</v>
      </c>
      <c r="N1056" s="54"/>
      <c r="O1056" s="26"/>
      <c r="S1056" s="22"/>
      <c r="T1056" s="53"/>
      <c r="U1056" s="22"/>
      <c r="V1056" s="28"/>
      <c r="Y1056" s="28"/>
    </row>
    <row r="1057" spans="9:25" x14ac:dyDescent="0.3">
      <c r="I1057" s="22">
        <v>38469</v>
      </c>
      <c r="J1057" s="29">
        <f t="shared" si="39"/>
        <v>2005</v>
      </c>
      <c r="K1057" s="29" t="s">
        <v>75</v>
      </c>
      <c r="L1057" s="42">
        <v>1032.22</v>
      </c>
      <c r="M1057" s="26">
        <f t="shared" si="40"/>
        <v>0.26163586584531151</v>
      </c>
      <c r="N1057" s="54"/>
      <c r="O1057" s="26"/>
      <c r="S1057" s="22"/>
      <c r="T1057" s="53"/>
      <c r="U1057" s="22"/>
      <c r="V1057" s="28"/>
      <c r="Y1057" s="28"/>
    </row>
    <row r="1058" spans="9:25" x14ac:dyDescent="0.3">
      <c r="I1058" s="22">
        <v>38470</v>
      </c>
      <c r="J1058" s="29">
        <f t="shared" si="39"/>
        <v>2005</v>
      </c>
      <c r="K1058" s="29" t="s">
        <v>75</v>
      </c>
      <c r="L1058" s="42">
        <v>1038.3599999999999</v>
      </c>
      <c r="M1058" s="26">
        <f t="shared" si="40"/>
        <v>0.26949738975217924</v>
      </c>
      <c r="N1058" s="54"/>
      <c r="O1058" s="26"/>
      <c r="S1058" s="22"/>
      <c r="T1058" s="53"/>
      <c r="U1058" s="22"/>
      <c r="V1058" s="28"/>
      <c r="Y1058" s="28"/>
    </row>
    <row r="1059" spans="9:25" x14ac:dyDescent="0.3">
      <c r="I1059" s="22">
        <v>38471</v>
      </c>
      <c r="J1059" s="29">
        <f t="shared" si="39"/>
        <v>2005</v>
      </c>
      <c r="K1059" s="29" t="s">
        <v>75</v>
      </c>
      <c r="L1059" s="42">
        <v>1029.6099999999999</v>
      </c>
      <c r="M1059" s="26">
        <f t="shared" si="40"/>
        <v>0.2838510168709551</v>
      </c>
      <c r="N1059" s="54"/>
      <c r="O1059" s="26"/>
      <c r="S1059" s="22"/>
      <c r="T1059" s="53"/>
      <c r="U1059" s="22"/>
      <c r="V1059" s="28"/>
      <c r="Y1059" s="28"/>
    </row>
    <row r="1060" spans="9:25" x14ac:dyDescent="0.3">
      <c r="I1060" s="22">
        <v>38474</v>
      </c>
      <c r="J1060" s="29">
        <f t="shared" si="39"/>
        <v>2005</v>
      </c>
      <c r="K1060" s="29" t="s">
        <v>75</v>
      </c>
      <c r="L1060" s="42">
        <v>1026.52</v>
      </c>
      <c r="M1060" s="26" t="str">
        <f t="shared" si="40"/>
        <v/>
      </c>
      <c r="N1060" s="54"/>
      <c r="O1060" s="26"/>
      <c r="S1060" s="22"/>
      <c r="T1060" s="53"/>
      <c r="U1060" s="22"/>
      <c r="V1060" s="28"/>
      <c r="Y1060" s="28"/>
    </row>
    <row r="1061" spans="9:25" x14ac:dyDescent="0.3">
      <c r="I1061" s="22">
        <v>38475</v>
      </c>
      <c r="J1061" s="29">
        <f t="shared" si="39"/>
        <v>2005</v>
      </c>
      <c r="K1061" s="29" t="s">
        <v>75</v>
      </c>
      <c r="L1061" s="42">
        <v>1033.5</v>
      </c>
      <c r="M1061" s="26" t="str">
        <f t="shared" si="40"/>
        <v/>
      </c>
      <c r="N1061" s="54"/>
      <c r="O1061" s="26"/>
      <c r="S1061" s="22"/>
      <c r="T1061" s="53"/>
      <c r="U1061" s="22"/>
      <c r="V1061" s="28"/>
      <c r="Y1061" s="28"/>
    </row>
    <row r="1062" spans="9:25" x14ac:dyDescent="0.3">
      <c r="I1062" s="22">
        <v>38476</v>
      </c>
      <c r="J1062" s="29">
        <f t="shared" si="39"/>
        <v>2005</v>
      </c>
      <c r="K1062" s="29" t="s">
        <v>75</v>
      </c>
      <c r="L1062" s="42">
        <v>1049.58</v>
      </c>
      <c r="M1062" s="26">
        <f t="shared" si="40"/>
        <v>0.34630579784504861</v>
      </c>
      <c r="N1062" s="54"/>
      <c r="O1062" s="26"/>
      <c r="S1062" s="22"/>
      <c r="T1062" s="53"/>
      <c r="U1062" s="22"/>
      <c r="V1062" s="28"/>
      <c r="Y1062" s="28"/>
    </row>
    <row r="1063" spans="9:25" x14ac:dyDescent="0.3">
      <c r="I1063" s="22">
        <v>38478</v>
      </c>
      <c r="J1063" s="29">
        <f t="shared" si="39"/>
        <v>2005</v>
      </c>
      <c r="K1063" s="29" t="s">
        <v>75</v>
      </c>
      <c r="L1063" s="42">
        <v>1068.28</v>
      </c>
      <c r="M1063" s="26">
        <f t="shared" si="40"/>
        <v>0.43178041065780298</v>
      </c>
      <c r="N1063" s="54"/>
      <c r="O1063" s="26"/>
      <c r="S1063" s="22"/>
      <c r="T1063" s="53"/>
      <c r="U1063" s="22"/>
      <c r="V1063" s="28"/>
      <c r="Y1063" s="28"/>
    </row>
    <row r="1064" spans="9:25" x14ac:dyDescent="0.3">
      <c r="I1064" s="22">
        <v>38481</v>
      </c>
      <c r="J1064" s="29">
        <f t="shared" si="39"/>
        <v>2005</v>
      </c>
      <c r="K1064" s="29" t="s">
        <v>75</v>
      </c>
      <c r="L1064" s="42">
        <v>1080.21</v>
      </c>
      <c r="M1064" s="26" t="str">
        <f t="shared" si="40"/>
        <v/>
      </c>
      <c r="N1064" s="54"/>
      <c r="O1064" s="26"/>
      <c r="S1064" s="22"/>
      <c r="T1064" s="53"/>
      <c r="U1064" s="22"/>
      <c r="V1064" s="28"/>
      <c r="Y1064" s="28"/>
    </row>
    <row r="1065" spans="9:25" x14ac:dyDescent="0.3">
      <c r="I1065" s="22">
        <v>38482</v>
      </c>
      <c r="J1065" s="29">
        <f t="shared" si="39"/>
        <v>2005</v>
      </c>
      <c r="K1065" s="29" t="s">
        <v>75</v>
      </c>
      <c r="L1065" s="42">
        <v>1071.1600000000001</v>
      </c>
      <c r="M1065" s="26">
        <f t="shared" si="40"/>
        <v>0.51460648737309467</v>
      </c>
      <c r="N1065" s="54"/>
      <c r="O1065" s="26"/>
      <c r="S1065" s="22"/>
      <c r="T1065" s="53"/>
      <c r="U1065" s="22"/>
      <c r="V1065" s="28"/>
      <c r="Y1065" s="28"/>
    </row>
    <row r="1066" spans="9:25" x14ac:dyDescent="0.3">
      <c r="I1066" s="22">
        <v>38483</v>
      </c>
      <c r="J1066" s="29">
        <f t="shared" si="39"/>
        <v>2005</v>
      </c>
      <c r="K1066" s="29" t="s">
        <v>75</v>
      </c>
      <c r="L1066" s="42">
        <v>1057.08</v>
      </c>
      <c r="M1066" s="26">
        <f t="shared" si="40"/>
        <v>0.47172333138417832</v>
      </c>
      <c r="N1066" s="54"/>
      <c r="O1066" s="26"/>
      <c r="S1066" s="22"/>
      <c r="T1066" s="53"/>
      <c r="U1066" s="22"/>
      <c r="V1066" s="28"/>
      <c r="Y1066" s="28"/>
    </row>
    <row r="1067" spans="9:25" x14ac:dyDescent="0.3">
      <c r="I1067" s="22">
        <v>38484</v>
      </c>
      <c r="J1067" s="29">
        <f t="shared" si="39"/>
        <v>2005</v>
      </c>
      <c r="K1067" s="29" t="s">
        <v>75</v>
      </c>
      <c r="L1067" s="42">
        <v>1063.83</v>
      </c>
      <c r="M1067" s="26">
        <f t="shared" si="40"/>
        <v>0.42932190409652149</v>
      </c>
      <c r="N1067" s="54"/>
      <c r="O1067" s="26"/>
      <c r="S1067" s="22"/>
      <c r="T1067" s="53"/>
      <c r="U1067" s="22"/>
      <c r="V1067" s="28"/>
      <c r="Y1067" s="28"/>
    </row>
    <row r="1068" spans="9:25" x14ac:dyDescent="0.3">
      <c r="I1068" s="22">
        <v>38485</v>
      </c>
      <c r="J1068" s="29">
        <f t="shared" si="39"/>
        <v>2005</v>
      </c>
      <c r="K1068" s="29" t="s">
        <v>75</v>
      </c>
      <c r="L1068" s="42">
        <v>1059.27</v>
      </c>
      <c r="M1068" s="26">
        <f t="shared" si="40"/>
        <v>0.43311145385177369</v>
      </c>
      <c r="N1068" s="54"/>
      <c r="O1068" s="26"/>
      <c r="S1068" s="22"/>
      <c r="T1068" s="53"/>
      <c r="U1068" s="22"/>
      <c r="V1068" s="28"/>
      <c r="Y1068" s="28"/>
    </row>
    <row r="1069" spans="9:25" x14ac:dyDescent="0.3">
      <c r="I1069" s="22">
        <v>38488</v>
      </c>
      <c r="J1069" s="29">
        <f t="shared" si="39"/>
        <v>2005</v>
      </c>
      <c r="K1069" s="29" t="s">
        <v>75</v>
      </c>
      <c r="L1069" s="42">
        <v>1048.79</v>
      </c>
      <c r="M1069" s="26" t="str">
        <f t="shared" si="40"/>
        <v/>
      </c>
      <c r="N1069" s="54"/>
      <c r="O1069" s="26"/>
      <c r="S1069" s="22"/>
      <c r="T1069" s="53"/>
      <c r="U1069" s="22"/>
      <c r="V1069" s="28"/>
      <c r="Y1069" s="28"/>
    </row>
    <row r="1070" spans="9:25" x14ac:dyDescent="0.3">
      <c r="I1070" s="22">
        <v>38489</v>
      </c>
      <c r="J1070" s="29">
        <f t="shared" si="39"/>
        <v>2005</v>
      </c>
      <c r="K1070" s="29" t="s">
        <v>75</v>
      </c>
      <c r="L1070" s="42">
        <v>1045.77</v>
      </c>
      <c r="M1070" s="26">
        <f t="shared" si="40"/>
        <v>0.56439983245572034</v>
      </c>
      <c r="N1070" s="54"/>
      <c r="O1070" s="26"/>
      <c r="S1070" s="22"/>
      <c r="T1070" s="53"/>
      <c r="U1070" s="22"/>
      <c r="V1070" s="28"/>
      <c r="Y1070" s="28"/>
    </row>
    <row r="1071" spans="9:25" x14ac:dyDescent="0.3">
      <c r="I1071" s="22">
        <v>38490</v>
      </c>
      <c r="J1071" s="29">
        <f t="shared" si="39"/>
        <v>2005</v>
      </c>
      <c r="K1071" s="29" t="s">
        <v>75</v>
      </c>
      <c r="L1071" s="42">
        <v>1040.26</v>
      </c>
      <c r="M1071" s="26">
        <f t="shared" si="40"/>
        <v>0.53850476965170457</v>
      </c>
      <c r="N1071" s="54"/>
      <c r="O1071" s="26"/>
      <c r="S1071" s="22"/>
      <c r="T1071" s="53"/>
      <c r="U1071" s="22"/>
      <c r="V1071" s="28"/>
      <c r="Y1071" s="28"/>
    </row>
    <row r="1072" spans="9:25" x14ac:dyDescent="0.3">
      <c r="I1072" s="22">
        <v>38491</v>
      </c>
      <c r="J1072" s="29">
        <f t="shared" si="39"/>
        <v>2005</v>
      </c>
      <c r="K1072" s="29" t="s">
        <v>75</v>
      </c>
      <c r="L1072" s="42">
        <v>1045.46</v>
      </c>
      <c r="M1072" s="26">
        <f t="shared" si="40"/>
        <v>0.47914544425580091</v>
      </c>
      <c r="N1072" s="54"/>
      <c r="O1072" s="26"/>
      <c r="S1072" s="22"/>
      <c r="T1072" s="53"/>
      <c r="U1072" s="22"/>
      <c r="V1072" s="28"/>
      <c r="Y1072" s="28"/>
    </row>
    <row r="1073" spans="9:25" x14ac:dyDescent="0.3">
      <c r="I1073" s="22">
        <v>38492</v>
      </c>
      <c r="J1073" s="29">
        <f t="shared" si="39"/>
        <v>2005</v>
      </c>
      <c r="K1073" s="29" t="s">
        <v>75</v>
      </c>
      <c r="L1073" s="42">
        <v>1048.1099999999999</v>
      </c>
      <c r="M1073" s="26" t="str">
        <f t="shared" si="40"/>
        <v/>
      </c>
      <c r="N1073" s="54"/>
      <c r="O1073" s="26"/>
      <c r="S1073" s="22"/>
      <c r="T1073" s="53"/>
      <c r="U1073" s="22"/>
      <c r="V1073" s="28"/>
      <c r="Y1073" s="28"/>
    </row>
    <row r="1074" spans="9:25" x14ac:dyDescent="0.3">
      <c r="I1074" s="22">
        <v>38495</v>
      </c>
      <c r="J1074" s="29">
        <f t="shared" si="39"/>
        <v>2005</v>
      </c>
      <c r="K1074" s="29" t="s">
        <v>75</v>
      </c>
      <c r="L1074" s="42">
        <v>1045.1500000000001</v>
      </c>
      <c r="M1074" s="26" t="str">
        <f t="shared" si="40"/>
        <v/>
      </c>
      <c r="N1074" s="54"/>
      <c r="O1074" s="26"/>
      <c r="S1074" s="22"/>
      <c r="T1074" s="53"/>
      <c r="U1074" s="22"/>
      <c r="V1074" s="28"/>
      <c r="Y1074" s="28"/>
    </row>
    <row r="1075" spans="9:25" x14ac:dyDescent="0.3">
      <c r="I1075" s="22">
        <v>38497</v>
      </c>
      <c r="J1075" s="29">
        <f t="shared" si="39"/>
        <v>2005</v>
      </c>
      <c r="K1075" s="29" t="s">
        <v>75</v>
      </c>
      <c r="L1075" s="42">
        <v>1049.06</v>
      </c>
      <c r="M1075" s="26">
        <f t="shared" si="40"/>
        <v>0.46283849736453131</v>
      </c>
      <c r="N1075" s="54"/>
      <c r="O1075" s="26"/>
      <c r="S1075" s="22"/>
      <c r="T1075" s="53"/>
      <c r="U1075" s="22"/>
      <c r="V1075" s="28"/>
      <c r="Y1075" s="28"/>
    </row>
    <row r="1076" spans="9:25" x14ac:dyDescent="0.3">
      <c r="I1076" s="22">
        <v>38498</v>
      </c>
      <c r="J1076" s="29">
        <f t="shared" si="39"/>
        <v>2005</v>
      </c>
      <c r="K1076" s="29" t="s">
        <v>75</v>
      </c>
      <c r="L1076" s="42">
        <v>1054.3599999999999</v>
      </c>
      <c r="M1076" s="26">
        <f t="shared" si="40"/>
        <v>0.4684475146585701</v>
      </c>
      <c r="N1076" s="54"/>
      <c r="O1076" s="26"/>
      <c r="S1076" s="22"/>
      <c r="T1076" s="53"/>
      <c r="U1076" s="22"/>
      <c r="V1076" s="28"/>
      <c r="Y1076" s="28"/>
    </row>
    <row r="1077" spans="9:25" x14ac:dyDescent="0.3">
      <c r="I1077" s="22">
        <v>38499</v>
      </c>
      <c r="J1077" s="29">
        <f t="shared" si="39"/>
        <v>2005</v>
      </c>
      <c r="K1077" s="29" t="s">
        <v>75</v>
      </c>
      <c r="L1077" s="42">
        <v>1061.49</v>
      </c>
      <c r="M1077" s="26">
        <f t="shared" si="40"/>
        <v>0.45747003336491343</v>
      </c>
      <c r="N1077" s="54"/>
      <c r="O1077" s="26"/>
      <c r="S1077" s="22"/>
      <c r="T1077" s="53"/>
      <c r="U1077" s="22"/>
      <c r="V1077" s="28"/>
      <c r="Y1077" s="28"/>
    </row>
    <row r="1078" spans="9:25" x14ac:dyDescent="0.3">
      <c r="I1078" s="22">
        <v>38502</v>
      </c>
      <c r="J1078" s="29">
        <f t="shared" si="39"/>
        <v>2005</v>
      </c>
      <c r="K1078" s="29" t="s">
        <v>75</v>
      </c>
      <c r="L1078" s="42">
        <v>1062.96</v>
      </c>
      <c r="M1078" s="26" t="str">
        <f t="shared" si="40"/>
        <v/>
      </c>
      <c r="N1078" s="54"/>
      <c r="O1078" s="26"/>
      <c r="S1078" s="22"/>
      <c r="T1078" s="53"/>
      <c r="U1078" s="22"/>
      <c r="V1078" s="28"/>
      <c r="Y1078" s="28"/>
    </row>
    <row r="1079" spans="9:25" x14ac:dyDescent="0.3">
      <c r="I1079" s="22">
        <v>38503</v>
      </c>
      <c r="J1079" s="29">
        <f t="shared" si="39"/>
        <v>2005</v>
      </c>
      <c r="K1079" s="29" t="s">
        <v>75</v>
      </c>
      <c r="L1079" s="42">
        <v>1088.17</v>
      </c>
      <c r="M1079" s="26">
        <f t="shared" si="40"/>
        <v>0.48551575383607287</v>
      </c>
      <c r="N1079" s="54"/>
      <c r="O1079" s="26"/>
      <c r="S1079" s="22"/>
      <c r="T1079" s="53"/>
      <c r="U1079" s="22"/>
      <c r="V1079" s="28"/>
      <c r="Y1079" s="28"/>
    </row>
    <row r="1080" spans="9:25" x14ac:dyDescent="0.3">
      <c r="I1080" s="22">
        <v>38504</v>
      </c>
      <c r="J1080" s="29">
        <f t="shared" si="39"/>
        <v>2005</v>
      </c>
      <c r="K1080" s="29" t="s">
        <v>75</v>
      </c>
      <c r="L1080" s="42">
        <v>1082.94</v>
      </c>
      <c r="M1080" s="26">
        <f t="shared" si="40"/>
        <v>0.4810448577680525</v>
      </c>
      <c r="N1080" s="54"/>
      <c r="O1080" s="26"/>
      <c r="S1080" s="22"/>
      <c r="T1080" s="53"/>
      <c r="U1080" s="22"/>
      <c r="V1080" s="28"/>
      <c r="Y1080" s="28"/>
    </row>
    <row r="1081" spans="9:25" x14ac:dyDescent="0.3">
      <c r="I1081" s="22">
        <v>38505</v>
      </c>
      <c r="J1081" s="29">
        <f t="shared" si="39"/>
        <v>2005</v>
      </c>
      <c r="K1081" s="29" t="s">
        <v>75</v>
      </c>
      <c r="L1081" s="42">
        <v>1091.46</v>
      </c>
      <c r="M1081" s="26">
        <f t="shared" si="40"/>
        <v>0.51794058744993332</v>
      </c>
      <c r="N1081" s="54"/>
      <c r="O1081" s="26"/>
      <c r="S1081" s="22"/>
      <c r="T1081" s="53"/>
      <c r="U1081" s="22"/>
      <c r="V1081" s="28"/>
      <c r="Y1081" s="28"/>
    </row>
    <row r="1082" spans="9:25" x14ac:dyDescent="0.3">
      <c r="I1082" s="22">
        <v>38506</v>
      </c>
      <c r="J1082" s="29">
        <f t="shared" si="39"/>
        <v>2005</v>
      </c>
      <c r="K1082" s="29" t="s">
        <v>75</v>
      </c>
      <c r="L1082" s="42">
        <v>1092.5</v>
      </c>
      <c r="M1082" s="26" t="str">
        <f t="shared" si="40"/>
        <v/>
      </c>
      <c r="N1082" s="54"/>
      <c r="O1082" s="26"/>
      <c r="S1082" s="22"/>
      <c r="T1082" s="53"/>
      <c r="U1082" s="22"/>
      <c r="V1082" s="28"/>
      <c r="Y1082" s="28"/>
    </row>
    <row r="1083" spans="9:25" x14ac:dyDescent="0.3">
      <c r="I1083" s="22">
        <v>38509</v>
      </c>
      <c r="J1083" s="29">
        <f t="shared" si="39"/>
        <v>2005</v>
      </c>
      <c r="K1083" s="29" t="s">
        <v>75</v>
      </c>
      <c r="L1083" s="42">
        <v>1096.83</v>
      </c>
      <c r="M1083" s="26" t="str">
        <f t="shared" si="40"/>
        <v/>
      </c>
      <c r="N1083" s="54"/>
      <c r="O1083" s="26"/>
      <c r="S1083" s="22"/>
      <c r="T1083" s="53"/>
      <c r="U1083" s="22"/>
      <c r="V1083" s="28"/>
      <c r="Y1083" s="28"/>
    </row>
    <row r="1084" spans="9:25" x14ac:dyDescent="0.3">
      <c r="I1084" s="22">
        <v>38510</v>
      </c>
      <c r="J1084" s="29">
        <f t="shared" si="39"/>
        <v>2005</v>
      </c>
      <c r="K1084" s="29" t="s">
        <v>75</v>
      </c>
      <c r="L1084" s="42">
        <v>1092.81</v>
      </c>
      <c r="M1084" s="26">
        <f t="shared" si="40"/>
        <v>0.55939725167311183</v>
      </c>
      <c r="N1084" s="54"/>
      <c r="O1084" s="26"/>
      <c r="S1084" s="22"/>
      <c r="T1084" s="53"/>
      <c r="U1084" s="22"/>
      <c r="V1084" s="28"/>
      <c r="Y1084" s="28"/>
    </row>
    <row r="1085" spans="9:25" x14ac:dyDescent="0.3">
      <c r="I1085" s="22">
        <v>38511</v>
      </c>
      <c r="J1085" s="29">
        <f t="shared" si="39"/>
        <v>2005</v>
      </c>
      <c r="K1085" s="29" t="s">
        <v>75</v>
      </c>
      <c r="L1085" s="42">
        <v>1095.51</v>
      </c>
      <c r="M1085" s="26">
        <f t="shared" si="40"/>
        <v>0.55705108161118844</v>
      </c>
      <c r="N1085" s="54"/>
      <c r="O1085" s="26"/>
      <c r="S1085" s="22"/>
      <c r="T1085" s="53"/>
      <c r="U1085" s="22"/>
      <c r="V1085" s="28"/>
      <c r="Y1085" s="28"/>
    </row>
    <row r="1086" spans="9:25" x14ac:dyDescent="0.3">
      <c r="I1086" s="22">
        <v>38512</v>
      </c>
      <c r="J1086" s="29">
        <f t="shared" si="39"/>
        <v>2005</v>
      </c>
      <c r="K1086" s="29" t="s">
        <v>75</v>
      </c>
      <c r="L1086" s="42">
        <v>1094.19</v>
      </c>
      <c r="M1086" s="26">
        <f t="shared" si="40"/>
        <v>0.54165551250440302</v>
      </c>
      <c r="N1086" s="54"/>
      <c r="O1086" s="26"/>
      <c r="S1086" s="22"/>
      <c r="T1086" s="53"/>
      <c r="U1086" s="22"/>
      <c r="V1086" s="28"/>
      <c r="Y1086" s="28"/>
    </row>
    <row r="1087" spans="9:25" x14ac:dyDescent="0.3">
      <c r="I1087" s="22">
        <v>38513</v>
      </c>
      <c r="J1087" s="29">
        <f t="shared" si="39"/>
        <v>2005</v>
      </c>
      <c r="K1087" s="29" t="s">
        <v>75</v>
      </c>
      <c r="L1087" s="42">
        <v>1096.93</v>
      </c>
      <c r="M1087" s="26">
        <f t="shared" si="40"/>
        <v>0.55187878444909744</v>
      </c>
      <c r="N1087" s="54"/>
      <c r="O1087" s="26"/>
      <c r="S1087" s="22"/>
      <c r="T1087" s="53"/>
      <c r="U1087" s="22"/>
      <c r="V1087" s="28"/>
      <c r="Y1087" s="28"/>
    </row>
    <row r="1088" spans="9:25" x14ac:dyDescent="0.3">
      <c r="I1088" s="22">
        <v>38516</v>
      </c>
      <c r="J1088" s="29">
        <f t="shared" si="39"/>
        <v>2005</v>
      </c>
      <c r="K1088" s="29" t="s">
        <v>75</v>
      </c>
      <c r="L1088" s="42">
        <v>1100.8800000000001</v>
      </c>
      <c r="M1088" s="26" t="str">
        <f t="shared" si="40"/>
        <v/>
      </c>
      <c r="N1088" s="54"/>
      <c r="O1088" s="26"/>
      <c r="S1088" s="22"/>
      <c r="T1088" s="53"/>
      <c r="U1088" s="22"/>
      <c r="V1088" s="28"/>
      <c r="Y1088" s="28"/>
    </row>
    <row r="1089" spans="9:25" x14ac:dyDescent="0.3">
      <c r="I1089" s="22">
        <v>38517</v>
      </c>
      <c r="J1089" s="29">
        <f t="shared" si="39"/>
        <v>2005</v>
      </c>
      <c r="K1089" s="29" t="s">
        <v>75</v>
      </c>
      <c r="L1089" s="42">
        <v>1105.8900000000001</v>
      </c>
      <c r="M1089" s="26">
        <f t="shared" si="40"/>
        <v>0.58814659505414024</v>
      </c>
      <c r="N1089" s="54"/>
      <c r="O1089" s="26"/>
      <c r="S1089" s="22"/>
      <c r="T1089" s="53"/>
      <c r="U1089" s="22"/>
      <c r="V1089" s="28"/>
      <c r="Y1089" s="28"/>
    </row>
    <row r="1090" spans="9:25" x14ac:dyDescent="0.3">
      <c r="I1090" s="22">
        <v>38518</v>
      </c>
      <c r="J1090" s="29">
        <f t="shared" si="39"/>
        <v>2005</v>
      </c>
      <c r="K1090" s="29" t="s">
        <v>75</v>
      </c>
      <c r="L1090" s="42">
        <v>1119.58</v>
      </c>
      <c r="M1090" s="26">
        <f t="shared" si="40"/>
        <v>0.5826465557456072</v>
      </c>
      <c r="N1090" s="54"/>
      <c r="O1090" s="26"/>
      <c r="S1090" s="22"/>
      <c r="T1090" s="53"/>
      <c r="U1090" s="22"/>
      <c r="V1090" s="28"/>
      <c r="Y1090" s="28"/>
    </row>
    <row r="1091" spans="9:25" x14ac:dyDescent="0.3">
      <c r="I1091" s="22">
        <v>38519</v>
      </c>
      <c r="J1091" s="29">
        <f t="shared" si="39"/>
        <v>2005</v>
      </c>
      <c r="K1091" s="29" t="s">
        <v>75</v>
      </c>
      <c r="L1091" s="42">
        <v>1125.76</v>
      </c>
      <c r="M1091" s="26">
        <f t="shared" si="40"/>
        <v>0.59030357823955704</v>
      </c>
      <c r="N1091" s="54"/>
      <c r="O1091" s="26"/>
      <c r="S1091" s="22"/>
      <c r="T1091" s="53"/>
      <c r="U1091" s="22"/>
      <c r="V1091" s="28"/>
      <c r="Y1091" s="28"/>
    </row>
    <row r="1092" spans="9:25" x14ac:dyDescent="0.3">
      <c r="I1092" s="22">
        <v>38520</v>
      </c>
      <c r="J1092" s="29">
        <f t="shared" si="39"/>
        <v>2005</v>
      </c>
      <c r="K1092" s="29" t="s">
        <v>75</v>
      </c>
      <c r="L1092" s="42">
        <v>1141.82</v>
      </c>
      <c r="M1092" s="26">
        <f t="shared" si="40"/>
        <v>0.63084525951952464</v>
      </c>
      <c r="N1092" s="54"/>
      <c r="O1092" s="26"/>
      <c r="S1092" s="22"/>
      <c r="T1092" s="53"/>
      <c r="U1092" s="22"/>
      <c r="V1092" s="28"/>
      <c r="Y1092" s="28"/>
    </row>
    <row r="1093" spans="9:25" x14ac:dyDescent="0.3">
      <c r="I1093" s="22">
        <v>38523</v>
      </c>
      <c r="J1093" s="29">
        <f t="shared" ref="J1093:J1156" si="41">YEAR(I1093)</f>
        <v>2005</v>
      </c>
      <c r="K1093" s="29" t="s">
        <v>75</v>
      </c>
      <c r="L1093" s="42">
        <v>1147.71</v>
      </c>
      <c r="M1093" s="26" t="str">
        <f t="shared" ref="M1093:M1156" si="42">IFERROR((L1093-_xlfn.XLOOKUP(EDATE(I1093, -12), I:I, L:L, "", 0)) / _xlfn.XLOOKUP(EDATE(I1093, -12), I:I, L:L, "", 0),IF(_xlfn.XLOOKUP(EDATE(I1093, -12), I:I, L:L, "", 0)=0, "Previous Year Value is Zero", ""))</f>
        <v/>
      </c>
      <c r="N1093" s="54"/>
      <c r="O1093" s="26"/>
      <c r="S1093" s="22"/>
      <c r="T1093" s="53"/>
      <c r="U1093" s="22"/>
      <c r="V1093" s="28"/>
      <c r="Y1093" s="28"/>
    </row>
    <row r="1094" spans="9:25" x14ac:dyDescent="0.3">
      <c r="I1094" s="22">
        <v>38524</v>
      </c>
      <c r="J1094" s="29">
        <f t="shared" si="41"/>
        <v>2005</v>
      </c>
      <c r="K1094" s="29" t="s">
        <v>75</v>
      </c>
      <c r="L1094" s="42">
        <v>1133.33</v>
      </c>
      <c r="M1094" s="26">
        <f t="shared" si="42"/>
        <v>0.64341231402801535</v>
      </c>
      <c r="N1094" s="54"/>
      <c r="O1094" s="26"/>
      <c r="S1094" s="22"/>
      <c r="T1094" s="53"/>
      <c r="U1094" s="22"/>
      <c r="V1094" s="28"/>
      <c r="Y1094" s="28"/>
    </row>
    <row r="1095" spans="9:25" x14ac:dyDescent="0.3">
      <c r="I1095" s="22">
        <v>38525</v>
      </c>
      <c r="J1095" s="29">
        <f t="shared" si="41"/>
        <v>2005</v>
      </c>
      <c r="K1095" s="29" t="s">
        <v>75</v>
      </c>
      <c r="L1095" s="42">
        <v>1134.7</v>
      </c>
      <c r="M1095" s="26">
        <f t="shared" si="42"/>
        <v>0.64189902907001983</v>
      </c>
      <c r="N1095" s="54"/>
      <c r="O1095" s="26"/>
      <c r="S1095" s="22"/>
      <c r="T1095" s="53"/>
      <c r="U1095" s="22"/>
      <c r="V1095" s="28"/>
      <c r="Y1095" s="28"/>
    </row>
    <row r="1096" spans="9:25" x14ac:dyDescent="0.3">
      <c r="I1096" s="22">
        <v>38526</v>
      </c>
      <c r="J1096" s="29">
        <f t="shared" si="41"/>
        <v>2005</v>
      </c>
      <c r="K1096" s="29" t="s">
        <v>75</v>
      </c>
      <c r="L1096" s="42">
        <v>1137.42</v>
      </c>
      <c r="M1096" s="26">
        <f t="shared" si="42"/>
        <v>0.62544300903166816</v>
      </c>
      <c r="N1096" s="54"/>
      <c r="O1096" s="26"/>
      <c r="S1096" s="22"/>
      <c r="T1096" s="53"/>
      <c r="U1096" s="22"/>
      <c r="V1096" s="28"/>
      <c r="Y1096" s="28"/>
    </row>
    <row r="1097" spans="9:25" x14ac:dyDescent="0.3">
      <c r="I1097" s="22">
        <v>38527</v>
      </c>
      <c r="J1097" s="29">
        <f t="shared" si="41"/>
        <v>2005</v>
      </c>
      <c r="K1097" s="29" t="s">
        <v>75</v>
      </c>
      <c r="L1097" s="42">
        <v>1135.67</v>
      </c>
      <c r="M1097" s="26">
        <f t="shared" si="42"/>
        <v>0.60100091633185315</v>
      </c>
      <c r="N1097" s="54"/>
      <c r="O1097" s="26"/>
      <c r="S1097" s="22"/>
      <c r="T1097" s="53"/>
      <c r="U1097" s="22"/>
      <c r="V1097" s="28"/>
      <c r="Y1097" s="28"/>
    </row>
    <row r="1098" spans="9:25" x14ac:dyDescent="0.3">
      <c r="I1098" s="22">
        <v>38530</v>
      </c>
      <c r="J1098" s="29">
        <f t="shared" si="41"/>
        <v>2005</v>
      </c>
      <c r="K1098" s="29" t="s">
        <v>75</v>
      </c>
      <c r="L1098" s="42">
        <v>1119.9000000000001</v>
      </c>
      <c r="M1098" s="26" t="str">
        <f t="shared" si="42"/>
        <v/>
      </c>
      <c r="N1098" s="54"/>
      <c r="O1098" s="26"/>
      <c r="S1098" s="22"/>
      <c r="T1098" s="53"/>
      <c r="U1098" s="22"/>
      <c r="V1098" s="28"/>
      <c r="Y1098" s="28"/>
    </row>
    <row r="1099" spans="9:25" x14ac:dyDescent="0.3">
      <c r="I1099" s="22">
        <v>38531</v>
      </c>
      <c r="J1099" s="29">
        <f t="shared" si="41"/>
        <v>2005</v>
      </c>
      <c r="K1099" s="29" t="s">
        <v>75</v>
      </c>
      <c r="L1099" s="42">
        <v>1127.82</v>
      </c>
      <c r="M1099" s="26">
        <f t="shared" si="42"/>
        <v>0.56524273461570484</v>
      </c>
      <c r="N1099" s="54"/>
      <c r="O1099" s="26"/>
      <c r="S1099" s="22"/>
      <c r="T1099" s="53"/>
      <c r="U1099" s="22"/>
      <c r="V1099" s="28"/>
      <c r="Y1099" s="28"/>
    </row>
    <row r="1100" spans="9:25" x14ac:dyDescent="0.3">
      <c r="I1100" s="22">
        <v>38532</v>
      </c>
      <c r="J1100" s="29">
        <f t="shared" si="41"/>
        <v>2005</v>
      </c>
      <c r="K1100" s="29" t="s">
        <v>75</v>
      </c>
      <c r="L1100" s="42">
        <v>1126.8599999999999</v>
      </c>
      <c r="M1100" s="26">
        <f t="shared" si="42"/>
        <v>0.56012128092594382</v>
      </c>
      <c r="N1100" s="54"/>
      <c r="O1100" s="26"/>
      <c r="S1100" s="22"/>
      <c r="T1100" s="53"/>
      <c r="U1100" s="22"/>
      <c r="V1100" s="28"/>
      <c r="Y1100" s="28"/>
    </row>
    <row r="1101" spans="9:25" x14ac:dyDescent="0.3">
      <c r="I1101" s="22">
        <v>38533</v>
      </c>
      <c r="J1101" s="29">
        <f t="shared" si="41"/>
        <v>2005</v>
      </c>
      <c r="K1101" s="29" t="s">
        <v>75</v>
      </c>
      <c r="L1101" s="42">
        <v>1122.3800000000001</v>
      </c>
      <c r="M1101" s="26">
        <f t="shared" si="42"/>
        <v>0.53246859639541255</v>
      </c>
      <c r="N1101" s="54"/>
      <c r="O1101" s="26"/>
      <c r="S1101" s="22"/>
      <c r="T1101" s="53"/>
      <c r="U1101" s="22"/>
      <c r="V1101" s="28"/>
      <c r="Y1101" s="28"/>
    </row>
    <row r="1102" spans="9:25" x14ac:dyDescent="0.3">
      <c r="I1102" s="22">
        <v>38534</v>
      </c>
      <c r="J1102" s="29">
        <f t="shared" si="41"/>
        <v>2005</v>
      </c>
      <c r="K1102" s="29" t="s">
        <v>75</v>
      </c>
      <c r="L1102" s="42">
        <v>1138.99</v>
      </c>
      <c r="M1102" s="26">
        <f t="shared" si="42"/>
        <v>0.56066647483591636</v>
      </c>
      <c r="N1102" s="54"/>
      <c r="O1102" s="26"/>
      <c r="S1102" s="22"/>
      <c r="T1102" s="53"/>
      <c r="U1102" s="22"/>
      <c r="V1102" s="28"/>
      <c r="Y1102" s="28"/>
    </row>
    <row r="1103" spans="9:25" x14ac:dyDescent="0.3">
      <c r="I1103" s="22">
        <v>38537</v>
      </c>
      <c r="J1103" s="29">
        <f t="shared" si="41"/>
        <v>2005</v>
      </c>
      <c r="K1103" s="29" t="s">
        <v>75</v>
      </c>
      <c r="L1103" s="42">
        <v>1138.8800000000001</v>
      </c>
      <c r="M1103" s="26" t="str">
        <f t="shared" si="42"/>
        <v/>
      </c>
      <c r="N1103" s="54"/>
      <c r="O1103" s="26"/>
      <c r="S1103" s="22"/>
      <c r="T1103" s="53"/>
      <c r="U1103" s="22"/>
      <c r="V1103" s="28"/>
      <c r="Y1103" s="28"/>
    </row>
    <row r="1104" spans="9:25" x14ac:dyDescent="0.3">
      <c r="I1104" s="22">
        <v>38538</v>
      </c>
      <c r="J1104" s="29">
        <f t="shared" si="41"/>
        <v>2005</v>
      </c>
      <c r="K1104" s="29" t="s">
        <v>75</v>
      </c>
      <c r="L1104" s="42">
        <v>1131.17</v>
      </c>
      <c r="M1104" s="26">
        <f t="shared" si="42"/>
        <v>0.51828785418036871</v>
      </c>
      <c r="N1104" s="54"/>
      <c r="O1104" s="26"/>
      <c r="S1104" s="22"/>
      <c r="T1104" s="53"/>
      <c r="U1104" s="22"/>
      <c r="V1104" s="28"/>
      <c r="Y1104" s="28"/>
    </row>
    <row r="1105" spans="9:25" x14ac:dyDescent="0.3">
      <c r="I1105" s="22">
        <v>38539</v>
      </c>
      <c r="J1105" s="29">
        <f t="shared" si="41"/>
        <v>2005</v>
      </c>
      <c r="K1105" s="29" t="s">
        <v>75</v>
      </c>
      <c r="L1105" s="42">
        <v>1117.81</v>
      </c>
      <c r="M1105" s="26">
        <f t="shared" si="42"/>
        <v>0.45498919636581359</v>
      </c>
      <c r="N1105" s="54"/>
      <c r="O1105" s="26"/>
      <c r="S1105" s="22"/>
      <c r="T1105" s="53"/>
      <c r="U1105" s="22"/>
      <c r="V1105" s="28"/>
      <c r="Y1105" s="28"/>
    </row>
    <row r="1106" spans="9:25" x14ac:dyDescent="0.3">
      <c r="I1106" s="22">
        <v>38540</v>
      </c>
      <c r="J1106" s="29">
        <f t="shared" si="41"/>
        <v>2005</v>
      </c>
      <c r="K1106" s="29" t="s">
        <v>75</v>
      </c>
      <c r="L1106" s="42">
        <v>1108.4000000000001</v>
      </c>
      <c r="M1106" s="26">
        <f t="shared" si="42"/>
        <v>0.43638389964492152</v>
      </c>
      <c r="N1106" s="54"/>
      <c r="O1106" s="26"/>
      <c r="S1106" s="22"/>
      <c r="T1106" s="53"/>
      <c r="U1106" s="22"/>
      <c r="V1106" s="28"/>
      <c r="Y1106" s="28"/>
    </row>
    <row r="1107" spans="9:25" x14ac:dyDescent="0.3">
      <c r="I1107" s="22">
        <v>38541</v>
      </c>
      <c r="J1107" s="29">
        <f t="shared" si="41"/>
        <v>2005</v>
      </c>
      <c r="K1107" s="29" t="s">
        <v>75</v>
      </c>
      <c r="L1107" s="42">
        <v>1110.56</v>
      </c>
      <c r="M1107" s="26">
        <f t="shared" si="42"/>
        <v>0.46176323479084941</v>
      </c>
      <c r="N1107" s="54"/>
      <c r="O1107" s="26"/>
      <c r="S1107" s="22"/>
      <c r="T1107" s="53"/>
      <c r="U1107" s="22"/>
      <c r="V1107" s="28"/>
      <c r="Y1107" s="28"/>
    </row>
    <row r="1108" spans="9:25" x14ac:dyDescent="0.3">
      <c r="I1108" s="22">
        <v>38544</v>
      </c>
      <c r="J1108" s="29">
        <f t="shared" si="41"/>
        <v>2005</v>
      </c>
      <c r="K1108" s="29" t="s">
        <v>75</v>
      </c>
      <c r="L1108" s="42">
        <v>1123.46</v>
      </c>
      <c r="M1108" s="26" t="str">
        <f t="shared" si="42"/>
        <v/>
      </c>
      <c r="N1108" s="54"/>
      <c r="O1108" s="26"/>
      <c r="S1108" s="22"/>
      <c r="T1108" s="53"/>
      <c r="U1108" s="22"/>
      <c r="V1108" s="28"/>
      <c r="Y1108" s="28"/>
    </row>
    <row r="1109" spans="9:25" x14ac:dyDescent="0.3">
      <c r="I1109" s="22">
        <v>38545</v>
      </c>
      <c r="J1109" s="29">
        <f t="shared" si="41"/>
        <v>2005</v>
      </c>
      <c r="K1109" s="29" t="s">
        <v>75</v>
      </c>
      <c r="L1109" s="42">
        <v>1129.1199999999999</v>
      </c>
      <c r="M1109" s="26">
        <f t="shared" si="42"/>
        <v>0.49043005359169967</v>
      </c>
      <c r="N1109" s="54"/>
      <c r="O1109" s="26"/>
      <c r="S1109" s="22"/>
      <c r="T1109" s="53"/>
      <c r="U1109" s="22"/>
      <c r="V1109" s="28"/>
      <c r="Y1109" s="28"/>
    </row>
    <row r="1110" spans="9:25" x14ac:dyDescent="0.3">
      <c r="I1110" s="22">
        <v>38546</v>
      </c>
      <c r="J1110" s="29">
        <f t="shared" si="41"/>
        <v>2005</v>
      </c>
      <c r="K1110" s="29" t="s">
        <v>75</v>
      </c>
      <c r="L1110" s="42">
        <v>1132.79</v>
      </c>
      <c r="M1110" s="26">
        <f t="shared" si="42"/>
        <v>0.49725078643368831</v>
      </c>
      <c r="N1110" s="54"/>
      <c r="O1110" s="26"/>
      <c r="S1110" s="22"/>
      <c r="T1110" s="53"/>
      <c r="U1110" s="22"/>
      <c r="V1110" s="28"/>
      <c r="Y1110" s="28"/>
    </row>
    <row r="1111" spans="9:25" x14ac:dyDescent="0.3">
      <c r="I1111" s="22">
        <v>38547</v>
      </c>
      <c r="J1111" s="29">
        <f t="shared" si="41"/>
        <v>2005</v>
      </c>
      <c r="K1111" s="29" t="s">
        <v>75</v>
      </c>
      <c r="L1111" s="42">
        <v>1136.57</v>
      </c>
      <c r="M1111" s="26">
        <f t="shared" si="42"/>
        <v>0.52699107910576082</v>
      </c>
      <c r="N1111" s="54"/>
      <c r="O1111" s="26"/>
      <c r="S1111" s="22"/>
      <c r="T1111" s="53"/>
      <c r="U1111" s="22"/>
      <c r="V1111" s="28"/>
      <c r="Y1111" s="28"/>
    </row>
    <row r="1112" spans="9:25" x14ac:dyDescent="0.3">
      <c r="I1112" s="22">
        <v>38548</v>
      </c>
      <c r="J1112" s="29">
        <f t="shared" si="41"/>
        <v>2005</v>
      </c>
      <c r="K1112" s="29" t="s">
        <v>75</v>
      </c>
      <c r="L1112" s="42">
        <v>1131.46</v>
      </c>
      <c r="M1112" s="26">
        <f t="shared" si="42"/>
        <v>0.51804545576515415</v>
      </c>
      <c r="N1112" s="54"/>
      <c r="O1112" s="26"/>
      <c r="S1112" s="22"/>
      <c r="T1112" s="53"/>
      <c r="U1112" s="22"/>
      <c r="V1112" s="28"/>
      <c r="Y1112" s="28"/>
    </row>
    <row r="1113" spans="9:25" x14ac:dyDescent="0.3">
      <c r="I1113" s="22">
        <v>38551</v>
      </c>
      <c r="J1113" s="29">
        <f t="shared" si="41"/>
        <v>2005</v>
      </c>
      <c r="K1113" s="29" t="s">
        <v>75</v>
      </c>
      <c r="L1113" s="42">
        <v>1128.44</v>
      </c>
      <c r="M1113" s="26" t="str">
        <f t="shared" si="42"/>
        <v/>
      </c>
      <c r="N1113" s="54"/>
      <c r="O1113" s="26"/>
      <c r="S1113" s="22"/>
      <c r="T1113" s="53"/>
      <c r="U1113" s="22"/>
      <c r="V1113" s="28"/>
      <c r="Y1113" s="28"/>
    </row>
    <row r="1114" spans="9:25" x14ac:dyDescent="0.3">
      <c r="I1114" s="22">
        <v>38552</v>
      </c>
      <c r="J1114" s="29">
        <f t="shared" si="41"/>
        <v>2005</v>
      </c>
      <c r="K1114" s="29" t="s">
        <v>75</v>
      </c>
      <c r="L1114" s="42">
        <v>1132.02</v>
      </c>
      <c r="M1114" s="26">
        <f t="shared" si="42"/>
        <v>0.50081535789571374</v>
      </c>
      <c r="N1114" s="54"/>
      <c r="O1114" s="26"/>
      <c r="S1114" s="22"/>
      <c r="T1114" s="53"/>
      <c r="U1114" s="22"/>
      <c r="V1114" s="28"/>
      <c r="Y1114" s="28"/>
    </row>
    <row r="1115" spans="9:25" x14ac:dyDescent="0.3">
      <c r="I1115" s="22">
        <v>38553</v>
      </c>
      <c r="J1115" s="29">
        <f t="shared" si="41"/>
        <v>2005</v>
      </c>
      <c r="K1115" s="29" t="s">
        <v>75</v>
      </c>
      <c r="L1115" s="42">
        <v>1140.6600000000001</v>
      </c>
      <c r="M1115" s="26">
        <f t="shared" si="42"/>
        <v>0.50747353535887529</v>
      </c>
      <c r="N1115" s="54"/>
      <c r="O1115" s="26"/>
      <c r="S1115" s="22"/>
      <c r="T1115" s="53"/>
      <c r="U1115" s="22"/>
      <c r="V1115" s="28"/>
      <c r="Y1115" s="28"/>
    </row>
    <row r="1116" spans="9:25" x14ac:dyDescent="0.3">
      <c r="I1116" s="22">
        <v>38554</v>
      </c>
      <c r="J1116" s="29">
        <f t="shared" si="41"/>
        <v>2005</v>
      </c>
      <c r="K1116" s="29" t="s">
        <v>75</v>
      </c>
      <c r="L1116" s="42">
        <v>1157.51</v>
      </c>
      <c r="M1116" s="26">
        <f t="shared" si="42"/>
        <v>0.52055856234564657</v>
      </c>
      <c r="N1116" s="54"/>
      <c r="O1116" s="26"/>
      <c r="S1116" s="22"/>
      <c r="T1116" s="53"/>
      <c r="U1116" s="22"/>
      <c r="V1116" s="28"/>
      <c r="Y1116" s="28"/>
    </row>
    <row r="1117" spans="9:25" x14ac:dyDescent="0.3">
      <c r="I1117" s="22">
        <v>38555</v>
      </c>
      <c r="J1117" s="29">
        <f t="shared" si="41"/>
        <v>2005</v>
      </c>
      <c r="K1117" s="29" t="s">
        <v>75</v>
      </c>
      <c r="L1117" s="42">
        <v>1172.24</v>
      </c>
      <c r="M1117" s="26">
        <f t="shared" si="42"/>
        <v>0.53934236789578738</v>
      </c>
      <c r="N1117" s="54"/>
      <c r="O1117" s="26"/>
      <c r="S1117" s="22"/>
      <c r="T1117" s="53"/>
      <c r="U1117" s="22"/>
      <c r="V1117" s="28"/>
      <c r="Y1117" s="28"/>
    </row>
    <row r="1118" spans="9:25" x14ac:dyDescent="0.3">
      <c r="I1118" s="22">
        <v>38558</v>
      </c>
      <c r="J1118" s="29">
        <f t="shared" si="41"/>
        <v>2005</v>
      </c>
      <c r="K1118" s="29" t="s">
        <v>75</v>
      </c>
      <c r="L1118" s="42">
        <v>1169.75</v>
      </c>
      <c r="M1118" s="26" t="str">
        <f t="shared" si="42"/>
        <v/>
      </c>
      <c r="N1118" s="54"/>
      <c r="O1118" s="26"/>
      <c r="S1118" s="22"/>
      <c r="T1118" s="53"/>
      <c r="U1118" s="22"/>
      <c r="V1118" s="28"/>
      <c r="Y1118" s="28"/>
    </row>
    <row r="1119" spans="9:25" x14ac:dyDescent="0.3">
      <c r="I1119" s="22">
        <v>38559</v>
      </c>
      <c r="J1119" s="29">
        <f t="shared" si="41"/>
        <v>2005</v>
      </c>
      <c r="K1119" s="29" t="s">
        <v>75</v>
      </c>
      <c r="L1119" s="42">
        <v>1178</v>
      </c>
      <c r="M1119" s="26">
        <f t="shared" si="42"/>
        <v>0.54633762142294573</v>
      </c>
      <c r="N1119" s="54"/>
      <c r="O1119" s="26"/>
      <c r="S1119" s="22"/>
      <c r="T1119" s="53"/>
      <c r="U1119" s="22"/>
      <c r="V1119" s="28"/>
      <c r="Y1119" s="28"/>
    </row>
    <row r="1120" spans="9:25" x14ac:dyDescent="0.3">
      <c r="I1120" s="22">
        <v>38560</v>
      </c>
      <c r="J1120" s="29">
        <f t="shared" si="41"/>
        <v>2005</v>
      </c>
      <c r="K1120" s="29" t="s">
        <v>75</v>
      </c>
      <c r="L1120" s="42">
        <v>1178.1099999999999</v>
      </c>
      <c r="M1120" s="26">
        <f t="shared" si="42"/>
        <v>0.55161468759877774</v>
      </c>
      <c r="N1120" s="54"/>
      <c r="O1120" s="26"/>
      <c r="S1120" s="22"/>
      <c r="T1120" s="53"/>
      <c r="U1120" s="22"/>
      <c r="V1120" s="28"/>
      <c r="Y1120" s="28"/>
    </row>
    <row r="1121" spans="9:25" x14ac:dyDescent="0.3">
      <c r="I1121" s="22">
        <v>38561</v>
      </c>
      <c r="J1121" s="29">
        <f t="shared" si="41"/>
        <v>2005</v>
      </c>
      <c r="K1121" s="29" t="s">
        <v>75</v>
      </c>
      <c r="L1121" s="42">
        <v>1186.6099999999999</v>
      </c>
      <c r="M1121" s="26">
        <f t="shared" si="42"/>
        <v>0.56091817942646649</v>
      </c>
      <c r="N1121" s="54"/>
      <c r="O1121" s="26"/>
      <c r="S1121" s="22"/>
      <c r="T1121" s="53"/>
      <c r="U1121" s="22"/>
      <c r="V1121" s="28"/>
      <c r="Y1121" s="28"/>
    </row>
    <row r="1122" spans="9:25" x14ac:dyDescent="0.3">
      <c r="I1122" s="22">
        <v>38562</v>
      </c>
      <c r="J1122" s="29">
        <f t="shared" si="41"/>
        <v>2005</v>
      </c>
      <c r="K1122" s="29" t="s">
        <v>75</v>
      </c>
      <c r="L1122" s="42">
        <v>1182.3</v>
      </c>
      <c r="M1122" s="26">
        <f t="shared" si="42"/>
        <v>0.55367491491123155</v>
      </c>
      <c r="N1122" s="54"/>
      <c r="O1122" s="26"/>
      <c r="S1122" s="22"/>
      <c r="T1122" s="53"/>
      <c r="U1122" s="22"/>
      <c r="V1122" s="28"/>
      <c r="Y1122" s="28"/>
    </row>
    <row r="1123" spans="9:25" x14ac:dyDescent="0.3">
      <c r="I1123" s="22">
        <v>38565</v>
      </c>
      <c r="J1123" s="29">
        <f t="shared" si="41"/>
        <v>2005</v>
      </c>
      <c r="K1123" s="29" t="s">
        <v>75</v>
      </c>
      <c r="L1123" s="42">
        <v>1178.22</v>
      </c>
      <c r="M1123" s="26" t="str">
        <f t="shared" si="42"/>
        <v/>
      </c>
      <c r="N1123" s="54"/>
      <c r="O1123" s="26"/>
      <c r="S1123" s="22"/>
      <c r="T1123" s="53"/>
      <c r="U1123" s="22"/>
      <c r="V1123" s="28"/>
      <c r="Y1123" s="28"/>
    </row>
    <row r="1124" spans="9:25" x14ac:dyDescent="0.3">
      <c r="I1124" s="22">
        <v>38566</v>
      </c>
      <c r="J1124" s="29">
        <f t="shared" si="41"/>
        <v>2005</v>
      </c>
      <c r="K1124" s="29" t="s">
        <v>75</v>
      </c>
      <c r="L1124" s="42">
        <v>1189.33</v>
      </c>
      <c r="M1124" s="26">
        <f t="shared" si="42"/>
        <v>0.58691591279054234</v>
      </c>
      <c r="N1124" s="54"/>
      <c r="O1124" s="26"/>
      <c r="S1124" s="22"/>
      <c r="T1124" s="53"/>
      <c r="U1124" s="22"/>
      <c r="V1124" s="28"/>
      <c r="Y1124" s="28"/>
    </row>
    <row r="1125" spans="9:25" x14ac:dyDescent="0.3">
      <c r="I1125" s="22">
        <v>38567</v>
      </c>
      <c r="J1125" s="29">
        <f t="shared" si="41"/>
        <v>2005</v>
      </c>
      <c r="K1125" s="29" t="s">
        <v>75</v>
      </c>
      <c r="L1125" s="42">
        <v>1192.2</v>
      </c>
      <c r="M1125" s="26">
        <f t="shared" si="42"/>
        <v>0.5742770368414104</v>
      </c>
      <c r="N1125" s="54"/>
      <c r="O1125" s="26"/>
      <c r="S1125" s="22"/>
      <c r="T1125" s="53"/>
      <c r="U1125" s="22"/>
      <c r="V1125" s="28"/>
      <c r="Y1125" s="28"/>
    </row>
    <row r="1126" spans="9:25" x14ac:dyDescent="0.3">
      <c r="I1126" s="22">
        <v>38568</v>
      </c>
      <c r="J1126" s="29">
        <f t="shared" si="41"/>
        <v>2005</v>
      </c>
      <c r="K1126" s="29" t="s">
        <v>75</v>
      </c>
      <c r="L1126" s="42">
        <v>1185.33</v>
      </c>
      <c r="M1126" s="26">
        <f t="shared" si="42"/>
        <v>0.56314123697744956</v>
      </c>
      <c r="N1126" s="54"/>
      <c r="O1126" s="26"/>
      <c r="S1126" s="22"/>
      <c r="T1126" s="53"/>
      <c r="U1126" s="22"/>
      <c r="V1126" s="28"/>
      <c r="Y1126" s="28"/>
    </row>
    <row r="1127" spans="9:25" x14ac:dyDescent="0.3">
      <c r="I1127" s="22">
        <v>38569</v>
      </c>
      <c r="J1127" s="29">
        <f t="shared" si="41"/>
        <v>2005</v>
      </c>
      <c r="K1127" s="29" t="s">
        <v>75</v>
      </c>
      <c r="L1127" s="42">
        <v>1174.0899999999999</v>
      </c>
      <c r="M1127" s="26">
        <f t="shared" si="42"/>
        <v>0.54078030472041039</v>
      </c>
      <c r="N1127" s="54"/>
      <c r="O1127" s="26"/>
      <c r="S1127" s="22"/>
      <c r="T1127" s="53"/>
      <c r="U1127" s="22"/>
      <c r="V1127" s="28"/>
      <c r="Y1127" s="28"/>
    </row>
    <row r="1128" spans="9:25" x14ac:dyDescent="0.3">
      <c r="I1128" s="22">
        <v>38572</v>
      </c>
      <c r="J1128" s="29">
        <f t="shared" si="41"/>
        <v>2005</v>
      </c>
      <c r="K1128" s="29" t="s">
        <v>75</v>
      </c>
      <c r="L1128" s="42">
        <v>1158.5899999999999</v>
      </c>
      <c r="M1128" s="26" t="str">
        <f t="shared" si="42"/>
        <v/>
      </c>
      <c r="N1128" s="54"/>
      <c r="O1128" s="26"/>
      <c r="S1128" s="22"/>
      <c r="T1128" s="53"/>
      <c r="U1128" s="22"/>
      <c r="V1128" s="28"/>
      <c r="Y1128" s="28"/>
    </row>
    <row r="1129" spans="9:25" x14ac:dyDescent="0.3">
      <c r="I1129" s="22">
        <v>38573</v>
      </c>
      <c r="J1129" s="29">
        <f t="shared" si="41"/>
        <v>2005</v>
      </c>
      <c r="K1129" s="29" t="s">
        <v>75</v>
      </c>
      <c r="L1129" s="42">
        <v>1162.8</v>
      </c>
      <c r="M1129" s="26">
        <f t="shared" si="42"/>
        <v>0.55031731640979153</v>
      </c>
      <c r="N1129" s="54"/>
      <c r="O1129" s="26"/>
      <c r="S1129" s="22"/>
      <c r="T1129" s="53"/>
      <c r="U1129" s="22"/>
      <c r="V1129" s="28"/>
      <c r="Y1129" s="28"/>
    </row>
    <row r="1130" spans="9:25" x14ac:dyDescent="0.3">
      <c r="I1130" s="22">
        <v>38574</v>
      </c>
      <c r="J1130" s="29">
        <f t="shared" si="41"/>
        <v>2005</v>
      </c>
      <c r="K1130" s="29" t="s">
        <v>75</v>
      </c>
      <c r="L1130" s="42">
        <v>1176.8399999999999</v>
      </c>
      <c r="M1130" s="26">
        <f t="shared" si="42"/>
        <v>0.56403168358938893</v>
      </c>
      <c r="N1130" s="54"/>
      <c r="O1130" s="26"/>
      <c r="S1130" s="22"/>
      <c r="T1130" s="53"/>
      <c r="U1130" s="22"/>
      <c r="V1130" s="28"/>
      <c r="Y1130" s="28"/>
    </row>
    <row r="1131" spans="9:25" x14ac:dyDescent="0.3">
      <c r="I1131" s="22">
        <v>38575</v>
      </c>
      <c r="J1131" s="29">
        <f t="shared" si="41"/>
        <v>2005</v>
      </c>
      <c r="K1131" s="29" t="s">
        <v>75</v>
      </c>
      <c r="L1131" s="42">
        <v>1167.97</v>
      </c>
      <c r="M1131" s="26">
        <f t="shared" si="42"/>
        <v>0.52885660056286399</v>
      </c>
      <c r="N1131" s="54"/>
      <c r="O1131" s="26"/>
      <c r="S1131" s="22"/>
      <c r="T1131" s="53"/>
      <c r="U1131" s="22"/>
      <c r="V1131" s="28"/>
      <c r="Y1131" s="28"/>
    </row>
    <row r="1132" spans="9:25" x14ac:dyDescent="0.3">
      <c r="I1132" s="22">
        <v>38576</v>
      </c>
      <c r="J1132" s="29">
        <f t="shared" si="41"/>
        <v>2005</v>
      </c>
      <c r="K1132" s="29" t="s">
        <v>75</v>
      </c>
      <c r="L1132" s="42">
        <v>1153.97</v>
      </c>
      <c r="M1132" s="26">
        <f t="shared" si="42"/>
        <v>0.52202643171806185</v>
      </c>
      <c r="N1132" s="54"/>
      <c r="O1132" s="26"/>
      <c r="S1132" s="22"/>
      <c r="T1132" s="53"/>
      <c r="U1132" s="22"/>
      <c r="V1132" s="28"/>
      <c r="Y1132" s="28"/>
    </row>
    <row r="1133" spans="9:25" x14ac:dyDescent="0.3">
      <c r="I1133" s="22">
        <v>38579</v>
      </c>
      <c r="J1133" s="29">
        <f t="shared" si="41"/>
        <v>2005</v>
      </c>
      <c r="K1133" s="29" t="s">
        <v>75</v>
      </c>
      <c r="L1133" s="42">
        <v>1118.27</v>
      </c>
      <c r="M1133" s="26" t="str">
        <f t="shared" si="42"/>
        <v/>
      </c>
      <c r="N1133" s="54"/>
      <c r="O1133" s="26"/>
      <c r="S1133" s="22"/>
      <c r="T1133" s="53"/>
      <c r="U1133" s="22"/>
      <c r="V1133" s="28"/>
      <c r="Y1133" s="28"/>
    </row>
    <row r="1134" spans="9:25" x14ac:dyDescent="0.3">
      <c r="I1134" s="22">
        <v>38580</v>
      </c>
      <c r="J1134" s="29">
        <f t="shared" si="41"/>
        <v>2005</v>
      </c>
      <c r="K1134" s="29" t="s">
        <v>75</v>
      </c>
      <c r="L1134" s="42">
        <v>1113.83</v>
      </c>
      <c r="M1134" s="26">
        <f t="shared" si="42"/>
        <v>0.48125540261985483</v>
      </c>
      <c r="N1134" s="54"/>
      <c r="O1134" s="26"/>
      <c r="S1134" s="22"/>
      <c r="T1134" s="53"/>
      <c r="U1134" s="22"/>
      <c r="V1134" s="28"/>
      <c r="Y1134" s="28"/>
    </row>
    <row r="1135" spans="9:25" x14ac:dyDescent="0.3">
      <c r="I1135" s="22">
        <v>38582</v>
      </c>
      <c r="J1135" s="29">
        <f t="shared" si="41"/>
        <v>2005</v>
      </c>
      <c r="K1135" s="29" t="s">
        <v>75</v>
      </c>
      <c r="L1135" s="42">
        <v>1100.3</v>
      </c>
      <c r="M1135" s="26">
        <f t="shared" si="42"/>
        <v>0.45880013258203506</v>
      </c>
      <c r="N1135" s="54"/>
      <c r="O1135" s="26"/>
      <c r="S1135" s="22"/>
      <c r="T1135" s="53"/>
      <c r="U1135" s="22"/>
      <c r="V1135" s="28"/>
      <c r="Y1135" s="28"/>
    </row>
    <row r="1136" spans="9:25" x14ac:dyDescent="0.3">
      <c r="I1136" s="22">
        <v>38583</v>
      </c>
      <c r="J1136" s="29">
        <f t="shared" si="41"/>
        <v>2005</v>
      </c>
      <c r="K1136" s="29" t="s">
        <v>75</v>
      </c>
      <c r="L1136" s="42">
        <v>1087.95</v>
      </c>
      <c r="M1136" s="26">
        <f t="shared" si="42"/>
        <v>0.44349798988974243</v>
      </c>
      <c r="N1136" s="54"/>
      <c r="O1136" s="26"/>
      <c r="S1136" s="22"/>
      <c r="T1136" s="53"/>
      <c r="U1136" s="22"/>
      <c r="V1136" s="28"/>
      <c r="Y1136" s="28"/>
    </row>
    <row r="1137" spans="9:25" x14ac:dyDescent="0.3">
      <c r="I1137" s="22">
        <v>38586</v>
      </c>
      <c r="J1137" s="29">
        <f t="shared" si="41"/>
        <v>2005</v>
      </c>
      <c r="K1137" s="29" t="s">
        <v>75</v>
      </c>
      <c r="L1137" s="42">
        <v>1076.3499999999999</v>
      </c>
      <c r="M1137" s="26" t="str">
        <f t="shared" si="42"/>
        <v/>
      </c>
      <c r="N1137" s="54"/>
      <c r="O1137" s="26"/>
      <c r="S1137" s="22"/>
      <c r="T1137" s="53"/>
      <c r="U1137" s="22"/>
      <c r="V1137" s="28"/>
      <c r="Y1137" s="28"/>
    </row>
    <row r="1138" spans="9:25" x14ac:dyDescent="0.3">
      <c r="I1138" s="22">
        <v>38587</v>
      </c>
      <c r="J1138" s="29">
        <f t="shared" si="41"/>
        <v>2005</v>
      </c>
      <c r="K1138" s="29" t="s">
        <v>75</v>
      </c>
      <c r="L1138" s="42">
        <v>1066.0899999999999</v>
      </c>
      <c r="M1138" s="26">
        <f t="shared" si="42"/>
        <v>0.42264835795401456</v>
      </c>
      <c r="N1138" s="54"/>
      <c r="O1138" s="26"/>
      <c r="S1138" s="22"/>
      <c r="T1138" s="53"/>
      <c r="U1138" s="22"/>
      <c r="V1138" s="28"/>
      <c r="Y1138" s="28"/>
    </row>
    <row r="1139" spans="9:25" x14ac:dyDescent="0.3">
      <c r="I1139" s="22">
        <v>38588</v>
      </c>
      <c r="J1139" s="29">
        <f t="shared" si="41"/>
        <v>2005</v>
      </c>
      <c r="K1139" s="29" t="s">
        <v>75</v>
      </c>
      <c r="L1139" s="42">
        <v>1035.45</v>
      </c>
      <c r="M1139" s="26">
        <f t="shared" si="42"/>
        <v>0.40139672743513749</v>
      </c>
      <c r="N1139" s="54"/>
      <c r="O1139" s="26"/>
      <c r="S1139" s="22"/>
      <c r="T1139" s="53"/>
      <c r="U1139" s="22"/>
      <c r="V1139" s="28"/>
      <c r="Y1139" s="28"/>
    </row>
    <row r="1140" spans="9:25" x14ac:dyDescent="0.3">
      <c r="I1140" s="22">
        <v>38589</v>
      </c>
      <c r="J1140" s="29">
        <f t="shared" si="41"/>
        <v>2005</v>
      </c>
      <c r="K1140" s="29" t="s">
        <v>75</v>
      </c>
      <c r="L1140" s="42">
        <v>1061.8499999999999</v>
      </c>
      <c r="M1140" s="26">
        <f t="shared" si="42"/>
        <v>0.45116984638932905</v>
      </c>
      <c r="N1140" s="54"/>
      <c r="O1140" s="26"/>
      <c r="S1140" s="22"/>
      <c r="T1140" s="53"/>
      <c r="U1140" s="22"/>
      <c r="V1140" s="28"/>
      <c r="Y1140" s="28"/>
    </row>
    <row r="1141" spans="9:25" x14ac:dyDescent="0.3">
      <c r="I1141" s="22">
        <v>38590</v>
      </c>
      <c r="J1141" s="29">
        <f t="shared" si="41"/>
        <v>2005</v>
      </c>
      <c r="K1141" s="29" t="s">
        <v>75</v>
      </c>
      <c r="L1141" s="42">
        <v>1048.8699999999999</v>
      </c>
      <c r="M1141" s="26">
        <f t="shared" si="42"/>
        <v>0.42654879292757553</v>
      </c>
      <c r="N1141" s="54"/>
      <c r="O1141" s="26"/>
      <c r="S1141" s="22"/>
      <c r="T1141" s="53"/>
      <c r="U1141" s="22"/>
      <c r="V1141" s="28"/>
      <c r="Y1141" s="28"/>
    </row>
    <row r="1142" spans="9:25" x14ac:dyDescent="0.3">
      <c r="I1142" s="22">
        <v>38593</v>
      </c>
      <c r="J1142" s="29">
        <f t="shared" si="41"/>
        <v>2005</v>
      </c>
      <c r="K1142" s="29" t="s">
        <v>75</v>
      </c>
      <c r="L1142" s="42">
        <v>994.77</v>
      </c>
      <c r="M1142" s="26" t="str">
        <f t="shared" si="42"/>
        <v/>
      </c>
      <c r="N1142" s="54"/>
      <c r="O1142" s="26"/>
      <c r="S1142" s="22"/>
      <c r="T1142" s="53"/>
      <c r="U1142" s="22"/>
      <c r="V1142" s="28"/>
      <c r="Y1142" s="28"/>
    </row>
    <row r="1143" spans="9:25" x14ac:dyDescent="0.3">
      <c r="I1143" s="22">
        <v>38594</v>
      </c>
      <c r="J1143" s="29">
        <f t="shared" si="41"/>
        <v>2005</v>
      </c>
      <c r="K1143" s="29" t="s">
        <v>75</v>
      </c>
      <c r="L1143" s="42">
        <v>1039.82</v>
      </c>
      <c r="M1143" s="26">
        <f t="shared" si="42"/>
        <v>0.38084804058271249</v>
      </c>
      <c r="N1143" s="54"/>
      <c r="O1143" s="26"/>
      <c r="S1143" s="22"/>
      <c r="T1143" s="53"/>
      <c r="U1143" s="22"/>
      <c r="V1143" s="28"/>
      <c r="Y1143" s="28"/>
    </row>
    <row r="1144" spans="9:25" x14ac:dyDescent="0.3">
      <c r="I1144" s="22">
        <v>38595</v>
      </c>
      <c r="J1144" s="29">
        <f t="shared" si="41"/>
        <v>2005</v>
      </c>
      <c r="K1144" s="29" t="s">
        <v>75</v>
      </c>
      <c r="L1144" s="42">
        <v>1050.0899999999999</v>
      </c>
      <c r="M1144" s="26">
        <f t="shared" si="42"/>
        <v>0.39140055651252131</v>
      </c>
      <c r="N1144" s="54"/>
      <c r="O1144" s="26"/>
      <c r="S1144" s="22"/>
      <c r="T1144" s="53"/>
      <c r="U1144" s="22"/>
      <c r="V1144" s="28"/>
      <c r="Y1144" s="28"/>
    </row>
    <row r="1145" spans="9:25" x14ac:dyDescent="0.3">
      <c r="I1145" s="22">
        <v>38596</v>
      </c>
      <c r="J1145" s="29">
        <f t="shared" si="41"/>
        <v>2005</v>
      </c>
      <c r="K1145" s="29" t="s">
        <v>75</v>
      </c>
      <c r="L1145" s="42">
        <v>1039.23</v>
      </c>
      <c r="M1145" s="26">
        <f t="shared" si="42"/>
        <v>0.34076893304089795</v>
      </c>
      <c r="N1145" s="54"/>
      <c r="O1145" s="26"/>
      <c r="S1145" s="22"/>
      <c r="T1145" s="53"/>
      <c r="U1145" s="22"/>
      <c r="V1145" s="28"/>
      <c r="Y1145" s="28"/>
    </row>
    <row r="1146" spans="9:25" x14ac:dyDescent="0.3">
      <c r="I1146" s="22">
        <v>38600</v>
      </c>
      <c r="J1146" s="29">
        <f t="shared" si="41"/>
        <v>2005</v>
      </c>
      <c r="K1146" s="29" t="s">
        <v>75</v>
      </c>
      <c r="L1146" s="42">
        <v>1035.8900000000001</v>
      </c>
      <c r="M1146" s="26" t="str">
        <f t="shared" si="42"/>
        <v/>
      </c>
      <c r="N1146" s="54"/>
      <c r="O1146" s="26"/>
      <c r="S1146" s="22"/>
      <c r="T1146" s="53"/>
      <c r="U1146" s="22"/>
      <c r="V1146" s="28"/>
      <c r="Y1146" s="28"/>
    </row>
    <row r="1147" spans="9:25" x14ac:dyDescent="0.3">
      <c r="I1147" s="22">
        <v>38601</v>
      </c>
      <c r="J1147" s="29">
        <f t="shared" si="41"/>
        <v>2005</v>
      </c>
      <c r="K1147" s="29" t="s">
        <v>75</v>
      </c>
      <c r="L1147" s="42">
        <v>1051.5899999999999</v>
      </c>
      <c r="M1147" s="26">
        <f t="shared" si="42"/>
        <v>0.33996355712993281</v>
      </c>
      <c r="N1147" s="54"/>
      <c r="O1147" s="26"/>
      <c r="S1147" s="22"/>
      <c r="T1147" s="53"/>
      <c r="U1147" s="22"/>
      <c r="V1147" s="28"/>
      <c r="Y1147" s="28"/>
    </row>
    <row r="1148" spans="9:25" x14ac:dyDescent="0.3">
      <c r="I1148" s="22">
        <v>38602</v>
      </c>
      <c r="J1148" s="29">
        <f t="shared" si="41"/>
        <v>2005</v>
      </c>
      <c r="K1148" s="29" t="s">
        <v>75</v>
      </c>
      <c r="L1148" s="42">
        <v>1059.3800000000001</v>
      </c>
      <c r="M1148" s="26">
        <f t="shared" si="42"/>
        <v>0.34662954912354299</v>
      </c>
      <c r="N1148" s="54"/>
      <c r="O1148" s="26"/>
      <c r="S1148" s="22"/>
      <c r="T1148" s="53"/>
      <c r="U1148" s="22"/>
      <c r="V1148" s="28"/>
      <c r="Y1148" s="28"/>
    </row>
    <row r="1149" spans="9:25" x14ac:dyDescent="0.3">
      <c r="I1149" s="22">
        <v>38603</v>
      </c>
      <c r="J1149" s="29">
        <f t="shared" si="41"/>
        <v>2005</v>
      </c>
      <c r="K1149" s="29" t="s">
        <v>75</v>
      </c>
      <c r="L1149" s="42">
        <v>1080.45</v>
      </c>
      <c r="M1149" s="26">
        <f t="shared" si="42"/>
        <v>0.36914869351445884</v>
      </c>
      <c r="N1149" s="54"/>
      <c r="O1149" s="26"/>
      <c r="S1149" s="22"/>
      <c r="T1149" s="53"/>
      <c r="U1149" s="22"/>
      <c r="V1149" s="28"/>
      <c r="Y1149" s="28"/>
    </row>
    <row r="1150" spans="9:25" x14ac:dyDescent="0.3">
      <c r="I1150" s="22">
        <v>38604</v>
      </c>
      <c r="J1150" s="29">
        <f t="shared" si="41"/>
        <v>2005</v>
      </c>
      <c r="K1150" s="29" t="s">
        <v>75</v>
      </c>
      <c r="L1150" s="42">
        <v>1098.46</v>
      </c>
      <c r="M1150" s="26">
        <f t="shared" si="42"/>
        <v>0.40351370344342946</v>
      </c>
      <c r="N1150" s="54"/>
      <c r="O1150" s="26"/>
      <c r="S1150" s="22"/>
      <c r="T1150" s="53"/>
      <c r="U1150" s="22"/>
      <c r="V1150" s="28"/>
      <c r="Y1150" s="28"/>
    </row>
    <row r="1151" spans="9:25" x14ac:dyDescent="0.3">
      <c r="I1151" s="22">
        <v>38607</v>
      </c>
      <c r="J1151" s="29">
        <f t="shared" si="41"/>
        <v>2005</v>
      </c>
      <c r="K1151" s="29" t="s">
        <v>75</v>
      </c>
      <c r="L1151" s="42">
        <v>1105.6600000000001</v>
      </c>
      <c r="M1151" s="26" t="str">
        <f t="shared" si="42"/>
        <v/>
      </c>
      <c r="N1151" s="54"/>
      <c r="O1151" s="26"/>
      <c r="S1151" s="22"/>
      <c r="T1151" s="53"/>
      <c r="U1151" s="22"/>
      <c r="V1151" s="28"/>
      <c r="Y1151" s="28"/>
    </row>
    <row r="1152" spans="9:25" x14ac:dyDescent="0.3">
      <c r="I1152" s="22">
        <v>38608</v>
      </c>
      <c r="J1152" s="29">
        <f t="shared" si="41"/>
        <v>2005</v>
      </c>
      <c r="K1152" s="29" t="s">
        <v>75</v>
      </c>
      <c r="L1152" s="42">
        <v>1085.74</v>
      </c>
      <c r="M1152" s="26" t="str">
        <f t="shared" si="42"/>
        <v/>
      </c>
      <c r="N1152" s="54"/>
      <c r="O1152" s="26"/>
      <c r="S1152" s="22"/>
      <c r="T1152" s="53"/>
      <c r="U1152" s="22"/>
      <c r="V1152" s="28"/>
      <c r="Y1152" s="28"/>
    </row>
    <row r="1153" spans="9:25" x14ac:dyDescent="0.3">
      <c r="I1153" s="22">
        <v>38609</v>
      </c>
      <c r="J1153" s="29">
        <f t="shared" si="41"/>
        <v>2005</v>
      </c>
      <c r="K1153" s="29" t="s">
        <v>75</v>
      </c>
      <c r="L1153" s="42">
        <v>1058.6300000000001</v>
      </c>
      <c r="M1153" s="26">
        <f t="shared" si="42"/>
        <v>0.30853378161232126</v>
      </c>
      <c r="N1153" s="54"/>
      <c r="O1153" s="26"/>
      <c r="S1153" s="22"/>
      <c r="T1153" s="53"/>
      <c r="U1153" s="22"/>
      <c r="V1153" s="28"/>
      <c r="Y1153" s="28"/>
    </row>
    <row r="1154" spans="9:25" x14ac:dyDescent="0.3">
      <c r="I1154" s="22">
        <v>38610</v>
      </c>
      <c r="J1154" s="29">
        <f t="shared" si="41"/>
        <v>2005</v>
      </c>
      <c r="K1154" s="29" t="s">
        <v>75</v>
      </c>
      <c r="L1154" s="42">
        <v>1050.9100000000001</v>
      </c>
      <c r="M1154" s="26">
        <f t="shared" si="42"/>
        <v>0.28868533029221705</v>
      </c>
      <c r="N1154" s="54"/>
      <c r="O1154" s="26"/>
      <c r="S1154" s="22"/>
      <c r="T1154" s="53"/>
      <c r="U1154" s="22"/>
      <c r="V1154" s="28"/>
      <c r="Y1154" s="28"/>
    </row>
    <row r="1155" spans="9:25" x14ac:dyDescent="0.3">
      <c r="I1155" s="22">
        <v>38611</v>
      </c>
      <c r="J1155" s="29">
        <f t="shared" si="41"/>
        <v>2005</v>
      </c>
      <c r="K1155" s="29" t="s">
        <v>75</v>
      </c>
      <c r="L1155" s="42">
        <v>1056.73</v>
      </c>
      <c r="M1155" s="26">
        <f t="shared" si="42"/>
        <v>0.29969497946031054</v>
      </c>
      <c r="N1155" s="54"/>
      <c r="O1155" s="26"/>
      <c r="S1155" s="22"/>
      <c r="T1155" s="53"/>
      <c r="U1155" s="22"/>
      <c r="V1155" s="28"/>
      <c r="Y1155" s="28"/>
    </row>
    <row r="1156" spans="9:25" x14ac:dyDescent="0.3">
      <c r="I1156" s="22">
        <v>38614</v>
      </c>
      <c r="J1156" s="29">
        <f t="shared" si="41"/>
        <v>2005</v>
      </c>
      <c r="K1156" s="29" t="s">
        <v>75</v>
      </c>
      <c r="L1156" s="42">
        <v>1066.5899999999999</v>
      </c>
      <c r="M1156" s="26" t="str">
        <f t="shared" si="42"/>
        <v/>
      </c>
      <c r="N1156" s="54"/>
      <c r="O1156" s="26"/>
      <c r="S1156" s="22"/>
      <c r="T1156" s="53"/>
      <c r="U1156" s="22"/>
      <c r="V1156" s="28"/>
      <c r="Y1156" s="28"/>
    </row>
    <row r="1157" spans="9:25" x14ac:dyDescent="0.3">
      <c r="I1157" s="22">
        <v>38615</v>
      </c>
      <c r="J1157" s="29">
        <f t="shared" ref="J1157:J1220" si="43">YEAR(I1157)</f>
        <v>2005</v>
      </c>
      <c r="K1157" s="29" t="s">
        <v>75</v>
      </c>
      <c r="L1157" s="42">
        <v>1055.5899999999999</v>
      </c>
      <c r="M1157" s="26">
        <f t="shared" ref="M1157:M1220" si="44">IFERROR((L1157-_xlfn.XLOOKUP(EDATE(I1157, -12), I:I, L:L, "", 0)) / _xlfn.XLOOKUP(EDATE(I1157, -12), I:I, L:L, "", 0),IF(_xlfn.XLOOKUP(EDATE(I1157, -12), I:I, L:L, "", 0)=0, "Previous Year Value is Zero", ""))</f>
        <v>0.29579072707855092</v>
      </c>
      <c r="N1157" s="54"/>
      <c r="O1157" s="26"/>
      <c r="S1157" s="22"/>
      <c r="T1157" s="53"/>
      <c r="U1157" s="22"/>
      <c r="V1157" s="28"/>
      <c r="Y1157" s="28"/>
    </row>
    <row r="1158" spans="9:25" x14ac:dyDescent="0.3">
      <c r="I1158" s="22">
        <v>38616</v>
      </c>
      <c r="J1158" s="29">
        <f t="shared" si="43"/>
        <v>2005</v>
      </c>
      <c r="K1158" s="29" t="s">
        <v>75</v>
      </c>
      <c r="L1158" s="42">
        <v>1044.06</v>
      </c>
      <c r="M1158" s="26">
        <f t="shared" si="44"/>
        <v>0.26727842109096195</v>
      </c>
      <c r="N1158" s="54"/>
      <c r="O1158" s="26"/>
      <c r="S1158" s="22"/>
      <c r="T1158" s="53"/>
      <c r="U1158" s="22"/>
      <c r="V1158" s="28"/>
      <c r="Y1158" s="28"/>
    </row>
    <row r="1159" spans="9:25" x14ac:dyDescent="0.3">
      <c r="I1159" s="22">
        <v>38617</v>
      </c>
      <c r="J1159" s="29">
        <f t="shared" si="43"/>
        <v>2005</v>
      </c>
      <c r="K1159" s="29" t="s">
        <v>75</v>
      </c>
      <c r="L1159" s="42">
        <v>1016.76</v>
      </c>
      <c r="M1159" s="26">
        <f t="shared" si="44"/>
        <v>0.24263348936118204</v>
      </c>
      <c r="N1159" s="54"/>
      <c r="O1159" s="26"/>
      <c r="S1159" s="22"/>
      <c r="T1159" s="53"/>
      <c r="U1159" s="22"/>
      <c r="V1159" s="28"/>
      <c r="Y1159" s="28"/>
    </row>
    <row r="1160" spans="9:25" x14ac:dyDescent="0.3">
      <c r="I1160" s="22">
        <v>38618</v>
      </c>
      <c r="J1160" s="29">
        <f t="shared" si="43"/>
        <v>2005</v>
      </c>
      <c r="K1160" s="29" t="s">
        <v>75</v>
      </c>
      <c r="L1160" s="42">
        <v>1012.85</v>
      </c>
      <c r="M1160" s="26">
        <f t="shared" si="44"/>
        <v>0.24008276605122683</v>
      </c>
      <c r="N1160" s="54"/>
      <c r="O1160" s="26"/>
      <c r="S1160" s="22"/>
      <c r="T1160" s="53"/>
      <c r="U1160" s="22"/>
      <c r="V1160" s="28"/>
      <c r="Y1160" s="28"/>
    </row>
    <row r="1161" spans="9:25" x14ac:dyDescent="0.3">
      <c r="I1161" s="22">
        <v>38621</v>
      </c>
      <c r="J1161" s="29">
        <f t="shared" si="43"/>
        <v>2005</v>
      </c>
      <c r="K1161" s="29" t="s">
        <v>75</v>
      </c>
      <c r="L1161" s="42">
        <v>1034.5899999999999</v>
      </c>
      <c r="M1161" s="26" t="str">
        <f t="shared" si="44"/>
        <v/>
      </c>
      <c r="N1161" s="54"/>
      <c r="O1161" s="26"/>
      <c r="S1161" s="22"/>
      <c r="T1161" s="53"/>
      <c r="U1161" s="22"/>
      <c r="V1161" s="28"/>
      <c r="Y1161" s="28"/>
    </row>
    <row r="1162" spans="9:25" x14ac:dyDescent="0.3">
      <c r="I1162" s="22">
        <v>38622</v>
      </c>
      <c r="J1162" s="29">
        <f t="shared" si="43"/>
        <v>2005</v>
      </c>
      <c r="K1162" s="29" t="s">
        <v>75</v>
      </c>
      <c r="L1162" s="42">
        <v>1037.6300000000001</v>
      </c>
      <c r="M1162" s="26">
        <f t="shared" si="44"/>
        <v>0.27226023198214777</v>
      </c>
      <c r="N1162" s="54"/>
      <c r="O1162" s="26"/>
      <c r="S1162" s="22"/>
      <c r="T1162" s="53"/>
      <c r="U1162" s="22"/>
      <c r="V1162" s="28"/>
      <c r="Y1162" s="28"/>
    </row>
    <row r="1163" spans="9:25" x14ac:dyDescent="0.3">
      <c r="I1163" s="22">
        <v>38623</v>
      </c>
      <c r="J1163" s="29">
        <f t="shared" si="43"/>
        <v>2005</v>
      </c>
      <c r="K1163" s="29" t="s">
        <v>75</v>
      </c>
      <c r="L1163" s="42">
        <v>1027.8900000000001</v>
      </c>
      <c r="M1163" s="26">
        <f t="shared" si="44"/>
        <v>0.26567175205939947</v>
      </c>
      <c r="N1163" s="54"/>
      <c r="O1163" s="26"/>
      <c r="S1163" s="22"/>
      <c r="T1163" s="53"/>
      <c r="U1163" s="22"/>
      <c r="V1163" s="28"/>
      <c r="Y1163" s="28"/>
    </row>
    <row r="1164" spans="9:25" x14ac:dyDescent="0.3">
      <c r="I1164" s="22">
        <v>38624</v>
      </c>
      <c r="J1164" s="29">
        <f t="shared" si="43"/>
        <v>2005</v>
      </c>
      <c r="K1164" s="29">
        <v>340</v>
      </c>
      <c r="L1164" s="42">
        <v>1048.3</v>
      </c>
      <c r="M1164" s="26">
        <f t="shared" si="44"/>
        <v>0.28959637835377477</v>
      </c>
      <c r="N1164" s="54"/>
      <c r="O1164" s="26"/>
      <c r="S1164" s="22"/>
      <c r="T1164" s="53"/>
      <c r="U1164" s="22"/>
      <c r="V1164" s="28"/>
      <c r="Y1164" s="28"/>
    </row>
    <row r="1165" spans="9:25" x14ac:dyDescent="0.3">
      <c r="I1165" s="22">
        <v>38625</v>
      </c>
      <c r="J1165" s="29">
        <f t="shared" si="43"/>
        <v>2005</v>
      </c>
      <c r="K1165" s="29">
        <v>345</v>
      </c>
      <c r="L1165" s="42">
        <v>1079.28</v>
      </c>
      <c r="M1165" s="26">
        <f t="shared" si="44"/>
        <v>0.31598648994671574</v>
      </c>
      <c r="N1165" s="54"/>
      <c r="O1165" s="26"/>
      <c r="S1165" s="22"/>
      <c r="T1165" s="53"/>
      <c r="U1165" s="22"/>
      <c r="V1165" s="28"/>
      <c r="Y1165" s="28"/>
    </row>
    <row r="1166" spans="9:25" x14ac:dyDescent="0.3">
      <c r="I1166" s="22">
        <v>38628</v>
      </c>
      <c r="J1166" s="29">
        <f t="shared" si="43"/>
        <v>2005</v>
      </c>
      <c r="K1166" s="29">
        <v>345</v>
      </c>
      <c r="L1166" s="42">
        <v>1083.4100000000001</v>
      </c>
      <c r="M1166" s="26" t="str">
        <f t="shared" si="44"/>
        <v/>
      </c>
      <c r="N1166" s="54"/>
      <c r="O1166" s="26"/>
      <c r="S1166" s="22"/>
      <c r="T1166" s="53"/>
      <c r="U1166" s="22"/>
      <c r="V1166" s="28"/>
      <c r="Y1166" s="28"/>
    </row>
    <row r="1167" spans="9:25" x14ac:dyDescent="0.3">
      <c r="I1167" s="22">
        <v>38629</v>
      </c>
      <c r="J1167" s="29">
        <f t="shared" si="43"/>
        <v>2005</v>
      </c>
      <c r="K1167" s="29">
        <v>360</v>
      </c>
      <c r="L1167" s="42">
        <v>1101.17</v>
      </c>
      <c r="M1167" s="26">
        <f t="shared" si="44"/>
        <v>0.2857376379239886</v>
      </c>
      <c r="N1167" s="54"/>
      <c r="O1167" s="26"/>
      <c r="S1167" s="22"/>
      <c r="T1167" s="53"/>
      <c r="U1167" s="22"/>
      <c r="V1167" s="28"/>
      <c r="Y1167" s="28"/>
    </row>
    <row r="1168" spans="9:25" x14ac:dyDescent="0.3">
      <c r="I1168" s="22">
        <v>38630</v>
      </c>
      <c r="J1168" s="29">
        <f t="shared" si="43"/>
        <v>2005</v>
      </c>
      <c r="K1168" s="29">
        <v>352.5</v>
      </c>
      <c r="L1168" s="42">
        <v>1104.06</v>
      </c>
      <c r="M1168" s="26">
        <f t="shared" si="44"/>
        <v>0.28182324803789521</v>
      </c>
      <c r="N1168" s="54"/>
      <c r="O1168" s="26"/>
      <c r="S1168" s="22"/>
      <c r="T1168" s="53"/>
      <c r="U1168" s="22"/>
      <c r="V1168" s="28"/>
      <c r="Y1168" s="28"/>
    </row>
    <row r="1169" spans="9:25" x14ac:dyDescent="0.3">
      <c r="I1169" s="22">
        <v>38631</v>
      </c>
      <c r="J1169" s="29">
        <f t="shared" si="43"/>
        <v>2005</v>
      </c>
      <c r="K1169" s="29">
        <v>352.5</v>
      </c>
      <c r="L1169" s="42">
        <v>1096.3800000000001</v>
      </c>
      <c r="M1169" s="26">
        <f t="shared" si="44"/>
        <v>0.28072798635609675</v>
      </c>
      <c r="N1169" s="54"/>
      <c r="O1169" s="26"/>
      <c r="S1169" s="22"/>
      <c r="T1169" s="53"/>
      <c r="U1169" s="22"/>
      <c r="V1169" s="28"/>
      <c r="Y1169" s="28"/>
    </row>
    <row r="1170" spans="9:25" x14ac:dyDescent="0.3">
      <c r="I1170" s="22">
        <v>38632</v>
      </c>
      <c r="J1170" s="29">
        <f t="shared" si="43"/>
        <v>2005</v>
      </c>
      <c r="K1170" s="29">
        <v>342.5</v>
      </c>
      <c r="L1170" s="42">
        <v>1094.6500000000001</v>
      </c>
      <c r="M1170" s="26">
        <f t="shared" si="44"/>
        <v>0.28808114564089293</v>
      </c>
      <c r="N1170" s="54"/>
      <c r="O1170" s="26"/>
      <c r="S1170" s="22"/>
      <c r="T1170" s="53"/>
      <c r="U1170" s="22"/>
      <c r="V1170" s="28"/>
      <c r="Y1170" s="28"/>
    </row>
    <row r="1171" spans="9:25" x14ac:dyDescent="0.3">
      <c r="I1171" s="22">
        <v>38635</v>
      </c>
      <c r="J1171" s="29">
        <f t="shared" si="43"/>
        <v>2005</v>
      </c>
      <c r="K1171" s="29">
        <v>347.5</v>
      </c>
      <c r="L1171" s="42">
        <v>1102.78</v>
      </c>
      <c r="M1171" s="26" t="str">
        <f t="shared" si="44"/>
        <v/>
      </c>
      <c r="N1171" s="54"/>
      <c r="O1171" s="26"/>
      <c r="S1171" s="22"/>
      <c r="T1171" s="53"/>
      <c r="U1171" s="22"/>
      <c r="V1171" s="28"/>
      <c r="Y1171" s="28"/>
    </row>
    <row r="1172" spans="9:25" x14ac:dyDescent="0.3">
      <c r="I1172" s="22">
        <v>38636</v>
      </c>
      <c r="J1172" s="29">
        <f t="shared" si="43"/>
        <v>2005</v>
      </c>
      <c r="K1172" s="29">
        <v>342.5</v>
      </c>
      <c r="L1172" s="42">
        <v>1105.6300000000001</v>
      </c>
      <c r="M1172" s="26">
        <f t="shared" si="44"/>
        <v>0.28540702676308521</v>
      </c>
      <c r="N1172" s="54"/>
      <c r="O1172" s="26"/>
      <c r="S1172" s="22"/>
      <c r="T1172" s="53"/>
      <c r="U1172" s="22"/>
      <c r="V1172" s="28"/>
      <c r="Y1172" s="28"/>
    </row>
    <row r="1173" spans="9:25" x14ac:dyDescent="0.3">
      <c r="I1173" s="22">
        <v>38637</v>
      </c>
      <c r="J1173" s="29">
        <f t="shared" si="43"/>
        <v>2005</v>
      </c>
      <c r="K1173" s="29">
        <v>340</v>
      </c>
      <c r="L1173" s="42">
        <v>1102.98</v>
      </c>
      <c r="M1173" s="26">
        <f t="shared" si="44"/>
        <v>0.29886126779637062</v>
      </c>
      <c r="N1173" s="54"/>
      <c r="O1173" s="26"/>
      <c r="S1173" s="22"/>
      <c r="T1173" s="53"/>
      <c r="U1173" s="22"/>
      <c r="V1173" s="28"/>
      <c r="Y1173" s="28"/>
    </row>
    <row r="1174" spans="9:25" x14ac:dyDescent="0.3">
      <c r="I1174" s="22">
        <v>38638</v>
      </c>
      <c r="J1174" s="29">
        <f t="shared" si="43"/>
        <v>2005</v>
      </c>
      <c r="K1174" s="29">
        <v>337.5</v>
      </c>
      <c r="L1174" s="42">
        <v>1090.54</v>
      </c>
      <c r="M1174" s="26">
        <f t="shared" si="44"/>
        <v>0.26341276921116352</v>
      </c>
      <c r="N1174" s="54"/>
      <c r="O1174" s="26"/>
      <c r="S1174" s="22"/>
      <c r="T1174" s="53"/>
      <c r="U1174" s="22"/>
      <c r="V1174" s="28"/>
      <c r="Y1174" s="28"/>
    </row>
    <row r="1175" spans="9:25" x14ac:dyDescent="0.3">
      <c r="I1175" s="22">
        <v>38639</v>
      </c>
      <c r="J1175" s="29">
        <f t="shared" si="43"/>
        <v>2005</v>
      </c>
      <c r="K1175" s="29">
        <v>337.5</v>
      </c>
      <c r="L1175" s="42">
        <v>1096.7</v>
      </c>
      <c r="M1175" s="26">
        <f t="shared" si="44"/>
        <v>0.27573691924714433</v>
      </c>
      <c r="N1175" s="54"/>
      <c r="O1175" s="26"/>
      <c r="S1175" s="22"/>
      <c r="T1175" s="53"/>
      <c r="U1175" s="22"/>
      <c r="V1175" s="28"/>
      <c r="Y1175" s="28"/>
    </row>
    <row r="1176" spans="9:25" x14ac:dyDescent="0.3">
      <c r="I1176" s="22">
        <v>38642</v>
      </c>
      <c r="J1176" s="29">
        <f t="shared" si="43"/>
        <v>2005</v>
      </c>
      <c r="K1176" s="29" t="s">
        <v>75</v>
      </c>
      <c r="L1176" s="42">
        <v>1090.0899999999999</v>
      </c>
      <c r="M1176" s="26" t="str">
        <f t="shared" si="44"/>
        <v/>
      </c>
      <c r="N1176" s="54"/>
      <c r="O1176" s="26"/>
      <c r="S1176" s="22"/>
      <c r="T1176" s="53"/>
      <c r="U1176" s="22"/>
      <c r="V1176" s="28"/>
      <c r="Y1176" s="28"/>
    </row>
    <row r="1177" spans="9:25" x14ac:dyDescent="0.3">
      <c r="I1177" s="22">
        <v>38643</v>
      </c>
      <c r="J1177" s="29">
        <f t="shared" si="43"/>
        <v>2005</v>
      </c>
      <c r="K1177" s="29">
        <v>335</v>
      </c>
      <c r="L1177" s="42">
        <v>1095.8699999999999</v>
      </c>
      <c r="M1177" s="26">
        <f t="shared" si="44"/>
        <v>0.28263439412914465</v>
      </c>
      <c r="N1177" s="54"/>
      <c r="O1177" s="26"/>
      <c r="S1177" s="22"/>
      <c r="T1177" s="53"/>
      <c r="U1177" s="22"/>
      <c r="V1177" s="28"/>
      <c r="Y1177" s="28"/>
    </row>
    <row r="1178" spans="9:25" x14ac:dyDescent="0.3">
      <c r="I1178" s="22">
        <v>38644</v>
      </c>
      <c r="J1178" s="29">
        <f t="shared" si="43"/>
        <v>2005</v>
      </c>
      <c r="K1178" s="29">
        <v>327.5</v>
      </c>
      <c r="L1178" s="42">
        <v>1075.9100000000001</v>
      </c>
      <c r="M1178" s="26">
        <f t="shared" si="44"/>
        <v>0.26074830968256024</v>
      </c>
      <c r="N1178" s="54"/>
      <c r="O1178" s="26"/>
      <c r="S1178" s="22"/>
      <c r="T1178" s="53"/>
      <c r="U1178" s="22"/>
      <c r="V1178" s="28"/>
      <c r="Y1178" s="28"/>
    </row>
    <row r="1179" spans="9:25" x14ac:dyDescent="0.3">
      <c r="I1179" s="22">
        <v>38645</v>
      </c>
      <c r="J1179" s="29">
        <f t="shared" si="43"/>
        <v>2005</v>
      </c>
      <c r="K1179" s="29" t="s">
        <v>75</v>
      </c>
      <c r="L1179" s="42">
        <v>1075.4000000000001</v>
      </c>
      <c r="M1179" s="26">
        <f t="shared" si="44"/>
        <v>0.27903519309221109</v>
      </c>
      <c r="N1179" s="54"/>
      <c r="O1179" s="26"/>
      <c r="S1179" s="22"/>
      <c r="T1179" s="53"/>
      <c r="U1179" s="22"/>
      <c r="V1179" s="28"/>
      <c r="Y1179" s="28"/>
    </row>
    <row r="1180" spans="9:25" x14ac:dyDescent="0.3">
      <c r="I1180" s="22">
        <v>38646</v>
      </c>
      <c r="J1180" s="29">
        <f t="shared" si="43"/>
        <v>2005</v>
      </c>
      <c r="K1180" s="29">
        <v>332.5</v>
      </c>
      <c r="L1180" s="42">
        <v>1075.96</v>
      </c>
      <c r="M1180" s="26">
        <f t="shared" si="44"/>
        <v>0.28985698358847728</v>
      </c>
      <c r="N1180" s="54"/>
      <c r="O1180" s="26"/>
      <c r="S1180" s="22"/>
      <c r="T1180" s="53"/>
      <c r="U1180" s="22"/>
      <c r="V1180" s="28"/>
      <c r="Y1180" s="28"/>
    </row>
    <row r="1181" spans="9:25" x14ac:dyDescent="0.3">
      <c r="I1181" s="22">
        <v>38649</v>
      </c>
      <c r="J1181" s="29">
        <f t="shared" si="43"/>
        <v>2005</v>
      </c>
      <c r="K1181" s="29">
        <v>332.5</v>
      </c>
      <c r="L1181" s="42">
        <v>1073.08</v>
      </c>
      <c r="M1181" s="26" t="str">
        <f t="shared" si="44"/>
        <v/>
      </c>
      <c r="N1181" s="54"/>
      <c r="O1181" s="26"/>
      <c r="S1181" s="22"/>
      <c r="T1181" s="53"/>
      <c r="U1181" s="22"/>
      <c r="V1181" s="28"/>
      <c r="Y1181" s="28"/>
    </row>
    <row r="1182" spans="9:25" x14ac:dyDescent="0.3">
      <c r="I1182" s="22">
        <v>38650</v>
      </c>
      <c r="J1182" s="29">
        <f t="shared" si="43"/>
        <v>2005</v>
      </c>
      <c r="K1182" s="29" t="s">
        <v>75</v>
      </c>
      <c r="L1182" s="42">
        <v>1062.17</v>
      </c>
      <c r="M1182" s="26">
        <f t="shared" si="44"/>
        <v>0.25457101011055477</v>
      </c>
      <c r="N1182" s="54"/>
      <c r="O1182" s="26"/>
      <c r="S1182" s="22"/>
      <c r="T1182" s="53"/>
      <c r="U1182" s="22"/>
      <c r="V1182" s="28"/>
      <c r="Y1182" s="28"/>
    </row>
    <row r="1183" spans="9:25" x14ac:dyDescent="0.3">
      <c r="I1183" s="22">
        <v>38651</v>
      </c>
      <c r="J1183" s="29">
        <f t="shared" si="43"/>
        <v>2005</v>
      </c>
      <c r="K1183" s="29">
        <v>332.5</v>
      </c>
      <c r="L1183" s="42">
        <v>1062.18</v>
      </c>
      <c r="M1183" s="26">
        <f t="shared" si="44"/>
        <v>0.26247102870386885</v>
      </c>
      <c r="N1183" s="54"/>
      <c r="O1183" s="26"/>
      <c r="S1183" s="22"/>
      <c r="T1183" s="53"/>
      <c r="U1183" s="22"/>
      <c r="V1183" s="28"/>
      <c r="Y1183" s="28"/>
    </row>
    <row r="1184" spans="9:25" x14ac:dyDescent="0.3">
      <c r="I1184" s="22">
        <v>38652</v>
      </c>
      <c r="J1184" s="29">
        <f t="shared" si="43"/>
        <v>2005</v>
      </c>
      <c r="K1184" s="29">
        <v>332.5</v>
      </c>
      <c r="L1184" s="42">
        <v>1063.7</v>
      </c>
      <c r="M1184" s="26">
        <f t="shared" si="44"/>
        <v>0.25262017475682436</v>
      </c>
      <c r="N1184" s="54"/>
      <c r="O1184" s="26"/>
      <c r="S1184" s="22"/>
      <c r="T1184" s="53"/>
      <c r="U1184" s="22"/>
      <c r="V1184" s="28"/>
      <c r="Y1184" s="28"/>
    </row>
    <row r="1185" spans="9:25" x14ac:dyDescent="0.3">
      <c r="I1185" s="22">
        <v>38653</v>
      </c>
      <c r="J1185" s="29">
        <f t="shared" si="43"/>
        <v>2005</v>
      </c>
      <c r="K1185" s="29">
        <v>322.5</v>
      </c>
      <c r="L1185" s="42">
        <v>1058.26</v>
      </c>
      <c r="M1185" s="26">
        <f t="shared" si="44"/>
        <v>0.22750893147125689</v>
      </c>
      <c r="N1185" s="54"/>
      <c r="O1185" s="26"/>
      <c r="S1185" s="22"/>
      <c r="T1185" s="53"/>
      <c r="U1185" s="22"/>
      <c r="V1185" s="28"/>
      <c r="Y1185" s="28"/>
    </row>
    <row r="1186" spans="9:25" x14ac:dyDescent="0.3">
      <c r="I1186" s="22">
        <v>38656</v>
      </c>
      <c r="J1186" s="29">
        <f t="shared" si="43"/>
        <v>2005</v>
      </c>
      <c r="K1186" s="29">
        <v>322.5</v>
      </c>
      <c r="L1186" s="42">
        <v>1066.22</v>
      </c>
      <c r="M1186" s="26" t="str">
        <f t="shared" si="44"/>
        <v/>
      </c>
      <c r="N1186" s="54"/>
      <c r="O1186" s="26"/>
      <c r="S1186" s="22"/>
      <c r="T1186" s="53"/>
      <c r="U1186" s="22"/>
      <c r="V1186" s="28"/>
      <c r="Y1186" s="28"/>
    </row>
    <row r="1187" spans="9:25" x14ac:dyDescent="0.3">
      <c r="I1187" s="22">
        <v>38657</v>
      </c>
      <c r="J1187" s="29">
        <f t="shared" si="43"/>
        <v>2005</v>
      </c>
      <c r="K1187" s="29">
        <v>312.5</v>
      </c>
      <c r="L1187" s="42">
        <v>1064.95</v>
      </c>
      <c r="M1187" s="26">
        <f t="shared" si="44"/>
        <v>0.23316620155397816</v>
      </c>
      <c r="N1187" s="54"/>
      <c r="O1187" s="26"/>
      <c r="S1187" s="22"/>
      <c r="T1187" s="53"/>
      <c r="U1187" s="22"/>
      <c r="V1187" s="28"/>
      <c r="Y1187" s="28"/>
    </row>
    <row r="1188" spans="9:25" x14ac:dyDescent="0.3">
      <c r="I1188" s="22">
        <v>38665</v>
      </c>
      <c r="J1188" s="29">
        <f t="shared" si="43"/>
        <v>2005</v>
      </c>
      <c r="K1188" s="29" t="s">
        <v>75</v>
      </c>
      <c r="L1188" s="42">
        <v>1052.82</v>
      </c>
      <c r="M1188" s="26">
        <f t="shared" si="44"/>
        <v>0.16800905278572847</v>
      </c>
      <c r="N1188" s="54"/>
      <c r="O1188" s="26"/>
      <c r="S1188" s="22"/>
      <c r="T1188" s="53"/>
      <c r="U1188" s="22"/>
      <c r="V1188" s="28"/>
      <c r="Y1188" s="28"/>
    </row>
    <row r="1189" spans="9:25" x14ac:dyDescent="0.3">
      <c r="I1189" s="22">
        <v>38666</v>
      </c>
      <c r="J1189" s="29">
        <f t="shared" si="43"/>
        <v>2005</v>
      </c>
      <c r="K1189" s="29">
        <v>300</v>
      </c>
      <c r="L1189" s="42">
        <v>1043.7</v>
      </c>
      <c r="M1189" s="26">
        <f t="shared" si="44"/>
        <v>0.13604946065679049</v>
      </c>
      <c r="N1189" s="54"/>
      <c r="O1189" s="26"/>
      <c r="S1189" s="22"/>
      <c r="T1189" s="53"/>
      <c r="U1189" s="22"/>
      <c r="V1189" s="28"/>
      <c r="Y1189" s="28"/>
    </row>
    <row r="1190" spans="9:25" x14ac:dyDescent="0.3">
      <c r="I1190" s="22">
        <v>38667</v>
      </c>
      <c r="J1190" s="29">
        <f t="shared" si="43"/>
        <v>2005</v>
      </c>
      <c r="K1190" s="29">
        <v>300</v>
      </c>
      <c r="L1190" s="42">
        <v>1028.98</v>
      </c>
      <c r="M1190" s="26">
        <f t="shared" si="44"/>
        <v>0.11218236254174814</v>
      </c>
      <c r="N1190" s="54"/>
      <c r="O1190" s="26"/>
      <c r="S1190" s="22"/>
      <c r="T1190" s="53"/>
      <c r="U1190" s="22"/>
      <c r="V1190" s="28"/>
      <c r="Y1190" s="28"/>
    </row>
    <row r="1191" spans="9:25" x14ac:dyDescent="0.3">
      <c r="I1191" s="22">
        <v>38670</v>
      </c>
      <c r="J1191" s="29">
        <f t="shared" si="43"/>
        <v>2005</v>
      </c>
      <c r="K1191" s="29">
        <v>302.5</v>
      </c>
      <c r="L1191" s="42">
        <v>1017.73</v>
      </c>
      <c r="M1191" s="26" t="str">
        <f t="shared" si="44"/>
        <v/>
      </c>
      <c r="N1191" s="54"/>
      <c r="O1191" s="26"/>
      <c r="S1191" s="22"/>
      <c r="T1191" s="53"/>
      <c r="U1191" s="22"/>
      <c r="V1191" s="28"/>
      <c r="Y1191" s="28"/>
    </row>
    <row r="1192" spans="9:25" x14ac:dyDescent="0.3">
      <c r="I1192" s="22">
        <v>38671</v>
      </c>
      <c r="J1192" s="29">
        <f t="shared" si="43"/>
        <v>2005</v>
      </c>
      <c r="K1192" s="29">
        <v>310</v>
      </c>
      <c r="L1192" s="42">
        <v>1022.08</v>
      </c>
      <c r="M1192" s="26" t="str">
        <f t="shared" si="44"/>
        <v/>
      </c>
      <c r="N1192" s="54"/>
      <c r="O1192" s="26"/>
      <c r="S1192" s="22"/>
      <c r="T1192" s="53"/>
      <c r="U1192" s="22"/>
      <c r="V1192" s="28"/>
      <c r="Y1192" s="28"/>
    </row>
    <row r="1193" spans="9:25" x14ac:dyDescent="0.3">
      <c r="I1193" s="22">
        <v>38672</v>
      </c>
      <c r="J1193" s="29">
        <f t="shared" si="43"/>
        <v>2005</v>
      </c>
      <c r="K1193" s="29">
        <v>320</v>
      </c>
      <c r="L1193" s="42">
        <v>1025.83</v>
      </c>
      <c r="M1193" s="26" t="str">
        <f t="shared" si="44"/>
        <v/>
      </c>
      <c r="N1193" s="54"/>
      <c r="O1193" s="26"/>
      <c r="S1193" s="22"/>
      <c r="T1193" s="53"/>
      <c r="U1193" s="22"/>
      <c r="V1193" s="28"/>
      <c r="Y1193" s="28"/>
    </row>
    <row r="1194" spans="9:25" x14ac:dyDescent="0.3">
      <c r="I1194" s="22">
        <v>38673</v>
      </c>
      <c r="J1194" s="29">
        <f t="shared" si="43"/>
        <v>2005</v>
      </c>
      <c r="K1194" s="29">
        <v>320</v>
      </c>
      <c r="L1194" s="42">
        <v>1033.28</v>
      </c>
      <c r="M1194" s="26" t="str">
        <f t="shared" si="44"/>
        <v/>
      </c>
      <c r="N1194" s="54"/>
      <c r="O1194" s="26"/>
      <c r="S1194" s="22"/>
      <c r="T1194" s="53"/>
      <c r="U1194" s="22"/>
      <c r="V1194" s="28"/>
      <c r="Y1194" s="28"/>
    </row>
    <row r="1195" spans="9:25" x14ac:dyDescent="0.3">
      <c r="I1195" s="22">
        <v>38674</v>
      </c>
      <c r="J1195" s="29">
        <f t="shared" si="43"/>
        <v>2005</v>
      </c>
      <c r="K1195" s="29">
        <v>317.5</v>
      </c>
      <c r="L1195" s="42">
        <v>1054.98</v>
      </c>
      <c r="M1195" s="26" t="str">
        <f t="shared" si="44"/>
        <v/>
      </c>
      <c r="N1195" s="54"/>
      <c r="O1195" s="26"/>
      <c r="S1195" s="22"/>
      <c r="T1195" s="53"/>
      <c r="U1195" s="22"/>
      <c r="V1195" s="28"/>
      <c r="Y1195" s="28"/>
    </row>
    <row r="1196" spans="9:25" x14ac:dyDescent="0.3">
      <c r="I1196" s="22">
        <v>38677</v>
      </c>
      <c r="J1196" s="29">
        <f t="shared" si="43"/>
        <v>2005</v>
      </c>
      <c r="K1196" s="29">
        <v>315</v>
      </c>
      <c r="L1196" s="42">
        <v>1062.46</v>
      </c>
      <c r="M1196" s="26" t="str">
        <f t="shared" si="44"/>
        <v/>
      </c>
      <c r="N1196" s="54"/>
      <c r="O1196" s="26"/>
      <c r="S1196" s="22"/>
      <c r="T1196" s="53"/>
      <c r="U1196" s="22"/>
      <c r="V1196" s="28"/>
      <c r="Y1196" s="28"/>
    </row>
    <row r="1197" spans="9:25" x14ac:dyDescent="0.3">
      <c r="I1197" s="22">
        <v>38678</v>
      </c>
      <c r="J1197" s="29">
        <f t="shared" si="43"/>
        <v>2005</v>
      </c>
      <c r="K1197" s="29">
        <v>317.5</v>
      </c>
      <c r="L1197" s="42">
        <v>1066.29</v>
      </c>
      <c r="M1197" s="26">
        <f t="shared" si="44"/>
        <v>0.13436313152267573</v>
      </c>
      <c r="N1197" s="54"/>
      <c r="O1197" s="26"/>
      <c r="S1197" s="22"/>
      <c r="T1197" s="53"/>
      <c r="U1197" s="22"/>
      <c r="V1197" s="28"/>
      <c r="Y1197" s="28"/>
    </row>
    <row r="1198" spans="9:25" x14ac:dyDescent="0.3">
      <c r="I1198" s="22">
        <v>38679</v>
      </c>
      <c r="J1198" s="29">
        <f t="shared" si="43"/>
        <v>2005</v>
      </c>
      <c r="K1198" s="29">
        <v>322.5</v>
      </c>
      <c r="L1198" s="42">
        <v>1061.08</v>
      </c>
      <c r="M1198" s="26">
        <f t="shared" si="44"/>
        <v>0.10642113824529201</v>
      </c>
      <c r="N1198" s="54"/>
      <c r="O1198" s="26"/>
      <c r="S1198" s="22"/>
      <c r="T1198" s="53"/>
      <c r="U1198" s="22"/>
      <c r="V1198" s="28"/>
      <c r="Y1198" s="28"/>
    </row>
    <row r="1199" spans="9:25" x14ac:dyDescent="0.3">
      <c r="I1199" s="22">
        <v>38680</v>
      </c>
      <c r="J1199" s="29">
        <f t="shared" si="43"/>
        <v>2005</v>
      </c>
      <c r="K1199" s="29">
        <v>330</v>
      </c>
      <c r="L1199" s="42">
        <v>1078.18</v>
      </c>
      <c r="M1199" s="26">
        <f t="shared" si="44"/>
        <v>0.12156201889069197</v>
      </c>
      <c r="N1199" s="54"/>
      <c r="O1199" s="26"/>
      <c r="S1199" s="22"/>
      <c r="T1199" s="53"/>
      <c r="U1199" s="22"/>
      <c r="V1199" s="28"/>
      <c r="Y1199" s="28"/>
    </row>
    <row r="1200" spans="9:25" x14ac:dyDescent="0.3">
      <c r="I1200" s="22">
        <v>38681</v>
      </c>
      <c r="J1200" s="29">
        <f t="shared" si="43"/>
        <v>2005</v>
      </c>
      <c r="K1200" s="29">
        <v>330</v>
      </c>
      <c r="L1200" s="42">
        <v>1074.4000000000001</v>
      </c>
      <c r="M1200" s="26">
        <f t="shared" si="44"/>
        <v>0.12422568223673211</v>
      </c>
      <c r="N1200" s="54"/>
      <c r="O1200" s="26"/>
      <c r="S1200" s="22"/>
      <c r="T1200" s="53"/>
      <c r="U1200" s="22"/>
      <c r="V1200" s="28"/>
      <c r="Y1200" s="28"/>
    </row>
    <row r="1201" spans="9:25" x14ac:dyDescent="0.3">
      <c r="I1201" s="22">
        <v>38684</v>
      </c>
      <c r="J1201" s="29">
        <f t="shared" si="43"/>
        <v>2005</v>
      </c>
      <c r="K1201" s="29">
        <v>330</v>
      </c>
      <c r="L1201" s="42">
        <v>1081.06</v>
      </c>
      <c r="M1201" s="26" t="str">
        <f t="shared" si="44"/>
        <v/>
      </c>
      <c r="N1201" s="54"/>
      <c r="O1201" s="26"/>
      <c r="S1201" s="22"/>
      <c r="T1201" s="53"/>
      <c r="U1201" s="22"/>
      <c r="V1201" s="28"/>
      <c r="Y1201" s="28"/>
    </row>
    <row r="1202" spans="9:25" x14ac:dyDescent="0.3">
      <c r="I1202" s="22">
        <v>38685</v>
      </c>
      <c r="J1202" s="29">
        <f t="shared" si="43"/>
        <v>2005</v>
      </c>
      <c r="K1202" s="29">
        <v>330</v>
      </c>
      <c r="L1202" s="42">
        <v>1082.28</v>
      </c>
      <c r="M1202" s="26">
        <f t="shared" si="44"/>
        <v>0.12259228910163983</v>
      </c>
      <c r="N1202" s="54"/>
      <c r="O1202" s="26"/>
      <c r="S1202" s="22"/>
      <c r="T1202" s="53"/>
      <c r="U1202" s="22"/>
      <c r="V1202" s="28"/>
      <c r="Y1202" s="28"/>
    </row>
    <row r="1203" spans="9:25" x14ac:dyDescent="0.3">
      <c r="I1203" s="22">
        <v>38686</v>
      </c>
      <c r="J1203" s="29">
        <f t="shared" si="43"/>
        <v>2005</v>
      </c>
      <c r="K1203" s="29">
        <v>330</v>
      </c>
      <c r="L1203" s="42">
        <v>1096.6400000000001</v>
      </c>
      <c r="M1203" s="26">
        <f t="shared" si="44"/>
        <v>0.12157255796352938</v>
      </c>
      <c r="N1203" s="54"/>
      <c r="O1203" s="26"/>
      <c r="S1203" s="22"/>
      <c r="T1203" s="53"/>
      <c r="U1203" s="22"/>
      <c r="V1203" s="28"/>
      <c r="Y1203" s="28"/>
    </row>
    <row r="1204" spans="9:25" x14ac:dyDescent="0.3">
      <c r="I1204" s="22">
        <v>38687</v>
      </c>
      <c r="J1204" s="29">
        <f t="shared" si="43"/>
        <v>2005</v>
      </c>
      <c r="K1204" s="29">
        <v>330</v>
      </c>
      <c r="L1204" s="42">
        <v>1096.3699999999999</v>
      </c>
      <c r="M1204" s="26">
        <f t="shared" si="44"/>
        <v>0.11171162036098138</v>
      </c>
      <c r="N1204" s="54"/>
      <c r="O1204" s="26"/>
      <c r="S1204" s="22"/>
      <c r="T1204" s="53"/>
      <c r="U1204" s="22"/>
      <c r="V1204" s="28"/>
      <c r="Y1204" s="28"/>
    </row>
    <row r="1205" spans="9:25" x14ac:dyDescent="0.3">
      <c r="I1205" s="22">
        <v>38688</v>
      </c>
      <c r="J1205" s="29">
        <f t="shared" si="43"/>
        <v>2005</v>
      </c>
      <c r="K1205" s="29">
        <v>335</v>
      </c>
      <c r="L1205" s="42">
        <v>1119.42</v>
      </c>
      <c r="M1205" s="26">
        <f t="shared" si="44"/>
        <v>0.12200060138318133</v>
      </c>
      <c r="N1205" s="54"/>
      <c r="O1205" s="26"/>
      <c r="S1205" s="22"/>
      <c r="T1205" s="53"/>
      <c r="U1205" s="22"/>
      <c r="V1205" s="28"/>
      <c r="Y1205" s="28"/>
    </row>
    <row r="1206" spans="9:25" x14ac:dyDescent="0.3">
      <c r="I1206" s="22">
        <v>38691</v>
      </c>
      <c r="J1206" s="29">
        <f t="shared" si="43"/>
        <v>2005</v>
      </c>
      <c r="K1206" s="29">
        <v>335</v>
      </c>
      <c r="L1206" s="42">
        <v>1120.58</v>
      </c>
      <c r="M1206" s="26" t="str">
        <f t="shared" si="44"/>
        <v/>
      </c>
      <c r="N1206" s="54"/>
      <c r="O1206" s="26"/>
      <c r="S1206" s="22"/>
      <c r="T1206" s="53"/>
      <c r="U1206" s="22"/>
      <c r="V1206" s="28"/>
      <c r="Y1206" s="28"/>
    </row>
    <row r="1207" spans="9:25" x14ac:dyDescent="0.3">
      <c r="I1207" s="22">
        <v>38692</v>
      </c>
      <c r="J1207" s="29">
        <f t="shared" si="43"/>
        <v>2005</v>
      </c>
      <c r="K1207" s="29">
        <v>340</v>
      </c>
      <c r="L1207" s="42">
        <v>1123.44</v>
      </c>
      <c r="M1207" s="26">
        <f t="shared" si="44"/>
        <v>0.14263628966639544</v>
      </c>
      <c r="N1207" s="54"/>
      <c r="O1207" s="26"/>
      <c r="S1207" s="22"/>
      <c r="T1207" s="53"/>
      <c r="U1207" s="22"/>
      <c r="V1207" s="28"/>
      <c r="Y1207" s="28"/>
    </row>
    <row r="1208" spans="9:25" x14ac:dyDescent="0.3">
      <c r="I1208" s="22">
        <v>38693</v>
      </c>
      <c r="J1208" s="29">
        <f t="shared" si="43"/>
        <v>2005</v>
      </c>
      <c r="K1208" s="29">
        <v>350</v>
      </c>
      <c r="L1208" s="42">
        <v>1151.3699999999999</v>
      </c>
      <c r="M1208" s="26">
        <f t="shared" si="44"/>
        <v>0.16723269228819651</v>
      </c>
      <c r="N1208" s="54"/>
      <c r="O1208" s="26"/>
      <c r="S1208" s="22"/>
      <c r="T1208" s="53"/>
      <c r="U1208" s="22"/>
      <c r="V1208" s="28"/>
      <c r="Y1208" s="28"/>
    </row>
    <row r="1209" spans="9:25" x14ac:dyDescent="0.3">
      <c r="I1209" s="22">
        <v>38694</v>
      </c>
      <c r="J1209" s="29">
        <f t="shared" si="43"/>
        <v>2005</v>
      </c>
      <c r="K1209" s="29">
        <v>352.5</v>
      </c>
      <c r="L1209" s="42">
        <v>1158.32</v>
      </c>
      <c r="M1209" s="26">
        <f t="shared" si="44"/>
        <v>0.18290067604828322</v>
      </c>
      <c r="N1209" s="54"/>
      <c r="O1209" s="26"/>
      <c r="S1209" s="22"/>
      <c r="T1209" s="53"/>
      <c r="U1209" s="22"/>
      <c r="V1209" s="28"/>
      <c r="Y1209" s="28"/>
    </row>
    <row r="1210" spans="9:25" x14ac:dyDescent="0.3">
      <c r="I1210" s="22">
        <v>38695</v>
      </c>
      <c r="J1210" s="29">
        <f t="shared" si="43"/>
        <v>2005</v>
      </c>
      <c r="K1210" s="29">
        <v>345</v>
      </c>
      <c r="L1210" s="42">
        <v>1160.07</v>
      </c>
      <c r="M1210" s="26">
        <f t="shared" si="44"/>
        <v>0.20364183440547831</v>
      </c>
      <c r="N1210" s="54"/>
      <c r="O1210" s="26"/>
      <c r="S1210" s="22"/>
      <c r="T1210" s="53"/>
      <c r="U1210" s="22"/>
      <c r="V1210" s="28"/>
      <c r="Y1210" s="28"/>
    </row>
    <row r="1211" spans="9:25" x14ac:dyDescent="0.3">
      <c r="I1211" s="22">
        <v>38698</v>
      </c>
      <c r="J1211" s="29">
        <f t="shared" si="43"/>
        <v>2005</v>
      </c>
      <c r="K1211" s="29">
        <v>345</v>
      </c>
      <c r="L1211" s="42">
        <v>1175.01</v>
      </c>
      <c r="M1211" s="26" t="str">
        <f t="shared" si="44"/>
        <v/>
      </c>
      <c r="N1211" s="54"/>
      <c r="O1211" s="26"/>
      <c r="S1211" s="22"/>
      <c r="T1211" s="53"/>
      <c r="U1211" s="22"/>
      <c r="V1211" s="28"/>
      <c r="Y1211" s="28"/>
    </row>
    <row r="1212" spans="9:25" x14ac:dyDescent="0.3">
      <c r="I1212" s="22">
        <v>38699</v>
      </c>
      <c r="J1212" s="29">
        <f t="shared" si="43"/>
        <v>2005</v>
      </c>
      <c r="K1212" s="29">
        <v>350</v>
      </c>
      <c r="L1212" s="42">
        <v>1182.03</v>
      </c>
      <c r="M1212" s="26">
        <f t="shared" si="44"/>
        <v>0.26314945820598862</v>
      </c>
      <c r="N1212" s="54"/>
      <c r="O1212" s="26"/>
      <c r="S1212" s="22"/>
      <c r="T1212" s="53"/>
      <c r="U1212" s="22"/>
      <c r="V1212" s="28"/>
      <c r="Y1212" s="28"/>
    </row>
    <row r="1213" spans="9:25" x14ac:dyDescent="0.3">
      <c r="I1213" s="22">
        <v>38700</v>
      </c>
      <c r="J1213" s="29">
        <f t="shared" si="43"/>
        <v>2005</v>
      </c>
      <c r="K1213" s="29">
        <v>340</v>
      </c>
      <c r="L1213" s="42">
        <v>1173.72</v>
      </c>
      <c r="M1213" s="26">
        <f t="shared" si="44"/>
        <v>0.27291854197620569</v>
      </c>
      <c r="N1213" s="54"/>
      <c r="O1213" s="26"/>
      <c r="S1213" s="22"/>
      <c r="T1213" s="53"/>
      <c r="U1213" s="22"/>
      <c r="V1213" s="28"/>
      <c r="Y1213" s="28"/>
    </row>
    <row r="1214" spans="9:25" x14ac:dyDescent="0.3">
      <c r="I1214" s="22">
        <v>38701</v>
      </c>
      <c r="J1214" s="29">
        <f t="shared" si="43"/>
        <v>2005</v>
      </c>
      <c r="K1214" s="29">
        <v>340</v>
      </c>
      <c r="L1214" s="42">
        <v>1155.96</v>
      </c>
      <c r="M1214" s="26">
        <f t="shared" si="44"/>
        <v>0.23085769046478205</v>
      </c>
      <c r="N1214" s="54"/>
      <c r="O1214" s="26"/>
      <c r="S1214" s="22"/>
      <c r="T1214" s="53"/>
      <c r="U1214" s="22"/>
      <c r="V1214" s="28"/>
      <c r="Y1214" s="28"/>
    </row>
    <row r="1215" spans="9:25" x14ac:dyDescent="0.3">
      <c r="I1215" s="22">
        <v>38702</v>
      </c>
      <c r="J1215" s="29">
        <f t="shared" si="43"/>
        <v>2005</v>
      </c>
      <c r="K1215" s="29">
        <v>340</v>
      </c>
      <c r="L1215" s="42">
        <v>1143.43</v>
      </c>
      <c r="M1215" s="26">
        <f t="shared" si="44"/>
        <v>0.19459448164902798</v>
      </c>
      <c r="N1215" s="54"/>
      <c r="O1215" s="26"/>
      <c r="S1215" s="22"/>
      <c r="T1215" s="53"/>
      <c r="U1215" s="22"/>
      <c r="V1215" s="28"/>
      <c r="Y1215" s="28"/>
    </row>
    <row r="1216" spans="9:25" x14ac:dyDescent="0.3">
      <c r="I1216" s="22">
        <v>38705</v>
      </c>
      <c r="J1216" s="29">
        <f t="shared" si="43"/>
        <v>2005</v>
      </c>
      <c r="K1216" s="29">
        <v>340</v>
      </c>
      <c r="L1216" s="42">
        <v>1162.33</v>
      </c>
      <c r="M1216" s="26" t="str">
        <f t="shared" si="44"/>
        <v/>
      </c>
      <c r="N1216" s="54"/>
      <c r="O1216" s="26"/>
      <c r="S1216" s="22"/>
      <c r="T1216" s="53"/>
      <c r="U1216" s="22"/>
      <c r="V1216" s="28"/>
      <c r="Y1216" s="28"/>
    </row>
    <row r="1217" spans="9:25" x14ac:dyDescent="0.3">
      <c r="I1217" s="22">
        <v>38706</v>
      </c>
      <c r="J1217" s="29">
        <f t="shared" si="43"/>
        <v>2005</v>
      </c>
      <c r="K1217" s="29">
        <v>340</v>
      </c>
      <c r="L1217" s="42">
        <v>1163.03</v>
      </c>
      <c r="M1217" s="26">
        <f t="shared" si="44"/>
        <v>0.20295611340387465</v>
      </c>
      <c r="N1217" s="54"/>
      <c r="O1217" s="26"/>
      <c r="S1217" s="22"/>
      <c r="T1217" s="53"/>
      <c r="U1217" s="22"/>
      <c r="V1217" s="28"/>
      <c r="Y1217" s="28"/>
    </row>
    <row r="1218" spans="9:25" x14ac:dyDescent="0.3">
      <c r="I1218" s="22">
        <v>38707</v>
      </c>
      <c r="J1218" s="29">
        <f t="shared" si="43"/>
        <v>2005</v>
      </c>
      <c r="K1218" s="29">
        <v>335</v>
      </c>
      <c r="L1218" s="42">
        <v>1160.56</v>
      </c>
      <c r="M1218" s="26">
        <f t="shared" si="44"/>
        <v>0.1887086201245492</v>
      </c>
      <c r="N1218" s="54"/>
      <c r="O1218" s="26"/>
      <c r="S1218" s="22"/>
      <c r="T1218" s="53"/>
      <c r="U1218" s="22"/>
      <c r="V1218" s="28"/>
      <c r="Y1218" s="28"/>
    </row>
    <row r="1219" spans="9:25" x14ac:dyDescent="0.3">
      <c r="I1219" s="22">
        <v>38708</v>
      </c>
      <c r="J1219" s="29">
        <f t="shared" si="43"/>
        <v>2005</v>
      </c>
      <c r="K1219" s="29">
        <v>340</v>
      </c>
      <c r="L1219" s="42">
        <v>1164.02</v>
      </c>
      <c r="M1219" s="26">
        <f t="shared" si="44"/>
        <v>0.18153027873079036</v>
      </c>
      <c r="N1219" s="54"/>
      <c r="O1219" s="26"/>
      <c r="S1219" s="22"/>
      <c r="T1219" s="53"/>
      <c r="U1219" s="22"/>
      <c r="V1219" s="28"/>
      <c r="Y1219" s="28"/>
    </row>
    <row r="1220" spans="9:25" x14ac:dyDescent="0.3">
      <c r="I1220" s="22">
        <v>38709</v>
      </c>
      <c r="J1220" s="29">
        <f t="shared" si="43"/>
        <v>2005</v>
      </c>
      <c r="K1220" s="29">
        <v>337.5</v>
      </c>
      <c r="L1220" s="42">
        <v>1158.3399999999999</v>
      </c>
      <c r="M1220" s="26">
        <f t="shared" si="44"/>
        <v>0.17417968393630062</v>
      </c>
      <c r="N1220" s="54"/>
      <c r="O1220" s="26"/>
      <c r="S1220" s="22"/>
      <c r="T1220" s="53"/>
      <c r="U1220" s="22"/>
      <c r="V1220" s="28"/>
      <c r="Y1220" s="28"/>
    </row>
    <row r="1221" spans="9:25" x14ac:dyDescent="0.3">
      <c r="I1221" s="22">
        <v>38713</v>
      </c>
      <c r="J1221" s="29">
        <f t="shared" ref="J1221:J1284" si="45">YEAR(I1221)</f>
        <v>2005</v>
      </c>
      <c r="K1221" s="29">
        <v>335</v>
      </c>
      <c r="L1221" s="42">
        <v>1161.71</v>
      </c>
      <c r="M1221" s="26">
        <f t="shared" ref="M1221:M1284" si="46">IFERROR((L1221-_xlfn.XLOOKUP(EDATE(I1221, -12), I:I, L:L, "", 0)) / _xlfn.XLOOKUP(EDATE(I1221, -12), I:I, L:L, "", 0),IF(_xlfn.XLOOKUP(EDATE(I1221, -12), I:I, L:L, "", 0)=0, "Previous Year Value is Zero", ""))</f>
        <v>0.16459820354479113</v>
      </c>
      <c r="N1221" s="54"/>
      <c r="O1221" s="26"/>
      <c r="S1221" s="22"/>
      <c r="T1221" s="53"/>
      <c r="U1221" s="22"/>
      <c r="V1221" s="28"/>
      <c r="Y1221" s="28"/>
    </row>
    <row r="1222" spans="9:25" x14ac:dyDescent="0.3">
      <c r="I1222" s="22">
        <v>38714</v>
      </c>
      <c r="J1222" s="29">
        <f t="shared" si="45"/>
        <v>2005</v>
      </c>
      <c r="K1222" s="29">
        <v>337.5</v>
      </c>
      <c r="L1222" s="42">
        <v>1164.1400000000001</v>
      </c>
      <c r="M1222" s="26">
        <f t="shared" si="46"/>
        <v>0.15959438999123451</v>
      </c>
      <c r="N1222" s="54"/>
      <c r="O1222" s="26"/>
      <c r="S1222" s="22"/>
      <c r="T1222" s="53"/>
      <c r="U1222" s="22"/>
      <c r="V1222" s="28"/>
      <c r="Y1222" s="28"/>
    </row>
    <row r="1223" spans="9:25" x14ac:dyDescent="0.3">
      <c r="I1223" s="22">
        <v>38715</v>
      </c>
      <c r="J1223" s="29">
        <f t="shared" si="45"/>
        <v>2005</v>
      </c>
      <c r="K1223" s="29">
        <v>340</v>
      </c>
      <c r="L1223" s="42">
        <v>1162.6300000000001</v>
      </c>
      <c r="M1223" s="26">
        <f t="shared" si="46"/>
        <v>0.1575022649661999</v>
      </c>
      <c r="N1223" s="54"/>
      <c r="O1223" s="26"/>
      <c r="S1223" s="22"/>
      <c r="T1223" s="53"/>
      <c r="U1223" s="22"/>
      <c r="V1223" s="28"/>
      <c r="Y1223" s="28"/>
    </row>
    <row r="1224" spans="9:25" x14ac:dyDescent="0.3">
      <c r="I1224" s="22">
        <v>38719</v>
      </c>
      <c r="J1224" s="29">
        <f t="shared" si="45"/>
        <v>2006</v>
      </c>
      <c r="K1224" s="29">
        <v>340</v>
      </c>
      <c r="L1224" s="42">
        <v>1171.71</v>
      </c>
      <c r="M1224" s="26" t="str">
        <f t="shared" si="46"/>
        <v/>
      </c>
      <c r="N1224" s="54"/>
      <c r="O1224" s="26"/>
      <c r="S1224" s="22"/>
      <c r="T1224" s="53"/>
      <c r="U1224" s="22"/>
      <c r="V1224" s="28"/>
      <c r="Y1224" s="28"/>
    </row>
    <row r="1225" spans="9:25" x14ac:dyDescent="0.3">
      <c r="I1225" s="22">
        <v>38720</v>
      </c>
      <c r="J1225" s="29">
        <f t="shared" si="45"/>
        <v>2006</v>
      </c>
      <c r="K1225" s="29">
        <v>347.5</v>
      </c>
      <c r="L1225" s="42">
        <v>1184.69</v>
      </c>
      <c r="M1225" s="26">
        <f t="shared" si="46"/>
        <v>0.18364838941731282</v>
      </c>
      <c r="N1225" s="54"/>
      <c r="O1225" s="26"/>
      <c r="S1225" s="22"/>
      <c r="T1225" s="53"/>
      <c r="U1225" s="22"/>
      <c r="V1225" s="28"/>
      <c r="Y1225" s="28"/>
    </row>
    <row r="1226" spans="9:25" x14ac:dyDescent="0.3">
      <c r="I1226" s="22">
        <v>38721</v>
      </c>
      <c r="J1226" s="29">
        <f t="shared" si="45"/>
        <v>2006</v>
      </c>
      <c r="K1226" s="29">
        <v>367.5</v>
      </c>
      <c r="L1226" s="42">
        <v>1211.7</v>
      </c>
      <c r="M1226" s="26">
        <f t="shared" si="46"/>
        <v>0.18964400023563149</v>
      </c>
      <c r="N1226" s="54"/>
      <c r="O1226" s="26"/>
      <c r="S1226" s="22"/>
      <c r="T1226" s="53"/>
      <c r="U1226" s="22"/>
      <c r="V1226" s="28"/>
      <c r="Y1226" s="28"/>
    </row>
    <row r="1227" spans="9:25" x14ac:dyDescent="0.3">
      <c r="I1227" s="22">
        <v>38722</v>
      </c>
      <c r="J1227" s="29">
        <f t="shared" si="45"/>
        <v>2006</v>
      </c>
      <c r="K1227" s="29">
        <v>360</v>
      </c>
      <c r="L1227" s="42">
        <v>1211</v>
      </c>
      <c r="M1227" s="26">
        <f t="shared" si="46"/>
        <v>0.19259820962547891</v>
      </c>
      <c r="N1227" s="54"/>
      <c r="O1227" s="26"/>
      <c r="S1227" s="22"/>
      <c r="T1227" s="53"/>
      <c r="U1227" s="22"/>
      <c r="V1227" s="28"/>
      <c r="Y1227" s="28"/>
    </row>
    <row r="1228" spans="9:25" x14ac:dyDescent="0.3">
      <c r="I1228" s="22">
        <v>38723</v>
      </c>
      <c r="J1228" s="29">
        <f t="shared" si="45"/>
        <v>2006</v>
      </c>
      <c r="K1228" s="29">
        <v>360</v>
      </c>
      <c r="L1228" s="42">
        <v>1222.25</v>
      </c>
      <c r="M1228" s="26">
        <f t="shared" si="46"/>
        <v>0.18677722863606783</v>
      </c>
      <c r="N1228" s="54"/>
      <c r="O1228" s="26"/>
      <c r="S1228" s="22"/>
      <c r="T1228" s="53"/>
      <c r="U1228" s="22"/>
      <c r="V1228" s="28"/>
      <c r="Y1228" s="28"/>
    </row>
    <row r="1229" spans="9:25" x14ac:dyDescent="0.3">
      <c r="I1229" s="22">
        <v>38726</v>
      </c>
      <c r="J1229" s="29">
        <f t="shared" si="45"/>
        <v>2006</v>
      </c>
      <c r="K1229" s="29">
        <v>365</v>
      </c>
      <c r="L1229" s="42">
        <v>1245.05</v>
      </c>
      <c r="M1229" s="26" t="str">
        <f t="shared" si="46"/>
        <v/>
      </c>
      <c r="N1229" s="54"/>
      <c r="O1229" s="26"/>
      <c r="S1229" s="22"/>
      <c r="T1229" s="53"/>
      <c r="U1229" s="22"/>
      <c r="V1229" s="28"/>
      <c r="Y1229" s="28"/>
    </row>
    <row r="1230" spans="9:25" x14ac:dyDescent="0.3">
      <c r="I1230" s="22">
        <v>38728</v>
      </c>
      <c r="J1230" s="29">
        <f t="shared" si="45"/>
        <v>2006</v>
      </c>
      <c r="K1230" s="29">
        <v>362.5</v>
      </c>
      <c r="L1230" s="42">
        <v>1261.28</v>
      </c>
      <c r="M1230" s="26">
        <f t="shared" si="46"/>
        <v>0.246730653276266</v>
      </c>
      <c r="N1230" s="54"/>
      <c r="O1230" s="26"/>
      <c r="S1230" s="22"/>
      <c r="T1230" s="53"/>
      <c r="U1230" s="22"/>
      <c r="V1230" s="28"/>
      <c r="Y1230" s="28"/>
    </row>
    <row r="1231" spans="9:25" x14ac:dyDescent="0.3">
      <c r="I1231" s="22">
        <v>38729</v>
      </c>
      <c r="J1231" s="29">
        <f t="shared" si="45"/>
        <v>2006</v>
      </c>
      <c r="K1231" s="29">
        <v>360</v>
      </c>
      <c r="L1231" s="42">
        <v>1256.25</v>
      </c>
      <c r="M1231" s="26">
        <f t="shared" si="46"/>
        <v>0.24556306886910303</v>
      </c>
      <c r="N1231" s="54"/>
      <c r="O1231" s="26"/>
      <c r="S1231" s="22"/>
      <c r="T1231" s="53"/>
      <c r="U1231" s="22"/>
      <c r="V1231" s="28"/>
      <c r="Y1231" s="28"/>
    </row>
    <row r="1232" spans="9:25" x14ac:dyDescent="0.3">
      <c r="I1232" s="22">
        <v>38730</v>
      </c>
      <c r="J1232" s="29">
        <f t="shared" si="45"/>
        <v>2006</v>
      </c>
      <c r="K1232" s="29">
        <v>360</v>
      </c>
      <c r="L1232" s="42">
        <v>1250.43</v>
      </c>
      <c r="M1232" s="26">
        <f t="shared" si="46"/>
        <v>0.22390791547172778</v>
      </c>
      <c r="N1232" s="54"/>
      <c r="O1232" s="26"/>
      <c r="S1232" s="22"/>
      <c r="T1232" s="53"/>
      <c r="U1232" s="22"/>
      <c r="V1232" s="28"/>
      <c r="Y1232" s="28"/>
    </row>
    <row r="1233" spans="9:25" x14ac:dyDescent="0.3">
      <c r="I1233" s="22">
        <v>38733</v>
      </c>
      <c r="J1233" s="29">
        <f t="shared" si="45"/>
        <v>2006</v>
      </c>
      <c r="K1233" s="29">
        <v>360</v>
      </c>
      <c r="L1233" s="42">
        <v>1235.26</v>
      </c>
      <c r="M1233" s="26" t="str">
        <f t="shared" si="46"/>
        <v/>
      </c>
      <c r="N1233" s="54"/>
      <c r="O1233" s="26"/>
      <c r="S1233" s="22"/>
      <c r="T1233" s="53"/>
      <c r="U1233" s="22"/>
      <c r="V1233" s="28"/>
      <c r="Y1233" s="28"/>
    </row>
    <row r="1234" spans="9:25" x14ac:dyDescent="0.3">
      <c r="I1234" s="22">
        <v>38734</v>
      </c>
      <c r="J1234" s="29">
        <f t="shared" si="45"/>
        <v>2006</v>
      </c>
      <c r="K1234" s="29">
        <v>357.5</v>
      </c>
      <c r="L1234" s="42">
        <v>1212.8699999999999</v>
      </c>
      <c r="M1234" s="26">
        <f t="shared" si="46"/>
        <v>0.1834148054913208</v>
      </c>
      <c r="N1234" s="54"/>
      <c r="O1234" s="26"/>
      <c r="S1234" s="22"/>
      <c r="T1234" s="53"/>
      <c r="U1234" s="22"/>
      <c r="V1234" s="28"/>
      <c r="Y1234" s="28"/>
    </row>
    <row r="1235" spans="9:25" x14ac:dyDescent="0.3">
      <c r="I1235" s="22">
        <v>38735</v>
      </c>
      <c r="J1235" s="29">
        <f t="shared" si="45"/>
        <v>2006</v>
      </c>
      <c r="K1235" s="29">
        <v>350</v>
      </c>
      <c r="L1235" s="42">
        <v>1193.2</v>
      </c>
      <c r="M1235" s="26">
        <f t="shared" si="46"/>
        <v>0.1724131154628438</v>
      </c>
      <c r="N1235" s="54"/>
      <c r="O1235" s="26"/>
      <c r="S1235" s="22"/>
      <c r="T1235" s="53"/>
      <c r="U1235" s="22"/>
      <c r="V1235" s="28"/>
      <c r="Y1235" s="28"/>
    </row>
    <row r="1236" spans="9:25" x14ac:dyDescent="0.3">
      <c r="I1236" s="22">
        <v>38736</v>
      </c>
      <c r="J1236" s="29">
        <f t="shared" si="45"/>
        <v>2006</v>
      </c>
      <c r="K1236" s="29">
        <v>362.5</v>
      </c>
      <c r="L1236" s="42">
        <v>1230.06</v>
      </c>
      <c r="M1236" s="26">
        <f t="shared" si="46"/>
        <v>0.19677761453965228</v>
      </c>
      <c r="N1236" s="54"/>
      <c r="O1236" s="26"/>
      <c r="S1236" s="22"/>
      <c r="T1236" s="53"/>
      <c r="U1236" s="22"/>
      <c r="V1236" s="28"/>
      <c r="Y1236" s="28"/>
    </row>
    <row r="1237" spans="9:25" x14ac:dyDescent="0.3">
      <c r="I1237" s="22">
        <v>38737</v>
      </c>
      <c r="J1237" s="29">
        <f t="shared" si="45"/>
        <v>2006</v>
      </c>
      <c r="K1237" s="29">
        <v>362.5</v>
      </c>
      <c r="L1237" s="42">
        <v>1222.8900000000001</v>
      </c>
      <c r="M1237" s="26">
        <f t="shared" si="46"/>
        <v>0.18068066618392478</v>
      </c>
      <c r="N1237" s="54"/>
      <c r="O1237" s="26"/>
      <c r="S1237" s="22"/>
      <c r="T1237" s="53"/>
      <c r="U1237" s="22"/>
      <c r="V1237" s="28"/>
      <c r="Y1237" s="28"/>
    </row>
    <row r="1238" spans="9:25" x14ac:dyDescent="0.3">
      <c r="I1238" s="22">
        <v>38740</v>
      </c>
      <c r="J1238" s="29">
        <f t="shared" si="45"/>
        <v>2006</v>
      </c>
      <c r="K1238" s="29">
        <v>357.5</v>
      </c>
      <c r="L1238" s="42">
        <v>1200.1300000000001</v>
      </c>
      <c r="M1238" s="26" t="str">
        <f t="shared" si="46"/>
        <v/>
      </c>
      <c r="N1238" s="54"/>
      <c r="O1238" s="26"/>
      <c r="S1238" s="22"/>
      <c r="T1238" s="53"/>
      <c r="U1238" s="22"/>
      <c r="V1238" s="28"/>
      <c r="Y1238" s="28"/>
    </row>
    <row r="1239" spans="9:25" x14ac:dyDescent="0.3">
      <c r="I1239" s="22">
        <v>38741</v>
      </c>
      <c r="J1239" s="29">
        <f t="shared" si="45"/>
        <v>2006</v>
      </c>
      <c r="K1239" s="29">
        <v>357.5</v>
      </c>
      <c r="L1239" s="42">
        <v>1207.22</v>
      </c>
      <c r="M1239" s="26">
        <f t="shared" si="46"/>
        <v>0.17123952188761254</v>
      </c>
      <c r="N1239" s="54"/>
      <c r="O1239" s="26"/>
      <c r="S1239" s="22"/>
      <c r="T1239" s="53"/>
      <c r="U1239" s="22"/>
      <c r="V1239" s="28"/>
      <c r="Y1239" s="28"/>
    </row>
    <row r="1240" spans="9:25" x14ac:dyDescent="0.3">
      <c r="I1240" s="22">
        <v>38742</v>
      </c>
      <c r="J1240" s="29">
        <f t="shared" si="45"/>
        <v>2006</v>
      </c>
      <c r="K1240" s="29">
        <v>362.5</v>
      </c>
      <c r="L1240" s="42">
        <v>1230.1199999999999</v>
      </c>
      <c r="M1240" s="26">
        <f t="shared" si="46"/>
        <v>0.19790824723193309</v>
      </c>
      <c r="N1240" s="54"/>
      <c r="O1240" s="26"/>
      <c r="S1240" s="22"/>
      <c r="T1240" s="53"/>
      <c r="U1240" s="22"/>
      <c r="V1240" s="28"/>
      <c r="Y1240" s="28"/>
    </row>
    <row r="1241" spans="9:25" x14ac:dyDescent="0.3">
      <c r="I1241" s="22">
        <v>38743</v>
      </c>
      <c r="J1241" s="29">
        <f t="shared" si="45"/>
        <v>2006</v>
      </c>
      <c r="K1241" s="29">
        <v>360</v>
      </c>
      <c r="L1241" s="42">
        <v>1226.6500000000001</v>
      </c>
      <c r="M1241" s="26">
        <f t="shared" si="46"/>
        <v>0.1823018573314957</v>
      </c>
      <c r="N1241" s="54"/>
      <c r="O1241" s="26"/>
      <c r="S1241" s="22"/>
      <c r="T1241" s="53"/>
      <c r="U1241" s="22"/>
      <c r="V1241" s="28"/>
      <c r="Y1241" s="28"/>
    </row>
    <row r="1242" spans="9:25" x14ac:dyDescent="0.3">
      <c r="I1242" s="22">
        <v>38744</v>
      </c>
      <c r="J1242" s="29">
        <f t="shared" si="45"/>
        <v>2006</v>
      </c>
      <c r="K1242" s="29">
        <v>365</v>
      </c>
      <c r="L1242" s="42">
        <v>1229.71</v>
      </c>
      <c r="M1242" s="26">
        <f t="shared" si="46"/>
        <v>0.17676724179178752</v>
      </c>
      <c r="N1242" s="54"/>
      <c r="O1242" s="26"/>
      <c r="S1242" s="22"/>
      <c r="T1242" s="53"/>
      <c r="U1242" s="22"/>
      <c r="V1242" s="28"/>
      <c r="Y1242" s="28"/>
    </row>
    <row r="1243" spans="9:25" x14ac:dyDescent="0.3">
      <c r="I1243" s="22">
        <v>38747</v>
      </c>
      <c r="J1243" s="29">
        <f t="shared" si="45"/>
        <v>2006</v>
      </c>
      <c r="K1243" s="29">
        <v>362.5</v>
      </c>
      <c r="L1243" s="42">
        <v>1232.32</v>
      </c>
      <c r="M1243" s="26" t="str">
        <f t="shared" si="46"/>
        <v/>
      </c>
      <c r="N1243" s="54"/>
      <c r="O1243" s="26"/>
      <c r="S1243" s="22"/>
      <c r="T1243" s="53"/>
      <c r="U1243" s="22"/>
      <c r="V1243" s="28"/>
      <c r="Y1243" s="28"/>
    </row>
    <row r="1244" spans="9:25" x14ac:dyDescent="0.3">
      <c r="I1244" s="22">
        <v>38749</v>
      </c>
      <c r="J1244" s="29">
        <f t="shared" si="45"/>
        <v>2006</v>
      </c>
      <c r="K1244" s="29">
        <v>367.5</v>
      </c>
      <c r="L1244" s="42">
        <v>1240.69</v>
      </c>
      <c r="M1244" s="26">
        <f t="shared" si="46"/>
        <v>0.18439567363225884</v>
      </c>
      <c r="N1244" s="54"/>
      <c r="O1244" s="26"/>
      <c r="S1244" s="22"/>
      <c r="T1244" s="53"/>
      <c r="U1244" s="22"/>
      <c r="V1244" s="28"/>
      <c r="Y1244" s="28"/>
    </row>
    <row r="1245" spans="9:25" x14ac:dyDescent="0.3">
      <c r="I1245" s="22">
        <v>38750</v>
      </c>
      <c r="J1245" s="29">
        <f t="shared" si="45"/>
        <v>2006</v>
      </c>
      <c r="K1245" s="29">
        <v>365</v>
      </c>
      <c r="L1245" s="42">
        <v>1243.3900000000001</v>
      </c>
      <c r="M1245" s="26">
        <f t="shared" si="46"/>
        <v>0.18099788189926216</v>
      </c>
      <c r="N1245" s="54"/>
      <c r="O1245" s="26"/>
      <c r="S1245" s="22"/>
      <c r="T1245" s="53"/>
      <c r="U1245" s="22"/>
      <c r="V1245" s="28"/>
      <c r="Y1245" s="28"/>
    </row>
    <row r="1246" spans="9:25" x14ac:dyDescent="0.3">
      <c r="I1246" s="22">
        <v>38751</v>
      </c>
      <c r="J1246" s="29">
        <f t="shared" si="45"/>
        <v>2006</v>
      </c>
      <c r="K1246" s="29">
        <v>370</v>
      </c>
      <c r="L1246" s="42">
        <v>1244.1300000000001</v>
      </c>
      <c r="M1246" s="26">
        <f t="shared" si="46"/>
        <v>0.18564226697035269</v>
      </c>
      <c r="N1246" s="54"/>
      <c r="O1246" s="26"/>
      <c r="S1246" s="22"/>
      <c r="T1246" s="53"/>
      <c r="U1246" s="22"/>
      <c r="V1246" s="28"/>
      <c r="Y1246" s="28"/>
    </row>
    <row r="1247" spans="9:25" x14ac:dyDescent="0.3">
      <c r="I1247" s="22">
        <v>38754</v>
      </c>
      <c r="J1247" s="29">
        <f t="shared" si="45"/>
        <v>2006</v>
      </c>
      <c r="K1247" s="29">
        <v>370</v>
      </c>
      <c r="L1247" s="42">
        <v>1245.6500000000001</v>
      </c>
      <c r="M1247" s="26" t="str">
        <f t="shared" si="46"/>
        <v/>
      </c>
      <c r="N1247" s="54"/>
      <c r="O1247" s="26"/>
      <c r="S1247" s="22"/>
      <c r="T1247" s="53"/>
      <c r="U1247" s="22"/>
      <c r="V1247" s="28"/>
      <c r="Y1247" s="28"/>
    </row>
    <row r="1248" spans="9:25" x14ac:dyDescent="0.3">
      <c r="I1248" s="22">
        <v>38755</v>
      </c>
      <c r="J1248" s="29">
        <f t="shared" si="45"/>
        <v>2006</v>
      </c>
      <c r="K1248" s="29">
        <v>372.5</v>
      </c>
      <c r="L1248" s="42">
        <v>1259.3599999999999</v>
      </c>
      <c r="M1248" s="26">
        <f t="shared" si="46"/>
        <v>0.20902815779115402</v>
      </c>
      <c r="N1248" s="54"/>
      <c r="O1248" s="26"/>
      <c r="S1248" s="22"/>
      <c r="T1248" s="53"/>
      <c r="U1248" s="22"/>
      <c r="V1248" s="28"/>
      <c r="Y1248" s="28"/>
    </row>
    <row r="1249" spans="9:25" x14ac:dyDescent="0.3">
      <c r="I1249" s="22">
        <v>38756</v>
      </c>
      <c r="J1249" s="29">
        <f t="shared" si="45"/>
        <v>2006</v>
      </c>
      <c r="K1249" s="29">
        <v>365</v>
      </c>
      <c r="L1249" s="42">
        <v>1238.17</v>
      </c>
      <c r="M1249" s="26">
        <f t="shared" si="46"/>
        <v>0.1944530194867839</v>
      </c>
      <c r="N1249" s="54"/>
      <c r="O1249" s="26"/>
      <c r="S1249" s="22"/>
      <c r="T1249" s="53"/>
      <c r="U1249" s="22"/>
      <c r="V1249" s="28"/>
      <c r="Y1249" s="28"/>
    </row>
    <row r="1250" spans="9:25" x14ac:dyDescent="0.3">
      <c r="I1250" s="22">
        <v>38757</v>
      </c>
      <c r="J1250" s="29">
        <f t="shared" si="45"/>
        <v>2006</v>
      </c>
      <c r="K1250" s="29">
        <v>365</v>
      </c>
      <c r="L1250" s="42">
        <v>1246.6400000000001</v>
      </c>
      <c r="M1250" s="26" t="str">
        <f t="shared" si="46"/>
        <v/>
      </c>
      <c r="N1250" s="54"/>
      <c r="O1250" s="26"/>
      <c r="S1250" s="22"/>
      <c r="T1250" s="53"/>
      <c r="U1250" s="22"/>
      <c r="V1250" s="28"/>
      <c r="Y1250" s="28"/>
    </row>
    <row r="1251" spans="9:25" x14ac:dyDescent="0.3">
      <c r="I1251" s="22">
        <v>38758</v>
      </c>
      <c r="J1251" s="29">
        <f t="shared" si="45"/>
        <v>2006</v>
      </c>
      <c r="K1251" s="29">
        <v>365</v>
      </c>
      <c r="L1251" s="42">
        <v>1253.0999999999999</v>
      </c>
      <c r="M1251" s="26" t="str">
        <f t="shared" si="46"/>
        <v/>
      </c>
      <c r="N1251" s="54"/>
      <c r="O1251" s="26"/>
      <c r="S1251" s="22"/>
      <c r="T1251" s="53"/>
      <c r="U1251" s="22"/>
      <c r="V1251" s="28"/>
      <c r="Y1251" s="28"/>
    </row>
    <row r="1252" spans="9:25" x14ac:dyDescent="0.3">
      <c r="I1252" s="22">
        <v>38761</v>
      </c>
      <c r="J1252" s="29">
        <f t="shared" si="45"/>
        <v>2006</v>
      </c>
      <c r="K1252" s="29">
        <v>362.5</v>
      </c>
      <c r="L1252" s="42">
        <v>1252.4000000000001</v>
      </c>
      <c r="M1252" s="26" t="str">
        <f t="shared" si="46"/>
        <v/>
      </c>
      <c r="N1252" s="54"/>
      <c r="O1252" s="26"/>
      <c r="S1252" s="22"/>
      <c r="T1252" s="53"/>
      <c r="U1252" s="22"/>
      <c r="V1252" s="28"/>
      <c r="Y1252" s="28"/>
    </row>
    <row r="1253" spans="9:25" x14ac:dyDescent="0.3">
      <c r="I1253" s="22">
        <v>38762</v>
      </c>
      <c r="J1253" s="29">
        <f t="shared" si="45"/>
        <v>2006</v>
      </c>
      <c r="K1253" s="29">
        <v>362.5</v>
      </c>
      <c r="L1253" s="42">
        <v>1230.3800000000001</v>
      </c>
      <c r="M1253" s="26">
        <f t="shared" si="46"/>
        <v>0.17097636881025582</v>
      </c>
      <c r="N1253" s="54"/>
      <c r="O1253" s="26"/>
      <c r="S1253" s="22"/>
      <c r="T1253" s="53"/>
      <c r="U1253" s="22"/>
      <c r="V1253" s="28"/>
      <c r="Y1253" s="28"/>
    </row>
    <row r="1254" spans="9:25" x14ac:dyDescent="0.3">
      <c r="I1254" s="22">
        <v>38763</v>
      </c>
      <c r="J1254" s="29">
        <f t="shared" si="45"/>
        <v>2006</v>
      </c>
      <c r="K1254" s="29">
        <v>360</v>
      </c>
      <c r="L1254" s="42">
        <v>1236.94</v>
      </c>
      <c r="M1254" s="26">
        <f t="shared" si="46"/>
        <v>0.15905172413793103</v>
      </c>
      <c r="N1254" s="54"/>
      <c r="O1254" s="26"/>
      <c r="S1254" s="22"/>
      <c r="T1254" s="53"/>
      <c r="U1254" s="22"/>
      <c r="V1254" s="28"/>
      <c r="Y1254" s="28"/>
    </row>
    <row r="1255" spans="9:25" x14ac:dyDescent="0.3">
      <c r="I1255" s="22">
        <v>38764</v>
      </c>
      <c r="J1255" s="29">
        <f t="shared" si="45"/>
        <v>2006</v>
      </c>
      <c r="K1255" s="29">
        <v>362.5</v>
      </c>
      <c r="L1255" s="42">
        <v>1237.8699999999999</v>
      </c>
      <c r="M1255" s="26">
        <f t="shared" si="46"/>
        <v>0.15316968652475649</v>
      </c>
      <c r="N1255" s="54"/>
      <c r="O1255" s="26"/>
      <c r="S1255" s="22"/>
      <c r="T1255" s="53"/>
      <c r="U1255" s="22"/>
      <c r="V1255" s="28"/>
      <c r="Y1255" s="28"/>
    </row>
    <row r="1256" spans="9:25" x14ac:dyDescent="0.3">
      <c r="I1256" s="22">
        <v>38765</v>
      </c>
      <c r="J1256" s="29">
        <f t="shared" si="45"/>
        <v>2006</v>
      </c>
      <c r="K1256" s="29">
        <v>362.5</v>
      </c>
      <c r="L1256" s="42">
        <v>1243.47</v>
      </c>
      <c r="M1256" s="26">
        <f t="shared" si="46"/>
        <v>0.14819294908493233</v>
      </c>
      <c r="N1256" s="54"/>
      <c r="O1256" s="26"/>
      <c r="S1256" s="22"/>
      <c r="T1256" s="53"/>
      <c r="U1256" s="22"/>
      <c r="V1256" s="28"/>
      <c r="Y1256" s="28"/>
    </row>
    <row r="1257" spans="9:25" x14ac:dyDescent="0.3">
      <c r="I1257" s="22">
        <v>38768</v>
      </c>
      <c r="J1257" s="29">
        <f t="shared" si="45"/>
        <v>2006</v>
      </c>
      <c r="K1257" s="29">
        <v>360</v>
      </c>
      <c r="L1257" s="42">
        <v>1247.4100000000001</v>
      </c>
      <c r="M1257" s="26" t="str">
        <f t="shared" si="46"/>
        <v/>
      </c>
      <c r="N1257" s="54"/>
      <c r="O1257" s="26"/>
      <c r="S1257" s="22"/>
      <c r="T1257" s="53"/>
      <c r="U1257" s="22"/>
      <c r="V1257" s="28"/>
      <c r="Y1257" s="28"/>
    </row>
    <row r="1258" spans="9:25" x14ac:dyDescent="0.3">
      <c r="I1258" s="22">
        <v>38769</v>
      </c>
      <c r="J1258" s="29">
        <f t="shared" si="45"/>
        <v>2006</v>
      </c>
      <c r="K1258" s="29">
        <v>355</v>
      </c>
      <c r="L1258" s="42">
        <v>1236.0899999999999</v>
      </c>
      <c r="M1258" s="26">
        <f t="shared" si="46"/>
        <v>0.13010843131159827</v>
      </c>
      <c r="N1258" s="54"/>
      <c r="O1258" s="26"/>
      <c r="S1258" s="22"/>
      <c r="T1258" s="53"/>
      <c r="U1258" s="22"/>
      <c r="V1258" s="28"/>
      <c r="Y1258" s="28"/>
    </row>
    <row r="1259" spans="9:25" x14ac:dyDescent="0.3">
      <c r="I1259" s="22">
        <v>38770</v>
      </c>
      <c r="J1259" s="29">
        <f t="shared" si="45"/>
        <v>2006</v>
      </c>
      <c r="K1259" s="29">
        <v>350</v>
      </c>
      <c r="L1259" s="42">
        <v>1231.25</v>
      </c>
      <c r="M1259" s="26">
        <f t="shared" si="46"/>
        <v>0.11940976989026367</v>
      </c>
      <c r="N1259" s="54"/>
      <c r="O1259" s="26"/>
      <c r="S1259" s="22"/>
      <c r="T1259" s="53"/>
      <c r="U1259" s="22"/>
      <c r="V1259" s="28"/>
      <c r="Y1259" s="28"/>
    </row>
    <row r="1260" spans="9:25" x14ac:dyDescent="0.3">
      <c r="I1260" s="22">
        <v>38771</v>
      </c>
      <c r="J1260" s="29">
        <f t="shared" si="45"/>
        <v>2006</v>
      </c>
      <c r="K1260" s="29">
        <v>347.5</v>
      </c>
      <c r="L1260" s="42">
        <v>1224.1600000000001</v>
      </c>
      <c r="M1260" s="26">
        <f t="shared" si="46"/>
        <v>0.10991631381864671</v>
      </c>
      <c r="N1260" s="54"/>
      <c r="O1260" s="26"/>
      <c r="S1260" s="22"/>
      <c r="T1260" s="53"/>
      <c r="U1260" s="22"/>
      <c r="V1260" s="28"/>
      <c r="Y1260" s="28"/>
    </row>
    <row r="1261" spans="9:25" x14ac:dyDescent="0.3">
      <c r="I1261" s="22">
        <v>38772</v>
      </c>
      <c r="J1261" s="29">
        <f t="shared" si="45"/>
        <v>2006</v>
      </c>
      <c r="K1261" s="29">
        <v>347.5</v>
      </c>
      <c r="L1261" s="42">
        <v>1216.1400000000001</v>
      </c>
      <c r="M1261" s="26">
        <f t="shared" si="46"/>
        <v>0.10355528937768835</v>
      </c>
      <c r="N1261" s="54"/>
      <c r="O1261" s="26"/>
      <c r="S1261" s="22"/>
      <c r="T1261" s="53"/>
      <c r="U1261" s="22"/>
      <c r="V1261" s="28"/>
      <c r="Y1261" s="28"/>
    </row>
    <row r="1262" spans="9:25" x14ac:dyDescent="0.3">
      <c r="I1262" s="22">
        <v>38775</v>
      </c>
      <c r="J1262" s="29">
        <f t="shared" si="45"/>
        <v>2006</v>
      </c>
      <c r="K1262" s="29">
        <v>355</v>
      </c>
      <c r="L1262" s="42">
        <v>1235.42</v>
      </c>
      <c r="M1262" s="26" t="str">
        <f t="shared" si="46"/>
        <v/>
      </c>
      <c r="N1262" s="54"/>
      <c r="O1262" s="26"/>
      <c r="S1262" s="22"/>
      <c r="T1262" s="53"/>
      <c r="U1262" s="22"/>
      <c r="V1262" s="28"/>
      <c r="Y1262" s="28"/>
    </row>
    <row r="1263" spans="9:25" x14ac:dyDescent="0.3">
      <c r="I1263" s="22">
        <v>38776</v>
      </c>
      <c r="J1263" s="29">
        <f t="shared" si="45"/>
        <v>2006</v>
      </c>
      <c r="K1263" s="29">
        <v>360</v>
      </c>
      <c r="L1263" s="42">
        <v>1230.6600000000001</v>
      </c>
      <c r="M1263" s="26">
        <f t="shared" si="46"/>
        <v>0.14604732592682285</v>
      </c>
      <c r="N1263" s="54"/>
      <c r="O1263" s="26"/>
      <c r="S1263" s="22"/>
      <c r="T1263" s="53"/>
      <c r="U1263" s="22"/>
      <c r="V1263" s="28"/>
      <c r="Y1263" s="28"/>
    </row>
    <row r="1264" spans="9:25" x14ac:dyDescent="0.3">
      <c r="I1264" s="22">
        <v>38777</v>
      </c>
      <c r="J1264" s="29">
        <f t="shared" si="45"/>
        <v>2006</v>
      </c>
      <c r="K1264" s="29">
        <v>365</v>
      </c>
      <c r="L1264" s="42">
        <v>1239.27</v>
      </c>
      <c r="M1264" s="26">
        <f t="shared" si="46"/>
        <v>0.13353395287575004</v>
      </c>
      <c r="N1264" s="54"/>
      <c r="O1264" s="26"/>
      <c r="S1264" s="22"/>
      <c r="T1264" s="53"/>
      <c r="U1264" s="22"/>
      <c r="V1264" s="28"/>
      <c r="Y1264" s="28"/>
    </row>
    <row r="1265" spans="9:25" x14ac:dyDescent="0.3">
      <c r="I1265" s="22">
        <v>38778</v>
      </c>
      <c r="J1265" s="29">
        <f t="shared" si="45"/>
        <v>2006</v>
      </c>
      <c r="K1265" s="29">
        <v>375</v>
      </c>
      <c r="L1265" s="42">
        <v>1249.68</v>
      </c>
      <c r="M1265" s="26">
        <f t="shared" si="46"/>
        <v>0.15417224659432008</v>
      </c>
      <c r="N1265" s="54"/>
      <c r="O1265" s="26"/>
      <c r="S1265" s="22"/>
      <c r="T1265" s="53"/>
      <c r="U1265" s="22"/>
      <c r="V1265" s="28"/>
      <c r="Y1265" s="28"/>
    </row>
    <row r="1266" spans="9:25" x14ac:dyDescent="0.3">
      <c r="I1266" s="22">
        <v>38779</v>
      </c>
      <c r="J1266" s="29">
        <f t="shared" si="45"/>
        <v>2006</v>
      </c>
      <c r="K1266" s="29">
        <v>377.5</v>
      </c>
      <c r="L1266" s="42">
        <v>1261.27</v>
      </c>
      <c r="M1266" s="26">
        <f t="shared" si="46"/>
        <v>0.15226566782386267</v>
      </c>
      <c r="N1266" s="54"/>
      <c r="O1266" s="26"/>
      <c r="S1266" s="22"/>
      <c r="T1266" s="53"/>
      <c r="U1266" s="22"/>
      <c r="V1266" s="28"/>
      <c r="Y1266" s="28"/>
    </row>
    <row r="1267" spans="9:25" x14ac:dyDescent="0.3">
      <c r="I1267" s="22">
        <v>38782</v>
      </c>
      <c r="J1267" s="29">
        <f t="shared" si="45"/>
        <v>2006</v>
      </c>
      <c r="K1267" s="29">
        <v>365</v>
      </c>
      <c r="L1267" s="42">
        <v>1262.69</v>
      </c>
      <c r="M1267" s="26" t="str">
        <f t="shared" si="46"/>
        <v/>
      </c>
      <c r="N1267" s="54"/>
      <c r="O1267" s="26"/>
      <c r="S1267" s="22"/>
      <c r="T1267" s="53"/>
      <c r="U1267" s="22"/>
      <c r="V1267" s="28"/>
      <c r="Y1267" s="28"/>
    </row>
    <row r="1268" spans="9:25" x14ac:dyDescent="0.3">
      <c r="I1268" s="22">
        <v>38783</v>
      </c>
      <c r="J1268" s="29">
        <f t="shared" si="45"/>
        <v>2006</v>
      </c>
      <c r="K1268" s="29">
        <v>365</v>
      </c>
      <c r="L1268" s="42">
        <v>1246.25</v>
      </c>
      <c r="M1268" s="26">
        <f t="shared" si="46"/>
        <v>0.1275219397448657</v>
      </c>
      <c r="N1268" s="54"/>
      <c r="O1268" s="26"/>
      <c r="S1268" s="22"/>
      <c r="T1268" s="53"/>
      <c r="U1268" s="22"/>
      <c r="V1268" s="28"/>
      <c r="Y1268" s="28"/>
    </row>
    <row r="1269" spans="9:25" x14ac:dyDescent="0.3">
      <c r="I1269" s="22">
        <v>38784</v>
      </c>
      <c r="J1269" s="29">
        <f t="shared" si="45"/>
        <v>2006</v>
      </c>
      <c r="K1269" s="29">
        <v>360</v>
      </c>
      <c r="L1269" s="42">
        <v>1233.5999999999999</v>
      </c>
      <c r="M1269" s="26">
        <f t="shared" si="46"/>
        <v>0.10715215264626944</v>
      </c>
      <c r="N1269" s="54"/>
      <c r="O1269" s="26"/>
      <c r="S1269" s="22"/>
      <c r="T1269" s="53"/>
      <c r="U1269" s="22"/>
      <c r="V1269" s="28"/>
      <c r="Y1269" s="28"/>
    </row>
    <row r="1270" spans="9:25" x14ac:dyDescent="0.3">
      <c r="I1270" s="22">
        <v>38786</v>
      </c>
      <c r="J1270" s="29">
        <f t="shared" si="45"/>
        <v>2006</v>
      </c>
      <c r="K1270" s="29">
        <v>382.5</v>
      </c>
      <c r="L1270" s="42">
        <v>1247.42</v>
      </c>
      <c r="M1270" s="26">
        <f t="shared" si="46"/>
        <v>0.12577952258472103</v>
      </c>
      <c r="N1270" s="54"/>
      <c r="O1270" s="26"/>
      <c r="S1270" s="22"/>
      <c r="T1270" s="53"/>
      <c r="U1270" s="22"/>
      <c r="V1270" s="28"/>
      <c r="Y1270" s="28"/>
    </row>
    <row r="1271" spans="9:25" x14ac:dyDescent="0.3">
      <c r="I1271" s="22">
        <v>38789</v>
      </c>
      <c r="J1271" s="29">
        <f t="shared" si="45"/>
        <v>2006</v>
      </c>
      <c r="K1271" s="29">
        <v>372.5</v>
      </c>
      <c r="L1271" s="42">
        <v>1243.6600000000001</v>
      </c>
      <c r="M1271" s="26" t="str">
        <f t="shared" si="46"/>
        <v/>
      </c>
      <c r="N1271" s="54"/>
      <c r="O1271" s="26"/>
      <c r="S1271" s="22"/>
      <c r="T1271" s="53"/>
      <c r="U1271" s="22"/>
      <c r="V1271" s="28"/>
      <c r="Y1271" s="28"/>
    </row>
    <row r="1272" spans="9:25" x14ac:dyDescent="0.3">
      <c r="I1272" s="22">
        <v>38790</v>
      </c>
      <c r="J1272" s="29">
        <f t="shared" si="45"/>
        <v>2006</v>
      </c>
      <c r="K1272" s="29">
        <v>370</v>
      </c>
      <c r="L1272" s="42">
        <v>1245.3800000000001</v>
      </c>
      <c r="M1272" s="26">
        <f t="shared" si="46"/>
        <v>0.10850215402143348</v>
      </c>
      <c r="N1272" s="54"/>
      <c r="O1272" s="26"/>
      <c r="S1272" s="22"/>
      <c r="T1272" s="53"/>
      <c r="U1272" s="22"/>
      <c r="V1272" s="28"/>
      <c r="Y1272" s="28"/>
    </row>
    <row r="1273" spans="9:25" x14ac:dyDescent="0.3">
      <c r="I1273" s="22">
        <v>38791</v>
      </c>
      <c r="J1273" s="29">
        <f t="shared" si="45"/>
        <v>2006</v>
      </c>
      <c r="K1273" s="29">
        <v>367.5</v>
      </c>
      <c r="L1273" s="42">
        <v>1244.44</v>
      </c>
      <c r="M1273" s="26">
        <f t="shared" si="46"/>
        <v>0.11210008936550496</v>
      </c>
      <c r="N1273" s="54"/>
      <c r="O1273" s="26"/>
      <c r="S1273" s="22"/>
      <c r="T1273" s="53"/>
      <c r="U1273" s="22"/>
      <c r="V1273" s="28"/>
      <c r="Y1273" s="28"/>
    </row>
    <row r="1274" spans="9:25" x14ac:dyDescent="0.3">
      <c r="I1274" s="22">
        <v>38792</v>
      </c>
      <c r="J1274" s="29">
        <f t="shared" si="45"/>
        <v>2006</v>
      </c>
      <c r="K1274" s="29">
        <v>380</v>
      </c>
      <c r="L1274" s="42">
        <v>1273.8</v>
      </c>
      <c r="M1274" s="26">
        <f t="shared" si="46"/>
        <v>0.11910598033789299</v>
      </c>
      <c r="N1274" s="54"/>
      <c r="O1274" s="26"/>
      <c r="S1274" s="22"/>
      <c r="T1274" s="53"/>
      <c r="U1274" s="22"/>
      <c r="V1274" s="28"/>
      <c r="Y1274" s="28"/>
    </row>
    <row r="1275" spans="9:25" x14ac:dyDescent="0.3">
      <c r="I1275" s="22">
        <v>38793</v>
      </c>
      <c r="J1275" s="29">
        <f t="shared" si="45"/>
        <v>2006</v>
      </c>
      <c r="K1275" s="29">
        <v>402.5</v>
      </c>
      <c r="L1275" s="42">
        <v>1305.18</v>
      </c>
      <c r="M1275" s="26">
        <f t="shared" si="46"/>
        <v>0.15035387232392333</v>
      </c>
      <c r="N1275" s="54"/>
      <c r="O1275" s="26"/>
      <c r="S1275" s="22"/>
      <c r="T1275" s="53"/>
      <c r="U1275" s="22"/>
      <c r="V1275" s="28"/>
      <c r="Y1275" s="28"/>
    </row>
    <row r="1276" spans="9:25" x14ac:dyDescent="0.3">
      <c r="I1276" s="22">
        <v>38796</v>
      </c>
      <c r="J1276" s="29">
        <f t="shared" si="45"/>
        <v>2006</v>
      </c>
      <c r="K1276" s="29">
        <v>417.5</v>
      </c>
      <c r="L1276" s="42">
        <v>1330.11</v>
      </c>
      <c r="M1276" s="26" t="str">
        <f t="shared" si="46"/>
        <v/>
      </c>
      <c r="N1276" s="54"/>
      <c r="O1276" s="26"/>
      <c r="S1276" s="22"/>
      <c r="T1276" s="53"/>
      <c r="U1276" s="22"/>
      <c r="V1276" s="28"/>
      <c r="Y1276" s="28"/>
    </row>
    <row r="1277" spans="9:25" x14ac:dyDescent="0.3">
      <c r="I1277" s="22">
        <v>38797</v>
      </c>
      <c r="J1277" s="29">
        <f t="shared" si="45"/>
        <v>2006</v>
      </c>
      <c r="K1277" s="29">
        <v>412.5</v>
      </c>
      <c r="L1277" s="42">
        <v>1327.14</v>
      </c>
      <c r="M1277" s="26">
        <f t="shared" si="46"/>
        <v>0.15247143006009253</v>
      </c>
      <c r="N1277" s="54"/>
      <c r="O1277" s="26"/>
      <c r="S1277" s="22"/>
      <c r="T1277" s="53"/>
      <c r="U1277" s="22"/>
      <c r="V1277" s="28"/>
      <c r="Y1277" s="28"/>
    </row>
    <row r="1278" spans="9:25" x14ac:dyDescent="0.3">
      <c r="I1278" s="22">
        <v>38798</v>
      </c>
      <c r="J1278" s="29">
        <f t="shared" si="45"/>
        <v>2006</v>
      </c>
      <c r="K1278" s="29">
        <v>395</v>
      </c>
      <c r="L1278" s="42">
        <v>1302.33</v>
      </c>
      <c r="M1278" s="26">
        <f t="shared" si="46"/>
        <v>0.12990629880270696</v>
      </c>
      <c r="N1278" s="54"/>
      <c r="O1278" s="26"/>
      <c r="S1278" s="22"/>
      <c r="T1278" s="53"/>
      <c r="U1278" s="22"/>
      <c r="V1278" s="28"/>
      <c r="Y1278" s="28"/>
    </row>
    <row r="1279" spans="9:25" x14ac:dyDescent="0.3">
      <c r="I1279" s="22">
        <v>38799</v>
      </c>
      <c r="J1279" s="29">
        <f t="shared" si="45"/>
        <v>2006</v>
      </c>
      <c r="K1279" s="29">
        <v>392.5</v>
      </c>
      <c r="L1279" s="42">
        <v>1305.6199999999999</v>
      </c>
      <c r="M1279" s="26">
        <f t="shared" si="46"/>
        <v>0.14312480847524386</v>
      </c>
      <c r="N1279" s="54"/>
      <c r="O1279" s="26"/>
      <c r="S1279" s="22"/>
      <c r="T1279" s="53"/>
      <c r="U1279" s="22"/>
      <c r="V1279" s="28"/>
      <c r="Y1279" s="28"/>
    </row>
    <row r="1280" spans="9:25" x14ac:dyDescent="0.3">
      <c r="I1280" s="22">
        <v>38800</v>
      </c>
      <c r="J1280" s="29">
        <f t="shared" si="45"/>
        <v>2006</v>
      </c>
      <c r="K1280" s="29">
        <v>392.5</v>
      </c>
      <c r="L1280" s="42">
        <v>1311.37</v>
      </c>
      <c r="M1280" s="26">
        <f t="shared" si="46"/>
        <v>0.17659144946390914</v>
      </c>
      <c r="N1280" s="54"/>
      <c r="O1280" s="26"/>
      <c r="S1280" s="22"/>
      <c r="T1280" s="53"/>
      <c r="U1280" s="22"/>
      <c r="V1280" s="28"/>
      <c r="Y1280" s="28"/>
    </row>
    <row r="1281" spans="9:25" x14ac:dyDescent="0.3">
      <c r="I1281" s="22">
        <v>38803</v>
      </c>
      <c r="J1281" s="29">
        <f t="shared" si="45"/>
        <v>2006</v>
      </c>
      <c r="K1281" s="29">
        <v>400</v>
      </c>
      <c r="L1281" s="42">
        <v>1311.95</v>
      </c>
      <c r="M1281" s="26" t="str">
        <f t="shared" si="46"/>
        <v/>
      </c>
      <c r="N1281" s="54"/>
      <c r="O1281" s="26"/>
      <c r="S1281" s="22"/>
      <c r="T1281" s="53"/>
      <c r="U1281" s="22"/>
      <c r="V1281" s="28"/>
      <c r="Y1281" s="28"/>
    </row>
    <row r="1282" spans="9:25" x14ac:dyDescent="0.3">
      <c r="I1282" s="22">
        <v>38804</v>
      </c>
      <c r="J1282" s="29">
        <f t="shared" si="45"/>
        <v>2006</v>
      </c>
      <c r="K1282" s="29">
        <v>412.5</v>
      </c>
      <c r="L1282" s="42">
        <v>1325.22</v>
      </c>
      <c r="M1282" s="26">
        <f t="shared" si="46"/>
        <v>0.20448265832909185</v>
      </c>
      <c r="N1282" s="54"/>
      <c r="O1282" s="26"/>
      <c r="S1282" s="22"/>
      <c r="T1282" s="53"/>
      <c r="U1282" s="22"/>
      <c r="V1282" s="28"/>
      <c r="Y1282" s="28"/>
    </row>
    <row r="1283" spans="9:25" x14ac:dyDescent="0.3">
      <c r="I1283" s="22">
        <v>38805</v>
      </c>
      <c r="J1283" s="29">
        <f t="shared" si="45"/>
        <v>2006</v>
      </c>
      <c r="K1283" s="29">
        <v>417.5</v>
      </c>
      <c r="L1283" s="42">
        <v>1322.97</v>
      </c>
      <c r="M1283" s="26">
        <f t="shared" si="46"/>
        <v>0.23607399794450162</v>
      </c>
      <c r="N1283" s="54"/>
      <c r="O1283" s="26"/>
      <c r="S1283" s="22"/>
      <c r="T1283" s="53"/>
      <c r="U1283" s="22"/>
      <c r="V1283" s="28"/>
      <c r="Y1283" s="28"/>
    </row>
    <row r="1284" spans="9:25" x14ac:dyDescent="0.3">
      <c r="I1284" s="22">
        <v>38810</v>
      </c>
      <c r="J1284" s="29">
        <f t="shared" si="45"/>
        <v>2006</v>
      </c>
      <c r="K1284" s="29">
        <v>417.5</v>
      </c>
      <c r="L1284" s="42">
        <v>1329.31</v>
      </c>
      <c r="M1284" s="26" t="str">
        <f t="shared" si="46"/>
        <v/>
      </c>
      <c r="N1284" s="54"/>
      <c r="O1284" s="26"/>
      <c r="S1284" s="22"/>
      <c r="T1284" s="53"/>
      <c r="U1284" s="22"/>
      <c r="V1284" s="28"/>
      <c r="Y1284" s="28"/>
    </row>
    <row r="1285" spans="9:25" x14ac:dyDescent="0.3">
      <c r="I1285" s="22">
        <v>38811</v>
      </c>
      <c r="J1285" s="29">
        <f t="shared" ref="J1285:J1348" si="47">YEAR(I1285)</f>
        <v>2006</v>
      </c>
      <c r="K1285" s="29">
        <v>417.5</v>
      </c>
      <c r="L1285" s="42">
        <v>1326.45</v>
      </c>
      <c r="M1285" s="26">
        <f t="shared" ref="M1285:M1348" si="48">IFERROR((L1285-_xlfn.XLOOKUP(EDATE(I1285, -12), I:I, L:L, "", 0)) / _xlfn.XLOOKUP(EDATE(I1285, -12), I:I, L:L, "", 0),IF(_xlfn.XLOOKUP(EDATE(I1285, -12), I:I, L:L, "", 0)=0, "Previous Year Value is Zero", ""))</f>
        <v>0.20564442828576621</v>
      </c>
      <c r="N1285" s="54"/>
      <c r="O1285" s="26"/>
      <c r="S1285" s="22"/>
      <c r="T1285" s="53"/>
      <c r="U1285" s="22"/>
      <c r="V1285" s="28"/>
      <c r="Y1285" s="28"/>
    </row>
    <row r="1286" spans="9:25" x14ac:dyDescent="0.3">
      <c r="I1286" s="22">
        <v>38812</v>
      </c>
      <c r="J1286" s="29">
        <f t="shared" si="47"/>
        <v>2006</v>
      </c>
      <c r="K1286" s="29">
        <v>440</v>
      </c>
      <c r="L1286" s="42">
        <v>1344.6</v>
      </c>
      <c r="M1286" s="26">
        <f t="shared" si="48"/>
        <v>0.22623184044212191</v>
      </c>
      <c r="N1286" s="54"/>
      <c r="O1286" s="26"/>
      <c r="S1286" s="22"/>
      <c r="T1286" s="53"/>
      <c r="U1286" s="22"/>
      <c r="V1286" s="28"/>
      <c r="Y1286" s="28"/>
    </row>
    <row r="1287" spans="9:25" x14ac:dyDescent="0.3">
      <c r="I1287" s="22">
        <v>38813</v>
      </c>
      <c r="J1287" s="29">
        <f t="shared" si="47"/>
        <v>2006</v>
      </c>
      <c r="K1287" s="29">
        <v>450</v>
      </c>
      <c r="L1287" s="42">
        <v>1355.01</v>
      </c>
      <c r="M1287" s="26">
        <f t="shared" si="48"/>
        <v>0.22815397583590899</v>
      </c>
      <c r="N1287" s="54"/>
      <c r="O1287" s="26"/>
      <c r="S1287" s="22"/>
      <c r="T1287" s="53"/>
      <c r="U1287" s="22"/>
      <c r="V1287" s="28"/>
      <c r="Y1287" s="28"/>
    </row>
    <row r="1288" spans="9:25" x14ac:dyDescent="0.3">
      <c r="I1288" s="22">
        <v>38814</v>
      </c>
      <c r="J1288" s="29">
        <f t="shared" si="47"/>
        <v>2006</v>
      </c>
      <c r="K1288" s="29">
        <v>455</v>
      </c>
      <c r="L1288" s="42">
        <v>1363.3</v>
      </c>
      <c r="M1288" s="26">
        <f t="shared" si="48"/>
        <v>0.22640830499631176</v>
      </c>
      <c r="N1288" s="54"/>
      <c r="O1288" s="26"/>
      <c r="S1288" s="22"/>
      <c r="T1288" s="53"/>
      <c r="U1288" s="22"/>
      <c r="V1288" s="28"/>
      <c r="Y1288" s="28"/>
    </row>
    <row r="1289" spans="9:25" x14ac:dyDescent="0.3">
      <c r="I1289" s="22">
        <v>38818</v>
      </c>
      <c r="J1289" s="29">
        <f t="shared" si="47"/>
        <v>2006</v>
      </c>
      <c r="K1289" s="29">
        <v>437.5</v>
      </c>
      <c r="L1289" s="42">
        <v>1360.13</v>
      </c>
      <c r="M1289" s="26">
        <f t="shared" si="48"/>
        <v>0.22979619884627217</v>
      </c>
      <c r="N1289" s="54"/>
      <c r="O1289" s="26"/>
      <c r="S1289" s="22"/>
      <c r="T1289" s="53"/>
      <c r="U1289" s="22"/>
      <c r="V1289" s="28"/>
      <c r="Y1289" s="28"/>
    </row>
    <row r="1290" spans="9:25" x14ac:dyDescent="0.3">
      <c r="I1290" s="22">
        <v>38819</v>
      </c>
      <c r="J1290" s="29">
        <f t="shared" si="47"/>
        <v>2006</v>
      </c>
      <c r="K1290" s="29">
        <v>425</v>
      </c>
      <c r="L1290" s="42">
        <v>1372.39</v>
      </c>
      <c r="M1290" s="26">
        <f t="shared" si="48"/>
        <v>0.23540796485669016</v>
      </c>
      <c r="N1290" s="54"/>
      <c r="O1290" s="26"/>
      <c r="S1290" s="22"/>
      <c r="T1290" s="53"/>
      <c r="U1290" s="22"/>
      <c r="V1290" s="28"/>
      <c r="Y1290" s="28"/>
    </row>
    <row r="1291" spans="9:25" x14ac:dyDescent="0.3">
      <c r="I1291" s="22">
        <v>38820</v>
      </c>
      <c r="J1291" s="29">
        <f t="shared" si="47"/>
        <v>2006</v>
      </c>
      <c r="K1291" s="29">
        <v>432.5</v>
      </c>
      <c r="L1291" s="42">
        <v>1382.12</v>
      </c>
      <c r="M1291" s="26">
        <f t="shared" si="48"/>
        <v>0.2377157083113183</v>
      </c>
      <c r="N1291" s="54"/>
      <c r="O1291" s="26"/>
      <c r="S1291" s="22"/>
      <c r="T1291" s="53"/>
      <c r="U1291" s="22"/>
      <c r="V1291" s="28"/>
      <c r="Y1291" s="28"/>
    </row>
    <row r="1292" spans="9:25" x14ac:dyDescent="0.3">
      <c r="I1292" s="22">
        <v>38824</v>
      </c>
      <c r="J1292" s="29">
        <f t="shared" si="47"/>
        <v>2006</v>
      </c>
      <c r="K1292" s="29">
        <v>435</v>
      </c>
      <c r="L1292" s="42">
        <v>1386.78</v>
      </c>
      <c r="M1292" s="26" t="str">
        <f t="shared" si="48"/>
        <v/>
      </c>
      <c r="N1292" s="54"/>
      <c r="O1292" s="26"/>
      <c r="S1292" s="22"/>
      <c r="T1292" s="53"/>
      <c r="U1292" s="22"/>
      <c r="V1292" s="28"/>
      <c r="Y1292" s="28"/>
    </row>
    <row r="1293" spans="9:25" x14ac:dyDescent="0.3">
      <c r="I1293" s="22">
        <v>38825</v>
      </c>
      <c r="J1293" s="29">
        <f t="shared" si="47"/>
        <v>2006</v>
      </c>
      <c r="K1293" s="29">
        <v>452.5</v>
      </c>
      <c r="L1293" s="42">
        <v>1417.37</v>
      </c>
      <c r="M1293" s="26">
        <f t="shared" si="48"/>
        <v>0.33690187607881589</v>
      </c>
      <c r="N1293" s="54"/>
      <c r="O1293" s="26"/>
      <c r="S1293" s="22"/>
      <c r="T1293" s="53"/>
      <c r="U1293" s="22"/>
      <c r="V1293" s="28"/>
      <c r="Y1293" s="28"/>
    </row>
    <row r="1294" spans="9:25" x14ac:dyDescent="0.3">
      <c r="I1294" s="22">
        <v>38826</v>
      </c>
      <c r="J1294" s="29">
        <f t="shared" si="47"/>
        <v>2006</v>
      </c>
      <c r="K1294" s="29">
        <v>480</v>
      </c>
      <c r="L1294" s="42">
        <v>1453.23</v>
      </c>
      <c r="M1294" s="26">
        <f t="shared" si="48"/>
        <v>0.36750134093667952</v>
      </c>
      <c r="N1294" s="54"/>
      <c r="O1294" s="26"/>
      <c r="S1294" s="22"/>
      <c r="T1294" s="53"/>
      <c r="U1294" s="22"/>
      <c r="V1294" s="28"/>
      <c r="Y1294" s="28"/>
    </row>
    <row r="1295" spans="9:25" x14ac:dyDescent="0.3">
      <c r="I1295" s="22">
        <v>38827</v>
      </c>
      <c r="J1295" s="29">
        <f t="shared" si="47"/>
        <v>2006</v>
      </c>
      <c r="K1295" s="29">
        <v>482.5</v>
      </c>
      <c r="L1295" s="42">
        <v>1464.53</v>
      </c>
      <c r="M1295" s="26">
        <f t="shared" si="48"/>
        <v>0.36750548578364994</v>
      </c>
      <c r="N1295" s="54"/>
      <c r="O1295" s="26"/>
      <c r="S1295" s="22"/>
      <c r="T1295" s="53"/>
      <c r="U1295" s="22"/>
      <c r="V1295" s="28"/>
      <c r="Y1295" s="28"/>
    </row>
    <row r="1296" spans="9:25" x14ac:dyDescent="0.3">
      <c r="I1296" s="22">
        <v>38828</v>
      </c>
      <c r="J1296" s="29">
        <f t="shared" si="47"/>
        <v>2006</v>
      </c>
      <c r="K1296" s="29">
        <v>472.5</v>
      </c>
      <c r="L1296" s="42">
        <v>1459.29</v>
      </c>
      <c r="M1296" s="26">
        <f t="shared" si="48"/>
        <v>0.39271807596869635</v>
      </c>
      <c r="N1296" s="54"/>
      <c r="O1296" s="26"/>
      <c r="S1296" s="22"/>
      <c r="T1296" s="53"/>
      <c r="U1296" s="22"/>
      <c r="V1296" s="28"/>
      <c r="Y1296" s="28"/>
    </row>
    <row r="1297" spans="9:25" x14ac:dyDescent="0.3">
      <c r="I1297" s="22">
        <v>38831</v>
      </c>
      <c r="J1297" s="29">
        <f t="shared" si="47"/>
        <v>2006</v>
      </c>
      <c r="K1297" s="29">
        <v>460</v>
      </c>
      <c r="L1297" s="42">
        <v>1442.86</v>
      </c>
      <c r="M1297" s="26" t="str">
        <f t="shared" si="48"/>
        <v/>
      </c>
      <c r="N1297" s="54"/>
      <c r="O1297" s="26"/>
      <c r="S1297" s="22"/>
      <c r="T1297" s="53"/>
      <c r="U1297" s="22"/>
      <c r="V1297" s="28"/>
      <c r="Y1297" s="28"/>
    </row>
    <row r="1298" spans="9:25" x14ac:dyDescent="0.3">
      <c r="I1298" s="22">
        <v>38832</v>
      </c>
      <c r="J1298" s="29">
        <f t="shared" si="47"/>
        <v>2006</v>
      </c>
      <c r="K1298" s="29">
        <v>452.5</v>
      </c>
      <c r="L1298" s="42">
        <v>1458.78</v>
      </c>
      <c r="M1298" s="26">
        <f t="shared" si="48"/>
        <v>0.43034474644075771</v>
      </c>
      <c r="N1298" s="54"/>
      <c r="O1298" s="26"/>
      <c r="S1298" s="22"/>
      <c r="T1298" s="53"/>
      <c r="U1298" s="22"/>
      <c r="V1298" s="28"/>
      <c r="Y1298" s="28"/>
    </row>
    <row r="1299" spans="9:25" x14ac:dyDescent="0.3">
      <c r="I1299" s="22">
        <v>38833</v>
      </c>
      <c r="J1299" s="29">
        <f t="shared" si="47"/>
        <v>2006</v>
      </c>
      <c r="K1299" s="29">
        <v>457.5</v>
      </c>
      <c r="L1299" s="42">
        <v>1481.72</v>
      </c>
      <c r="M1299" s="26">
        <f t="shared" si="48"/>
        <v>0.43609525378718128</v>
      </c>
      <c r="N1299" s="54"/>
      <c r="O1299" s="26"/>
      <c r="S1299" s="22"/>
      <c r="T1299" s="53"/>
      <c r="U1299" s="22"/>
      <c r="V1299" s="28"/>
      <c r="Y1299" s="28"/>
    </row>
    <row r="1300" spans="9:25" x14ac:dyDescent="0.3">
      <c r="I1300" s="22">
        <v>38834</v>
      </c>
      <c r="J1300" s="29">
        <f t="shared" si="47"/>
        <v>2006</v>
      </c>
      <c r="K1300" s="29">
        <v>450</v>
      </c>
      <c r="L1300" s="42">
        <v>1474.61</v>
      </c>
      <c r="M1300" s="26">
        <f t="shared" si="48"/>
        <v>0.4285811164286682</v>
      </c>
      <c r="N1300" s="54"/>
      <c r="O1300" s="26"/>
      <c r="S1300" s="22"/>
      <c r="T1300" s="53"/>
      <c r="U1300" s="22"/>
      <c r="V1300" s="28"/>
      <c r="Y1300" s="28"/>
    </row>
    <row r="1301" spans="9:25" x14ac:dyDescent="0.3">
      <c r="I1301" s="22">
        <v>38835</v>
      </c>
      <c r="J1301" s="29">
        <f t="shared" si="47"/>
        <v>2006</v>
      </c>
      <c r="K1301" s="29">
        <v>437.5</v>
      </c>
      <c r="L1301" s="42">
        <v>1464.41</v>
      </c>
      <c r="M1301" s="26">
        <f t="shared" si="48"/>
        <v>0.41031048961824435</v>
      </c>
      <c r="N1301" s="54"/>
      <c r="O1301" s="26"/>
      <c r="S1301" s="22"/>
      <c r="T1301" s="53"/>
      <c r="U1301" s="22"/>
      <c r="V1301" s="28"/>
      <c r="Y1301" s="28"/>
    </row>
    <row r="1302" spans="9:25" x14ac:dyDescent="0.3">
      <c r="I1302" s="22">
        <v>38838</v>
      </c>
      <c r="J1302" s="29">
        <f t="shared" si="47"/>
        <v>2006</v>
      </c>
      <c r="K1302" s="29">
        <v>440</v>
      </c>
      <c r="L1302" s="42">
        <v>1476.46</v>
      </c>
      <c r="M1302" s="26" t="str">
        <f t="shared" si="48"/>
        <v/>
      </c>
      <c r="N1302" s="54"/>
      <c r="O1302" s="26"/>
      <c r="S1302" s="22"/>
      <c r="T1302" s="53"/>
      <c r="U1302" s="22"/>
      <c r="V1302" s="28"/>
      <c r="Y1302" s="28"/>
    </row>
    <row r="1303" spans="9:25" x14ac:dyDescent="0.3">
      <c r="I1303" s="22">
        <v>38839</v>
      </c>
      <c r="J1303" s="29">
        <f t="shared" si="47"/>
        <v>2006</v>
      </c>
      <c r="K1303" s="29">
        <v>440</v>
      </c>
      <c r="L1303" s="42">
        <v>1475.89</v>
      </c>
      <c r="M1303" s="26">
        <f t="shared" si="48"/>
        <v>0.4377605891750771</v>
      </c>
      <c r="N1303" s="54"/>
      <c r="O1303" s="26"/>
      <c r="S1303" s="22"/>
      <c r="T1303" s="53"/>
      <c r="U1303" s="22"/>
      <c r="V1303" s="28"/>
      <c r="Y1303" s="28"/>
    </row>
    <row r="1304" spans="9:25" x14ac:dyDescent="0.3">
      <c r="I1304" s="22">
        <v>38840</v>
      </c>
      <c r="J1304" s="29">
        <f t="shared" si="47"/>
        <v>2006</v>
      </c>
      <c r="K1304" s="29">
        <v>442.5</v>
      </c>
      <c r="L1304" s="42">
        <v>1499.07</v>
      </c>
      <c r="M1304" s="26">
        <f t="shared" si="48"/>
        <v>0.45047895500725682</v>
      </c>
      <c r="N1304" s="54"/>
      <c r="O1304" s="26"/>
      <c r="S1304" s="22"/>
      <c r="T1304" s="53"/>
      <c r="U1304" s="22"/>
      <c r="V1304" s="28"/>
      <c r="Y1304" s="28"/>
    </row>
    <row r="1305" spans="9:25" x14ac:dyDescent="0.3">
      <c r="I1305" s="22">
        <v>38841</v>
      </c>
      <c r="J1305" s="29">
        <f t="shared" si="47"/>
        <v>2006</v>
      </c>
      <c r="K1305" s="29">
        <v>432.5</v>
      </c>
      <c r="L1305" s="42">
        <v>1484.33</v>
      </c>
      <c r="M1305" s="26">
        <f t="shared" si="48"/>
        <v>0.41421330436936682</v>
      </c>
      <c r="N1305" s="54"/>
      <c r="O1305" s="26"/>
      <c r="S1305" s="22"/>
      <c r="T1305" s="53"/>
      <c r="U1305" s="22"/>
      <c r="V1305" s="28"/>
      <c r="Y1305" s="28"/>
    </row>
    <row r="1306" spans="9:25" x14ac:dyDescent="0.3">
      <c r="I1306" s="22">
        <v>38845</v>
      </c>
      <c r="J1306" s="29">
        <f t="shared" si="47"/>
        <v>2006</v>
      </c>
      <c r="K1306" s="29">
        <v>442.5</v>
      </c>
      <c r="L1306" s="42">
        <v>1507.93</v>
      </c>
      <c r="M1306" s="26" t="str">
        <f t="shared" si="48"/>
        <v/>
      </c>
      <c r="N1306" s="54"/>
      <c r="O1306" s="26"/>
      <c r="S1306" s="22"/>
      <c r="T1306" s="53"/>
      <c r="U1306" s="22"/>
      <c r="V1306" s="28"/>
      <c r="Y1306" s="28"/>
    </row>
    <row r="1307" spans="9:25" x14ac:dyDescent="0.3">
      <c r="I1307" s="22">
        <v>38846</v>
      </c>
      <c r="J1307" s="29">
        <f t="shared" si="47"/>
        <v>2006</v>
      </c>
      <c r="K1307" s="29">
        <v>450</v>
      </c>
      <c r="L1307" s="42">
        <v>1532.62</v>
      </c>
      <c r="M1307" s="26">
        <f t="shared" si="48"/>
        <v>0.41881671156534361</v>
      </c>
      <c r="N1307" s="54"/>
      <c r="O1307" s="26"/>
      <c r="S1307" s="22"/>
      <c r="T1307" s="53"/>
      <c r="U1307" s="22"/>
      <c r="V1307" s="28"/>
      <c r="Y1307" s="28"/>
    </row>
    <row r="1308" spans="9:25" x14ac:dyDescent="0.3">
      <c r="I1308" s="22">
        <v>38847</v>
      </c>
      <c r="J1308" s="29">
        <f t="shared" si="47"/>
        <v>2006</v>
      </c>
      <c r="K1308" s="29">
        <v>455</v>
      </c>
      <c r="L1308" s="42">
        <v>1539.4</v>
      </c>
      <c r="M1308" s="26">
        <f t="shared" si="48"/>
        <v>0.43713357481608722</v>
      </c>
      <c r="N1308" s="54"/>
      <c r="O1308" s="26"/>
      <c r="S1308" s="22"/>
      <c r="T1308" s="53"/>
      <c r="U1308" s="22"/>
      <c r="V1308" s="28"/>
      <c r="Y1308" s="28"/>
    </row>
    <row r="1309" spans="9:25" x14ac:dyDescent="0.3">
      <c r="I1309" s="22">
        <v>38848</v>
      </c>
      <c r="J1309" s="29">
        <f t="shared" si="47"/>
        <v>2006</v>
      </c>
      <c r="K1309" s="29">
        <v>467.5</v>
      </c>
      <c r="L1309" s="42">
        <v>1553.06</v>
      </c>
      <c r="M1309" s="26">
        <f t="shared" si="48"/>
        <v>0.46919816853975105</v>
      </c>
      <c r="N1309" s="54"/>
      <c r="O1309" s="26"/>
      <c r="S1309" s="22"/>
      <c r="T1309" s="53"/>
      <c r="U1309" s="22"/>
      <c r="V1309" s="28"/>
      <c r="Y1309" s="28"/>
    </row>
    <row r="1310" spans="9:25" x14ac:dyDescent="0.3">
      <c r="I1310" s="22">
        <v>38849</v>
      </c>
      <c r="J1310" s="29">
        <f t="shared" si="47"/>
        <v>2006</v>
      </c>
      <c r="K1310" s="29">
        <v>450</v>
      </c>
      <c r="L1310" s="42">
        <v>1525.78</v>
      </c>
      <c r="M1310" s="26">
        <f t="shared" si="48"/>
        <v>0.43423291315341744</v>
      </c>
      <c r="N1310" s="54"/>
      <c r="O1310" s="26"/>
      <c r="S1310" s="22"/>
      <c r="T1310" s="53"/>
      <c r="U1310" s="22"/>
      <c r="V1310" s="28"/>
      <c r="Y1310" s="28"/>
    </row>
    <row r="1311" spans="9:25" x14ac:dyDescent="0.3">
      <c r="I1311" s="22">
        <v>38852</v>
      </c>
      <c r="J1311" s="29">
        <f t="shared" si="47"/>
        <v>2006</v>
      </c>
      <c r="K1311" s="29">
        <v>427.5</v>
      </c>
      <c r="L1311" s="42">
        <v>1429.54</v>
      </c>
      <c r="M1311" s="26" t="str">
        <f t="shared" si="48"/>
        <v/>
      </c>
      <c r="N1311" s="54"/>
      <c r="O1311" s="26"/>
      <c r="S1311" s="22"/>
      <c r="T1311" s="53"/>
      <c r="U1311" s="22"/>
      <c r="V1311" s="28"/>
      <c r="Y1311" s="28"/>
    </row>
    <row r="1312" spans="9:25" x14ac:dyDescent="0.3">
      <c r="I1312" s="22">
        <v>38853</v>
      </c>
      <c r="J1312" s="29">
        <f t="shared" si="47"/>
        <v>2006</v>
      </c>
      <c r="K1312" s="29">
        <v>430</v>
      </c>
      <c r="L1312" s="42">
        <v>1427.81</v>
      </c>
      <c r="M1312" s="26">
        <f t="shared" si="48"/>
        <v>0.36138788508662362</v>
      </c>
      <c r="N1312" s="54"/>
      <c r="O1312" s="26"/>
      <c r="S1312" s="22"/>
      <c r="T1312" s="53"/>
      <c r="U1312" s="22"/>
      <c r="V1312" s="28"/>
      <c r="Y1312" s="28"/>
    </row>
    <row r="1313" spans="9:25" x14ac:dyDescent="0.3">
      <c r="I1313" s="22">
        <v>38854</v>
      </c>
      <c r="J1313" s="29">
        <f t="shared" si="47"/>
        <v>2006</v>
      </c>
      <c r="K1313" s="29">
        <v>440</v>
      </c>
      <c r="L1313" s="42">
        <v>1462.16</v>
      </c>
      <c r="M1313" s="26">
        <f t="shared" si="48"/>
        <v>0.39816594471059613</v>
      </c>
      <c r="N1313" s="54"/>
      <c r="O1313" s="26"/>
      <c r="S1313" s="22"/>
      <c r="T1313" s="53"/>
      <c r="U1313" s="22"/>
      <c r="V1313" s="28"/>
      <c r="Y1313" s="28"/>
    </row>
    <row r="1314" spans="9:25" x14ac:dyDescent="0.3">
      <c r="I1314" s="22">
        <v>38861</v>
      </c>
      <c r="J1314" s="29">
        <f t="shared" si="47"/>
        <v>2006</v>
      </c>
      <c r="K1314" s="29">
        <v>410</v>
      </c>
      <c r="L1314" s="42">
        <v>1323.15</v>
      </c>
      <c r="M1314" s="26" t="str">
        <f t="shared" si="48"/>
        <v/>
      </c>
      <c r="N1314" s="54"/>
      <c r="O1314" s="26"/>
      <c r="S1314" s="22"/>
      <c r="T1314" s="53"/>
      <c r="U1314" s="22"/>
      <c r="V1314" s="28"/>
      <c r="Y1314" s="28"/>
    </row>
    <row r="1315" spans="9:25" x14ac:dyDescent="0.3">
      <c r="I1315" s="22">
        <v>38867</v>
      </c>
      <c r="J1315" s="29">
        <f t="shared" si="47"/>
        <v>2006</v>
      </c>
      <c r="K1315" s="29">
        <v>420</v>
      </c>
      <c r="L1315" s="42">
        <v>1366.17</v>
      </c>
      <c r="M1315" s="26">
        <f t="shared" si="48"/>
        <v>0.28525062090765413</v>
      </c>
      <c r="N1315" s="54"/>
      <c r="O1315" s="26"/>
      <c r="S1315" s="22"/>
      <c r="T1315" s="53"/>
      <c r="U1315" s="22"/>
      <c r="V1315" s="28"/>
      <c r="Y1315" s="28"/>
    </row>
    <row r="1316" spans="9:25" x14ac:dyDescent="0.3">
      <c r="I1316" s="22">
        <v>38868</v>
      </c>
      <c r="J1316" s="29">
        <f t="shared" si="47"/>
        <v>2006</v>
      </c>
      <c r="K1316" s="29">
        <v>410</v>
      </c>
      <c r="L1316" s="42">
        <v>1330</v>
      </c>
      <c r="M1316" s="26">
        <f t="shared" si="48"/>
        <v>0.22223549629193959</v>
      </c>
      <c r="N1316" s="54"/>
      <c r="O1316" s="26"/>
      <c r="S1316" s="22"/>
      <c r="T1316" s="53"/>
      <c r="U1316" s="22"/>
      <c r="V1316" s="28"/>
      <c r="Y1316" s="28"/>
    </row>
    <row r="1317" spans="9:25" x14ac:dyDescent="0.3">
      <c r="I1317" s="22">
        <v>38869</v>
      </c>
      <c r="J1317" s="29">
        <f t="shared" si="47"/>
        <v>2006</v>
      </c>
      <c r="K1317" s="29">
        <v>405</v>
      </c>
      <c r="L1317" s="42">
        <v>1321.56</v>
      </c>
      <c r="M1317" s="26">
        <f t="shared" si="48"/>
        <v>0.22034461743032843</v>
      </c>
      <c r="N1317" s="54"/>
      <c r="O1317" s="26"/>
      <c r="S1317" s="22"/>
      <c r="T1317" s="53"/>
      <c r="U1317" s="22"/>
      <c r="V1317" s="28"/>
      <c r="Y1317" s="28"/>
    </row>
    <row r="1318" spans="9:25" x14ac:dyDescent="0.3">
      <c r="I1318" s="22">
        <v>38870</v>
      </c>
      <c r="J1318" s="29">
        <f t="shared" si="47"/>
        <v>2006</v>
      </c>
      <c r="K1318" s="29">
        <v>407.5</v>
      </c>
      <c r="L1318" s="42">
        <v>1347.69</v>
      </c>
      <c r="M1318" s="26">
        <f t="shared" si="48"/>
        <v>0.2347589467319004</v>
      </c>
      <c r="N1318" s="54"/>
      <c r="O1318" s="26"/>
      <c r="S1318" s="22"/>
      <c r="T1318" s="53"/>
      <c r="U1318" s="22"/>
      <c r="V1318" s="28"/>
      <c r="Y1318" s="28"/>
    </row>
    <row r="1319" spans="9:25" x14ac:dyDescent="0.3">
      <c r="I1319" s="22">
        <v>38873</v>
      </c>
      <c r="J1319" s="29">
        <f t="shared" si="47"/>
        <v>2006</v>
      </c>
      <c r="K1319" s="29">
        <v>415</v>
      </c>
      <c r="L1319" s="42">
        <v>1349.04</v>
      </c>
      <c r="M1319" s="26" t="str">
        <f t="shared" si="48"/>
        <v/>
      </c>
      <c r="N1319" s="54"/>
      <c r="O1319" s="26"/>
      <c r="S1319" s="22"/>
      <c r="T1319" s="53"/>
      <c r="U1319" s="22"/>
      <c r="V1319" s="28"/>
      <c r="Y1319" s="28"/>
    </row>
    <row r="1320" spans="9:25" x14ac:dyDescent="0.3">
      <c r="I1320" s="22">
        <v>38874</v>
      </c>
      <c r="J1320" s="29">
        <f t="shared" si="47"/>
        <v>2006</v>
      </c>
      <c r="K1320" s="29">
        <v>410</v>
      </c>
      <c r="L1320" s="42">
        <v>1316.95</v>
      </c>
      <c r="M1320" s="26">
        <f t="shared" si="48"/>
        <v>0.20068743560989408</v>
      </c>
      <c r="N1320" s="54"/>
      <c r="O1320" s="26"/>
      <c r="S1320" s="22"/>
      <c r="T1320" s="53"/>
      <c r="U1320" s="22"/>
      <c r="V1320" s="28"/>
      <c r="Y1320" s="28"/>
    </row>
    <row r="1321" spans="9:25" x14ac:dyDescent="0.3">
      <c r="I1321" s="22">
        <v>38875</v>
      </c>
      <c r="J1321" s="29">
        <f t="shared" si="47"/>
        <v>2006</v>
      </c>
      <c r="K1321" s="29">
        <v>405</v>
      </c>
      <c r="L1321" s="42">
        <v>1287.18</v>
      </c>
      <c r="M1321" s="26">
        <f t="shared" si="48"/>
        <v>0.17786257446399661</v>
      </c>
      <c r="N1321" s="54"/>
      <c r="O1321" s="26"/>
      <c r="S1321" s="22"/>
      <c r="T1321" s="53"/>
      <c r="U1321" s="22"/>
      <c r="V1321" s="28"/>
      <c r="Y1321" s="28"/>
    </row>
    <row r="1322" spans="9:25" x14ac:dyDescent="0.3">
      <c r="I1322" s="22">
        <v>38876</v>
      </c>
      <c r="J1322" s="29">
        <f t="shared" si="47"/>
        <v>2006</v>
      </c>
      <c r="K1322" s="29">
        <v>387.5</v>
      </c>
      <c r="L1322" s="42">
        <v>1241.33</v>
      </c>
      <c r="M1322" s="26">
        <f t="shared" si="48"/>
        <v>0.13310695475166812</v>
      </c>
      <c r="N1322" s="54"/>
      <c r="O1322" s="26"/>
      <c r="S1322" s="22"/>
      <c r="T1322" s="53"/>
      <c r="U1322" s="22"/>
      <c r="V1322" s="28"/>
      <c r="Y1322" s="28"/>
    </row>
    <row r="1323" spans="9:25" x14ac:dyDescent="0.3">
      <c r="I1323" s="22">
        <v>38877</v>
      </c>
      <c r="J1323" s="29">
        <f t="shared" si="47"/>
        <v>2006</v>
      </c>
      <c r="K1323" s="29">
        <v>397.5</v>
      </c>
      <c r="L1323" s="42">
        <v>1274.75</v>
      </c>
      <c r="M1323" s="26">
        <f t="shared" si="48"/>
        <v>0.16501704457178362</v>
      </c>
      <c r="N1323" s="54"/>
      <c r="O1323" s="26"/>
      <c r="S1323" s="22"/>
      <c r="T1323" s="53"/>
      <c r="U1323" s="22"/>
      <c r="V1323" s="28"/>
      <c r="Y1323" s="28"/>
    </row>
    <row r="1324" spans="9:25" x14ac:dyDescent="0.3">
      <c r="I1324" s="22">
        <v>38880</v>
      </c>
      <c r="J1324" s="29">
        <f t="shared" si="47"/>
        <v>2006</v>
      </c>
      <c r="K1324" s="29">
        <v>390</v>
      </c>
      <c r="L1324" s="42">
        <v>1273.1099999999999</v>
      </c>
      <c r="M1324" s="26" t="str">
        <f t="shared" si="48"/>
        <v/>
      </c>
      <c r="N1324" s="54"/>
      <c r="O1324" s="26"/>
      <c r="S1324" s="22"/>
      <c r="T1324" s="53"/>
      <c r="U1324" s="22"/>
      <c r="V1324" s="28"/>
      <c r="Y1324" s="28"/>
    </row>
    <row r="1325" spans="9:25" x14ac:dyDescent="0.3">
      <c r="I1325" s="22">
        <v>38881</v>
      </c>
      <c r="J1325" s="29">
        <f t="shared" si="47"/>
        <v>2006</v>
      </c>
      <c r="K1325" s="29">
        <v>382.5</v>
      </c>
      <c r="L1325" s="42">
        <v>1236.57</v>
      </c>
      <c r="M1325" s="26">
        <f t="shared" si="48"/>
        <v>0.1232559407019837</v>
      </c>
      <c r="N1325" s="54"/>
      <c r="O1325" s="26"/>
      <c r="S1325" s="22"/>
      <c r="T1325" s="53"/>
      <c r="U1325" s="22"/>
      <c r="V1325" s="28"/>
      <c r="Y1325" s="28"/>
    </row>
    <row r="1326" spans="9:25" x14ac:dyDescent="0.3">
      <c r="I1326" s="22">
        <v>38882</v>
      </c>
      <c r="J1326" s="29">
        <f t="shared" si="47"/>
        <v>2006</v>
      </c>
      <c r="K1326" s="29">
        <v>387.5</v>
      </c>
      <c r="L1326" s="42">
        <v>1234.2</v>
      </c>
      <c r="M1326" s="26">
        <f t="shared" si="48"/>
        <v>0.11602419770501581</v>
      </c>
      <c r="N1326" s="54"/>
      <c r="O1326" s="26"/>
      <c r="S1326" s="22"/>
      <c r="T1326" s="53"/>
      <c r="U1326" s="22"/>
      <c r="V1326" s="28"/>
      <c r="Y1326" s="28"/>
    </row>
    <row r="1327" spans="9:25" x14ac:dyDescent="0.3">
      <c r="I1327" s="22">
        <v>38883</v>
      </c>
      <c r="J1327" s="29">
        <f t="shared" si="47"/>
        <v>2006</v>
      </c>
      <c r="K1327" s="29">
        <v>387.5</v>
      </c>
      <c r="L1327" s="42">
        <v>1241.6500000000001</v>
      </c>
      <c r="M1327" s="26">
        <f t="shared" si="48"/>
        <v>0.10903195841297644</v>
      </c>
      <c r="N1327" s="54"/>
      <c r="O1327" s="26"/>
      <c r="S1327" s="22"/>
      <c r="T1327" s="53"/>
      <c r="U1327" s="22"/>
      <c r="V1327" s="28"/>
      <c r="Y1327" s="28"/>
    </row>
    <row r="1328" spans="9:25" x14ac:dyDescent="0.3">
      <c r="I1328" s="22">
        <v>38884</v>
      </c>
      <c r="J1328" s="29">
        <f t="shared" si="47"/>
        <v>2006</v>
      </c>
      <c r="K1328" s="29">
        <v>417.5</v>
      </c>
      <c r="L1328" s="42">
        <v>1309.53</v>
      </c>
      <c r="M1328" s="26">
        <f t="shared" si="48"/>
        <v>0.1632408328595793</v>
      </c>
      <c r="N1328" s="54"/>
      <c r="O1328" s="26"/>
      <c r="S1328" s="22"/>
      <c r="T1328" s="53"/>
      <c r="U1328" s="22"/>
      <c r="V1328" s="28"/>
      <c r="Y1328" s="28"/>
    </row>
    <row r="1329" spans="7:25" x14ac:dyDescent="0.3">
      <c r="I1329" s="22">
        <v>38887</v>
      </c>
      <c r="J1329" s="29">
        <f t="shared" si="47"/>
        <v>2006</v>
      </c>
      <c r="K1329" s="29">
        <v>410</v>
      </c>
      <c r="L1329" s="42">
        <v>1295.05</v>
      </c>
      <c r="M1329" s="26" t="str">
        <f t="shared" si="48"/>
        <v/>
      </c>
      <c r="N1329" s="54"/>
      <c r="O1329" s="26"/>
      <c r="S1329" s="22"/>
      <c r="T1329" s="53"/>
      <c r="U1329" s="22"/>
      <c r="V1329" s="28"/>
      <c r="Y1329" s="28"/>
    </row>
    <row r="1330" spans="7:25" x14ac:dyDescent="0.3">
      <c r="I1330" s="22">
        <v>38888</v>
      </c>
      <c r="J1330" s="29">
        <f t="shared" si="47"/>
        <v>2006</v>
      </c>
      <c r="K1330" s="29">
        <v>407.5</v>
      </c>
      <c r="L1330" s="42">
        <v>1294.97</v>
      </c>
      <c r="M1330" s="26">
        <f t="shared" si="48"/>
        <v>0.12830767354122555</v>
      </c>
      <c r="N1330" s="54"/>
      <c r="O1330" s="26"/>
      <c r="S1330" s="22"/>
      <c r="T1330" s="53"/>
      <c r="U1330" s="22"/>
      <c r="V1330" s="28"/>
      <c r="Y1330" s="28"/>
    </row>
    <row r="1331" spans="7:25" x14ac:dyDescent="0.3">
      <c r="G1331" s="25"/>
      <c r="I1331" s="22">
        <v>38889</v>
      </c>
      <c r="J1331" s="29">
        <f t="shared" si="47"/>
        <v>2006</v>
      </c>
      <c r="K1331" s="29">
        <v>405</v>
      </c>
      <c r="L1331" s="42">
        <v>1293.29</v>
      </c>
      <c r="M1331" s="26">
        <f t="shared" si="48"/>
        <v>0.1411415915929165</v>
      </c>
      <c r="N1331" s="54"/>
      <c r="O1331" s="26"/>
      <c r="S1331" s="22"/>
      <c r="T1331" s="53"/>
      <c r="U1331" s="22"/>
      <c r="V1331" s="28"/>
      <c r="Y1331" s="28"/>
    </row>
    <row r="1332" spans="7:25" x14ac:dyDescent="0.3">
      <c r="I1332" s="22">
        <v>38890</v>
      </c>
      <c r="J1332" s="29">
        <f t="shared" si="47"/>
        <v>2006</v>
      </c>
      <c r="K1332" s="29">
        <v>410</v>
      </c>
      <c r="L1332" s="42">
        <v>1303.45</v>
      </c>
      <c r="M1332" s="26">
        <f t="shared" si="48"/>
        <v>0.14871772274610029</v>
      </c>
      <c r="N1332" s="54"/>
      <c r="O1332" s="26"/>
      <c r="T1332" s="53"/>
      <c r="Y1332" s="28"/>
    </row>
    <row r="1333" spans="7:25" x14ac:dyDescent="0.3">
      <c r="I1333" s="22">
        <v>38891</v>
      </c>
      <c r="J1333" s="29">
        <f t="shared" si="47"/>
        <v>2006</v>
      </c>
      <c r="K1333" s="29">
        <v>407.5</v>
      </c>
      <c r="L1333" s="42">
        <v>1290.1600000000001</v>
      </c>
      <c r="M1333" s="26">
        <f t="shared" si="48"/>
        <v>0.13428636739287159</v>
      </c>
      <c r="N1333" s="54"/>
      <c r="O1333" s="26"/>
      <c r="T1333" s="53"/>
      <c r="Y1333" s="28"/>
    </row>
    <row r="1334" spans="7:25" x14ac:dyDescent="0.3">
      <c r="I1334" s="22">
        <v>38894</v>
      </c>
      <c r="J1334" s="29">
        <f t="shared" si="47"/>
        <v>2006</v>
      </c>
      <c r="K1334" s="29">
        <v>400</v>
      </c>
      <c r="L1334" s="42">
        <v>1283.8499999999999</v>
      </c>
      <c r="M1334" s="26" t="str">
        <f t="shared" si="48"/>
        <v/>
      </c>
      <c r="N1334" s="54"/>
      <c r="O1334" s="26"/>
      <c r="T1334" s="53"/>
      <c r="Y1334" s="28"/>
    </row>
    <row r="1335" spans="7:25" x14ac:dyDescent="0.3">
      <c r="I1335" s="22">
        <v>38895</v>
      </c>
      <c r="J1335" s="29">
        <f t="shared" si="47"/>
        <v>2006</v>
      </c>
      <c r="K1335" s="29">
        <v>402.5</v>
      </c>
      <c r="L1335" s="42">
        <v>1285.6300000000001</v>
      </c>
      <c r="M1335" s="26">
        <f t="shared" si="48"/>
        <v>0.14798642735958567</v>
      </c>
      <c r="N1335" s="54"/>
      <c r="O1335" s="26"/>
      <c r="T1335" s="53"/>
      <c r="Y1335" s="28"/>
    </row>
    <row r="1336" spans="7:25" x14ac:dyDescent="0.3">
      <c r="I1336" s="22">
        <v>38896</v>
      </c>
      <c r="J1336" s="29">
        <f t="shared" si="47"/>
        <v>2006</v>
      </c>
      <c r="K1336" s="29">
        <v>395</v>
      </c>
      <c r="L1336" s="42">
        <v>1272.05</v>
      </c>
      <c r="M1336" s="26">
        <f t="shared" si="48"/>
        <v>0.12788388217978047</v>
      </c>
      <c r="N1336" s="54"/>
      <c r="O1336" s="26"/>
      <c r="T1336" s="53"/>
      <c r="Y1336" s="28"/>
    </row>
    <row r="1337" spans="7:25" x14ac:dyDescent="0.3">
      <c r="I1337" s="22">
        <v>38897</v>
      </c>
      <c r="J1337" s="29">
        <f t="shared" si="47"/>
        <v>2006</v>
      </c>
      <c r="K1337" s="29">
        <v>400</v>
      </c>
      <c r="L1337" s="42">
        <v>1274.74</v>
      </c>
      <c r="M1337" s="26">
        <f t="shared" si="48"/>
        <v>0.13123191878316751</v>
      </c>
      <c r="N1337" s="54"/>
      <c r="O1337" s="26"/>
      <c r="T1337" s="53"/>
      <c r="Y1337" s="28"/>
    </row>
    <row r="1338" spans="7:25" x14ac:dyDescent="0.3">
      <c r="I1338" s="22">
        <v>38898</v>
      </c>
      <c r="J1338" s="29">
        <f t="shared" si="47"/>
        <v>2006</v>
      </c>
      <c r="K1338" s="29">
        <v>410</v>
      </c>
      <c r="L1338" s="42">
        <v>1310.26</v>
      </c>
      <c r="M1338" s="26">
        <f t="shared" si="48"/>
        <v>0.16739428713982774</v>
      </c>
      <c r="N1338" s="54"/>
      <c r="O1338" s="26"/>
      <c r="T1338" s="53"/>
      <c r="Y1338" s="28"/>
    </row>
    <row r="1339" spans="7:25" x14ac:dyDescent="0.3">
      <c r="I1339" s="22">
        <v>38901</v>
      </c>
      <c r="J1339" s="29">
        <f t="shared" si="47"/>
        <v>2006</v>
      </c>
      <c r="K1339" s="29">
        <v>427.5</v>
      </c>
      <c r="L1339" s="42">
        <v>1327.76</v>
      </c>
      <c r="M1339" s="26" t="str">
        <f t="shared" si="48"/>
        <v/>
      </c>
      <c r="N1339" s="54"/>
      <c r="O1339" s="26"/>
      <c r="T1339" s="53"/>
      <c r="Y1339" s="28"/>
    </row>
    <row r="1340" spans="7:25" x14ac:dyDescent="0.3">
      <c r="I1340" s="22">
        <v>38902</v>
      </c>
      <c r="J1340" s="29">
        <f t="shared" si="47"/>
        <v>2006</v>
      </c>
      <c r="K1340" s="29">
        <v>430</v>
      </c>
      <c r="L1340" s="42">
        <v>1337.87</v>
      </c>
      <c r="M1340" s="26">
        <f t="shared" si="48"/>
        <v>0.17472429053104785</v>
      </c>
      <c r="N1340" s="54"/>
      <c r="O1340" s="26"/>
      <c r="T1340" s="53"/>
      <c r="Y1340" s="28"/>
    </row>
    <row r="1341" spans="7:25" x14ac:dyDescent="0.3">
      <c r="I1341" s="22">
        <v>38903</v>
      </c>
      <c r="J1341" s="29">
        <f t="shared" si="47"/>
        <v>2006</v>
      </c>
      <c r="K1341" s="29">
        <v>427.5</v>
      </c>
      <c r="L1341" s="42">
        <v>1338.32</v>
      </c>
      <c r="M1341" s="26">
        <f t="shared" si="48"/>
        <v>0.18312897265662972</v>
      </c>
      <c r="N1341" s="54"/>
      <c r="O1341" s="26"/>
      <c r="T1341" s="53"/>
      <c r="Y1341" s="28"/>
    </row>
    <row r="1342" spans="7:25" x14ac:dyDescent="0.3">
      <c r="I1342" s="22">
        <v>38904</v>
      </c>
      <c r="J1342" s="29">
        <f t="shared" si="47"/>
        <v>2006</v>
      </c>
      <c r="K1342" s="29">
        <v>425</v>
      </c>
      <c r="L1342" s="42">
        <v>1340.02</v>
      </c>
      <c r="M1342" s="26">
        <f t="shared" si="48"/>
        <v>0.19879049212299052</v>
      </c>
      <c r="N1342" s="54"/>
      <c r="O1342" s="26"/>
      <c r="T1342" s="53"/>
      <c r="Y1342" s="28"/>
    </row>
    <row r="1343" spans="7:25" x14ac:dyDescent="0.3">
      <c r="I1343" s="22">
        <v>38905</v>
      </c>
      <c r="J1343" s="29">
        <f t="shared" si="47"/>
        <v>2006</v>
      </c>
      <c r="K1343" s="29">
        <v>440</v>
      </c>
      <c r="L1343" s="42">
        <v>1347.91</v>
      </c>
      <c r="M1343" s="26">
        <f t="shared" si="48"/>
        <v>0.21608625045110066</v>
      </c>
      <c r="N1343" s="54"/>
      <c r="O1343" s="26"/>
      <c r="T1343" s="53"/>
      <c r="Y1343" s="28"/>
    </row>
    <row r="1344" spans="7:25" x14ac:dyDescent="0.3">
      <c r="I1344" s="22">
        <v>38908</v>
      </c>
      <c r="J1344" s="29">
        <f t="shared" si="47"/>
        <v>2006</v>
      </c>
      <c r="K1344" s="29">
        <v>435</v>
      </c>
      <c r="L1344" s="42">
        <v>1339.83</v>
      </c>
      <c r="M1344" s="26" t="str">
        <f t="shared" si="48"/>
        <v/>
      </c>
      <c r="N1344" s="54"/>
      <c r="O1344" s="26"/>
      <c r="T1344" s="53"/>
      <c r="Y1344" s="28"/>
    </row>
    <row r="1345" spans="9:25" x14ac:dyDescent="0.3">
      <c r="I1345" s="22">
        <v>38909</v>
      </c>
      <c r="J1345" s="29">
        <f t="shared" si="47"/>
        <v>2006</v>
      </c>
      <c r="K1345" s="29">
        <v>435</v>
      </c>
      <c r="L1345" s="42">
        <v>1343.95</v>
      </c>
      <c r="M1345" s="26">
        <f t="shared" si="48"/>
        <v>0.19625976892813274</v>
      </c>
      <c r="N1345" s="54"/>
      <c r="O1345" s="26"/>
      <c r="T1345" s="53"/>
      <c r="Y1345" s="28"/>
    </row>
    <row r="1346" spans="9:25" x14ac:dyDescent="0.3">
      <c r="I1346" s="22">
        <v>38910</v>
      </c>
      <c r="J1346" s="29">
        <f t="shared" si="47"/>
        <v>2006</v>
      </c>
      <c r="K1346" s="29">
        <v>432.5</v>
      </c>
      <c r="L1346" s="42">
        <v>1345.87</v>
      </c>
      <c r="M1346" s="26">
        <f t="shared" si="48"/>
        <v>0.19196365311038688</v>
      </c>
      <c r="N1346" s="54"/>
      <c r="O1346" s="26"/>
      <c r="T1346" s="53"/>
      <c r="Y1346" s="28"/>
    </row>
    <row r="1347" spans="9:25" x14ac:dyDescent="0.3">
      <c r="I1347" s="22">
        <v>38911</v>
      </c>
      <c r="J1347" s="29">
        <f t="shared" si="47"/>
        <v>2006</v>
      </c>
      <c r="K1347" s="29">
        <v>427.5</v>
      </c>
      <c r="L1347" s="42">
        <v>1334.03</v>
      </c>
      <c r="M1347" s="26">
        <f t="shared" si="48"/>
        <v>0.17764987332162185</v>
      </c>
      <c r="N1347" s="54"/>
      <c r="O1347" s="26"/>
      <c r="T1347" s="53"/>
      <c r="Y1347" s="28"/>
    </row>
    <row r="1348" spans="9:25" x14ac:dyDescent="0.3">
      <c r="I1348" s="22">
        <v>38912</v>
      </c>
      <c r="J1348" s="29">
        <f t="shared" si="47"/>
        <v>2006</v>
      </c>
      <c r="K1348" s="29">
        <v>412.5</v>
      </c>
      <c r="L1348" s="42">
        <v>1303.5899999999999</v>
      </c>
      <c r="M1348" s="26">
        <f t="shared" si="48"/>
        <v>0.14695091371406951</v>
      </c>
      <c r="N1348" s="54"/>
      <c r="O1348" s="26"/>
      <c r="T1348" s="53"/>
      <c r="Y1348" s="28"/>
    </row>
    <row r="1349" spans="9:25" x14ac:dyDescent="0.3">
      <c r="I1349" s="22">
        <v>38915</v>
      </c>
      <c r="J1349" s="29">
        <f t="shared" ref="J1349:J1412" si="49">YEAR(I1349)</f>
        <v>2006</v>
      </c>
      <c r="K1349" s="29">
        <v>397.5</v>
      </c>
      <c r="L1349" s="42">
        <v>1283.95</v>
      </c>
      <c r="M1349" s="26" t="str">
        <f t="shared" ref="M1349:M1412" si="50">IFERROR((L1349-_xlfn.XLOOKUP(EDATE(I1349, -12), I:I, L:L, "", 0)) / _xlfn.XLOOKUP(EDATE(I1349, -12), I:I, L:L, "", 0),IF(_xlfn.XLOOKUP(EDATE(I1349, -12), I:I, L:L, "", 0)=0, "Previous Year Value is Zero", ""))</f>
        <v/>
      </c>
      <c r="N1349" s="54"/>
      <c r="O1349" s="26"/>
      <c r="T1349" s="53"/>
      <c r="Y1349" s="28"/>
    </row>
    <row r="1350" spans="9:25" x14ac:dyDescent="0.3">
      <c r="I1350" s="22">
        <v>38916</v>
      </c>
      <c r="J1350" s="29">
        <f t="shared" si="49"/>
        <v>2006</v>
      </c>
      <c r="K1350" s="29">
        <v>392.5</v>
      </c>
      <c r="L1350" s="42">
        <v>1286.05</v>
      </c>
      <c r="M1350" s="26">
        <f t="shared" si="50"/>
        <v>0.13967069582786848</v>
      </c>
      <c r="N1350" s="54"/>
      <c r="O1350" s="26"/>
      <c r="T1350" s="53"/>
      <c r="Y1350" s="28"/>
    </row>
    <row r="1351" spans="9:25" x14ac:dyDescent="0.3">
      <c r="I1351" s="22">
        <v>38918</v>
      </c>
      <c r="J1351" s="29">
        <f t="shared" si="49"/>
        <v>2006</v>
      </c>
      <c r="K1351" s="29">
        <v>397.5</v>
      </c>
      <c r="L1351" s="42">
        <v>1315.59</v>
      </c>
      <c r="M1351" s="26">
        <f t="shared" si="50"/>
        <v>0.15335858187365195</v>
      </c>
      <c r="N1351" s="54"/>
      <c r="O1351" s="26"/>
      <c r="T1351" s="53"/>
      <c r="Y1351" s="28"/>
    </row>
    <row r="1352" spans="9:25" x14ac:dyDescent="0.3">
      <c r="I1352" s="22">
        <v>38922</v>
      </c>
      <c r="J1352" s="29">
        <f t="shared" si="49"/>
        <v>2006</v>
      </c>
      <c r="K1352" s="29">
        <v>395</v>
      </c>
      <c r="L1352" s="42">
        <v>1303.1500000000001</v>
      </c>
      <c r="M1352" s="26" t="str">
        <f t="shared" si="50"/>
        <v/>
      </c>
      <c r="N1352" s="54"/>
      <c r="O1352" s="26"/>
      <c r="T1352" s="53"/>
      <c r="Y1352" s="28"/>
    </row>
    <row r="1353" spans="9:25" x14ac:dyDescent="0.3">
      <c r="I1353" s="22">
        <v>38923</v>
      </c>
      <c r="J1353" s="29">
        <f t="shared" si="49"/>
        <v>2006</v>
      </c>
      <c r="K1353" s="29">
        <v>395</v>
      </c>
      <c r="L1353" s="42">
        <v>1307.78</v>
      </c>
      <c r="M1353" s="26">
        <f t="shared" si="50"/>
        <v>0.11799957255823891</v>
      </c>
      <c r="N1353" s="54"/>
      <c r="O1353" s="26"/>
      <c r="T1353" s="53"/>
      <c r="Y1353" s="28"/>
    </row>
    <row r="1354" spans="9:25" x14ac:dyDescent="0.3">
      <c r="I1354" s="22">
        <v>38926</v>
      </c>
      <c r="J1354" s="29">
        <f t="shared" si="49"/>
        <v>2006</v>
      </c>
      <c r="K1354" s="29">
        <v>402.5</v>
      </c>
      <c r="L1354" s="42">
        <v>1337.41</v>
      </c>
      <c r="M1354" s="26">
        <f t="shared" si="50"/>
        <v>0.1270847203377691</v>
      </c>
      <c r="N1354" s="54"/>
      <c r="O1354" s="26"/>
      <c r="T1354" s="53"/>
      <c r="Y1354" s="28"/>
    </row>
    <row r="1355" spans="9:25" x14ac:dyDescent="0.3">
      <c r="I1355" s="22">
        <v>38929</v>
      </c>
      <c r="J1355" s="29">
        <f t="shared" si="49"/>
        <v>2006</v>
      </c>
      <c r="K1355" s="29">
        <v>417.5</v>
      </c>
      <c r="L1355" s="42">
        <v>1351.65</v>
      </c>
      <c r="M1355" s="26" t="str">
        <f t="shared" si="50"/>
        <v/>
      </c>
      <c r="N1355" s="54"/>
      <c r="O1355" s="26"/>
      <c r="T1355" s="53"/>
      <c r="Y1355" s="28"/>
    </row>
    <row r="1356" spans="9:25" x14ac:dyDescent="0.3">
      <c r="I1356" s="22">
        <v>38930</v>
      </c>
      <c r="J1356" s="29">
        <f t="shared" si="49"/>
        <v>2006</v>
      </c>
      <c r="K1356" s="29">
        <v>427.5</v>
      </c>
      <c r="L1356" s="42">
        <v>1371.69</v>
      </c>
      <c r="M1356" s="26">
        <f t="shared" si="50"/>
        <v>0.16420532667922802</v>
      </c>
      <c r="N1356" s="54"/>
      <c r="O1356" s="26"/>
      <c r="T1356" s="53"/>
      <c r="Y1356" s="28"/>
    </row>
    <row r="1357" spans="9:25" x14ac:dyDescent="0.3">
      <c r="I1357" s="22">
        <v>38931</v>
      </c>
      <c r="J1357" s="29">
        <f t="shared" si="49"/>
        <v>2006</v>
      </c>
      <c r="K1357" s="29">
        <v>432.5</v>
      </c>
      <c r="L1357" s="42">
        <v>1394.36</v>
      </c>
      <c r="M1357" s="26">
        <f t="shared" si="50"/>
        <v>0.17239117822639635</v>
      </c>
      <c r="N1357" s="54"/>
      <c r="O1357" s="26"/>
      <c r="T1357" s="53"/>
      <c r="Y1357" s="28"/>
    </row>
    <row r="1358" spans="9:25" x14ac:dyDescent="0.3">
      <c r="I1358" s="22">
        <v>38932</v>
      </c>
      <c r="J1358" s="29">
        <f t="shared" si="49"/>
        <v>2006</v>
      </c>
      <c r="K1358" s="29">
        <v>420</v>
      </c>
      <c r="L1358" s="42">
        <v>1379.72</v>
      </c>
      <c r="M1358" s="26">
        <f t="shared" si="50"/>
        <v>0.15728904546217076</v>
      </c>
      <c r="N1358" s="54"/>
      <c r="O1358" s="26"/>
      <c r="T1358" s="53"/>
      <c r="Y1358" s="28"/>
    </row>
    <row r="1359" spans="9:25" x14ac:dyDescent="0.3">
      <c r="I1359" s="22">
        <v>38933</v>
      </c>
      <c r="J1359" s="29">
        <f t="shared" si="49"/>
        <v>2006</v>
      </c>
      <c r="K1359" s="29">
        <v>420</v>
      </c>
      <c r="L1359" s="42">
        <v>1389.35</v>
      </c>
      <c r="M1359" s="26">
        <f t="shared" si="50"/>
        <v>0.17212084398437566</v>
      </c>
      <c r="N1359" s="54"/>
      <c r="O1359" s="26"/>
      <c r="T1359" s="53"/>
      <c r="Y1359" s="28"/>
    </row>
    <row r="1360" spans="9:25" x14ac:dyDescent="0.3">
      <c r="I1360" s="22">
        <v>38936</v>
      </c>
      <c r="J1360" s="29">
        <f t="shared" si="49"/>
        <v>2006</v>
      </c>
      <c r="K1360" s="29">
        <v>417.5</v>
      </c>
      <c r="L1360" s="42">
        <v>1403.49</v>
      </c>
      <c r="M1360" s="26" t="str">
        <f t="shared" si="50"/>
        <v/>
      </c>
      <c r="N1360" s="54"/>
      <c r="O1360" s="26"/>
      <c r="T1360" s="53"/>
      <c r="Y1360" s="28"/>
    </row>
    <row r="1361" spans="9:25" x14ac:dyDescent="0.3">
      <c r="I1361" s="22">
        <v>38937</v>
      </c>
      <c r="J1361" s="29">
        <f t="shared" si="49"/>
        <v>2006</v>
      </c>
      <c r="K1361" s="29">
        <v>412.5</v>
      </c>
      <c r="L1361" s="42">
        <v>1396.08</v>
      </c>
      <c r="M1361" s="26">
        <f t="shared" si="50"/>
        <v>0.2049819176757956</v>
      </c>
      <c r="N1361" s="54"/>
      <c r="O1361" s="26"/>
      <c r="T1361" s="53"/>
      <c r="Y1361" s="28"/>
    </row>
    <row r="1362" spans="9:25" x14ac:dyDescent="0.3">
      <c r="I1362" s="22">
        <v>38938</v>
      </c>
      <c r="J1362" s="29">
        <f t="shared" si="49"/>
        <v>2006</v>
      </c>
      <c r="K1362" s="29">
        <v>420</v>
      </c>
      <c r="L1362" s="42">
        <v>1413.1</v>
      </c>
      <c r="M1362" s="26">
        <f t="shared" si="50"/>
        <v>0.21525627794977636</v>
      </c>
      <c r="N1362" s="54"/>
      <c r="O1362" s="26"/>
      <c r="T1362" s="53"/>
      <c r="Y1362" s="28"/>
    </row>
    <row r="1363" spans="9:25" x14ac:dyDescent="0.3">
      <c r="I1363" s="22">
        <v>38939</v>
      </c>
      <c r="J1363" s="29">
        <f t="shared" si="49"/>
        <v>2006</v>
      </c>
      <c r="K1363" s="29">
        <v>410</v>
      </c>
      <c r="L1363" s="42">
        <v>1384.86</v>
      </c>
      <c r="M1363" s="26">
        <f t="shared" si="50"/>
        <v>0.17676149688997655</v>
      </c>
      <c r="N1363" s="54"/>
      <c r="O1363" s="26"/>
      <c r="T1363" s="53"/>
      <c r="Y1363" s="28"/>
    </row>
    <row r="1364" spans="9:25" x14ac:dyDescent="0.3">
      <c r="I1364" s="22">
        <v>38940</v>
      </c>
      <c r="J1364" s="29">
        <f t="shared" si="49"/>
        <v>2006</v>
      </c>
      <c r="K1364" s="29">
        <v>410</v>
      </c>
      <c r="L1364" s="42">
        <v>1402.19</v>
      </c>
      <c r="M1364" s="26">
        <f t="shared" si="50"/>
        <v>0.20053597267053094</v>
      </c>
      <c r="N1364" s="54"/>
      <c r="O1364" s="26"/>
      <c r="T1364" s="53"/>
      <c r="Y1364" s="28"/>
    </row>
    <row r="1365" spans="9:25" x14ac:dyDescent="0.3">
      <c r="I1365" s="22">
        <v>38943</v>
      </c>
      <c r="J1365" s="29">
        <f t="shared" si="49"/>
        <v>2006</v>
      </c>
      <c r="K1365" s="29">
        <v>420</v>
      </c>
      <c r="L1365" s="42">
        <v>1415.22</v>
      </c>
      <c r="M1365" s="26" t="str">
        <f t="shared" si="50"/>
        <v/>
      </c>
      <c r="N1365" s="54"/>
      <c r="O1365" s="26"/>
      <c r="T1365" s="53"/>
      <c r="Y1365" s="28"/>
    </row>
    <row r="1366" spans="9:25" x14ac:dyDescent="0.3">
      <c r="I1366" s="22">
        <v>38944</v>
      </c>
      <c r="J1366" s="29">
        <f t="shared" si="49"/>
        <v>2006</v>
      </c>
      <c r="K1366" s="29">
        <v>425</v>
      </c>
      <c r="L1366" s="42">
        <v>1424.24</v>
      </c>
      <c r="M1366" s="26">
        <f t="shared" si="50"/>
        <v>0.27361012993284273</v>
      </c>
      <c r="N1366" s="54"/>
      <c r="O1366" s="26"/>
      <c r="T1366" s="53"/>
      <c r="Y1366" s="28"/>
    </row>
    <row r="1367" spans="9:25" x14ac:dyDescent="0.3">
      <c r="I1367" s="22">
        <v>38945</v>
      </c>
      <c r="J1367" s="29">
        <f t="shared" si="49"/>
        <v>2006</v>
      </c>
      <c r="K1367" s="29">
        <v>430</v>
      </c>
      <c r="L1367" s="42">
        <v>1437.77</v>
      </c>
      <c r="M1367" s="26">
        <f t="shared" si="50"/>
        <v>0.29083432839840917</v>
      </c>
      <c r="N1367" s="54"/>
      <c r="O1367" s="26"/>
      <c r="T1367" s="53"/>
      <c r="Y1367" s="28"/>
    </row>
    <row r="1368" spans="9:25" x14ac:dyDescent="0.3">
      <c r="I1368" s="22">
        <v>38951</v>
      </c>
      <c r="J1368" s="29">
        <f t="shared" si="49"/>
        <v>2006</v>
      </c>
      <c r="K1368" s="29">
        <v>437.5</v>
      </c>
      <c r="L1368" s="42">
        <v>1435.03</v>
      </c>
      <c r="M1368" s="26">
        <f t="shared" si="50"/>
        <v>0.33323732986482102</v>
      </c>
      <c r="N1368" s="54"/>
      <c r="O1368" s="26"/>
      <c r="T1368" s="53"/>
      <c r="Y1368" s="28"/>
    </row>
    <row r="1369" spans="9:25" x14ac:dyDescent="0.3">
      <c r="I1369" s="22">
        <v>38952</v>
      </c>
      <c r="J1369" s="29">
        <f t="shared" si="49"/>
        <v>2006</v>
      </c>
      <c r="K1369" s="29">
        <v>432.5</v>
      </c>
      <c r="L1369" s="42">
        <v>1438.63</v>
      </c>
      <c r="M1369" s="26">
        <f t="shared" si="50"/>
        <v>0.34944516879437965</v>
      </c>
      <c r="N1369" s="54"/>
      <c r="O1369" s="26"/>
      <c r="T1369" s="53"/>
      <c r="Y1369" s="28"/>
    </row>
    <row r="1370" spans="9:25" x14ac:dyDescent="0.3">
      <c r="I1370" s="22">
        <v>38953</v>
      </c>
      <c r="J1370" s="29">
        <f t="shared" si="49"/>
        <v>2006</v>
      </c>
      <c r="K1370" s="29">
        <v>440</v>
      </c>
      <c r="L1370" s="42">
        <v>1429.48</v>
      </c>
      <c r="M1370" s="26">
        <f t="shared" si="50"/>
        <v>0.38053986189579403</v>
      </c>
      <c r="N1370" s="54"/>
      <c r="O1370" s="26"/>
      <c r="T1370" s="53"/>
      <c r="Y1370" s="28"/>
    </row>
    <row r="1371" spans="9:25" x14ac:dyDescent="0.3">
      <c r="I1371" s="22">
        <v>38954</v>
      </c>
      <c r="J1371" s="29">
        <f t="shared" si="49"/>
        <v>2006</v>
      </c>
      <c r="K1371" s="29">
        <v>442.5</v>
      </c>
      <c r="L1371" s="42">
        <v>1416.93</v>
      </c>
      <c r="M1371" s="26">
        <f t="shared" si="50"/>
        <v>0.33439751377313198</v>
      </c>
      <c r="N1371" s="54"/>
      <c r="O1371" s="26"/>
      <c r="T1371" s="53"/>
      <c r="Y1371" s="28"/>
    </row>
    <row r="1372" spans="9:25" x14ac:dyDescent="0.3">
      <c r="I1372" s="22">
        <v>38957</v>
      </c>
      <c r="J1372" s="29">
        <f t="shared" si="49"/>
        <v>2006</v>
      </c>
      <c r="K1372" s="29">
        <v>447.5</v>
      </c>
      <c r="L1372" s="42">
        <v>1418</v>
      </c>
      <c r="M1372" s="26" t="str">
        <f t="shared" si="50"/>
        <v/>
      </c>
      <c r="N1372" s="54"/>
      <c r="O1372" s="26"/>
      <c r="T1372" s="53"/>
      <c r="Y1372" s="28"/>
    </row>
    <row r="1373" spans="9:25" x14ac:dyDescent="0.3">
      <c r="I1373" s="22">
        <v>38958</v>
      </c>
      <c r="J1373" s="29">
        <f t="shared" si="49"/>
        <v>2006</v>
      </c>
      <c r="K1373" s="29">
        <v>447.5</v>
      </c>
      <c r="L1373" s="42">
        <v>1432.93</v>
      </c>
      <c r="M1373" s="26">
        <f t="shared" si="50"/>
        <v>0.44046362475748174</v>
      </c>
      <c r="N1373" s="54"/>
      <c r="O1373" s="26"/>
      <c r="T1373" s="53"/>
      <c r="Y1373" s="28"/>
    </row>
    <row r="1374" spans="9:25" x14ac:dyDescent="0.3">
      <c r="I1374" s="22">
        <v>38959</v>
      </c>
      <c r="J1374" s="29">
        <f t="shared" si="49"/>
        <v>2006</v>
      </c>
      <c r="K1374" s="29">
        <v>450</v>
      </c>
      <c r="L1374" s="42">
        <v>1425.23</v>
      </c>
      <c r="M1374" s="26">
        <f t="shared" si="50"/>
        <v>0.37065068954242092</v>
      </c>
      <c r="N1374" s="54"/>
      <c r="O1374" s="26"/>
      <c r="T1374" s="53"/>
      <c r="Y1374" s="28"/>
    </row>
    <row r="1375" spans="9:25" x14ac:dyDescent="0.3">
      <c r="I1375" s="22">
        <v>38960</v>
      </c>
      <c r="J1375" s="29">
        <f t="shared" si="49"/>
        <v>2006</v>
      </c>
      <c r="K1375" s="29">
        <v>455</v>
      </c>
      <c r="L1375" s="42">
        <v>1431.26</v>
      </c>
      <c r="M1375" s="26">
        <f t="shared" si="50"/>
        <v>0.36298793436753052</v>
      </c>
      <c r="N1375" s="54"/>
      <c r="O1375" s="26"/>
      <c r="T1375" s="53"/>
      <c r="Y1375" s="28"/>
    </row>
    <row r="1376" spans="9:25" x14ac:dyDescent="0.3">
      <c r="I1376" s="22">
        <v>38961</v>
      </c>
      <c r="J1376" s="29">
        <f t="shared" si="49"/>
        <v>2006</v>
      </c>
      <c r="K1376" s="29">
        <v>452.5</v>
      </c>
      <c r="L1376" s="42">
        <v>1444.49</v>
      </c>
      <c r="M1376" s="26">
        <f t="shared" si="50"/>
        <v>0.38996179863937719</v>
      </c>
      <c r="N1376" s="54"/>
      <c r="O1376" s="26"/>
      <c r="T1376" s="53"/>
      <c r="Y1376" s="28"/>
    </row>
    <row r="1377" spans="9:25" x14ac:dyDescent="0.3">
      <c r="I1377" s="22">
        <v>38964</v>
      </c>
      <c r="J1377" s="29">
        <f t="shared" si="49"/>
        <v>2006</v>
      </c>
      <c r="K1377" s="29">
        <v>460</v>
      </c>
      <c r="L1377" s="42">
        <v>1469.56</v>
      </c>
      <c r="M1377" s="26" t="str">
        <f t="shared" si="50"/>
        <v/>
      </c>
      <c r="N1377" s="54"/>
      <c r="O1377" s="26"/>
      <c r="T1377" s="53"/>
      <c r="Y1377" s="28"/>
    </row>
    <row r="1378" spans="9:25" x14ac:dyDescent="0.3">
      <c r="I1378" s="22">
        <v>38965</v>
      </c>
      <c r="J1378" s="29">
        <f t="shared" si="49"/>
        <v>2006</v>
      </c>
      <c r="K1378" s="29">
        <v>457.5</v>
      </c>
      <c r="L1378" s="42">
        <v>1468.24</v>
      </c>
      <c r="M1378" s="26">
        <f t="shared" si="50"/>
        <v>0.41737057023429114</v>
      </c>
      <c r="N1378" s="54"/>
      <c r="O1378" s="26"/>
      <c r="T1378" s="53"/>
      <c r="Y1378" s="28"/>
    </row>
    <row r="1379" spans="9:25" x14ac:dyDescent="0.3">
      <c r="I1379" s="22">
        <v>38966</v>
      </c>
      <c r="J1379" s="29">
        <f t="shared" si="49"/>
        <v>2006</v>
      </c>
      <c r="K1379" s="29">
        <v>450</v>
      </c>
      <c r="L1379" s="42">
        <v>1472.56</v>
      </c>
      <c r="M1379" s="26">
        <f t="shared" si="50"/>
        <v>0.40031761427932944</v>
      </c>
      <c r="N1379" s="54"/>
      <c r="O1379" s="26"/>
      <c r="T1379" s="53"/>
      <c r="Y1379" s="28"/>
    </row>
    <row r="1380" spans="9:25" x14ac:dyDescent="0.3">
      <c r="I1380" s="22">
        <v>38967</v>
      </c>
      <c r="J1380" s="29">
        <f t="shared" si="49"/>
        <v>2006</v>
      </c>
      <c r="K1380" s="29">
        <v>445</v>
      </c>
      <c r="L1380" s="42">
        <v>1470.47</v>
      </c>
      <c r="M1380" s="26">
        <f t="shared" si="50"/>
        <v>0.38804772602843163</v>
      </c>
      <c r="N1380" s="54"/>
      <c r="O1380" s="26"/>
      <c r="T1380" s="53"/>
      <c r="Y1380" s="28"/>
    </row>
    <row r="1381" spans="9:25" x14ac:dyDescent="0.3">
      <c r="I1381" s="22">
        <v>38968</v>
      </c>
      <c r="J1381" s="29">
        <f t="shared" si="49"/>
        <v>2006</v>
      </c>
      <c r="K1381" s="29">
        <v>447.5</v>
      </c>
      <c r="L1381" s="42">
        <v>1466.58</v>
      </c>
      <c r="M1381" s="26">
        <f t="shared" si="50"/>
        <v>0.35737886991531292</v>
      </c>
      <c r="N1381" s="54"/>
      <c r="O1381" s="26"/>
      <c r="T1381" s="53"/>
      <c r="Y1381" s="28"/>
    </row>
    <row r="1382" spans="9:25" x14ac:dyDescent="0.3">
      <c r="I1382" s="22">
        <v>38971</v>
      </c>
      <c r="J1382" s="29">
        <f t="shared" si="49"/>
        <v>2006</v>
      </c>
      <c r="K1382" s="29">
        <v>447.5</v>
      </c>
      <c r="L1382" s="42">
        <v>1447.25</v>
      </c>
      <c r="M1382" s="26" t="str">
        <f t="shared" si="50"/>
        <v/>
      </c>
      <c r="N1382" s="54"/>
      <c r="O1382" s="26"/>
      <c r="T1382" s="53"/>
      <c r="Y1382" s="28"/>
    </row>
    <row r="1383" spans="9:25" x14ac:dyDescent="0.3">
      <c r="I1383" s="22">
        <v>38972</v>
      </c>
      <c r="J1383" s="29">
        <f t="shared" si="49"/>
        <v>2006</v>
      </c>
      <c r="K1383" s="29">
        <v>445</v>
      </c>
      <c r="L1383" s="42">
        <v>1435.21</v>
      </c>
      <c r="M1383" s="26">
        <f t="shared" si="50"/>
        <v>0.29805726896152518</v>
      </c>
      <c r="N1383" s="54"/>
      <c r="O1383" s="26"/>
      <c r="T1383" s="53"/>
      <c r="Y1383" s="28"/>
    </row>
    <row r="1384" spans="9:25" x14ac:dyDescent="0.3">
      <c r="I1384" s="22">
        <v>38973</v>
      </c>
      <c r="J1384" s="29">
        <f t="shared" si="49"/>
        <v>2006</v>
      </c>
      <c r="K1384" s="29">
        <v>450</v>
      </c>
      <c r="L1384" s="42">
        <v>1451.08</v>
      </c>
      <c r="M1384" s="26">
        <f t="shared" si="50"/>
        <v>0.33648939893528829</v>
      </c>
      <c r="N1384" s="54"/>
      <c r="O1384" s="26"/>
      <c r="T1384" s="53"/>
      <c r="Y1384" s="28"/>
    </row>
    <row r="1385" spans="9:25" x14ac:dyDescent="0.3">
      <c r="I1385" s="22">
        <v>38974</v>
      </c>
      <c r="J1385" s="29">
        <f t="shared" si="49"/>
        <v>2006</v>
      </c>
      <c r="K1385" s="29">
        <v>455</v>
      </c>
      <c r="L1385" s="42">
        <v>1461.29</v>
      </c>
      <c r="M1385" s="26">
        <f t="shared" si="50"/>
        <v>0.38035952126805384</v>
      </c>
      <c r="N1385" s="54"/>
      <c r="O1385" s="26"/>
      <c r="T1385" s="53"/>
      <c r="Y1385" s="28"/>
    </row>
    <row r="1386" spans="9:25" x14ac:dyDescent="0.3">
      <c r="I1386" s="22">
        <v>38975</v>
      </c>
      <c r="J1386" s="29">
        <f t="shared" si="49"/>
        <v>2006</v>
      </c>
      <c r="K1386" s="29">
        <v>455</v>
      </c>
      <c r="L1386" s="42">
        <v>1465.7</v>
      </c>
      <c r="M1386" s="26">
        <f t="shared" si="50"/>
        <v>0.39469602534945897</v>
      </c>
      <c r="N1386" s="54"/>
      <c r="O1386" s="26"/>
      <c r="T1386" s="53"/>
      <c r="Y1386" s="28"/>
    </row>
    <row r="1387" spans="9:25" x14ac:dyDescent="0.3">
      <c r="I1387" s="22">
        <v>38979</v>
      </c>
      <c r="J1387" s="29">
        <f t="shared" si="49"/>
        <v>2006</v>
      </c>
      <c r="K1387" s="29">
        <v>462.5</v>
      </c>
      <c r="L1387" s="42">
        <v>1485.35</v>
      </c>
      <c r="M1387" s="26">
        <f t="shared" si="50"/>
        <v>0.39261571925482147</v>
      </c>
      <c r="N1387" s="54"/>
      <c r="O1387" s="26"/>
      <c r="T1387" s="53"/>
      <c r="Y1387" s="28"/>
    </row>
    <row r="1388" spans="9:25" x14ac:dyDescent="0.3">
      <c r="I1388" s="22">
        <v>38980</v>
      </c>
      <c r="J1388" s="29">
        <f t="shared" si="49"/>
        <v>2006</v>
      </c>
      <c r="K1388" s="29">
        <v>460</v>
      </c>
      <c r="L1388" s="42">
        <v>1479.31</v>
      </c>
      <c r="M1388" s="26">
        <f t="shared" si="50"/>
        <v>0.40140584886177405</v>
      </c>
      <c r="N1388" s="54"/>
      <c r="O1388" s="26"/>
      <c r="T1388" s="53"/>
      <c r="Y1388" s="28"/>
    </row>
    <row r="1389" spans="9:25" x14ac:dyDescent="0.3">
      <c r="I1389" s="22">
        <v>38981</v>
      </c>
      <c r="J1389" s="29">
        <f t="shared" si="49"/>
        <v>2006</v>
      </c>
      <c r="K1389" s="29">
        <v>467.5</v>
      </c>
      <c r="L1389" s="42">
        <v>1507.36</v>
      </c>
      <c r="M1389" s="26">
        <f t="shared" si="50"/>
        <v>0.44374844357603965</v>
      </c>
      <c r="N1389" s="54"/>
      <c r="O1389" s="26"/>
      <c r="T1389" s="53"/>
      <c r="Y1389" s="28"/>
    </row>
    <row r="1390" spans="9:25" x14ac:dyDescent="0.3">
      <c r="I1390" s="22">
        <v>38982</v>
      </c>
      <c r="J1390" s="29">
        <f t="shared" si="49"/>
        <v>2006</v>
      </c>
      <c r="K1390" s="29">
        <v>485</v>
      </c>
      <c r="L1390" s="42">
        <v>1510.83</v>
      </c>
      <c r="M1390" s="26">
        <f t="shared" si="50"/>
        <v>0.48592588221409178</v>
      </c>
      <c r="N1390" s="54"/>
      <c r="O1390" s="26"/>
      <c r="T1390" s="53"/>
      <c r="Y1390" s="28"/>
    </row>
    <row r="1391" spans="9:25" x14ac:dyDescent="0.3">
      <c r="I1391" s="22">
        <v>38985</v>
      </c>
      <c r="J1391" s="29">
        <f t="shared" si="49"/>
        <v>2006</v>
      </c>
      <c r="K1391" s="29">
        <v>492.5</v>
      </c>
      <c r="L1391" s="42">
        <v>1506.76</v>
      </c>
      <c r="M1391" s="26" t="str">
        <f t="shared" si="50"/>
        <v/>
      </c>
      <c r="N1391" s="54"/>
      <c r="O1391" s="26"/>
      <c r="T1391" s="53"/>
      <c r="Y1391" s="28"/>
    </row>
    <row r="1392" spans="9:25" x14ac:dyDescent="0.3">
      <c r="I1392" s="22">
        <v>38986</v>
      </c>
      <c r="J1392" s="29">
        <f t="shared" si="49"/>
        <v>2006</v>
      </c>
      <c r="K1392" s="29">
        <v>480</v>
      </c>
      <c r="L1392" s="42">
        <v>1500.1</v>
      </c>
      <c r="M1392" s="26">
        <f t="shared" si="50"/>
        <v>0.44994635556114021</v>
      </c>
      <c r="N1392" s="54"/>
      <c r="O1392" s="26"/>
      <c r="T1392" s="53"/>
      <c r="Y1392" s="28"/>
    </row>
    <row r="1393" spans="9:25" x14ac:dyDescent="0.3">
      <c r="I1393" s="22">
        <v>38987</v>
      </c>
      <c r="J1393" s="29">
        <f t="shared" si="49"/>
        <v>2006</v>
      </c>
      <c r="K1393" s="29">
        <v>482.5</v>
      </c>
      <c r="L1393" s="42">
        <v>1523.06</v>
      </c>
      <c r="M1393" s="26">
        <f t="shared" si="50"/>
        <v>0.46782571822325858</v>
      </c>
      <c r="N1393" s="54"/>
      <c r="O1393" s="26"/>
      <c r="T1393" s="53"/>
      <c r="Y1393" s="28"/>
    </row>
    <row r="1394" spans="9:25" x14ac:dyDescent="0.3">
      <c r="I1394" s="22">
        <v>38988</v>
      </c>
      <c r="J1394" s="29">
        <f t="shared" si="49"/>
        <v>2006</v>
      </c>
      <c r="K1394" s="29">
        <v>482.5</v>
      </c>
      <c r="L1394" s="42">
        <v>1533.8</v>
      </c>
      <c r="M1394" s="26">
        <f t="shared" si="50"/>
        <v>0.49218301569234041</v>
      </c>
      <c r="N1394" s="54"/>
      <c r="O1394" s="26"/>
      <c r="T1394" s="53"/>
      <c r="Y1394" s="28"/>
    </row>
    <row r="1395" spans="9:25" x14ac:dyDescent="0.3">
      <c r="I1395" s="22">
        <v>38989</v>
      </c>
      <c r="J1395" s="29">
        <f t="shared" si="49"/>
        <v>2006</v>
      </c>
      <c r="K1395" s="29">
        <v>482.5</v>
      </c>
      <c r="L1395" s="42">
        <v>1534.62</v>
      </c>
      <c r="M1395" s="26">
        <f t="shared" si="50"/>
        <v>0.46391300200324331</v>
      </c>
      <c r="N1395" s="54"/>
      <c r="O1395" s="26"/>
      <c r="T1395" s="53"/>
      <c r="Y1395" s="28"/>
    </row>
    <row r="1396" spans="9:25" x14ac:dyDescent="0.3">
      <c r="I1396" s="22">
        <v>38992</v>
      </c>
      <c r="J1396" s="29">
        <f t="shared" si="49"/>
        <v>2006</v>
      </c>
      <c r="K1396" s="29">
        <v>475</v>
      </c>
      <c r="L1396" s="42">
        <v>1528.91</v>
      </c>
      <c r="M1396" s="26" t="str">
        <f t="shared" si="50"/>
        <v/>
      </c>
      <c r="N1396" s="54"/>
      <c r="O1396" s="26"/>
      <c r="T1396" s="53"/>
      <c r="Y1396" s="28"/>
    </row>
    <row r="1397" spans="9:25" x14ac:dyDescent="0.3">
      <c r="I1397" s="22">
        <v>38993</v>
      </c>
      <c r="J1397" s="29">
        <f t="shared" si="49"/>
        <v>2006</v>
      </c>
      <c r="K1397" s="29">
        <v>475</v>
      </c>
      <c r="L1397" s="42">
        <v>1537.71</v>
      </c>
      <c r="M1397" s="26">
        <f t="shared" si="50"/>
        <v>0.41932417090482821</v>
      </c>
      <c r="N1397" s="54"/>
      <c r="O1397" s="26"/>
      <c r="T1397" s="53"/>
      <c r="Y1397" s="28"/>
    </row>
    <row r="1398" spans="9:25" x14ac:dyDescent="0.3">
      <c r="I1398" s="22">
        <v>38994</v>
      </c>
      <c r="J1398" s="29">
        <f t="shared" si="49"/>
        <v>2006</v>
      </c>
      <c r="K1398" s="29">
        <v>472.5</v>
      </c>
      <c r="L1398" s="42">
        <v>1537.09</v>
      </c>
      <c r="M1398" s="26">
        <f t="shared" si="50"/>
        <v>0.39586984752581328</v>
      </c>
      <c r="N1398" s="54"/>
      <c r="O1398" s="26"/>
      <c r="T1398" s="53"/>
      <c r="Y1398" s="28"/>
    </row>
    <row r="1399" spans="9:25" x14ac:dyDescent="0.3">
      <c r="I1399" s="22">
        <v>38995</v>
      </c>
      <c r="J1399" s="29">
        <f t="shared" si="49"/>
        <v>2006</v>
      </c>
      <c r="K1399" s="29">
        <v>472.5</v>
      </c>
      <c r="L1399" s="42">
        <v>1544.98</v>
      </c>
      <c r="M1399" s="26">
        <f t="shared" si="50"/>
        <v>0.39936235349528115</v>
      </c>
      <c r="N1399" s="54"/>
      <c r="O1399" s="26"/>
      <c r="T1399" s="53"/>
      <c r="Y1399" s="28"/>
    </row>
    <row r="1400" spans="9:25" x14ac:dyDescent="0.3">
      <c r="I1400" s="22">
        <v>38996</v>
      </c>
      <c r="J1400" s="29">
        <f t="shared" si="49"/>
        <v>2006</v>
      </c>
      <c r="K1400" s="29">
        <v>472.5</v>
      </c>
      <c r="L1400" s="42">
        <v>1549.63</v>
      </c>
      <c r="M1400" s="26">
        <f t="shared" si="50"/>
        <v>0.41340593589813746</v>
      </c>
      <c r="N1400" s="54"/>
      <c r="O1400" s="26"/>
      <c r="T1400" s="53"/>
      <c r="Y1400" s="28"/>
    </row>
    <row r="1401" spans="9:25" x14ac:dyDescent="0.3">
      <c r="I1401" s="22">
        <v>38999</v>
      </c>
      <c r="J1401" s="29">
        <f t="shared" si="49"/>
        <v>2006</v>
      </c>
      <c r="K1401" s="29">
        <v>465</v>
      </c>
      <c r="L1401" s="42">
        <v>1543.42</v>
      </c>
      <c r="M1401" s="26" t="str">
        <f t="shared" si="50"/>
        <v/>
      </c>
      <c r="N1401" s="54"/>
      <c r="O1401" s="26"/>
      <c r="T1401" s="53"/>
      <c r="Y1401" s="28"/>
    </row>
    <row r="1402" spans="9:25" x14ac:dyDescent="0.3">
      <c r="I1402" s="22">
        <v>39000</v>
      </c>
      <c r="J1402" s="29">
        <f t="shared" si="49"/>
        <v>2006</v>
      </c>
      <c r="K1402" s="29">
        <v>467.5</v>
      </c>
      <c r="L1402" s="42">
        <v>1554.92</v>
      </c>
      <c r="M1402" s="26">
        <f t="shared" si="50"/>
        <v>0.41000018135983612</v>
      </c>
      <c r="N1402" s="54"/>
      <c r="O1402" s="26"/>
      <c r="T1402" s="53"/>
      <c r="Y1402" s="28"/>
    </row>
    <row r="1403" spans="9:25" x14ac:dyDescent="0.3">
      <c r="I1403" s="22">
        <v>39001</v>
      </c>
      <c r="J1403" s="29">
        <f t="shared" si="49"/>
        <v>2006</v>
      </c>
      <c r="K1403" s="29">
        <v>462.5</v>
      </c>
      <c r="L1403" s="42">
        <v>1553.12</v>
      </c>
      <c r="M1403" s="26">
        <f t="shared" si="50"/>
        <v>0.4047375704349554</v>
      </c>
      <c r="N1403" s="54"/>
      <c r="O1403" s="26"/>
      <c r="T1403" s="53"/>
      <c r="Y1403" s="28"/>
    </row>
    <row r="1404" spans="9:25" x14ac:dyDescent="0.3">
      <c r="I1404" s="22">
        <v>39002</v>
      </c>
      <c r="J1404" s="29">
        <f t="shared" si="49"/>
        <v>2006</v>
      </c>
      <c r="K1404" s="29">
        <v>457.5</v>
      </c>
      <c r="L1404" s="42">
        <v>1549.53</v>
      </c>
      <c r="M1404" s="26">
        <f t="shared" si="50"/>
        <v>0.40485774900723492</v>
      </c>
      <c r="N1404" s="54"/>
      <c r="O1404" s="26"/>
      <c r="T1404" s="53"/>
      <c r="Y1404" s="28"/>
    </row>
    <row r="1405" spans="9:25" x14ac:dyDescent="0.3">
      <c r="I1405" s="22">
        <v>39003</v>
      </c>
      <c r="J1405" s="29">
        <f t="shared" si="49"/>
        <v>2006</v>
      </c>
      <c r="K1405" s="29">
        <v>467.5</v>
      </c>
      <c r="L1405" s="42">
        <v>1572.2</v>
      </c>
      <c r="M1405" s="26">
        <f t="shared" si="50"/>
        <v>0.44167109872173427</v>
      </c>
      <c r="N1405" s="54"/>
      <c r="O1405" s="26"/>
      <c r="T1405" s="53"/>
      <c r="Y1405" s="28"/>
    </row>
    <row r="1406" spans="9:25" x14ac:dyDescent="0.3">
      <c r="I1406" s="22">
        <v>39006</v>
      </c>
      <c r="J1406" s="29">
        <f t="shared" si="49"/>
        <v>2006</v>
      </c>
      <c r="K1406" s="29">
        <v>470</v>
      </c>
      <c r="L1406" s="42">
        <v>1561.79</v>
      </c>
      <c r="M1406" s="26" t="str">
        <f t="shared" si="50"/>
        <v/>
      </c>
      <c r="N1406" s="54"/>
      <c r="O1406" s="26"/>
      <c r="T1406" s="53"/>
      <c r="Y1406" s="28"/>
    </row>
    <row r="1407" spans="9:25" x14ac:dyDescent="0.3">
      <c r="I1407" s="22">
        <v>39007</v>
      </c>
      <c r="J1407" s="29">
        <f t="shared" si="49"/>
        <v>2006</v>
      </c>
      <c r="K1407" s="29">
        <v>480</v>
      </c>
      <c r="L1407" s="42">
        <v>1566.82</v>
      </c>
      <c r="M1407" s="26">
        <f t="shared" si="50"/>
        <v>0.43733086258932752</v>
      </c>
      <c r="N1407" s="54"/>
      <c r="O1407" s="26"/>
      <c r="T1407" s="53"/>
      <c r="Y1407" s="28"/>
    </row>
    <row r="1408" spans="9:25" x14ac:dyDescent="0.3">
      <c r="I1408" s="22">
        <v>39008</v>
      </c>
      <c r="J1408" s="29">
        <f t="shared" si="49"/>
        <v>2006</v>
      </c>
      <c r="K1408" s="29">
        <v>482.5</v>
      </c>
      <c r="L1408" s="42">
        <v>1564.55</v>
      </c>
      <c r="M1408" s="26">
        <f t="shared" si="50"/>
        <v>0.42767846551142025</v>
      </c>
      <c r="N1408" s="54"/>
      <c r="O1408" s="26"/>
      <c r="T1408" s="53"/>
      <c r="Y1408" s="28"/>
    </row>
    <row r="1409" spans="9:25" x14ac:dyDescent="0.3">
      <c r="I1409" s="22">
        <v>39009</v>
      </c>
      <c r="J1409" s="29">
        <f t="shared" si="49"/>
        <v>2006</v>
      </c>
      <c r="K1409" s="29">
        <v>482.5</v>
      </c>
      <c r="L1409" s="42">
        <v>1568.6</v>
      </c>
      <c r="M1409" s="26">
        <f t="shared" si="50"/>
        <v>0.45792863715366505</v>
      </c>
      <c r="N1409" s="54"/>
      <c r="O1409" s="26"/>
      <c r="T1409" s="53"/>
      <c r="Y1409" s="28"/>
    </row>
    <row r="1410" spans="9:25" x14ac:dyDescent="0.3">
      <c r="I1410" s="22">
        <v>39010</v>
      </c>
      <c r="J1410" s="29">
        <f t="shared" si="49"/>
        <v>2006</v>
      </c>
      <c r="K1410" s="29">
        <v>472.5</v>
      </c>
      <c r="L1410" s="42">
        <v>1572.85</v>
      </c>
      <c r="M1410" s="26">
        <f t="shared" si="50"/>
        <v>0.46257206620792241</v>
      </c>
      <c r="N1410" s="54"/>
      <c r="O1410" s="26"/>
      <c r="T1410" s="53"/>
      <c r="Y1410" s="28"/>
    </row>
    <row r="1411" spans="9:25" x14ac:dyDescent="0.3">
      <c r="I1411" s="22">
        <v>39020</v>
      </c>
      <c r="J1411" s="29">
        <f t="shared" si="49"/>
        <v>2006</v>
      </c>
      <c r="K1411" s="29">
        <v>465</v>
      </c>
      <c r="L1411" s="42">
        <v>1580.19</v>
      </c>
      <c r="M1411" s="26" t="str">
        <f t="shared" si="50"/>
        <v/>
      </c>
      <c r="N1411" s="54"/>
      <c r="O1411" s="26"/>
      <c r="T1411" s="53"/>
      <c r="Y1411" s="28"/>
    </row>
    <row r="1412" spans="9:25" x14ac:dyDescent="0.3">
      <c r="I1412" s="22">
        <v>39021</v>
      </c>
      <c r="J1412" s="29">
        <f t="shared" si="49"/>
        <v>2006</v>
      </c>
      <c r="K1412" s="29">
        <v>465</v>
      </c>
      <c r="L1412" s="42">
        <v>1582.63</v>
      </c>
      <c r="M1412" s="26">
        <f t="shared" si="50"/>
        <v>0.48433719119881458</v>
      </c>
      <c r="N1412" s="54"/>
      <c r="O1412" s="26"/>
      <c r="T1412" s="53"/>
      <c r="Y1412" s="28"/>
    </row>
    <row r="1413" spans="9:25" x14ac:dyDescent="0.3">
      <c r="I1413" s="22">
        <v>39023</v>
      </c>
      <c r="J1413" s="29">
        <f t="shared" ref="J1413:J1476" si="51">YEAR(I1413)</f>
        <v>2006</v>
      </c>
      <c r="K1413" s="29">
        <v>475</v>
      </c>
      <c r="L1413" s="42">
        <v>1607.7</v>
      </c>
      <c r="M1413" s="26" t="str">
        <f t="shared" ref="M1413:M1476" si="52">IFERROR((L1413-_xlfn.XLOOKUP(EDATE(I1413, -12), I:I, L:L, "", 0)) / _xlfn.XLOOKUP(EDATE(I1413, -12), I:I, L:L, "", 0),IF(_xlfn.XLOOKUP(EDATE(I1413, -12), I:I, L:L, "", 0)=0, "Previous Year Value is Zero", ""))</f>
        <v/>
      </c>
      <c r="N1413" s="54"/>
      <c r="O1413" s="26"/>
      <c r="T1413" s="53"/>
      <c r="Y1413" s="28"/>
    </row>
    <row r="1414" spans="9:25" x14ac:dyDescent="0.3">
      <c r="I1414" s="22">
        <v>39024</v>
      </c>
      <c r="J1414" s="29">
        <f t="shared" si="51"/>
        <v>2006</v>
      </c>
      <c r="K1414" s="29">
        <v>472.5</v>
      </c>
      <c r="L1414" s="42">
        <v>1612.92</v>
      </c>
      <c r="M1414" s="26" t="str">
        <f t="shared" si="52"/>
        <v/>
      </c>
      <c r="N1414" s="54"/>
      <c r="O1414" s="26"/>
      <c r="T1414" s="53"/>
      <c r="Y1414" s="28"/>
    </row>
    <row r="1415" spans="9:25" x14ac:dyDescent="0.3">
      <c r="I1415" s="22">
        <v>39027</v>
      </c>
      <c r="J1415" s="29">
        <f t="shared" si="51"/>
        <v>2006</v>
      </c>
      <c r="K1415" s="29">
        <v>480</v>
      </c>
      <c r="L1415" s="42">
        <v>1640.85</v>
      </c>
      <c r="M1415" s="26" t="str">
        <f t="shared" si="52"/>
        <v/>
      </c>
      <c r="N1415" s="54"/>
      <c r="O1415" s="26"/>
      <c r="T1415" s="53"/>
      <c r="Y1415" s="28"/>
    </row>
    <row r="1416" spans="9:25" x14ac:dyDescent="0.3">
      <c r="I1416" s="22">
        <v>39028</v>
      </c>
      <c r="J1416" s="29">
        <f t="shared" si="51"/>
        <v>2006</v>
      </c>
      <c r="K1416" s="29">
        <v>485</v>
      </c>
      <c r="L1416" s="42">
        <v>1654.15</v>
      </c>
      <c r="M1416" s="26" t="str">
        <f t="shared" si="52"/>
        <v/>
      </c>
      <c r="N1416" s="54"/>
      <c r="O1416" s="26"/>
      <c r="T1416" s="53"/>
      <c r="Y1416" s="28"/>
    </row>
    <row r="1417" spans="9:25" x14ac:dyDescent="0.3">
      <c r="I1417" s="22">
        <v>39029</v>
      </c>
      <c r="J1417" s="29">
        <f t="shared" si="51"/>
        <v>2006</v>
      </c>
      <c r="K1417" s="29">
        <v>482.5</v>
      </c>
      <c r="L1417" s="42">
        <v>1646.07</v>
      </c>
      <c r="M1417" s="26" t="str">
        <f t="shared" si="52"/>
        <v/>
      </c>
      <c r="N1417" s="54"/>
      <c r="O1417" s="26"/>
      <c r="T1417" s="53"/>
      <c r="Y1417" s="28"/>
    </row>
    <row r="1418" spans="9:25" x14ac:dyDescent="0.3">
      <c r="I1418" s="22">
        <v>39030</v>
      </c>
      <c r="J1418" s="29">
        <f t="shared" si="51"/>
        <v>2006</v>
      </c>
      <c r="K1418" s="29">
        <v>500</v>
      </c>
      <c r="L1418" s="42">
        <v>1660.26</v>
      </c>
      <c r="M1418" s="26">
        <f t="shared" si="52"/>
        <v>0.57696472331452675</v>
      </c>
      <c r="N1418" s="54"/>
      <c r="O1418" s="26"/>
      <c r="T1418" s="53"/>
      <c r="Y1418" s="28"/>
    </row>
    <row r="1419" spans="9:25" x14ac:dyDescent="0.3">
      <c r="I1419" s="22">
        <v>39031</v>
      </c>
      <c r="J1419" s="29">
        <f t="shared" si="51"/>
        <v>2006</v>
      </c>
      <c r="K1419" s="29">
        <v>505</v>
      </c>
      <c r="L1419" s="42">
        <v>1664.84</v>
      </c>
      <c r="M1419" s="26">
        <f t="shared" si="52"/>
        <v>0.59513270096771087</v>
      </c>
      <c r="N1419" s="54"/>
      <c r="O1419" s="26"/>
      <c r="T1419" s="53"/>
      <c r="Y1419" s="28"/>
    </row>
    <row r="1420" spans="9:25" x14ac:dyDescent="0.3">
      <c r="I1420" s="22">
        <v>39034</v>
      </c>
      <c r="J1420" s="29">
        <f t="shared" si="51"/>
        <v>2006</v>
      </c>
      <c r="K1420" s="29">
        <v>480</v>
      </c>
      <c r="L1420" s="42">
        <v>1639.27</v>
      </c>
      <c r="M1420" s="26" t="str">
        <f t="shared" si="52"/>
        <v/>
      </c>
      <c r="N1420" s="54"/>
      <c r="O1420" s="26"/>
      <c r="T1420" s="53"/>
      <c r="Y1420" s="28"/>
    </row>
    <row r="1421" spans="9:25" x14ac:dyDescent="0.3">
      <c r="I1421" s="22">
        <v>39035</v>
      </c>
      <c r="J1421" s="29">
        <f t="shared" si="51"/>
        <v>2006</v>
      </c>
      <c r="K1421" s="29">
        <v>497.5</v>
      </c>
      <c r="L1421" s="42">
        <v>1672.07</v>
      </c>
      <c r="M1421" s="26">
        <f t="shared" si="52"/>
        <v>0.64294066206164691</v>
      </c>
      <c r="N1421" s="54"/>
      <c r="O1421" s="26"/>
      <c r="T1421" s="53"/>
      <c r="Y1421" s="28"/>
    </row>
    <row r="1422" spans="9:25" x14ac:dyDescent="0.3">
      <c r="I1422" s="22">
        <v>39036</v>
      </c>
      <c r="J1422" s="29">
        <f t="shared" si="51"/>
        <v>2006</v>
      </c>
      <c r="K1422" s="29">
        <v>500</v>
      </c>
      <c r="L1422" s="42">
        <v>1670.11</v>
      </c>
      <c r="M1422" s="26">
        <f t="shared" si="52"/>
        <v>0.63403060425798352</v>
      </c>
      <c r="N1422" s="54"/>
      <c r="O1422" s="26"/>
      <c r="T1422" s="53"/>
      <c r="Y1422" s="28"/>
    </row>
    <row r="1423" spans="9:25" x14ac:dyDescent="0.3">
      <c r="I1423" s="22">
        <v>39037</v>
      </c>
      <c r="J1423" s="29">
        <f t="shared" si="51"/>
        <v>2006</v>
      </c>
      <c r="K1423" s="29">
        <v>500</v>
      </c>
      <c r="L1423" s="42">
        <v>1668.82</v>
      </c>
      <c r="M1423" s="26">
        <f t="shared" si="52"/>
        <v>0.62679976214382505</v>
      </c>
      <c r="N1423" s="54"/>
      <c r="O1423" s="26"/>
      <c r="T1423" s="53"/>
      <c r="Y1423" s="28"/>
    </row>
    <row r="1424" spans="9:25" x14ac:dyDescent="0.3">
      <c r="I1424" s="22">
        <v>39038</v>
      </c>
      <c r="J1424" s="29">
        <f t="shared" si="51"/>
        <v>2006</v>
      </c>
      <c r="K1424" s="29">
        <v>500</v>
      </c>
      <c r="L1424" s="42">
        <v>1672.11</v>
      </c>
      <c r="M1424" s="26">
        <f t="shared" si="52"/>
        <v>0.61825449055435111</v>
      </c>
      <c r="N1424" s="54"/>
      <c r="O1424" s="26"/>
      <c r="T1424" s="53"/>
      <c r="Y1424" s="28"/>
    </row>
    <row r="1425" spans="9:25" x14ac:dyDescent="0.3">
      <c r="I1425" s="22">
        <v>39041</v>
      </c>
      <c r="J1425" s="29">
        <f t="shared" si="51"/>
        <v>2006</v>
      </c>
      <c r="K1425" s="29">
        <v>510</v>
      </c>
      <c r="L1425" s="42">
        <v>1684.01</v>
      </c>
      <c r="M1425" s="26" t="str">
        <f t="shared" si="52"/>
        <v/>
      </c>
      <c r="N1425" s="54"/>
      <c r="O1425" s="26"/>
      <c r="T1425" s="53"/>
      <c r="Y1425" s="28"/>
    </row>
    <row r="1426" spans="9:25" x14ac:dyDescent="0.3">
      <c r="I1426" s="22">
        <v>39042</v>
      </c>
      <c r="J1426" s="29">
        <f t="shared" si="51"/>
        <v>2006</v>
      </c>
      <c r="K1426" s="29">
        <v>510</v>
      </c>
      <c r="L1426" s="42">
        <v>1678.61</v>
      </c>
      <c r="M1426" s="26">
        <f t="shared" si="52"/>
        <v>0.57992771492573825</v>
      </c>
      <c r="N1426" s="54"/>
      <c r="O1426" s="26"/>
      <c r="T1426" s="53"/>
      <c r="Y1426" s="28"/>
    </row>
    <row r="1427" spans="9:25" x14ac:dyDescent="0.3">
      <c r="I1427" s="22">
        <v>39043</v>
      </c>
      <c r="J1427" s="29">
        <f t="shared" si="51"/>
        <v>2006</v>
      </c>
      <c r="K1427" s="29">
        <v>515</v>
      </c>
      <c r="L1427" s="42">
        <v>1705.44</v>
      </c>
      <c r="M1427" s="26">
        <f t="shared" si="52"/>
        <v>0.59941479334890146</v>
      </c>
      <c r="N1427" s="54"/>
      <c r="O1427" s="26"/>
      <c r="T1427" s="53"/>
      <c r="Y1427" s="28"/>
    </row>
    <row r="1428" spans="9:25" x14ac:dyDescent="0.3">
      <c r="I1428" s="22">
        <v>39044</v>
      </c>
      <c r="J1428" s="29">
        <f t="shared" si="51"/>
        <v>2006</v>
      </c>
      <c r="K1428" s="29">
        <v>520</v>
      </c>
      <c r="L1428" s="42">
        <v>1704.13</v>
      </c>
      <c r="M1428" s="26">
        <f t="shared" si="52"/>
        <v>0.60603347532702556</v>
      </c>
      <c r="N1428" s="54"/>
      <c r="O1428" s="26"/>
      <c r="T1428" s="53"/>
      <c r="Y1428" s="28"/>
    </row>
    <row r="1429" spans="9:25" x14ac:dyDescent="0.3">
      <c r="I1429" s="22">
        <v>39045</v>
      </c>
      <c r="J1429" s="29">
        <f t="shared" si="51"/>
        <v>2006</v>
      </c>
      <c r="K1429" s="29">
        <v>545</v>
      </c>
      <c r="L1429" s="42">
        <v>1717.73</v>
      </c>
      <c r="M1429" s="26">
        <f t="shared" si="52"/>
        <v>0.59317553655233812</v>
      </c>
      <c r="N1429" s="54"/>
      <c r="O1429" s="26"/>
      <c r="T1429" s="53"/>
      <c r="Y1429" s="28"/>
    </row>
    <row r="1430" spans="9:25" x14ac:dyDescent="0.3">
      <c r="I1430" s="22">
        <v>39048</v>
      </c>
      <c r="J1430" s="29">
        <f t="shared" si="51"/>
        <v>2006</v>
      </c>
      <c r="K1430" s="29">
        <v>545</v>
      </c>
      <c r="L1430" s="42">
        <v>1728.93</v>
      </c>
      <c r="M1430" s="26" t="str">
        <f t="shared" si="52"/>
        <v/>
      </c>
      <c r="N1430" s="54"/>
      <c r="O1430" s="26"/>
      <c r="T1430" s="53"/>
      <c r="Y1430" s="28"/>
    </row>
    <row r="1431" spans="9:25" x14ac:dyDescent="0.3">
      <c r="I1431" s="22">
        <v>39049</v>
      </c>
      <c r="J1431" s="29">
        <f t="shared" si="51"/>
        <v>2006</v>
      </c>
      <c r="K1431" s="29">
        <v>515</v>
      </c>
      <c r="L1431" s="42">
        <v>1691.08</v>
      </c>
      <c r="M1431" s="26">
        <f t="shared" si="52"/>
        <v>0.5642795034503173</v>
      </c>
      <c r="N1431" s="54"/>
      <c r="O1431" s="26"/>
      <c r="T1431" s="53"/>
      <c r="Y1431" s="28"/>
    </row>
    <row r="1432" spans="9:25" x14ac:dyDescent="0.3">
      <c r="I1432" s="22">
        <v>39050</v>
      </c>
      <c r="J1432" s="29">
        <f t="shared" si="51"/>
        <v>2006</v>
      </c>
      <c r="K1432" s="29">
        <v>525</v>
      </c>
      <c r="L1432" s="42">
        <v>1713.4</v>
      </c>
      <c r="M1432" s="26">
        <f t="shared" si="52"/>
        <v>0.58313929851794377</v>
      </c>
      <c r="N1432" s="54"/>
      <c r="O1432" s="26"/>
      <c r="T1432" s="53"/>
      <c r="Y1432" s="28"/>
    </row>
    <row r="1433" spans="9:25" x14ac:dyDescent="0.3">
      <c r="I1433" s="22">
        <v>39051</v>
      </c>
      <c r="J1433" s="29">
        <f t="shared" si="51"/>
        <v>2006</v>
      </c>
      <c r="K1433" s="29">
        <v>530</v>
      </c>
      <c r="L1433" s="42">
        <v>1718.96</v>
      </c>
      <c r="M1433" s="26">
        <f t="shared" si="52"/>
        <v>0.5674788444703821</v>
      </c>
      <c r="N1433" s="54"/>
      <c r="O1433" s="26"/>
      <c r="T1433" s="53"/>
      <c r="Y1433" s="28"/>
    </row>
    <row r="1434" spans="9:25" x14ac:dyDescent="0.3">
      <c r="I1434" s="22">
        <v>39052</v>
      </c>
      <c r="J1434" s="29">
        <f t="shared" si="51"/>
        <v>2006</v>
      </c>
      <c r="K1434" s="29">
        <v>540</v>
      </c>
      <c r="L1434" s="42">
        <v>1734.75</v>
      </c>
      <c r="M1434" s="26">
        <f t="shared" si="52"/>
        <v>0.58226693543238162</v>
      </c>
      <c r="N1434" s="54"/>
      <c r="O1434" s="26"/>
      <c r="T1434" s="53"/>
      <c r="Y1434" s="28"/>
    </row>
    <row r="1435" spans="9:25" x14ac:dyDescent="0.3">
      <c r="I1435" s="22">
        <v>39055</v>
      </c>
      <c r="J1435" s="29">
        <f t="shared" si="51"/>
        <v>2006</v>
      </c>
      <c r="K1435" s="29">
        <v>530</v>
      </c>
      <c r="L1435" s="42">
        <v>1731.24</v>
      </c>
      <c r="M1435" s="26" t="str">
        <f t="shared" si="52"/>
        <v/>
      </c>
      <c r="N1435" s="54"/>
      <c r="O1435" s="26"/>
      <c r="T1435" s="53"/>
      <c r="Y1435" s="28"/>
    </row>
    <row r="1436" spans="9:25" x14ac:dyDescent="0.3">
      <c r="I1436" s="22">
        <v>39056</v>
      </c>
      <c r="J1436" s="29">
        <f t="shared" si="51"/>
        <v>2006</v>
      </c>
      <c r="K1436" s="29">
        <v>535</v>
      </c>
      <c r="L1436" s="42">
        <v>1776.76</v>
      </c>
      <c r="M1436" s="26">
        <f t="shared" si="52"/>
        <v>0.58557175748273227</v>
      </c>
      <c r="N1436" s="54"/>
      <c r="O1436" s="26"/>
      <c r="T1436" s="53"/>
      <c r="Y1436" s="28"/>
    </row>
    <row r="1437" spans="9:25" x14ac:dyDescent="0.3">
      <c r="I1437" s="22">
        <v>39057</v>
      </c>
      <c r="J1437" s="29">
        <f t="shared" si="51"/>
        <v>2006</v>
      </c>
      <c r="K1437" s="29">
        <v>530</v>
      </c>
      <c r="L1437" s="42">
        <v>1784.43</v>
      </c>
      <c r="M1437" s="26">
        <f t="shared" si="52"/>
        <v>0.5883625293740653</v>
      </c>
      <c r="N1437" s="54"/>
      <c r="O1437" s="26"/>
      <c r="T1437" s="53"/>
      <c r="Y1437" s="28"/>
    </row>
    <row r="1438" spans="9:25" x14ac:dyDescent="0.3">
      <c r="I1438" s="22">
        <v>39058</v>
      </c>
      <c r="J1438" s="29">
        <f t="shared" si="51"/>
        <v>2006</v>
      </c>
      <c r="K1438" s="29">
        <v>520</v>
      </c>
      <c r="L1438" s="42">
        <v>1782.12</v>
      </c>
      <c r="M1438" s="26">
        <f t="shared" si="52"/>
        <v>0.5478256338101567</v>
      </c>
      <c r="N1438" s="54"/>
      <c r="O1438" s="26"/>
      <c r="T1438" s="53"/>
      <c r="Y1438" s="28"/>
    </row>
    <row r="1439" spans="9:25" x14ac:dyDescent="0.3">
      <c r="I1439" s="22">
        <v>39059</v>
      </c>
      <c r="J1439" s="29">
        <f t="shared" si="51"/>
        <v>2006</v>
      </c>
      <c r="K1439" s="29">
        <v>515</v>
      </c>
      <c r="L1439" s="42">
        <v>1775.28</v>
      </c>
      <c r="M1439" s="26">
        <f t="shared" si="52"/>
        <v>0.53263346916223497</v>
      </c>
      <c r="N1439" s="54"/>
      <c r="O1439" s="26"/>
      <c r="T1439" s="53"/>
      <c r="Y1439" s="28"/>
    </row>
    <row r="1440" spans="9:25" x14ac:dyDescent="0.3">
      <c r="I1440" s="22">
        <v>39062</v>
      </c>
      <c r="J1440" s="29">
        <f t="shared" si="51"/>
        <v>2006</v>
      </c>
      <c r="K1440" s="29">
        <v>510</v>
      </c>
      <c r="L1440" s="42">
        <v>1759.67</v>
      </c>
      <c r="M1440" s="26" t="str">
        <f t="shared" si="52"/>
        <v/>
      </c>
      <c r="N1440" s="54"/>
      <c r="O1440" s="26"/>
      <c r="T1440" s="53"/>
      <c r="Y1440" s="28"/>
    </row>
    <row r="1441" spans="9:25" x14ac:dyDescent="0.3">
      <c r="I1441" s="22">
        <v>39063</v>
      </c>
      <c r="J1441" s="29">
        <f t="shared" si="51"/>
        <v>2006</v>
      </c>
      <c r="K1441" s="29">
        <v>510</v>
      </c>
      <c r="L1441" s="42">
        <v>1754.58</v>
      </c>
      <c r="M1441" s="26">
        <f t="shared" si="52"/>
        <v>0.49324686598411921</v>
      </c>
      <c r="N1441" s="54"/>
      <c r="O1441" s="26"/>
      <c r="T1441" s="53"/>
      <c r="Y1441" s="28"/>
    </row>
    <row r="1442" spans="9:25" x14ac:dyDescent="0.3">
      <c r="I1442" s="22">
        <v>39064</v>
      </c>
      <c r="J1442" s="29">
        <f t="shared" si="51"/>
        <v>2006</v>
      </c>
      <c r="K1442" s="29">
        <v>520</v>
      </c>
      <c r="L1442" s="42">
        <v>1753.8</v>
      </c>
      <c r="M1442" s="26">
        <f t="shared" si="52"/>
        <v>0.48371868734296081</v>
      </c>
      <c r="N1442" s="54"/>
      <c r="O1442" s="26"/>
      <c r="T1442" s="53"/>
      <c r="Y1442" s="28"/>
    </row>
    <row r="1443" spans="9:25" x14ac:dyDescent="0.3">
      <c r="I1443" s="22">
        <v>39065</v>
      </c>
      <c r="J1443" s="29">
        <f t="shared" si="51"/>
        <v>2006</v>
      </c>
      <c r="K1443" s="29">
        <v>520</v>
      </c>
      <c r="L1443" s="42">
        <v>1767.8</v>
      </c>
      <c r="M1443" s="26">
        <f t="shared" si="52"/>
        <v>0.50615138193095455</v>
      </c>
      <c r="N1443" s="54"/>
      <c r="O1443" s="26"/>
      <c r="T1443" s="53"/>
      <c r="Y1443" s="28"/>
    </row>
    <row r="1444" spans="9:25" x14ac:dyDescent="0.3">
      <c r="I1444" s="22">
        <v>39069</v>
      </c>
      <c r="J1444" s="29">
        <f t="shared" si="51"/>
        <v>2006</v>
      </c>
      <c r="K1444" s="29">
        <v>515</v>
      </c>
      <c r="L1444" s="42">
        <v>1787.62</v>
      </c>
      <c r="M1444" s="26" t="str">
        <f t="shared" si="52"/>
        <v/>
      </c>
      <c r="N1444" s="54"/>
      <c r="O1444" s="26"/>
      <c r="T1444" s="53"/>
      <c r="Y1444" s="28"/>
    </row>
    <row r="1445" spans="9:25" x14ac:dyDescent="0.3">
      <c r="I1445" s="22">
        <v>39070</v>
      </c>
      <c r="J1445" s="29">
        <f t="shared" si="51"/>
        <v>2006</v>
      </c>
      <c r="K1445" s="29">
        <v>500</v>
      </c>
      <c r="L1445" s="42">
        <v>1736.67</v>
      </c>
      <c r="M1445" s="26">
        <f t="shared" si="52"/>
        <v>0.49412817358237349</v>
      </c>
      <c r="N1445" s="54"/>
      <c r="O1445" s="26"/>
      <c r="T1445" s="53"/>
      <c r="Y1445" s="28"/>
    </row>
    <row r="1446" spans="9:25" x14ac:dyDescent="0.3">
      <c r="I1446" s="22">
        <v>39071</v>
      </c>
      <c r="J1446" s="29">
        <f t="shared" si="51"/>
        <v>2006</v>
      </c>
      <c r="K1446" s="29">
        <v>510</v>
      </c>
      <c r="L1446" s="42">
        <v>1766.8</v>
      </c>
      <c r="M1446" s="26">
        <f t="shared" si="52"/>
        <v>0.5191353619425122</v>
      </c>
      <c r="N1446" s="54"/>
      <c r="O1446" s="26"/>
      <c r="T1446" s="53"/>
      <c r="Y1446" s="28"/>
    </row>
    <row r="1447" spans="9:25" x14ac:dyDescent="0.3">
      <c r="I1447" s="22">
        <v>39072</v>
      </c>
      <c r="J1447" s="29">
        <f t="shared" si="51"/>
        <v>2006</v>
      </c>
      <c r="K1447" s="29">
        <v>515</v>
      </c>
      <c r="L1447" s="42">
        <v>1789.09</v>
      </c>
      <c r="M1447" s="26">
        <f t="shared" si="52"/>
        <v>0.54157475701385538</v>
      </c>
      <c r="N1447" s="54"/>
      <c r="O1447" s="26"/>
      <c r="T1447" s="53"/>
      <c r="Y1447" s="28"/>
    </row>
    <row r="1448" spans="9:25" x14ac:dyDescent="0.3">
      <c r="I1448" s="22">
        <v>39073</v>
      </c>
      <c r="J1448" s="29">
        <f t="shared" si="51"/>
        <v>2006</v>
      </c>
      <c r="K1448" s="29">
        <v>515</v>
      </c>
      <c r="L1448" s="42">
        <v>1785.76</v>
      </c>
      <c r="M1448" s="26">
        <f t="shared" si="52"/>
        <v>0.53413171594989783</v>
      </c>
      <c r="N1448" s="54"/>
      <c r="O1448" s="26"/>
      <c r="T1448" s="53"/>
      <c r="Y1448" s="28"/>
    </row>
    <row r="1449" spans="9:25" x14ac:dyDescent="0.3">
      <c r="I1449" s="22">
        <v>39077</v>
      </c>
      <c r="J1449" s="29">
        <f t="shared" si="51"/>
        <v>2006</v>
      </c>
      <c r="K1449" s="29">
        <v>510</v>
      </c>
      <c r="L1449" s="42">
        <v>1783.98</v>
      </c>
      <c r="M1449" s="26" t="str">
        <f t="shared" si="52"/>
        <v/>
      </c>
      <c r="N1449" s="54"/>
      <c r="O1449" s="26"/>
      <c r="T1449" s="53"/>
      <c r="Y1449" s="28"/>
    </row>
    <row r="1450" spans="9:25" x14ac:dyDescent="0.3">
      <c r="I1450" s="22">
        <v>39079</v>
      </c>
      <c r="J1450" s="29">
        <f t="shared" si="51"/>
        <v>2006</v>
      </c>
      <c r="K1450" s="29">
        <v>515</v>
      </c>
      <c r="L1450" s="42">
        <v>1803.26</v>
      </c>
      <c r="M1450" s="26">
        <f t="shared" si="52"/>
        <v>0.54900613328293835</v>
      </c>
      <c r="N1450" s="54"/>
      <c r="O1450" s="26"/>
      <c r="T1450" s="53"/>
      <c r="Y1450" s="28"/>
    </row>
    <row r="1451" spans="9:25" x14ac:dyDescent="0.3">
      <c r="I1451" s="22">
        <v>39080</v>
      </c>
      <c r="J1451" s="29">
        <f t="shared" si="51"/>
        <v>2006</v>
      </c>
      <c r="K1451" s="29">
        <v>520</v>
      </c>
      <c r="L1451" s="42">
        <v>1805.52</v>
      </c>
      <c r="M1451" s="26">
        <f t="shared" si="52"/>
        <v>0.55296181932343036</v>
      </c>
      <c r="N1451" s="54"/>
      <c r="O1451" s="26"/>
      <c r="T1451" s="53"/>
      <c r="Y1451" s="28"/>
    </row>
    <row r="1452" spans="9:25" x14ac:dyDescent="0.3">
      <c r="I1452" s="22">
        <v>39084</v>
      </c>
      <c r="J1452" s="29">
        <f t="shared" si="51"/>
        <v>2007</v>
      </c>
      <c r="K1452" s="29">
        <v>525</v>
      </c>
      <c r="L1452" s="42">
        <v>1836.52</v>
      </c>
      <c r="M1452" s="26">
        <f t="shared" si="52"/>
        <v>0.56738442105981846</v>
      </c>
      <c r="N1452" s="54"/>
      <c r="O1452" s="26"/>
      <c r="T1452" s="53"/>
      <c r="Y1452" s="28"/>
    </row>
    <row r="1453" spans="9:25" x14ac:dyDescent="0.3">
      <c r="I1453" s="22">
        <v>39085</v>
      </c>
      <c r="J1453" s="29">
        <f t="shared" si="51"/>
        <v>2007</v>
      </c>
      <c r="K1453" s="29">
        <v>515</v>
      </c>
      <c r="L1453" s="42">
        <v>1834.71</v>
      </c>
      <c r="M1453" s="26">
        <f t="shared" si="52"/>
        <v>0.54868362187576492</v>
      </c>
      <c r="N1453" s="54"/>
      <c r="O1453" s="26"/>
      <c r="T1453" s="53"/>
      <c r="Y1453" s="28"/>
    </row>
    <row r="1454" spans="9:25" x14ac:dyDescent="0.3">
      <c r="I1454" s="22">
        <v>39086</v>
      </c>
      <c r="J1454" s="29">
        <f t="shared" si="51"/>
        <v>2007</v>
      </c>
      <c r="K1454" s="29">
        <v>520</v>
      </c>
      <c r="L1454" s="42">
        <v>1824.1</v>
      </c>
      <c r="M1454" s="26">
        <f t="shared" si="52"/>
        <v>0.50540562845588832</v>
      </c>
      <c r="N1454" s="54"/>
      <c r="O1454" s="26"/>
      <c r="T1454" s="53"/>
      <c r="Y1454" s="28"/>
    </row>
    <row r="1455" spans="9:25" x14ac:dyDescent="0.3">
      <c r="I1455" s="22">
        <v>39087</v>
      </c>
      <c r="J1455" s="29">
        <f t="shared" si="51"/>
        <v>2007</v>
      </c>
      <c r="K1455" s="29">
        <v>520</v>
      </c>
      <c r="L1455" s="42">
        <v>1832.55</v>
      </c>
      <c r="M1455" s="26">
        <f t="shared" si="52"/>
        <v>0.51325350949628401</v>
      </c>
      <c r="N1455" s="54"/>
      <c r="O1455" s="26"/>
      <c r="T1455" s="53"/>
      <c r="Y1455" s="28"/>
    </row>
    <row r="1456" spans="9:25" x14ac:dyDescent="0.3">
      <c r="I1456" s="22">
        <v>39090</v>
      </c>
      <c r="J1456" s="29">
        <f t="shared" si="51"/>
        <v>2007</v>
      </c>
      <c r="K1456" s="29">
        <v>525</v>
      </c>
      <c r="L1456" s="42">
        <v>1813.39</v>
      </c>
      <c r="M1456" s="26" t="str">
        <f t="shared" si="52"/>
        <v/>
      </c>
      <c r="N1456" s="54"/>
      <c r="O1456" s="26"/>
      <c r="T1456" s="53"/>
      <c r="Y1456" s="28"/>
    </row>
    <row r="1457" spans="9:25" x14ac:dyDescent="0.3">
      <c r="I1457" s="22">
        <v>39091</v>
      </c>
      <c r="J1457" s="29">
        <f t="shared" si="51"/>
        <v>2007</v>
      </c>
      <c r="K1457" s="29">
        <v>520</v>
      </c>
      <c r="L1457" s="42">
        <v>1780.88</v>
      </c>
      <c r="M1457" s="26">
        <f t="shared" si="52"/>
        <v>0.43036825830287956</v>
      </c>
      <c r="N1457" s="54"/>
      <c r="O1457" s="26"/>
      <c r="T1457" s="53"/>
      <c r="Y1457" s="28"/>
    </row>
    <row r="1458" spans="9:25" x14ac:dyDescent="0.3">
      <c r="I1458" s="22">
        <v>39092</v>
      </c>
      <c r="J1458" s="29">
        <f t="shared" si="51"/>
        <v>2007</v>
      </c>
      <c r="K1458" s="29">
        <v>490</v>
      </c>
      <c r="L1458" s="42">
        <v>1710.37</v>
      </c>
      <c r="M1458" s="26" t="str">
        <f t="shared" si="52"/>
        <v/>
      </c>
      <c r="N1458" s="54"/>
      <c r="O1458" s="26"/>
      <c r="T1458" s="53"/>
      <c r="Y1458" s="28"/>
    </row>
    <row r="1459" spans="9:25" x14ac:dyDescent="0.3">
      <c r="I1459" s="22">
        <v>39093</v>
      </c>
      <c r="J1459" s="29">
        <f t="shared" si="51"/>
        <v>2007</v>
      </c>
      <c r="K1459" s="29">
        <v>482.5</v>
      </c>
      <c r="L1459" s="42">
        <v>1703.84</v>
      </c>
      <c r="M1459" s="26">
        <f t="shared" si="52"/>
        <v>0.35088164404414557</v>
      </c>
      <c r="N1459" s="54"/>
      <c r="O1459" s="26"/>
      <c r="T1459" s="53"/>
      <c r="Y1459" s="28"/>
    </row>
    <row r="1460" spans="9:25" x14ac:dyDescent="0.3">
      <c r="I1460" s="22">
        <v>39094</v>
      </c>
      <c r="J1460" s="29">
        <f t="shared" si="51"/>
        <v>2007</v>
      </c>
      <c r="K1460" s="29">
        <v>480</v>
      </c>
      <c r="L1460" s="42">
        <v>1678.04</v>
      </c>
      <c r="M1460" s="26">
        <f t="shared" si="52"/>
        <v>0.33575323383084577</v>
      </c>
      <c r="N1460" s="54"/>
      <c r="O1460" s="26"/>
      <c r="T1460" s="53"/>
      <c r="Y1460" s="28"/>
    </row>
    <row r="1461" spans="9:25" x14ac:dyDescent="0.3">
      <c r="I1461" s="22">
        <v>39097</v>
      </c>
      <c r="J1461" s="29">
        <f t="shared" si="51"/>
        <v>2007</v>
      </c>
      <c r="K1461" s="29">
        <v>500</v>
      </c>
      <c r="L1461" s="42">
        <v>1730.47</v>
      </c>
      <c r="M1461" s="26" t="str">
        <f t="shared" si="52"/>
        <v/>
      </c>
      <c r="N1461" s="54"/>
      <c r="O1461" s="26"/>
      <c r="T1461" s="53"/>
      <c r="Y1461" s="28"/>
    </row>
    <row r="1462" spans="9:25" x14ac:dyDescent="0.3">
      <c r="I1462" s="22">
        <v>39098</v>
      </c>
      <c r="J1462" s="29">
        <f t="shared" si="51"/>
        <v>2007</v>
      </c>
      <c r="K1462" s="29">
        <v>510</v>
      </c>
      <c r="L1462" s="42">
        <v>1754.29</v>
      </c>
      <c r="M1462" s="26">
        <f t="shared" si="52"/>
        <v>0.42017874779398667</v>
      </c>
      <c r="N1462" s="54"/>
      <c r="O1462" s="26"/>
      <c r="T1462" s="53"/>
      <c r="Y1462" s="28"/>
    </row>
    <row r="1463" spans="9:25" x14ac:dyDescent="0.3">
      <c r="I1463" s="22">
        <v>39099</v>
      </c>
      <c r="J1463" s="29">
        <f t="shared" si="51"/>
        <v>2007</v>
      </c>
      <c r="K1463" s="29">
        <v>505</v>
      </c>
      <c r="L1463" s="42">
        <v>1758.48</v>
      </c>
      <c r="M1463" s="26">
        <f t="shared" si="52"/>
        <v>0.44985035494323394</v>
      </c>
      <c r="N1463" s="54"/>
      <c r="O1463" s="26"/>
      <c r="T1463" s="53"/>
      <c r="Y1463" s="28"/>
    </row>
    <row r="1464" spans="9:25" x14ac:dyDescent="0.3">
      <c r="I1464" s="22">
        <v>39100</v>
      </c>
      <c r="J1464" s="29">
        <f t="shared" si="51"/>
        <v>2007</v>
      </c>
      <c r="K1464" s="29">
        <v>520</v>
      </c>
      <c r="L1464" s="42">
        <v>1777.71</v>
      </c>
      <c r="M1464" s="26">
        <f t="shared" si="52"/>
        <v>0.48986758297016425</v>
      </c>
      <c r="N1464" s="54"/>
      <c r="O1464" s="26"/>
      <c r="T1464" s="53"/>
      <c r="Y1464" s="28"/>
    </row>
    <row r="1465" spans="9:25" x14ac:dyDescent="0.3">
      <c r="I1465" s="22">
        <v>39101</v>
      </c>
      <c r="J1465" s="29">
        <f t="shared" si="51"/>
        <v>2007</v>
      </c>
      <c r="K1465" s="29">
        <v>525</v>
      </c>
      <c r="L1465" s="42">
        <v>1795.56</v>
      </c>
      <c r="M1465" s="26">
        <f t="shared" si="52"/>
        <v>0.45973367152821815</v>
      </c>
      <c r="N1465" s="54"/>
      <c r="O1465" s="26"/>
      <c r="T1465" s="53"/>
      <c r="Y1465" s="28"/>
    </row>
    <row r="1466" spans="9:25" x14ac:dyDescent="0.3">
      <c r="I1466" s="22">
        <v>39104</v>
      </c>
      <c r="J1466" s="29">
        <f t="shared" si="51"/>
        <v>2007</v>
      </c>
      <c r="K1466" s="29">
        <v>540</v>
      </c>
      <c r="L1466" s="42">
        <v>1817.41</v>
      </c>
      <c r="M1466" s="26" t="str">
        <f t="shared" si="52"/>
        <v/>
      </c>
      <c r="N1466" s="54"/>
      <c r="O1466" s="26"/>
      <c r="T1466" s="53"/>
      <c r="Y1466" s="28"/>
    </row>
    <row r="1467" spans="9:25" x14ac:dyDescent="0.3">
      <c r="I1467" s="22">
        <v>39105</v>
      </c>
      <c r="J1467" s="29">
        <f t="shared" si="51"/>
        <v>2007</v>
      </c>
      <c r="K1467" s="29">
        <v>530</v>
      </c>
      <c r="L1467" s="42">
        <v>1808.57</v>
      </c>
      <c r="M1467" s="26">
        <f t="shared" si="52"/>
        <v>0.50697841067217697</v>
      </c>
      <c r="N1467" s="54"/>
      <c r="O1467" s="26"/>
      <c r="T1467" s="53"/>
      <c r="Y1467" s="28"/>
    </row>
    <row r="1468" spans="9:25" x14ac:dyDescent="0.3">
      <c r="I1468" s="22">
        <v>39106</v>
      </c>
      <c r="J1468" s="29">
        <f t="shared" si="51"/>
        <v>2007</v>
      </c>
      <c r="K1468" s="29">
        <v>530</v>
      </c>
      <c r="L1468" s="42">
        <v>1805.69</v>
      </c>
      <c r="M1468" s="26">
        <f t="shared" si="52"/>
        <v>0.49574228392505093</v>
      </c>
      <c r="N1468" s="54"/>
      <c r="O1468" s="26"/>
      <c r="T1468" s="53"/>
      <c r="Y1468" s="28"/>
    </row>
    <row r="1469" spans="9:25" x14ac:dyDescent="0.3">
      <c r="I1469" s="22">
        <v>39107</v>
      </c>
      <c r="J1469" s="29">
        <f t="shared" si="51"/>
        <v>2007</v>
      </c>
      <c r="K1469" s="29">
        <v>520</v>
      </c>
      <c r="L1469" s="42">
        <v>1773.96</v>
      </c>
      <c r="M1469" s="26">
        <f t="shared" si="52"/>
        <v>0.44210320944298132</v>
      </c>
      <c r="N1469" s="54"/>
      <c r="O1469" s="26"/>
      <c r="T1469" s="53"/>
      <c r="Y1469" s="28"/>
    </row>
    <row r="1470" spans="9:25" x14ac:dyDescent="0.3">
      <c r="I1470" s="22">
        <v>39108</v>
      </c>
      <c r="J1470" s="29">
        <f t="shared" si="51"/>
        <v>2007</v>
      </c>
      <c r="K1470" s="29">
        <v>515</v>
      </c>
      <c r="L1470" s="42">
        <v>1759.21</v>
      </c>
      <c r="M1470" s="26">
        <f t="shared" si="52"/>
        <v>0.43415807279990209</v>
      </c>
      <c r="N1470" s="54"/>
      <c r="O1470" s="26"/>
      <c r="T1470" s="53"/>
      <c r="Y1470" s="28"/>
    </row>
    <row r="1471" spans="9:25" x14ac:dyDescent="0.3">
      <c r="I1471" s="22">
        <v>39111</v>
      </c>
      <c r="J1471" s="29">
        <f t="shared" si="51"/>
        <v>2007</v>
      </c>
      <c r="K1471" s="29">
        <v>505</v>
      </c>
      <c r="L1471" s="42">
        <v>1764.99</v>
      </c>
      <c r="M1471" s="26" t="str">
        <f t="shared" si="52"/>
        <v/>
      </c>
      <c r="N1471" s="54"/>
      <c r="O1471" s="26"/>
      <c r="T1471" s="53"/>
      <c r="Y1471" s="28"/>
    </row>
    <row r="1472" spans="9:25" x14ac:dyDescent="0.3">
      <c r="I1472" s="22">
        <v>39112</v>
      </c>
      <c r="J1472" s="29">
        <f t="shared" si="51"/>
        <v>2007</v>
      </c>
      <c r="K1472" s="29">
        <v>515</v>
      </c>
      <c r="L1472" s="42">
        <v>1765.52</v>
      </c>
      <c r="M1472" s="26">
        <f t="shared" si="52"/>
        <v>0.43267982342248773</v>
      </c>
      <c r="N1472" s="54"/>
      <c r="O1472" s="26"/>
      <c r="T1472" s="53"/>
      <c r="Y1472" s="28"/>
    </row>
    <row r="1473" spans="9:25" x14ac:dyDescent="0.3">
      <c r="I1473" s="22">
        <v>39113</v>
      </c>
      <c r="J1473" s="29">
        <f t="shared" si="51"/>
        <v>2007</v>
      </c>
      <c r="K1473" s="29">
        <v>510</v>
      </c>
      <c r="L1473" s="42">
        <v>1757.26</v>
      </c>
      <c r="M1473" s="26" t="str">
        <f t="shared" si="52"/>
        <v/>
      </c>
      <c r="N1473" s="54"/>
      <c r="O1473" s="26"/>
      <c r="T1473" s="53"/>
      <c r="Y1473" s="28"/>
    </row>
    <row r="1474" spans="9:25" x14ac:dyDescent="0.3">
      <c r="I1474" s="22">
        <v>39114</v>
      </c>
      <c r="J1474" s="29">
        <f t="shared" si="51"/>
        <v>2007</v>
      </c>
      <c r="K1474" s="29">
        <v>525</v>
      </c>
      <c r="L1474" s="42">
        <v>1771.33</v>
      </c>
      <c r="M1474" s="26">
        <f t="shared" si="52"/>
        <v>0.42769749091231479</v>
      </c>
      <c r="N1474" s="54"/>
      <c r="O1474" s="26"/>
      <c r="T1474" s="53"/>
      <c r="Y1474" s="28"/>
    </row>
    <row r="1475" spans="9:25" x14ac:dyDescent="0.3">
      <c r="I1475" s="22">
        <v>39115</v>
      </c>
      <c r="J1475" s="29">
        <f t="shared" si="51"/>
        <v>2007</v>
      </c>
      <c r="K1475" s="29">
        <v>545</v>
      </c>
      <c r="L1475" s="42">
        <v>1780.38</v>
      </c>
      <c r="M1475" s="26">
        <f t="shared" si="52"/>
        <v>0.43187575901366421</v>
      </c>
      <c r="N1475" s="54"/>
      <c r="O1475" s="26"/>
      <c r="T1475" s="53"/>
      <c r="Y1475" s="28"/>
    </row>
    <row r="1476" spans="9:25" x14ac:dyDescent="0.3">
      <c r="I1476" s="22">
        <v>39118</v>
      </c>
      <c r="J1476" s="29">
        <f t="shared" si="51"/>
        <v>2007</v>
      </c>
      <c r="K1476" s="29">
        <v>530</v>
      </c>
      <c r="L1476" s="42">
        <v>1768.54</v>
      </c>
      <c r="M1476" s="26" t="str">
        <f t="shared" si="52"/>
        <v/>
      </c>
      <c r="N1476" s="54"/>
      <c r="O1476" s="26"/>
      <c r="T1476" s="53"/>
      <c r="Y1476" s="28"/>
    </row>
    <row r="1477" spans="9:25" x14ac:dyDescent="0.3">
      <c r="I1477" s="22">
        <v>39119</v>
      </c>
      <c r="J1477" s="29">
        <f t="shared" ref="J1477:J1540" si="53">YEAR(I1477)</f>
        <v>2007</v>
      </c>
      <c r="K1477" s="29">
        <v>515</v>
      </c>
      <c r="L1477" s="42">
        <v>1761.29</v>
      </c>
      <c r="M1477" s="26">
        <f t="shared" ref="M1477:M1540" si="54">IFERROR((L1477-_xlfn.XLOOKUP(EDATE(I1477, -12), I:I, L:L, "", 0)) / _xlfn.XLOOKUP(EDATE(I1477, -12), I:I, L:L, "", 0),IF(_xlfn.XLOOKUP(EDATE(I1477, -12), I:I, L:L, "", 0)=0, "Previous Year Value is Zero", ""))</f>
        <v>0.41395255489102062</v>
      </c>
      <c r="N1477" s="54"/>
      <c r="O1477" s="26"/>
      <c r="T1477" s="53"/>
      <c r="Y1477" s="28"/>
    </row>
    <row r="1478" spans="9:25" x14ac:dyDescent="0.3">
      <c r="I1478" s="22">
        <v>39120</v>
      </c>
      <c r="J1478" s="29">
        <f t="shared" si="53"/>
        <v>2007</v>
      </c>
      <c r="K1478" s="29">
        <v>520</v>
      </c>
      <c r="L1478" s="42">
        <v>1764.91</v>
      </c>
      <c r="M1478" s="26">
        <f t="shared" si="54"/>
        <v>0.40143406174564877</v>
      </c>
      <c r="N1478" s="54"/>
      <c r="O1478" s="26"/>
      <c r="T1478" s="53"/>
      <c r="Y1478" s="28"/>
    </row>
    <row r="1479" spans="9:25" x14ac:dyDescent="0.3">
      <c r="I1479" s="22">
        <v>39121</v>
      </c>
      <c r="J1479" s="29">
        <f t="shared" si="53"/>
        <v>2007</v>
      </c>
      <c r="K1479" s="29">
        <v>505</v>
      </c>
      <c r="L1479" s="42">
        <v>1751.32</v>
      </c>
      <c r="M1479" s="26">
        <f t="shared" si="54"/>
        <v>0.41444228175452469</v>
      </c>
      <c r="N1479" s="54"/>
      <c r="O1479" s="26"/>
      <c r="T1479" s="53"/>
      <c r="Y1479" s="28"/>
    </row>
    <row r="1480" spans="9:25" x14ac:dyDescent="0.3">
      <c r="I1480" s="22">
        <v>39122</v>
      </c>
      <c r="J1480" s="29">
        <f t="shared" si="53"/>
        <v>2007</v>
      </c>
      <c r="K1480" s="29">
        <v>500</v>
      </c>
      <c r="L1480" s="42">
        <v>1740.32</v>
      </c>
      <c r="M1480" s="26">
        <f t="shared" si="54"/>
        <v>0.39600847076942808</v>
      </c>
      <c r="N1480" s="54"/>
      <c r="O1480" s="26"/>
      <c r="T1480" s="53"/>
      <c r="Y1480" s="28"/>
    </row>
    <row r="1481" spans="9:25" x14ac:dyDescent="0.3">
      <c r="I1481" s="22">
        <v>39125</v>
      </c>
      <c r="J1481" s="29">
        <f t="shared" si="53"/>
        <v>2007</v>
      </c>
      <c r="K1481" s="29">
        <v>500</v>
      </c>
      <c r="L1481" s="42">
        <v>1734.46</v>
      </c>
      <c r="M1481" s="26" t="str">
        <f t="shared" si="54"/>
        <v/>
      </c>
      <c r="N1481" s="54"/>
      <c r="O1481" s="26"/>
      <c r="T1481" s="53"/>
      <c r="Y1481" s="28"/>
    </row>
    <row r="1482" spans="9:25" x14ac:dyDescent="0.3">
      <c r="I1482" s="22">
        <v>39126</v>
      </c>
      <c r="J1482" s="29">
        <f t="shared" si="53"/>
        <v>2007</v>
      </c>
      <c r="K1482" s="29">
        <v>500</v>
      </c>
      <c r="L1482" s="42">
        <v>1727.36</v>
      </c>
      <c r="M1482" s="26">
        <f t="shared" si="54"/>
        <v>0.37923985946981775</v>
      </c>
      <c r="N1482" s="54"/>
      <c r="O1482" s="26"/>
      <c r="T1482" s="53"/>
      <c r="Y1482" s="28"/>
    </row>
    <row r="1483" spans="9:25" x14ac:dyDescent="0.3">
      <c r="I1483" s="22">
        <v>39127</v>
      </c>
      <c r="J1483" s="29">
        <f t="shared" si="53"/>
        <v>2007</v>
      </c>
      <c r="K1483" s="29">
        <v>505</v>
      </c>
      <c r="L1483" s="42">
        <v>1750.99</v>
      </c>
      <c r="M1483" s="26">
        <f t="shared" si="54"/>
        <v>0.42312943968530037</v>
      </c>
      <c r="N1483" s="54"/>
      <c r="O1483" s="26"/>
      <c r="T1483" s="53"/>
      <c r="Y1483" s="28"/>
    </row>
    <row r="1484" spans="9:25" x14ac:dyDescent="0.3">
      <c r="I1484" s="22">
        <v>39128</v>
      </c>
      <c r="J1484" s="29">
        <f t="shared" si="53"/>
        <v>2007</v>
      </c>
      <c r="K1484" s="29">
        <v>520</v>
      </c>
      <c r="L1484" s="42">
        <v>1790.41</v>
      </c>
      <c r="M1484" s="26">
        <f t="shared" si="54"/>
        <v>0.4474509677106408</v>
      </c>
      <c r="N1484" s="54"/>
      <c r="O1484" s="26"/>
      <c r="T1484" s="53"/>
      <c r="Y1484" s="28"/>
    </row>
    <row r="1485" spans="9:25" x14ac:dyDescent="0.3">
      <c r="I1485" s="22">
        <v>39129</v>
      </c>
      <c r="J1485" s="29">
        <f t="shared" si="53"/>
        <v>2007</v>
      </c>
      <c r="K1485" s="29">
        <v>525</v>
      </c>
      <c r="L1485" s="42">
        <v>1794.36</v>
      </c>
      <c r="M1485" s="26">
        <f t="shared" si="54"/>
        <v>0.44955447664132747</v>
      </c>
      <c r="N1485" s="54"/>
      <c r="O1485" s="26"/>
      <c r="T1485" s="53"/>
      <c r="Y1485" s="28"/>
    </row>
    <row r="1486" spans="9:25" x14ac:dyDescent="0.3">
      <c r="I1486" s="22">
        <v>39132</v>
      </c>
      <c r="J1486" s="29">
        <f t="shared" si="53"/>
        <v>2007</v>
      </c>
      <c r="K1486" s="29">
        <v>520</v>
      </c>
      <c r="L1486" s="42">
        <v>1799.29</v>
      </c>
      <c r="M1486" s="26" t="str">
        <f t="shared" si="54"/>
        <v/>
      </c>
      <c r="N1486" s="54"/>
      <c r="O1486" s="26"/>
      <c r="T1486" s="53"/>
      <c r="Y1486" s="28"/>
    </row>
    <row r="1487" spans="9:25" x14ac:dyDescent="0.3">
      <c r="I1487" s="22">
        <v>39133</v>
      </c>
      <c r="J1487" s="29">
        <f t="shared" si="53"/>
        <v>2007</v>
      </c>
      <c r="K1487" s="29">
        <v>520</v>
      </c>
      <c r="L1487" s="42">
        <v>1806.48</v>
      </c>
      <c r="M1487" s="26">
        <f t="shared" si="54"/>
        <v>0.44818463857111929</v>
      </c>
      <c r="N1487" s="54"/>
      <c r="O1487" s="26"/>
      <c r="T1487" s="53"/>
      <c r="Y1487" s="28"/>
    </row>
    <row r="1488" spans="9:25" x14ac:dyDescent="0.3">
      <c r="I1488" s="22">
        <v>39134</v>
      </c>
      <c r="J1488" s="29">
        <f t="shared" si="53"/>
        <v>2007</v>
      </c>
      <c r="K1488" s="29">
        <v>525</v>
      </c>
      <c r="L1488" s="42">
        <v>1816.57</v>
      </c>
      <c r="M1488" s="26">
        <f t="shared" si="54"/>
        <v>0.46960981805531965</v>
      </c>
      <c r="N1488" s="54"/>
      <c r="O1488" s="26"/>
      <c r="T1488" s="53"/>
      <c r="Y1488" s="28"/>
    </row>
    <row r="1489" spans="9:25" x14ac:dyDescent="0.3">
      <c r="I1489" s="22">
        <v>39135</v>
      </c>
      <c r="J1489" s="29">
        <f t="shared" si="53"/>
        <v>2007</v>
      </c>
      <c r="K1489" s="29">
        <v>515</v>
      </c>
      <c r="L1489" s="42">
        <v>1808.44</v>
      </c>
      <c r="M1489" s="26">
        <f t="shared" si="54"/>
        <v>0.46878375634517772</v>
      </c>
      <c r="N1489" s="54"/>
      <c r="O1489" s="26"/>
      <c r="T1489" s="53"/>
      <c r="Y1489" s="28"/>
    </row>
    <row r="1490" spans="9:25" x14ac:dyDescent="0.3">
      <c r="I1490" s="22">
        <v>39136</v>
      </c>
      <c r="J1490" s="29">
        <f t="shared" si="53"/>
        <v>2007</v>
      </c>
      <c r="K1490" s="29">
        <v>505</v>
      </c>
      <c r="L1490" s="42">
        <v>1791.55</v>
      </c>
      <c r="M1490" s="26">
        <f t="shared" si="54"/>
        <v>0.46349333420467898</v>
      </c>
      <c r="N1490" s="54"/>
      <c r="O1490" s="26"/>
      <c r="T1490" s="53"/>
      <c r="Y1490" s="28"/>
    </row>
    <row r="1491" spans="9:25" x14ac:dyDescent="0.3">
      <c r="I1491" s="22">
        <v>39139</v>
      </c>
      <c r="J1491" s="29">
        <f t="shared" si="53"/>
        <v>2007</v>
      </c>
      <c r="K1491" s="29">
        <v>495</v>
      </c>
      <c r="L1491" s="42">
        <v>1783.95</v>
      </c>
      <c r="M1491" s="26" t="str">
        <f t="shared" si="54"/>
        <v/>
      </c>
      <c r="N1491" s="54"/>
      <c r="O1491" s="26"/>
      <c r="T1491" s="53"/>
      <c r="Y1491" s="28"/>
    </row>
    <row r="1492" spans="9:25" x14ac:dyDescent="0.3">
      <c r="I1492" s="22">
        <v>39140</v>
      </c>
      <c r="J1492" s="29">
        <f t="shared" si="53"/>
        <v>2007</v>
      </c>
      <c r="K1492" s="29">
        <v>495</v>
      </c>
      <c r="L1492" s="42">
        <v>1764.01</v>
      </c>
      <c r="M1492" s="26">
        <f t="shared" si="54"/>
        <v>0.42786258924090581</v>
      </c>
      <c r="N1492" s="54"/>
      <c r="O1492" s="26"/>
      <c r="T1492" s="53"/>
      <c r="Y1492" s="28"/>
    </row>
    <row r="1493" spans="9:25" x14ac:dyDescent="0.3">
      <c r="I1493" s="22">
        <v>39141</v>
      </c>
      <c r="J1493" s="29">
        <f t="shared" si="53"/>
        <v>2007</v>
      </c>
      <c r="K1493" s="29">
        <v>492.5</v>
      </c>
      <c r="L1493" s="42">
        <v>1740.97</v>
      </c>
      <c r="M1493" s="26">
        <f t="shared" si="54"/>
        <v>0.41466367640128055</v>
      </c>
      <c r="N1493" s="54"/>
      <c r="O1493" s="26"/>
      <c r="T1493" s="53"/>
      <c r="Y1493" s="28"/>
    </row>
    <row r="1494" spans="9:25" x14ac:dyDescent="0.3">
      <c r="I1494" s="22">
        <v>39142</v>
      </c>
      <c r="J1494" s="29">
        <f t="shared" si="53"/>
        <v>2007</v>
      </c>
      <c r="K1494" s="29">
        <v>495</v>
      </c>
      <c r="L1494" s="42">
        <v>1759.49</v>
      </c>
      <c r="M1494" s="26">
        <f t="shared" si="54"/>
        <v>0.41977938625158362</v>
      </c>
      <c r="N1494" s="54"/>
      <c r="O1494" s="26"/>
      <c r="T1494" s="53"/>
      <c r="Y1494" s="28"/>
    </row>
    <row r="1495" spans="9:25" x14ac:dyDescent="0.3">
      <c r="I1495" s="22">
        <v>39143</v>
      </c>
      <c r="J1495" s="29">
        <f t="shared" si="53"/>
        <v>2007</v>
      </c>
      <c r="K1495" s="29">
        <v>485</v>
      </c>
      <c r="L1495" s="42">
        <v>1760.02</v>
      </c>
      <c r="M1495" s="26">
        <f t="shared" si="54"/>
        <v>0.40837654439536514</v>
      </c>
      <c r="N1495" s="54"/>
      <c r="O1495" s="26"/>
      <c r="T1495" s="53"/>
      <c r="Y1495" s="28"/>
    </row>
    <row r="1496" spans="9:25" x14ac:dyDescent="0.3">
      <c r="I1496" s="22">
        <v>39146</v>
      </c>
      <c r="J1496" s="29">
        <f t="shared" si="53"/>
        <v>2007</v>
      </c>
      <c r="K1496" s="29">
        <v>480</v>
      </c>
      <c r="L1496" s="42">
        <v>1698.82</v>
      </c>
      <c r="M1496" s="26" t="str">
        <f t="shared" si="54"/>
        <v/>
      </c>
      <c r="N1496" s="54"/>
      <c r="O1496" s="26"/>
      <c r="T1496" s="53"/>
      <c r="Y1496" s="28"/>
    </row>
    <row r="1497" spans="9:25" x14ac:dyDescent="0.3">
      <c r="I1497" s="22">
        <v>39147</v>
      </c>
      <c r="J1497" s="29">
        <f t="shared" si="53"/>
        <v>2007</v>
      </c>
      <c r="K1497" s="29">
        <v>492.5</v>
      </c>
      <c r="L1497" s="42">
        <v>1732.44</v>
      </c>
      <c r="M1497" s="26">
        <f t="shared" si="54"/>
        <v>0.37202322026784085</v>
      </c>
      <c r="N1497" s="54"/>
      <c r="O1497" s="26"/>
      <c r="T1497" s="53"/>
      <c r="Y1497" s="28"/>
    </row>
    <row r="1498" spans="9:25" x14ac:dyDescent="0.3">
      <c r="I1498" s="22">
        <v>39148</v>
      </c>
      <c r="J1498" s="29">
        <f t="shared" si="53"/>
        <v>2007</v>
      </c>
      <c r="K1498" s="29">
        <v>492.5</v>
      </c>
      <c r="L1498" s="42">
        <v>1743.19</v>
      </c>
      <c r="M1498" s="26">
        <f t="shared" si="54"/>
        <v>0.39874824473420267</v>
      </c>
      <c r="N1498" s="54"/>
      <c r="O1498" s="26"/>
      <c r="T1498" s="53"/>
      <c r="Y1498" s="28"/>
    </row>
    <row r="1499" spans="9:25" x14ac:dyDescent="0.3">
      <c r="I1499" s="22">
        <v>39149</v>
      </c>
      <c r="J1499" s="29">
        <f t="shared" si="53"/>
        <v>2007</v>
      </c>
      <c r="K1499" s="29">
        <v>497.5</v>
      </c>
      <c r="L1499" s="42">
        <v>1771.56</v>
      </c>
      <c r="M1499" s="26">
        <f t="shared" si="54"/>
        <v>0.43608949416342419</v>
      </c>
      <c r="N1499" s="54"/>
      <c r="O1499" s="26"/>
      <c r="T1499" s="53"/>
      <c r="Y1499" s="28"/>
    </row>
    <row r="1500" spans="9:25" x14ac:dyDescent="0.3">
      <c r="I1500" s="22">
        <v>39150</v>
      </c>
      <c r="J1500" s="29">
        <f t="shared" si="53"/>
        <v>2007</v>
      </c>
      <c r="K1500" s="29">
        <v>495</v>
      </c>
      <c r="L1500" s="42">
        <v>1764.58</v>
      </c>
      <c r="M1500" s="26" t="str">
        <f t="shared" si="54"/>
        <v/>
      </c>
      <c r="N1500" s="54"/>
      <c r="O1500" s="26"/>
      <c r="T1500" s="53"/>
      <c r="Y1500" s="28"/>
    </row>
    <row r="1501" spans="9:25" x14ac:dyDescent="0.3">
      <c r="I1501" s="22">
        <v>39153</v>
      </c>
      <c r="J1501" s="29">
        <f t="shared" si="53"/>
        <v>2007</v>
      </c>
      <c r="K1501" s="29">
        <v>510</v>
      </c>
      <c r="L1501" s="42">
        <v>1794.52</v>
      </c>
      <c r="M1501" s="26" t="str">
        <f t="shared" si="54"/>
        <v/>
      </c>
      <c r="N1501" s="54"/>
      <c r="O1501" s="26"/>
      <c r="T1501" s="53"/>
      <c r="Y1501" s="28"/>
    </row>
    <row r="1502" spans="9:25" x14ac:dyDescent="0.3">
      <c r="I1502" s="22">
        <v>39154</v>
      </c>
      <c r="J1502" s="29">
        <f t="shared" si="53"/>
        <v>2007</v>
      </c>
      <c r="K1502" s="29">
        <v>525</v>
      </c>
      <c r="L1502" s="42">
        <v>1797.4</v>
      </c>
      <c r="M1502" s="26">
        <f t="shared" si="54"/>
        <v>0.44525030957013972</v>
      </c>
      <c r="N1502" s="54"/>
      <c r="O1502" s="26"/>
      <c r="T1502" s="53"/>
      <c r="Y1502" s="28"/>
    </row>
    <row r="1503" spans="9:25" x14ac:dyDescent="0.3">
      <c r="I1503" s="22">
        <v>39155</v>
      </c>
      <c r="J1503" s="29">
        <f t="shared" si="53"/>
        <v>2007</v>
      </c>
      <c r="K1503" s="29">
        <v>510</v>
      </c>
      <c r="L1503" s="42">
        <v>1762.28</v>
      </c>
      <c r="M1503" s="26">
        <f t="shared" si="54"/>
        <v>0.41505403973084504</v>
      </c>
      <c r="N1503" s="54"/>
      <c r="O1503" s="26"/>
      <c r="T1503" s="53"/>
      <c r="Y1503" s="28"/>
    </row>
    <row r="1504" spans="9:25" x14ac:dyDescent="0.3">
      <c r="I1504" s="22">
        <v>39156</v>
      </c>
      <c r="J1504" s="29">
        <f t="shared" si="53"/>
        <v>2007</v>
      </c>
      <c r="K1504" s="29">
        <v>505</v>
      </c>
      <c r="L1504" s="42">
        <v>1776.36</v>
      </c>
      <c r="M1504" s="26">
        <f t="shared" si="54"/>
        <v>0.42743724084728862</v>
      </c>
      <c r="N1504" s="54"/>
      <c r="O1504" s="26"/>
      <c r="T1504" s="53"/>
      <c r="Y1504" s="28"/>
    </row>
    <row r="1505" spans="9:25" x14ac:dyDescent="0.3">
      <c r="I1505" s="22">
        <v>39157</v>
      </c>
      <c r="J1505" s="29">
        <f t="shared" si="53"/>
        <v>2007</v>
      </c>
      <c r="K1505" s="29">
        <v>500</v>
      </c>
      <c r="L1505" s="42">
        <v>1777.89</v>
      </c>
      <c r="M1505" s="26">
        <f t="shared" si="54"/>
        <v>0.39573716439001427</v>
      </c>
      <c r="N1505" s="54"/>
      <c r="O1505" s="26"/>
      <c r="T1505" s="53"/>
      <c r="Y1505" s="28"/>
    </row>
    <row r="1506" spans="9:25" x14ac:dyDescent="0.3">
      <c r="I1506" s="22">
        <v>39161</v>
      </c>
      <c r="J1506" s="29">
        <f t="shared" si="53"/>
        <v>2007</v>
      </c>
      <c r="K1506" s="29">
        <v>500</v>
      </c>
      <c r="L1506" s="42">
        <v>1775.42</v>
      </c>
      <c r="M1506" s="26">
        <f t="shared" si="54"/>
        <v>0.33479185931990602</v>
      </c>
      <c r="N1506" s="54"/>
      <c r="O1506" s="26"/>
      <c r="T1506" s="53"/>
      <c r="Y1506" s="28"/>
    </row>
    <row r="1507" spans="9:25" x14ac:dyDescent="0.3">
      <c r="I1507" s="22">
        <v>39162</v>
      </c>
      <c r="J1507" s="29">
        <f t="shared" si="53"/>
        <v>2007</v>
      </c>
      <c r="K1507" s="29">
        <v>505</v>
      </c>
      <c r="L1507" s="42">
        <v>1779.24</v>
      </c>
      <c r="M1507" s="26">
        <f t="shared" si="54"/>
        <v>0.34065735340657344</v>
      </c>
      <c r="N1507" s="54"/>
      <c r="O1507" s="26"/>
      <c r="T1507" s="53"/>
      <c r="Y1507" s="28"/>
    </row>
    <row r="1508" spans="9:25" x14ac:dyDescent="0.3">
      <c r="I1508" s="22">
        <v>39163</v>
      </c>
      <c r="J1508" s="29">
        <f t="shared" si="53"/>
        <v>2007</v>
      </c>
      <c r="K1508" s="29">
        <v>520</v>
      </c>
      <c r="L1508" s="42">
        <v>1809.07</v>
      </c>
      <c r="M1508" s="26">
        <f t="shared" si="54"/>
        <v>0.38910260840186439</v>
      </c>
      <c r="N1508" s="54"/>
      <c r="O1508" s="26"/>
      <c r="T1508" s="53"/>
      <c r="Y1508" s="28"/>
    </row>
    <row r="1509" spans="9:25" x14ac:dyDescent="0.3">
      <c r="I1509" s="22">
        <v>39164</v>
      </c>
      <c r="J1509" s="29">
        <f t="shared" si="53"/>
        <v>2007</v>
      </c>
      <c r="K1509" s="29">
        <v>515</v>
      </c>
      <c r="L1509" s="42">
        <v>1805.96</v>
      </c>
      <c r="M1509" s="26">
        <f t="shared" si="54"/>
        <v>0.38322023253320275</v>
      </c>
      <c r="N1509" s="54"/>
      <c r="O1509" s="26"/>
      <c r="T1509" s="53"/>
      <c r="Y1509" s="28"/>
    </row>
    <row r="1510" spans="9:25" x14ac:dyDescent="0.3">
      <c r="I1510" s="22">
        <v>39167</v>
      </c>
      <c r="J1510" s="29">
        <f t="shared" si="53"/>
        <v>2007</v>
      </c>
      <c r="K1510" s="29">
        <v>515</v>
      </c>
      <c r="L1510" s="42">
        <v>1813.72</v>
      </c>
      <c r="M1510" s="26" t="str">
        <f t="shared" si="54"/>
        <v/>
      </c>
      <c r="N1510" s="54"/>
      <c r="O1510" s="26"/>
      <c r="T1510" s="53"/>
      <c r="Y1510" s="28"/>
    </row>
    <row r="1511" spans="9:25" x14ac:dyDescent="0.3">
      <c r="I1511" s="22">
        <v>39168</v>
      </c>
      <c r="J1511" s="29">
        <f t="shared" si="53"/>
        <v>2007</v>
      </c>
      <c r="K1511" s="29">
        <v>515</v>
      </c>
      <c r="L1511" s="42">
        <v>1819.66</v>
      </c>
      <c r="M1511" s="26">
        <f t="shared" si="54"/>
        <v>0.38698883341590762</v>
      </c>
      <c r="N1511" s="54"/>
      <c r="O1511" s="26"/>
      <c r="T1511" s="53"/>
      <c r="Y1511" s="28"/>
    </row>
    <row r="1512" spans="9:25" x14ac:dyDescent="0.3">
      <c r="I1512" s="22">
        <v>39169</v>
      </c>
      <c r="J1512" s="29">
        <f t="shared" si="53"/>
        <v>2007</v>
      </c>
      <c r="K1512" s="29">
        <v>515</v>
      </c>
      <c r="L1512" s="42">
        <v>1800.39</v>
      </c>
      <c r="M1512" s="26">
        <f t="shared" si="54"/>
        <v>0.35855933354461905</v>
      </c>
      <c r="N1512" s="54"/>
      <c r="O1512" s="26"/>
      <c r="T1512" s="53"/>
      <c r="Y1512" s="28"/>
    </row>
    <row r="1513" spans="9:25" x14ac:dyDescent="0.3">
      <c r="I1513" s="22">
        <v>39170</v>
      </c>
      <c r="J1513" s="29">
        <f t="shared" si="53"/>
        <v>2007</v>
      </c>
      <c r="K1513" s="29">
        <v>510</v>
      </c>
      <c r="L1513" s="42">
        <v>1817.72</v>
      </c>
      <c r="M1513" s="26">
        <f t="shared" si="54"/>
        <v>0.37396917541592023</v>
      </c>
      <c r="N1513" s="54"/>
      <c r="O1513" s="26"/>
      <c r="T1513" s="53"/>
      <c r="Y1513" s="28"/>
    </row>
    <row r="1514" spans="9:25" x14ac:dyDescent="0.3">
      <c r="I1514" s="22">
        <v>39171</v>
      </c>
      <c r="J1514" s="29">
        <f t="shared" si="53"/>
        <v>2007</v>
      </c>
      <c r="K1514" s="29">
        <v>510</v>
      </c>
      <c r="L1514" s="42">
        <v>1830.92</v>
      </c>
      <c r="M1514" s="26" t="str">
        <f t="shared" si="54"/>
        <v/>
      </c>
      <c r="N1514" s="54"/>
      <c r="O1514" s="26"/>
      <c r="T1514" s="53"/>
      <c r="Y1514" s="28"/>
    </row>
    <row r="1515" spans="9:25" x14ac:dyDescent="0.3">
      <c r="I1515" s="22">
        <v>39174</v>
      </c>
      <c r="J1515" s="29">
        <f t="shared" si="53"/>
        <v>2007</v>
      </c>
      <c r="K1515" s="29">
        <v>525</v>
      </c>
      <c r="L1515" s="42">
        <v>1849.38</v>
      </c>
      <c r="M1515" s="26" t="str">
        <f t="shared" si="54"/>
        <v/>
      </c>
      <c r="N1515" s="54"/>
      <c r="O1515" s="26"/>
      <c r="T1515" s="53"/>
      <c r="Y1515" s="28"/>
    </row>
    <row r="1516" spans="9:25" x14ac:dyDescent="0.3">
      <c r="I1516" s="22">
        <v>39175</v>
      </c>
      <c r="J1516" s="29">
        <f t="shared" si="53"/>
        <v>2007</v>
      </c>
      <c r="K1516" s="29">
        <v>545</v>
      </c>
      <c r="L1516" s="42">
        <v>1894.58</v>
      </c>
      <c r="M1516" s="26">
        <f t="shared" si="54"/>
        <v>0.42523564856955864</v>
      </c>
      <c r="N1516" s="54"/>
      <c r="O1516" s="26"/>
      <c r="T1516" s="53"/>
      <c r="Y1516" s="28"/>
    </row>
    <row r="1517" spans="9:25" x14ac:dyDescent="0.3">
      <c r="I1517" s="22">
        <v>39176</v>
      </c>
      <c r="J1517" s="29">
        <f t="shared" si="53"/>
        <v>2007</v>
      </c>
      <c r="K1517" s="29">
        <v>545</v>
      </c>
      <c r="L1517" s="42">
        <v>1922.05</v>
      </c>
      <c r="M1517" s="26">
        <f t="shared" si="54"/>
        <v>0.44901805571261627</v>
      </c>
      <c r="N1517" s="54"/>
      <c r="O1517" s="26"/>
      <c r="T1517" s="53"/>
      <c r="Y1517" s="28"/>
    </row>
    <row r="1518" spans="9:25" x14ac:dyDescent="0.3">
      <c r="I1518" s="22">
        <v>39177</v>
      </c>
      <c r="J1518" s="29">
        <f t="shared" si="53"/>
        <v>2007</v>
      </c>
      <c r="K1518" s="29">
        <v>530</v>
      </c>
      <c r="L1518" s="42">
        <v>1895.61</v>
      </c>
      <c r="M1518" s="26">
        <f t="shared" si="54"/>
        <v>0.40979473449352971</v>
      </c>
      <c r="N1518" s="54"/>
      <c r="O1518" s="26"/>
      <c r="T1518" s="53"/>
      <c r="Y1518" s="28"/>
    </row>
    <row r="1519" spans="9:25" x14ac:dyDescent="0.3">
      <c r="I1519" s="22">
        <v>39181</v>
      </c>
      <c r="J1519" s="29">
        <f t="shared" si="53"/>
        <v>2007</v>
      </c>
      <c r="K1519" s="29">
        <v>535</v>
      </c>
      <c r="L1519" s="42">
        <v>1913.74</v>
      </c>
      <c r="M1519" s="26" t="str">
        <f t="shared" si="54"/>
        <v/>
      </c>
      <c r="N1519" s="54"/>
      <c r="O1519" s="26"/>
      <c r="T1519" s="53"/>
      <c r="Y1519" s="28"/>
    </row>
    <row r="1520" spans="9:25" x14ac:dyDescent="0.3">
      <c r="I1520" s="22">
        <v>39182</v>
      </c>
      <c r="J1520" s="29">
        <f t="shared" si="53"/>
        <v>2007</v>
      </c>
      <c r="K1520" s="29">
        <v>540</v>
      </c>
      <c r="L1520" s="42">
        <v>1925.47</v>
      </c>
      <c r="M1520" s="26" t="str">
        <f t="shared" si="54"/>
        <v/>
      </c>
      <c r="N1520" s="54"/>
      <c r="O1520" s="26"/>
      <c r="T1520" s="53"/>
      <c r="Y1520" s="28"/>
    </row>
    <row r="1521" spans="9:25" x14ac:dyDescent="0.3">
      <c r="I1521" s="22">
        <v>39183</v>
      </c>
      <c r="J1521" s="29">
        <f t="shared" si="53"/>
        <v>2007</v>
      </c>
      <c r="K1521" s="29">
        <v>535</v>
      </c>
      <c r="L1521" s="42">
        <v>1931.04</v>
      </c>
      <c r="M1521" s="26">
        <f t="shared" si="54"/>
        <v>0.41974664186511568</v>
      </c>
      <c r="N1521" s="54"/>
      <c r="O1521" s="26"/>
      <c r="T1521" s="53"/>
      <c r="Y1521" s="28"/>
    </row>
    <row r="1522" spans="9:25" x14ac:dyDescent="0.3">
      <c r="I1522" s="22">
        <v>39184</v>
      </c>
      <c r="J1522" s="29">
        <f t="shared" si="53"/>
        <v>2007</v>
      </c>
      <c r="K1522" s="29">
        <v>535</v>
      </c>
      <c r="L1522" s="42">
        <v>1930.4</v>
      </c>
      <c r="M1522" s="26">
        <f t="shared" si="54"/>
        <v>0.40659725005282749</v>
      </c>
      <c r="N1522" s="54"/>
      <c r="O1522" s="26"/>
      <c r="T1522" s="53"/>
      <c r="Y1522" s="28"/>
    </row>
    <row r="1523" spans="9:25" x14ac:dyDescent="0.3">
      <c r="I1523" s="22">
        <v>39185</v>
      </c>
      <c r="J1523" s="29">
        <f t="shared" si="53"/>
        <v>2007</v>
      </c>
      <c r="K1523" s="29">
        <v>530</v>
      </c>
      <c r="L1523" s="42">
        <v>1941.15</v>
      </c>
      <c r="M1523" s="26">
        <f t="shared" si="54"/>
        <v>0.40447283882730894</v>
      </c>
      <c r="N1523" s="54"/>
      <c r="O1523" s="26"/>
      <c r="T1523" s="53"/>
      <c r="Y1523" s="28"/>
    </row>
    <row r="1524" spans="9:25" x14ac:dyDescent="0.3">
      <c r="I1524" s="22">
        <v>39188</v>
      </c>
      <c r="J1524" s="29">
        <f t="shared" si="53"/>
        <v>2007</v>
      </c>
      <c r="K1524" s="29">
        <v>530</v>
      </c>
      <c r="L1524" s="42">
        <v>1963.82</v>
      </c>
      <c r="M1524" s="26" t="str">
        <f t="shared" si="54"/>
        <v/>
      </c>
      <c r="N1524" s="54"/>
      <c r="O1524" s="26"/>
      <c r="T1524" s="53"/>
      <c r="Y1524" s="28"/>
    </row>
    <row r="1525" spans="9:25" x14ac:dyDescent="0.3">
      <c r="I1525" s="22">
        <v>39189</v>
      </c>
      <c r="J1525" s="29">
        <f t="shared" si="53"/>
        <v>2007</v>
      </c>
      <c r="K1525" s="29">
        <v>535</v>
      </c>
      <c r="L1525" s="42">
        <v>1965.44</v>
      </c>
      <c r="M1525" s="26">
        <f t="shared" si="54"/>
        <v>0.41726878091694436</v>
      </c>
      <c r="N1525" s="54"/>
      <c r="O1525" s="26"/>
      <c r="T1525" s="53"/>
      <c r="Y1525" s="28"/>
    </row>
    <row r="1526" spans="9:25" x14ac:dyDescent="0.3">
      <c r="I1526" s="22">
        <v>39190</v>
      </c>
      <c r="J1526" s="29">
        <f t="shared" si="53"/>
        <v>2007</v>
      </c>
      <c r="K1526" s="29">
        <v>525</v>
      </c>
      <c r="L1526" s="42">
        <v>1959.68</v>
      </c>
      <c r="M1526" s="26">
        <f t="shared" si="54"/>
        <v>0.38261710068648286</v>
      </c>
      <c r="N1526" s="54"/>
      <c r="O1526" s="26"/>
      <c r="T1526" s="53"/>
      <c r="Y1526" s="28"/>
    </row>
    <row r="1527" spans="9:25" x14ac:dyDescent="0.3">
      <c r="I1527" s="22">
        <v>39191</v>
      </c>
      <c r="J1527" s="29">
        <f t="shared" si="53"/>
        <v>2007</v>
      </c>
      <c r="K1527" s="29">
        <v>515</v>
      </c>
      <c r="L1527" s="42">
        <v>1918.35</v>
      </c>
      <c r="M1527" s="26">
        <f t="shared" si="54"/>
        <v>0.32005945376850181</v>
      </c>
      <c r="N1527" s="54"/>
      <c r="O1527" s="26"/>
      <c r="T1527" s="53"/>
      <c r="Y1527" s="28"/>
    </row>
    <row r="1528" spans="9:25" x14ac:dyDescent="0.3">
      <c r="I1528" s="22">
        <v>39195</v>
      </c>
      <c r="J1528" s="29">
        <f t="shared" si="53"/>
        <v>2007</v>
      </c>
      <c r="K1528" s="29">
        <v>535</v>
      </c>
      <c r="L1528" s="42">
        <v>1986.73</v>
      </c>
      <c r="M1528" s="26" t="str">
        <f t="shared" si="54"/>
        <v/>
      </c>
      <c r="N1528" s="54"/>
      <c r="O1528" s="26"/>
      <c r="T1528" s="53"/>
      <c r="Y1528" s="28"/>
    </row>
    <row r="1529" spans="9:25" x14ac:dyDescent="0.3">
      <c r="I1529" s="22">
        <v>39196</v>
      </c>
      <c r="J1529" s="29">
        <f t="shared" si="53"/>
        <v>2007</v>
      </c>
      <c r="K1529" s="29">
        <v>535</v>
      </c>
      <c r="L1529" s="42">
        <v>1981.57</v>
      </c>
      <c r="M1529" s="26">
        <f t="shared" si="54"/>
        <v>0.37336262700469908</v>
      </c>
      <c r="N1529" s="54"/>
      <c r="O1529" s="26"/>
      <c r="T1529" s="53"/>
      <c r="Y1529" s="28"/>
    </row>
    <row r="1530" spans="9:25" x14ac:dyDescent="0.3">
      <c r="I1530" s="22">
        <v>39197</v>
      </c>
      <c r="J1530" s="29">
        <f t="shared" si="53"/>
        <v>2007</v>
      </c>
      <c r="K1530" s="29">
        <v>540</v>
      </c>
      <c r="L1530" s="42">
        <v>1986.67</v>
      </c>
      <c r="M1530" s="26">
        <f t="shared" si="54"/>
        <v>0.36187087840524279</v>
      </c>
      <c r="N1530" s="54"/>
      <c r="O1530" s="26"/>
      <c r="T1530" s="53"/>
      <c r="Y1530" s="28"/>
    </row>
    <row r="1531" spans="9:25" x14ac:dyDescent="0.3">
      <c r="I1531" s="22">
        <v>39198</v>
      </c>
      <c r="J1531" s="29">
        <f t="shared" si="53"/>
        <v>2007</v>
      </c>
      <c r="K1531" s="29">
        <v>535</v>
      </c>
      <c r="L1531" s="42">
        <v>2016.03</v>
      </c>
      <c r="M1531" s="26">
        <f t="shared" si="54"/>
        <v>0.36060119320789347</v>
      </c>
      <c r="N1531" s="54"/>
      <c r="O1531" s="26"/>
      <c r="T1531" s="53"/>
      <c r="Y1531" s="28"/>
    </row>
    <row r="1532" spans="9:25" x14ac:dyDescent="0.3">
      <c r="I1532" s="22">
        <v>39199</v>
      </c>
      <c r="J1532" s="29">
        <f t="shared" si="53"/>
        <v>2007</v>
      </c>
      <c r="K1532" s="29">
        <v>545</v>
      </c>
      <c r="L1532" s="42">
        <v>2019.68</v>
      </c>
      <c r="M1532" s="26">
        <f t="shared" si="54"/>
        <v>0.36963671750496757</v>
      </c>
      <c r="N1532" s="54"/>
      <c r="O1532" s="26"/>
      <c r="T1532" s="53"/>
      <c r="Y1532" s="28"/>
    </row>
    <row r="1533" spans="9:25" x14ac:dyDescent="0.3">
      <c r="I1533" s="22">
        <v>39202</v>
      </c>
      <c r="J1533" s="29">
        <f t="shared" si="53"/>
        <v>2007</v>
      </c>
      <c r="K1533" s="29">
        <v>530</v>
      </c>
      <c r="L1533" s="42">
        <v>1999.17</v>
      </c>
      <c r="M1533" s="26" t="str">
        <f t="shared" si="54"/>
        <v/>
      </c>
      <c r="N1533" s="54"/>
      <c r="O1533" s="26"/>
      <c r="T1533" s="53"/>
      <c r="Y1533" s="28"/>
    </row>
    <row r="1534" spans="9:25" x14ac:dyDescent="0.3">
      <c r="I1534" s="22">
        <v>39203</v>
      </c>
      <c r="J1534" s="29">
        <f t="shared" si="53"/>
        <v>2007</v>
      </c>
      <c r="K1534" s="29">
        <v>530</v>
      </c>
      <c r="L1534" s="42">
        <v>2001.18</v>
      </c>
      <c r="M1534" s="26">
        <f t="shared" si="54"/>
        <v>0.35539059642658793</v>
      </c>
      <c r="N1534" s="54"/>
      <c r="O1534" s="26"/>
      <c r="T1534" s="53"/>
      <c r="Y1534" s="28"/>
    </row>
    <row r="1535" spans="9:25" x14ac:dyDescent="0.3">
      <c r="I1535" s="22">
        <v>39204</v>
      </c>
      <c r="J1535" s="29">
        <f t="shared" si="53"/>
        <v>2007</v>
      </c>
      <c r="K1535" s="29">
        <v>530</v>
      </c>
      <c r="L1535" s="42">
        <v>2008.56</v>
      </c>
      <c r="M1535" s="26">
        <f t="shared" si="54"/>
        <v>0.36091443129230483</v>
      </c>
      <c r="N1535" s="54"/>
      <c r="O1535" s="26"/>
      <c r="T1535" s="53"/>
      <c r="Y1535" s="28"/>
    </row>
    <row r="1536" spans="9:25" x14ac:dyDescent="0.3">
      <c r="I1536" s="22">
        <v>39205</v>
      </c>
      <c r="J1536" s="29">
        <f t="shared" si="53"/>
        <v>2007</v>
      </c>
      <c r="K1536" s="29">
        <v>530</v>
      </c>
      <c r="L1536" s="42">
        <v>2025.64</v>
      </c>
      <c r="M1536" s="26">
        <f t="shared" si="54"/>
        <v>0.35126445062605494</v>
      </c>
      <c r="N1536" s="54"/>
      <c r="O1536" s="26"/>
      <c r="T1536" s="53"/>
      <c r="Y1536" s="28"/>
    </row>
    <row r="1537" spans="9:25" x14ac:dyDescent="0.3">
      <c r="I1537" s="22">
        <v>39206</v>
      </c>
      <c r="J1537" s="29">
        <f t="shared" si="53"/>
        <v>2007</v>
      </c>
      <c r="K1537" s="29" t="s">
        <v>75</v>
      </c>
      <c r="L1537" s="42">
        <v>2033.37</v>
      </c>
      <c r="M1537" s="26">
        <f t="shared" si="54"/>
        <v>0.36989079247876144</v>
      </c>
      <c r="N1537" s="54"/>
      <c r="O1537" s="26"/>
      <c r="T1537" s="53"/>
      <c r="Y1537" s="28"/>
    </row>
    <row r="1538" spans="9:25" x14ac:dyDescent="0.3">
      <c r="I1538" s="22">
        <v>39209</v>
      </c>
      <c r="J1538" s="29">
        <f t="shared" si="53"/>
        <v>2007</v>
      </c>
      <c r="K1538" s="29">
        <v>545</v>
      </c>
      <c r="L1538" s="42">
        <v>2037.04</v>
      </c>
      <c r="M1538" s="26" t="str">
        <f t="shared" si="54"/>
        <v/>
      </c>
      <c r="N1538" s="54"/>
      <c r="O1538" s="26"/>
      <c r="T1538" s="53"/>
      <c r="Y1538" s="28"/>
    </row>
    <row r="1539" spans="9:25" x14ac:dyDescent="0.3">
      <c r="I1539" s="22">
        <v>39210</v>
      </c>
      <c r="J1539" s="29">
        <f t="shared" si="53"/>
        <v>2007</v>
      </c>
      <c r="K1539" s="29">
        <v>540</v>
      </c>
      <c r="L1539" s="42">
        <v>2022.79</v>
      </c>
      <c r="M1539" s="26">
        <f t="shared" si="54"/>
        <v>0.34143494724556173</v>
      </c>
      <c r="N1539" s="54"/>
      <c r="O1539" s="26"/>
      <c r="T1539" s="53"/>
      <c r="Y1539" s="28"/>
    </row>
    <row r="1540" spans="9:25" x14ac:dyDescent="0.3">
      <c r="I1540" s="22">
        <v>39211</v>
      </c>
      <c r="J1540" s="29">
        <f t="shared" si="53"/>
        <v>2007</v>
      </c>
      <c r="K1540" s="29">
        <v>545</v>
      </c>
      <c r="L1540" s="42">
        <v>2037.98</v>
      </c>
      <c r="M1540" s="26">
        <f t="shared" si="54"/>
        <v>0.3297360076209368</v>
      </c>
      <c r="N1540" s="54"/>
      <c r="O1540" s="26"/>
      <c r="T1540" s="53"/>
      <c r="Y1540" s="28"/>
    </row>
    <row r="1541" spans="9:25" x14ac:dyDescent="0.3">
      <c r="I1541" s="22">
        <v>39212</v>
      </c>
      <c r="J1541" s="29">
        <f t="shared" ref="J1541:J1604" si="55">YEAR(I1541)</f>
        <v>2007</v>
      </c>
      <c r="K1541" s="29">
        <v>540</v>
      </c>
      <c r="L1541" s="42">
        <v>2047.03</v>
      </c>
      <c r="M1541" s="26">
        <f t="shared" ref="M1541:M1604" si="56">IFERROR((L1541-_xlfn.XLOOKUP(EDATE(I1541, -12), I:I, L:L, "", 0)) / _xlfn.XLOOKUP(EDATE(I1541, -12), I:I, L:L, "", 0),IF(_xlfn.XLOOKUP(EDATE(I1541, -12), I:I, L:L, "", 0)=0, "Previous Year Value is Zero", ""))</f>
        <v>0.32975834740808097</v>
      </c>
      <c r="N1541" s="54"/>
      <c r="O1541" s="26"/>
      <c r="T1541" s="53"/>
      <c r="Y1541" s="28"/>
    </row>
    <row r="1542" spans="9:25" x14ac:dyDescent="0.3">
      <c r="I1542" s="22">
        <v>39213</v>
      </c>
      <c r="J1542" s="29">
        <f t="shared" si="55"/>
        <v>2007</v>
      </c>
      <c r="K1542" s="29">
        <v>525</v>
      </c>
      <c r="L1542" s="42">
        <v>2022.3</v>
      </c>
      <c r="M1542" s="26">
        <f t="shared" si="56"/>
        <v>0.30213900300052798</v>
      </c>
      <c r="N1542" s="54"/>
      <c r="O1542" s="26"/>
      <c r="T1542" s="53"/>
      <c r="Y1542" s="28"/>
    </row>
    <row r="1543" spans="9:25" x14ac:dyDescent="0.3">
      <c r="I1543" s="22">
        <v>39216</v>
      </c>
      <c r="J1543" s="29">
        <f t="shared" si="55"/>
        <v>2007</v>
      </c>
      <c r="K1543" s="29">
        <v>545</v>
      </c>
      <c r="L1543" s="42">
        <v>2044.21</v>
      </c>
      <c r="M1543" s="26" t="str">
        <f t="shared" si="56"/>
        <v/>
      </c>
      <c r="N1543" s="54"/>
      <c r="O1543" s="26"/>
      <c r="T1543" s="53"/>
      <c r="Y1543" s="28"/>
    </row>
    <row r="1544" spans="9:25" x14ac:dyDescent="0.3">
      <c r="I1544" s="22">
        <v>39217</v>
      </c>
      <c r="J1544" s="29">
        <f t="shared" si="55"/>
        <v>2007</v>
      </c>
      <c r="K1544" s="29">
        <v>545</v>
      </c>
      <c r="L1544" s="42">
        <v>2037.78</v>
      </c>
      <c r="M1544" s="26">
        <f t="shared" si="56"/>
        <v>0.42547952488212992</v>
      </c>
      <c r="N1544" s="54"/>
      <c r="O1544" s="26"/>
      <c r="T1544" s="53"/>
      <c r="Y1544" s="28"/>
    </row>
    <row r="1545" spans="9:25" x14ac:dyDescent="0.3">
      <c r="I1545" s="22">
        <v>39218</v>
      </c>
      <c r="J1545" s="29">
        <f t="shared" si="55"/>
        <v>2007</v>
      </c>
      <c r="K1545" s="29">
        <v>555</v>
      </c>
      <c r="L1545" s="42">
        <v>2063.7600000000002</v>
      </c>
      <c r="M1545" s="26">
        <f t="shared" si="56"/>
        <v>0.44540239947892246</v>
      </c>
      <c r="N1545" s="54"/>
      <c r="O1545" s="26"/>
      <c r="T1545" s="53"/>
      <c r="Y1545" s="28"/>
    </row>
    <row r="1546" spans="9:25" x14ac:dyDescent="0.3">
      <c r="I1546" s="22">
        <v>39224</v>
      </c>
      <c r="J1546" s="29">
        <f t="shared" si="55"/>
        <v>2007</v>
      </c>
      <c r="K1546" s="29">
        <v>550</v>
      </c>
      <c r="L1546" s="42">
        <v>2078.75</v>
      </c>
      <c r="M1546" s="26" t="str">
        <f t="shared" si="56"/>
        <v/>
      </c>
      <c r="N1546" s="54"/>
      <c r="O1546" s="26"/>
      <c r="T1546" s="53"/>
      <c r="Y1546" s="28"/>
    </row>
    <row r="1547" spans="9:25" x14ac:dyDescent="0.3">
      <c r="I1547" s="22">
        <v>39225</v>
      </c>
      <c r="J1547" s="29">
        <f t="shared" si="55"/>
        <v>2007</v>
      </c>
      <c r="K1547" s="29">
        <v>555</v>
      </c>
      <c r="L1547" s="42">
        <v>2104.25</v>
      </c>
      <c r="M1547" s="26" t="str">
        <f t="shared" si="56"/>
        <v/>
      </c>
      <c r="N1547" s="54"/>
      <c r="O1547" s="26"/>
      <c r="T1547" s="53"/>
      <c r="Y1547" s="28"/>
    </row>
    <row r="1548" spans="9:25" x14ac:dyDescent="0.3">
      <c r="I1548" s="22">
        <v>39226</v>
      </c>
      <c r="J1548" s="29">
        <f t="shared" si="55"/>
        <v>2007</v>
      </c>
      <c r="K1548" s="29">
        <v>550</v>
      </c>
      <c r="L1548" s="42">
        <v>2078.61</v>
      </c>
      <c r="M1548" s="26">
        <f t="shared" si="56"/>
        <v>0.57095567395986846</v>
      </c>
      <c r="N1548" s="54"/>
      <c r="O1548" s="26"/>
      <c r="T1548" s="53"/>
      <c r="Y1548" s="28"/>
    </row>
    <row r="1549" spans="9:25" x14ac:dyDescent="0.3">
      <c r="I1549" s="22">
        <v>39227</v>
      </c>
      <c r="J1549" s="29">
        <f t="shared" si="55"/>
        <v>2007</v>
      </c>
      <c r="K1549" s="29">
        <v>535</v>
      </c>
      <c r="L1549" s="42">
        <v>2060.4299999999998</v>
      </c>
      <c r="M1549" s="26" t="str">
        <f t="shared" si="56"/>
        <v/>
      </c>
      <c r="N1549" s="54"/>
      <c r="O1549" s="26"/>
      <c r="T1549" s="53"/>
      <c r="Y1549" s="28"/>
    </row>
    <row r="1550" spans="9:25" x14ac:dyDescent="0.3">
      <c r="I1550" s="22">
        <v>39230</v>
      </c>
      <c r="J1550" s="29">
        <f t="shared" si="55"/>
        <v>2007</v>
      </c>
      <c r="K1550" s="29">
        <v>550</v>
      </c>
      <c r="L1550" s="42">
        <v>2076.7600000000002</v>
      </c>
      <c r="M1550" s="26" t="str">
        <f t="shared" si="56"/>
        <v/>
      </c>
      <c r="N1550" s="54"/>
      <c r="O1550" s="26"/>
      <c r="T1550" s="53"/>
      <c r="Y1550" s="28"/>
    </row>
    <row r="1551" spans="9:25" x14ac:dyDescent="0.3">
      <c r="I1551" s="22">
        <v>39231</v>
      </c>
      <c r="J1551" s="29">
        <f t="shared" si="55"/>
        <v>2007</v>
      </c>
      <c r="K1551" s="29">
        <v>535</v>
      </c>
      <c r="L1551" s="42">
        <v>2058.7399999999998</v>
      </c>
      <c r="M1551" s="26" t="str">
        <f t="shared" si="56"/>
        <v/>
      </c>
      <c r="N1551" s="54"/>
      <c r="O1551" s="26"/>
      <c r="T1551" s="53"/>
      <c r="Y1551" s="28"/>
    </row>
    <row r="1552" spans="9:25" x14ac:dyDescent="0.3">
      <c r="I1552" s="22">
        <v>39232</v>
      </c>
      <c r="J1552" s="29">
        <f t="shared" si="55"/>
        <v>2007</v>
      </c>
      <c r="K1552" s="29">
        <v>530</v>
      </c>
      <c r="L1552" s="42">
        <v>2055.4</v>
      </c>
      <c r="M1552" s="26">
        <f t="shared" si="56"/>
        <v>0.50449797609375113</v>
      </c>
      <c r="N1552" s="54"/>
      <c r="O1552" s="26"/>
      <c r="T1552" s="53"/>
      <c r="Y1552" s="28"/>
    </row>
    <row r="1553" spans="9:25" x14ac:dyDescent="0.3">
      <c r="I1553" s="22">
        <v>39237</v>
      </c>
      <c r="J1553" s="29">
        <f t="shared" si="55"/>
        <v>2007</v>
      </c>
      <c r="K1553" s="29">
        <v>530</v>
      </c>
      <c r="L1553" s="42">
        <v>2111.75</v>
      </c>
      <c r="M1553" s="26" t="str">
        <f t="shared" si="56"/>
        <v/>
      </c>
      <c r="N1553" s="54"/>
      <c r="O1553" s="26"/>
      <c r="T1553" s="53"/>
      <c r="Y1553" s="28"/>
    </row>
    <row r="1554" spans="9:25" x14ac:dyDescent="0.3">
      <c r="I1554" s="22">
        <v>39238</v>
      </c>
      <c r="J1554" s="29">
        <f t="shared" si="55"/>
        <v>2007</v>
      </c>
      <c r="K1554" s="29">
        <v>540</v>
      </c>
      <c r="L1554" s="42">
        <v>2093.11</v>
      </c>
      <c r="M1554" s="26">
        <f t="shared" si="56"/>
        <v>0.55155517997983761</v>
      </c>
      <c r="N1554" s="54"/>
      <c r="O1554" s="26"/>
      <c r="T1554" s="53"/>
      <c r="Y1554" s="28"/>
    </row>
    <row r="1555" spans="9:25" x14ac:dyDescent="0.3">
      <c r="I1555" s="22">
        <v>39239</v>
      </c>
      <c r="J1555" s="29">
        <f t="shared" si="55"/>
        <v>2007</v>
      </c>
      <c r="K1555" s="29">
        <v>540</v>
      </c>
      <c r="L1555" s="42">
        <v>2102.44</v>
      </c>
      <c r="M1555" s="26">
        <f t="shared" si="56"/>
        <v>0.59644633433311822</v>
      </c>
      <c r="N1555" s="54"/>
      <c r="O1555" s="26"/>
      <c r="T1555" s="53"/>
      <c r="Y1555" s="28"/>
    </row>
    <row r="1556" spans="9:25" x14ac:dyDescent="0.3">
      <c r="I1556" s="22">
        <v>39240</v>
      </c>
      <c r="J1556" s="29">
        <f t="shared" si="55"/>
        <v>2007</v>
      </c>
      <c r="K1556" s="29">
        <v>550</v>
      </c>
      <c r="L1556" s="42">
        <v>2093.81</v>
      </c>
      <c r="M1556" s="26">
        <f t="shared" si="56"/>
        <v>0.62666449136872837</v>
      </c>
      <c r="N1556" s="54"/>
      <c r="O1556" s="26"/>
      <c r="T1556" s="53"/>
      <c r="Y1556" s="28"/>
    </row>
    <row r="1557" spans="9:25" x14ac:dyDescent="0.3">
      <c r="I1557" s="22">
        <v>39241</v>
      </c>
      <c r="J1557" s="29">
        <f t="shared" si="55"/>
        <v>2007</v>
      </c>
      <c r="K1557" s="29">
        <v>540</v>
      </c>
      <c r="L1557" s="42">
        <v>2054.4499999999998</v>
      </c>
      <c r="M1557" s="26">
        <f t="shared" si="56"/>
        <v>0.65503935295207549</v>
      </c>
      <c r="N1557" s="54"/>
      <c r="O1557" s="26"/>
      <c r="T1557" s="53"/>
      <c r="Y1557" s="28"/>
    </row>
    <row r="1558" spans="9:25" x14ac:dyDescent="0.3">
      <c r="I1558" s="22">
        <v>39244</v>
      </c>
      <c r="J1558" s="29">
        <f t="shared" si="55"/>
        <v>2007</v>
      </c>
      <c r="K1558" s="29">
        <v>530</v>
      </c>
      <c r="L1558" s="42">
        <v>2084.0300000000002</v>
      </c>
      <c r="M1558" s="26" t="str">
        <f t="shared" si="56"/>
        <v/>
      </c>
      <c r="N1558" s="54"/>
      <c r="O1558" s="26"/>
      <c r="T1558" s="53"/>
      <c r="Y1558" s="28"/>
    </row>
    <row r="1559" spans="9:25" x14ac:dyDescent="0.3">
      <c r="I1559" s="22">
        <v>39245</v>
      </c>
      <c r="J1559" s="29">
        <f t="shared" si="55"/>
        <v>2007</v>
      </c>
      <c r="K1559" s="29">
        <v>535</v>
      </c>
      <c r="L1559" s="42">
        <v>2108.58</v>
      </c>
      <c r="M1559" s="26">
        <f t="shared" si="56"/>
        <v>0.65624337252868969</v>
      </c>
      <c r="N1559" s="54"/>
      <c r="O1559" s="26"/>
      <c r="T1559" s="53"/>
      <c r="Y1559" s="28"/>
    </row>
    <row r="1560" spans="9:25" x14ac:dyDescent="0.3">
      <c r="I1560" s="22">
        <v>39246</v>
      </c>
      <c r="J1560" s="29">
        <f t="shared" si="55"/>
        <v>2007</v>
      </c>
      <c r="K1560" s="29">
        <v>535</v>
      </c>
      <c r="L1560" s="42">
        <v>2088.6</v>
      </c>
      <c r="M1560" s="26">
        <f t="shared" si="56"/>
        <v>0.6890269050680512</v>
      </c>
      <c r="N1560" s="54"/>
      <c r="O1560" s="26"/>
      <c r="T1560" s="53"/>
      <c r="Y1560" s="28"/>
    </row>
    <row r="1561" spans="9:25" x14ac:dyDescent="0.3">
      <c r="I1561" s="22">
        <v>39247</v>
      </c>
      <c r="J1561" s="29">
        <f t="shared" si="55"/>
        <v>2007</v>
      </c>
      <c r="K1561" s="29">
        <v>535</v>
      </c>
      <c r="L1561" s="42">
        <v>2108.41</v>
      </c>
      <c r="M1561" s="26">
        <f t="shared" si="56"/>
        <v>0.70832117971155384</v>
      </c>
      <c r="N1561" s="54"/>
      <c r="O1561" s="26"/>
      <c r="T1561" s="53"/>
      <c r="Y1561" s="28"/>
    </row>
    <row r="1562" spans="9:25" x14ac:dyDescent="0.3">
      <c r="I1562" s="22">
        <v>39248</v>
      </c>
      <c r="J1562" s="29">
        <f t="shared" si="55"/>
        <v>2007</v>
      </c>
      <c r="K1562" s="29">
        <v>535</v>
      </c>
      <c r="L1562" s="42">
        <v>2120.64</v>
      </c>
      <c r="M1562" s="26">
        <f t="shared" si="56"/>
        <v>0.70792091169008953</v>
      </c>
      <c r="N1562" s="54"/>
      <c r="O1562" s="26"/>
      <c r="T1562" s="53"/>
      <c r="Y1562" s="28"/>
    </row>
    <row r="1563" spans="9:25" x14ac:dyDescent="0.3">
      <c r="I1563" s="22">
        <v>39251</v>
      </c>
      <c r="J1563" s="29">
        <f t="shared" si="55"/>
        <v>2007</v>
      </c>
      <c r="K1563" s="29">
        <v>540</v>
      </c>
      <c r="L1563" s="42">
        <v>2126.4899999999998</v>
      </c>
      <c r="M1563" s="26" t="str">
        <f t="shared" si="56"/>
        <v/>
      </c>
      <c r="N1563" s="54"/>
      <c r="O1563" s="26"/>
      <c r="T1563" s="53"/>
      <c r="Y1563" s="28"/>
    </row>
    <row r="1564" spans="9:25" x14ac:dyDescent="0.3">
      <c r="I1564" s="22">
        <v>39252</v>
      </c>
      <c r="J1564" s="29">
        <f t="shared" si="55"/>
        <v>2007</v>
      </c>
      <c r="K1564" s="29">
        <v>535</v>
      </c>
      <c r="L1564" s="42">
        <v>2142.19</v>
      </c>
      <c r="M1564" s="26">
        <f t="shared" si="56"/>
        <v>0.65413690591096874</v>
      </c>
      <c r="N1564" s="54"/>
      <c r="O1564" s="26"/>
      <c r="T1564" s="53"/>
      <c r="Y1564" s="28"/>
    </row>
    <row r="1565" spans="9:25" x14ac:dyDescent="0.3">
      <c r="I1565" s="22">
        <v>39253</v>
      </c>
      <c r="J1565" s="29">
        <f t="shared" si="55"/>
        <v>2007</v>
      </c>
      <c r="K1565" s="29">
        <v>535</v>
      </c>
      <c r="L1565" s="42">
        <v>2161.0700000000002</v>
      </c>
      <c r="M1565" s="26">
        <f t="shared" si="56"/>
        <v>0.66881858266986893</v>
      </c>
      <c r="N1565" s="54"/>
      <c r="O1565" s="26"/>
      <c r="T1565" s="53"/>
      <c r="Y1565" s="28"/>
    </row>
    <row r="1566" spans="9:25" x14ac:dyDescent="0.3">
      <c r="I1566" s="22">
        <v>39254</v>
      </c>
      <c r="J1566" s="29">
        <f t="shared" si="55"/>
        <v>2007</v>
      </c>
      <c r="K1566" s="29">
        <v>535</v>
      </c>
      <c r="L1566" s="42">
        <v>2152.34</v>
      </c>
      <c r="M1566" s="26">
        <f t="shared" si="56"/>
        <v>0.66423617286146197</v>
      </c>
      <c r="N1566" s="54"/>
      <c r="O1566" s="26"/>
      <c r="T1566" s="53"/>
      <c r="Y1566" s="28"/>
    </row>
    <row r="1567" spans="9:25" x14ac:dyDescent="0.3">
      <c r="I1567" s="22">
        <v>39255</v>
      </c>
      <c r="J1567" s="29">
        <f t="shared" si="55"/>
        <v>2007</v>
      </c>
      <c r="K1567" s="29">
        <v>535</v>
      </c>
      <c r="L1567" s="42">
        <v>2152.3200000000002</v>
      </c>
      <c r="M1567" s="26">
        <f t="shared" si="56"/>
        <v>0.65124860945951135</v>
      </c>
      <c r="N1567" s="54"/>
      <c r="O1567" s="26"/>
      <c r="T1567" s="53"/>
      <c r="Y1567" s="28"/>
    </row>
    <row r="1568" spans="9:25" x14ac:dyDescent="0.3">
      <c r="I1568" s="22">
        <v>39258</v>
      </c>
      <c r="J1568" s="29">
        <f t="shared" si="55"/>
        <v>2007</v>
      </c>
      <c r="K1568" s="29">
        <v>535</v>
      </c>
      <c r="L1568" s="42">
        <v>2152.1999999999998</v>
      </c>
      <c r="M1568" s="26" t="str">
        <f t="shared" si="56"/>
        <v/>
      </c>
      <c r="N1568" s="54"/>
      <c r="O1568" s="26"/>
      <c r="T1568" s="53"/>
      <c r="Y1568" s="28"/>
    </row>
    <row r="1569" spans="9:25" x14ac:dyDescent="0.3">
      <c r="I1569" s="22">
        <v>39259</v>
      </c>
      <c r="J1569" s="29">
        <f t="shared" si="55"/>
        <v>2007</v>
      </c>
      <c r="K1569" s="29">
        <v>535</v>
      </c>
      <c r="L1569" s="42">
        <v>2153.54</v>
      </c>
      <c r="M1569" s="26">
        <f t="shared" si="56"/>
        <v>0.67740779686100405</v>
      </c>
      <c r="N1569" s="54"/>
      <c r="O1569" s="26"/>
      <c r="T1569" s="53"/>
      <c r="Y1569" s="28"/>
    </row>
    <row r="1570" spans="9:25" x14ac:dyDescent="0.3">
      <c r="I1570" s="22">
        <v>39260</v>
      </c>
      <c r="J1570" s="29">
        <f t="shared" si="55"/>
        <v>2007</v>
      </c>
      <c r="K1570" s="29">
        <v>535</v>
      </c>
      <c r="L1570" s="42">
        <v>2125.34</v>
      </c>
      <c r="M1570" s="26">
        <f t="shared" si="56"/>
        <v>0.65315059542792242</v>
      </c>
      <c r="N1570" s="54"/>
      <c r="O1570" s="26"/>
      <c r="T1570" s="53"/>
      <c r="Y1570" s="28"/>
    </row>
    <row r="1571" spans="9:25" x14ac:dyDescent="0.3">
      <c r="I1571" s="22">
        <v>39261</v>
      </c>
      <c r="J1571" s="29">
        <f t="shared" si="55"/>
        <v>2007</v>
      </c>
      <c r="K1571" s="29">
        <v>530</v>
      </c>
      <c r="L1571" s="42">
        <v>2112.85</v>
      </c>
      <c r="M1571" s="26">
        <f t="shared" si="56"/>
        <v>0.66098030737785463</v>
      </c>
      <c r="N1571" s="54"/>
      <c r="O1571" s="26"/>
      <c r="T1571" s="53"/>
      <c r="Y1571" s="28"/>
    </row>
    <row r="1572" spans="9:25" x14ac:dyDescent="0.3">
      <c r="I1572" s="22">
        <v>39262</v>
      </c>
      <c r="J1572" s="29">
        <f t="shared" si="55"/>
        <v>2007</v>
      </c>
      <c r="K1572" s="29">
        <v>545</v>
      </c>
      <c r="L1572" s="42">
        <v>2139.2800000000002</v>
      </c>
      <c r="M1572" s="26">
        <f t="shared" si="56"/>
        <v>0.67820888965592996</v>
      </c>
      <c r="N1572" s="54"/>
      <c r="O1572" s="26"/>
      <c r="T1572" s="53"/>
      <c r="Y1572" s="28"/>
    </row>
    <row r="1573" spans="9:25" x14ac:dyDescent="0.3">
      <c r="I1573" s="22">
        <v>39265</v>
      </c>
      <c r="J1573" s="29">
        <f t="shared" si="55"/>
        <v>2007</v>
      </c>
      <c r="K1573" s="29">
        <v>550</v>
      </c>
      <c r="L1573" s="42">
        <v>2167.8200000000002</v>
      </c>
      <c r="M1573" s="26" t="str">
        <f t="shared" si="56"/>
        <v/>
      </c>
      <c r="N1573" s="54"/>
      <c r="O1573" s="26"/>
      <c r="T1573" s="53"/>
      <c r="Y1573" s="28"/>
    </row>
    <row r="1574" spans="9:25" x14ac:dyDescent="0.3">
      <c r="I1574" s="22">
        <v>39266</v>
      </c>
      <c r="J1574" s="29">
        <f t="shared" si="55"/>
        <v>2007</v>
      </c>
      <c r="K1574" s="29">
        <v>580</v>
      </c>
      <c r="L1574" s="42">
        <v>2189.12</v>
      </c>
      <c r="M1574" s="26">
        <f t="shared" si="56"/>
        <v>0.64873169849972878</v>
      </c>
      <c r="N1574" s="54"/>
      <c r="O1574" s="26"/>
      <c r="T1574" s="53"/>
      <c r="Y1574" s="28"/>
    </row>
    <row r="1575" spans="9:25" x14ac:dyDescent="0.3">
      <c r="I1575" s="22">
        <v>39267</v>
      </c>
      <c r="J1575" s="29">
        <f t="shared" si="55"/>
        <v>2007</v>
      </c>
      <c r="K1575" s="29">
        <v>575</v>
      </c>
      <c r="L1575" s="42">
        <v>2196.11</v>
      </c>
      <c r="M1575" s="26">
        <f t="shared" si="56"/>
        <v>0.6414973054183144</v>
      </c>
      <c r="N1575" s="54"/>
      <c r="O1575" s="26"/>
      <c r="T1575" s="53"/>
      <c r="Y1575" s="28"/>
    </row>
    <row r="1576" spans="9:25" x14ac:dyDescent="0.3">
      <c r="I1576" s="22">
        <v>39268</v>
      </c>
      <c r="J1576" s="29">
        <f t="shared" si="55"/>
        <v>2007</v>
      </c>
      <c r="K1576" s="29">
        <v>575</v>
      </c>
      <c r="L1576" s="42">
        <v>2220.9299999999998</v>
      </c>
      <c r="M1576" s="26">
        <f t="shared" si="56"/>
        <v>0.65949100364636259</v>
      </c>
      <c r="N1576" s="54"/>
      <c r="O1576" s="26"/>
      <c r="T1576" s="53"/>
      <c r="Y1576" s="28"/>
    </row>
    <row r="1577" spans="9:25" x14ac:dyDescent="0.3">
      <c r="I1577" s="22">
        <v>39269</v>
      </c>
      <c r="J1577" s="29">
        <f t="shared" si="55"/>
        <v>2007</v>
      </c>
      <c r="K1577" s="29">
        <v>570</v>
      </c>
      <c r="L1577" s="42">
        <v>2227.0500000000002</v>
      </c>
      <c r="M1577" s="26">
        <f t="shared" si="56"/>
        <v>0.66195280667452738</v>
      </c>
      <c r="N1577" s="54"/>
      <c r="O1577" s="26"/>
      <c r="T1577" s="53"/>
      <c r="Y1577" s="28"/>
    </row>
    <row r="1578" spans="9:25" x14ac:dyDescent="0.3">
      <c r="I1578" s="22">
        <v>39272</v>
      </c>
      <c r="J1578" s="29">
        <f t="shared" si="55"/>
        <v>2007</v>
      </c>
      <c r="K1578" s="29">
        <v>585</v>
      </c>
      <c r="L1578" s="42">
        <v>2271.34</v>
      </c>
      <c r="M1578" s="26" t="str">
        <f t="shared" si="56"/>
        <v/>
      </c>
      <c r="N1578" s="54"/>
      <c r="O1578" s="26"/>
      <c r="T1578" s="53"/>
      <c r="Y1578" s="28"/>
    </row>
    <row r="1579" spans="9:25" x14ac:dyDescent="0.3">
      <c r="I1579" s="22">
        <v>39273</v>
      </c>
      <c r="J1579" s="29">
        <f t="shared" si="55"/>
        <v>2007</v>
      </c>
      <c r="K1579" s="29">
        <v>590</v>
      </c>
      <c r="L1579" s="42">
        <v>2282.38</v>
      </c>
      <c r="M1579" s="26">
        <f t="shared" si="56"/>
        <v>0.70348477045595359</v>
      </c>
      <c r="N1579" s="54"/>
      <c r="O1579" s="26"/>
      <c r="T1579" s="53"/>
      <c r="Y1579" s="28"/>
    </row>
    <row r="1580" spans="9:25" x14ac:dyDescent="0.3">
      <c r="I1580" s="22">
        <v>39274</v>
      </c>
      <c r="J1580" s="29">
        <f t="shared" si="55"/>
        <v>2007</v>
      </c>
      <c r="K1580" s="29">
        <v>585</v>
      </c>
      <c r="L1580" s="42">
        <v>2273.42</v>
      </c>
      <c r="M1580" s="26">
        <f t="shared" si="56"/>
        <v>0.69159566948175155</v>
      </c>
      <c r="N1580" s="54"/>
      <c r="O1580" s="26"/>
      <c r="T1580" s="53"/>
      <c r="Y1580" s="28"/>
    </row>
    <row r="1581" spans="9:25" x14ac:dyDescent="0.3">
      <c r="I1581" s="22">
        <v>39275</v>
      </c>
      <c r="J1581" s="29">
        <f t="shared" si="55"/>
        <v>2007</v>
      </c>
      <c r="K1581" s="29">
        <v>580</v>
      </c>
      <c r="L1581" s="42">
        <v>2284.92</v>
      </c>
      <c r="M1581" s="26">
        <f t="shared" si="56"/>
        <v>0.69772712074717491</v>
      </c>
      <c r="N1581" s="54"/>
      <c r="O1581" s="26"/>
      <c r="T1581" s="53"/>
      <c r="Y1581" s="28"/>
    </row>
    <row r="1582" spans="9:25" x14ac:dyDescent="0.3">
      <c r="I1582" s="22">
        <v>39276</v>
      </c>
      <c r="J1582" s="29">
        <f t="shared" si="55"/>
        <v>2007</v>
      </c>
      <c r="K1582" s="29">
        <v>585</v>
      </c>
      <c r="L1582" s="42">
        <v>2301.6</v>
      </c>
      <c r="M1582" s="26">
        <f t="shared" si="56"/>
        <v>0.72529853151728219</v>
      </c>
      <c r="N1582" s="54"/>
      <c r="O1582" s="26"/>
      <c r="T1582" s="53"/>
      <c r="Y1582" s="28"/>
    </row>
    <row r="1583" spans="9:25" x14ac:dyDescent="0.3">
      <c r="I1583" s="22">
        <v>39279</v>
      </c>
      <c r="J1583" s="29">
        <f t="shared" si="55"/>
        <v>2007</v>
      </c>
      <c r="K1583" s="29">
        <v>575</v>
      </c>
      <c r="L1583" s="42">
        <v>2286.2199999999998</v>
      </c>
      <c r="M1583" s="26" t="str">
        <f t="shared" si="56"/>
        <v/>
      </c>
      <c r="N1583" s="54"/>
      <c r="O1583" s="26"/>
      <c r="T1583" s="53"/>
      <c r="Y1583" s="28"/>
    </row>
    <row r="1584" spans="9:25" x14ac:dyDescent="0.3">
      <c r="I1584" s="22">
        <v>39280</v>
      </c>
      <c r="J1584" s="29">
        <f t="shared" si="55"/>
        <v>2007</v>
      </c>
      <c r="K1584" s="29">
        <v>590</v>
      </c>
      <c r="L1584" s="42">
        <v>2301.34</v>
      </c>
      <c r="M1584" s="26">
        <f t="shared" si="56"/>
        <v>0.79239066941859115</v>
      </c>
      <c r="N1584" s="54"/>
      <c r="O1584" s="26"/>
      <c r="T1584" s="53"/>
      <c r="Y1584" s="28"/>
    </row>
    <row r="1585" spans="9:25" x14ac:dyDescent="0.3">
      <c r="I1585" s="22">
        <v>39281</v>
      </c>
      <c r="J1585" s="29">
        <f t="shared" si="55"/>
        <v>2007</v>
      </c>
      <c r="K1585" s="29">
        <v>590</v>
      </c>
      <c r="L1585" s="42">
        <v>2294.59</v>
      </c>
      <c r="M1585" s="26">
        <f t="shared" si="56"/>
        <v>0.78421523268924243</v>
      </c>
      <c r="N1585" s="54"/>
      <c r="O1585" s="26"/>
      <c r="T1585" s="53"/>
      <c r="Y1585" s="28"/>
    </row>
    <row r="1586" spans="9:25" x14ac:dyDescent="0.3">
      <c r="I1586" s="22">
        <v>39282</v>
      </c>
      <c r="J1586" s="29">
        <f t="shared" si="55"/>
        <v>2007</v>
      </c>
      <c r="K1586" s="29">
        <v>595</v>
      </c>
      <c r="L1586" s="42">
        <v>2333.6799999999998</v>
      </c>
      <c r="M1586" s="26" t="str">
        <f t="shared" si="56"/>
        <v/>
      </c>
      <c r="N1586" s="54"/>
      <c r="O1586" s="26"/>
      <c r="T1586" s="53"/>
      <c r="Y1586" s="28"/>
    </row>
    <row r="1587" spans="9:25" x14ac:dyDescent="0.3">
      <c r="I1587" s="22">
        <v>39283</v>
      </c>
      <c r="J1587" s="29">
        <f t="shared" si="55"/>
        <v>2007</v>
      </c>
      <c r="K1587" s="29">
        <v>620</v>
      </c>
      <c r="L1587" s="42">
        <v>2366.4</v>
      </c>
      <c r="M1587" s="26">
        <f t="shared" si="56"/>
        <v>0.7987366884819741</v>
      </c>
      <c r="N1587" s="54"/>
      <c r="O1587" s="26"/>
      <c r="T1587" s="53"/>
      <c r="Y1587" s="28"/>
    </row>
    <row r="1588" spans="9:25" x14ac:dyDescent="0.3">
      <c r="I1588" s="22">
        <v>39286</v>
      </c>
      <c r="J1588" s="29">
        <f t="shared" si="55"/>
        <v>2007</v>
      </c>
      <c r="K1588" s="29" t="s">
        <v>75</v>
      </c>
      <c r="L1588" s="42">
        <v>2380.21</v>
      </c>
      <c r="M1588" s="26" t="str">
        <f t="shared" si="56"/>
        <v/>
      </c>
      <c r="N1588" s="54"/>
      <c r="O1588" s="26"/>
      <c r="T1588" s="53"/>
      <c r="Y1588" s="28"/>
    </row>
    <row r="1589" spans="9:25" x14ac:dyDescent="0.3">
      <c r="I1589" s="22">
        <v>39287</v>
      </c>
      <c r="J1589" s="29">
        <f t="shared" si="55"/>
        <v>2007</v>
      </c>
      <c r="K1589" s="29" t="s">
        <v>75</v>
      </c>
      <c r="L1589" s="42">
        <v>2401.14</v>
      </c>
      <c r="M1589" s="26">
        <f t="shared" si="56"/>
        <v>0.84256608985918713</v>
      </c>
      <c r="N1589" s="54"/>
      <c r="O1589" s="26"/>
      <c r="T1589" s="53"/>
      <c r="Y1589" s="28"/>
    </row>
    <row r="1590" spans="9:25" x14ac:dyDescent="0.3">
      <c r="I1590" s="22">
        <v>39288</v>
      </c>
      <c r="J1590" s="29">
        <f t="shared" si="55"/>
        <v>2007</v>
      </c>
      <c r="K1590" s="29" t="s">
        <v>75</v>
      </c>
      <c r="L1590" s="42">
        <v>2394.5700000000002</v>
      </c>
      <c r="M1590" s="26">
        <f t="shared" si="56"/>
        <v>0.83101897872730901</v>
      </c>
      <c r="N1590" s="54"/>
      <c r="O1590" s="26"/>
      <c r="T1590" s="53"/>
      <c r="Y1590" s="28"/>
    </row>
    <row r="1591" spans="9:25" x14ac:dyDescent="0.3">
      <c r="I1591" s="22">
        <v>39289</v>
      </c>
      <c r="J1591" s="29">
        <f t="shared" si="55"/>
        <v>2007</v>
      </c>
      <c r="K1591" s="29" t="s">
        <v>75</v>
      </c>
      <c r="L1591" s="42">
        <v>2365.2600000000002</v>
      </c>
      <c r="M1591" s="26" t="str">
        <f t="shared" si="56"/>
        <v/>
      </c>
      <c r="N1591" s="54"/>
      <c r="O1591" s="26"/>
      <c r="T1591" s="53"/>
      <c r="Y1591" s="28"/>
    </row>
    <row r="1592" spans="9:25" x14ac:dyDescent="0.3">
      <c r="I1592" s="22">
        <v>39290</v>
      </c>
      <c r="J1592" s="29">
        <f t="shared" si="55"/>
        <v>2007</v>
      </c>
      <c r="K1592" s="29" t="s">
        <v>75</v>
      </c>
      <c r="L1592" s="42">
        <v>2298.41</v>
      </c>
      <c r="M1592" s="26" t="str">
        <f t="shared" si="56"/>
        <v/>
      </c>
      <c r="N1592" s="54"/>
      <c r="O1592" s="26"/>
      <c r="T1592" s="53"/>
      <c r="Y1592" s="28"/>
    </row>
    <row r="1593" spans="9:25" x14ac:dyDescent="0.3">
      <c r="I1593" s="22">
        <v>39293</v>
      </c>
      <c r="J1593" s="29">
        <f t="shared" si="55"/>
        <v>2007</v>
      </c>
      <c r="K1593" s="29" t="s">
        <v>75</v>
      </c>
      <c r="L1593" s="42">
        <v>2301.5500000000002</v>
      </c>
      <c r="M1593" s="26" t="str">
        <f t="shared" si="56"/>
        <v/>
      </c>
      <c r="N1593" s="54"/>
      <c r="O1593" s="26"/>
      <c r="T1593" s="53"/>
      <c r="Y1593" s="28"/>
    </row>
    <row r="1594" spans="9:25" x14ac:dyDescent="0.3">
      <c r="I1594" s="22">
        <v>39294</v>
      </c>
      <c r="J1594" s="29">
        <f t="shared" si="55"/>
        <v>2007</v>
      </c>
      <c r="K1594" s="29" t="s">
        <v>75</v>
      </c>
      <c r="L1594" s="42">
        <v>2348.67</v>
      </c>
      <c r="M1594" s="26">
        <f t="shared" si="56"/>
        <v>0.73763178337587387</v>
      </c>
      <c r="N1594" s="54"/>
      <c r="O1594" s="26"/>
      <c r="T1594" s="53"/>
      <c r="Y1594" s="28"/>
    </row>
    <row r="1595" spans="9:25" x14ac:dyDescent="0.3">
      <c r="I1595" s="22">
        <v>39295</v>
      </c>
      <c r="J1595" s="29">
        <f t="shared" si="55"/>
        <v>2007</v>
      </c>
      <c r="K1595" s="29">
        <v>600</v>
      </c>
      <c r="L1595" s="42">
        <v>2256.31</v>
      </c>
      <c r="M1595" s="26">
        <f t="shared" si="56"/>
        <v>0.6449124802251236</v>
      </c>
      <c r="N1595" s="54"/>
      <c r="O1595" s="26"/>
      <c r="T1595" s="53"/>
      <c r="Y1595" s="28"/>
    </row>
    <row r="1596" spans="9:25" x14ac:dyDescent="0.3">
      <c r="I1596" s="22">
        <v>39296</v>
      </c>
      <c r="J1596" s="29">
        <f t="shared" si="55"/>
        <v>2007</v>
      </c>
      <c r="K1596" s="29">
        <v>610</v>
      </c>
      <c r="L1596" s="42">
        <v>2270.85</v>
      </c>
      <c r="M1596" s="26">
        <f t="shared" si="56"/>
        <v>0.62859663214664796</v>
      </c>
      <c r="N1596" s="54"/>
      <c r="O1596" s="26"/>
      <c r="T1596" s="53"/>
      <c r="Y1596" s="28"/>
    </row>
    <row r="1597" spans="9:25" x14ac:dyDescent="0.3">
      <c r="I1597" s="22">
        <v>39297</v>
      </c>
      <c r="J1597" s="29">
        <f t="shared" si="55"/>
        <v>2007</v>
      </c>
      <c r="K1597" s="29">
        <v>615</v>
      </c>
      <c r="L1597" s="42">
        <v>2269.79</v>
      </c>
      <c r="M1597" s="26">
        <f t="shared" si="56"/>
        <v>0.64510915258168322</v>
      </c>
      <c r="N1597" s="54"/>
      <c r="O1597" s="26"/>
      <c r="T1597" s="53"/>
      <c r="Y1597" s="28"/>
    </row>
    <row r="1598" spans="9:25" x14ac:dyDescent="0.3">
      <c r="I1598" s="22">
        <v>39300</v>
      </c>
      <c r="J1598" s="29">
        <f t="shared" si="55"/>
        <v>2007</v>
      </c>
      <c r="K1598" s="29">
        <v>640</v>
      </c>
      <c r="L1598" s="42">
        <v>2189.11</v>
      </c>
      <c r="M1598" s="26" t="str">
        <f t="shared" si="56"/>
        <v/>
      </c>
      <c r="N1598" s="54"/>
      <c r="O1598" s="26"/>
      <c r="T1598" s="53"/>
      <c r="Y1598" s="28"/>
    </row>
    <row r="1599" spans="9:25" x14ac:dyDescent="0.3">
      <c r="I1599" s="22">
        <v>39301</v>
      </c>
      <c r="J1599" s="29">
        <f t="shared" si="55"/>
        <v>2007</v>
      </c>
      <c r="K1599" s="29">
        <v>585</v>
      </c>
      <c r="L1599" s="42">
        <v>2174.0700000000002</v>
      </c>
      <c r="M1599" s="26">
        <f t="shared" si="56"/>
        <v>0.54904559348481297</v>
      </c>
      <c r="N1599" s="54"/>
      <c r="O1599" s="26"/>
      <c r="T1599" s="53"/>
      <c r="Y1599" s="28"/>
    </row>
    <row r="1600" spans="9:25" x14ac:dyDescent="0.3">
      <c r="I1600" s="22">
        <v>39302</v>
      </c>
      <c r="J1600" s="29">
        <f t="shared" si="55"/>
        <v>2007</v>
      </c>
      <c r="K1600" s="29">
        <v>615</v>
      </c>
      <c r="L1600" s="42">
        <v>2262.64</v>
      </c>
      <c r="M1600" s="26">
        <f t="shared" si="56"/>
        <v>0.62070941493324161</v>
      </c>
      <c r="N1600" s="54"/>
      <c r="O1600" s="26"/>
      <c r="T1600" s="53"/>
      <c r="Y1600" s="28"/>
    </row>
    <row r="1601" spans="9:25" x14ac:dyDescent="0.3">
      <c r="I1601" s="22">
        <v>39303</v>
      </c>
      <c r="J1601" s="29">
        <f t="shared" si="55"/>
        <v>2007</v>
      </c>
      <c r="K1601" s="29">
        <v>615</v>
      </c>
      <c r="L1601" s="42">
        <v>2301.34</v>
      </c>
      <c r="M1601" s="26">
        <f t="shared" si="56"/>
        <v>0.62857547236572098</v>
      </c>
      <c r="N1601" s="54"/>
      <c r="O1601" s="26"/>
      <c r="T1601" s="53"/>
      <c r="Y1601" s="28"/>
    </row>
    <row r="1602" spans="9:25" x14ac:dyDescent="0.3">
      <c r="I1602" s="22">
        <v>39304</v>
      </c>
      <c r="J1602" s="29">
        <f t="shared" si="55"/>
        <v>2007</v>
      </c>
      <c r="K1602" s="29">
        <v>600</v>
      </c>
      <c r="L1602" s="42">
        <v>2380.21</v>
      </c>
      <c r="M1602" s="26">
        <f t="shared" si="56"/>
        <v>0.71873691203442958</v>
      </c>
      <c r="N1602" s="54"/>
      <c r="O1602" s="26"/>
      <c r="T1602" s="53"/>
      <c r="Y1602" s="28"/>
    </row>
    <row r="1603" spans="9:25" x14ac:dyDescent="0.3">
      <c r="I1603" s="22">
        <v>39307</v>
      </c>
      <c r="J1603" s="29">
        <f t="shared" si="55"/>
        <v>2007</v>
      </c>
      <c r="K1603" s="29">
        <v>605</v>
      </c>
      <c r="L1603" s="42">
        <v>2211.4499999999998</v>
      </c>
      <c r="M1603" s="26" t="str">
        <f t="shared" si="56"/>
        <v/>
      </c>
      <c r="N1603" s="54"/>
      <c r="O1603" s="26"/>
      <c r="T1603" s="53"/>
      <c r="Y1603" s="28"/>
    </row>
    <row r="1604" spans="9:25" x14ac:dyDescent="0.3">
      <c r="I1604" s="22">
        <v>39308</v>
      </c>
      <c r="J1604" s="29">
        <f t="shared" si="55"/>
        <v>2007</v>
      </c>
      <c r="K1604" s="29">
        <v>595</v>
      </c>
      <c r="L1604" s="42">
        <v>2168.64</v>
      </c>
      <c r="M1604" s="26">
        <f t="shared" si="56"/>
        <v>0.53236952558612782</v>
      </c>
      <c r="N1604" s="54"/>
      <c r="O1604" s="26"/>
      <c r="T1604" s="53"/>
      <c r="Y1604" s="28"/>
    </row>
    <row r="1605" spans="9:25" x14ac:dyDescent="0.3">
      <c r="I1605" s="22">
        <v>39309</v>
      </c>
      <c r="J1605" s="29">
        <f t="shared" ref="J1605:J1668" si="57">YEAR(I1605)</f>
        <v>2007</v>
      </c>
      <c r="K1605" s="29">
        <v>555</v>
      </c>
      <c r="L1605" s="42">
        <v>2029.08</v>
      </c>
      <c r="M1605" s="26">
        <f t="shared" ref="M1605:M1668" si="58">IFERROR((L1605-_xlfn.XLOOKUP(EDATE(I1605, -12), I:I, L:L, "", 0)) / _xlfn.XLOOKUP(EDATE(I1605, -12), I:I, L:L, "", 0),IF(_xlfn.XLOOKUP(EDATE(I1605, -12), I:I, L:L, "", 0)=0, "Previous Year Value is Zero", ""))</f>
        <v>0.42467561646913438</v>
      </c>
      <c r="N1605" s="54"/>
      <c r="O1605" s="26"/>
      <c r="T1605" s="53"/>
      <c r="Y1605" s="28"/>
    </row>
    <row r="1606" spans="9:25" x14ac:dyDescent="0.3">
      <c r="I1606" s="22">
        <v>39314</v>
      </c>
      <c r="J1606" s="29">
        <f t="shared" si="57"/>
        <v>2007</v>
      </c>
      <c r="K1606" s="29">
        <v>560</v>
      </c>
      <c r="L1606" s="42">
        <v>2041.58</v>
      </c>
      <c r="M1606" s="26" t="str">
        <f t="shared" si="58"/>
        <v/>
      </c>
      <c r="N1606" s="54"/>
      <c r="O1606" s="26"/>
      <c r="T1606" s="53"/>
      <c r="Y1606" s="28"/>
    </row>
    <row r="1607" spans="9:25" x14ac:dyDescent="0.3">
      <c r="I1607" s="22">
        <v>39315</v>
      </c>
      <c r="J1607" s="29">
        <f t="shared" si="57"/>
        <v>2007</v>
      </c>
      <c r="K1607" s="29">
        <v>555</v>
      </c>
      <c r="L1607" s="42">
        <v>1993.01</v>
      </c>
      <c r="M1607" s="26" t="str">
        <f t="shared" si="58"/>
        <v/>
      </c>
      <c r="N1607" s="54"/>
      <c r="O1607" s="26"/>
      <c r="T1607" s="53"/>
      <c r="Y1607" s="28"/>
    </row>
    <row r="1608" spans="9:25" x14ac:dyDescent="0.3">
      <c r="I1608" s="22">
        <v>39316</v>
      </c>
      <c r="J1608" s="29">
        <f t="shared" si="57"/>
        <v>2007</v>
      </c>
      <c r="K1608" s="29">
        <v>575</v>
      </c>
      <c r="L1608" s="42">
        <v>2062.9899999999998</v>
      </c>
      <c r="M1608" s="26">
        <f t="shared" si="58"/>
        <v>0.43759363915736943</v>
      </c>
      <c r="N1608" s="54"/>
      <c r="O1608" s="26"/>
      <c r="T1608" s="53"/>
      <c r="Y1608" s="28"/>
    </row>
    <row r="1609" spans="9:25" x14ac:dyDescent="0.3">
      <c r="I1609" s="22">
        <v>39317</v>
      </c>
      <c r="J1609" s="29">
        <f t="shared" si="57"/>
        <v>2007</v>
      </c>
      <c r="K1609" s="29">
        <v>590</v>
      </c>
      <c r="L1609" s="42">
        <v>2117.66</v>
      </c>
      <c r="M1609" s="26">
        <f t="shared" si="58"/>
        <v>0.47199766444464503</v>
      </c>
      <c r="N1609" s="54"/>
      <c r="O1609" s="26"/>
      <c r="T1609" s="53"/>
      <c r="Y1609" s="28"/>
    </row>
    <row r="1610" spans="9:25" x14ac:dyDescent="0.3">
      <c r="I1610" s="22">
        <v>39318</v>
      </c>
      <c r="J1610" s="29">
        <f t="shared" si="57"/>
        <v>2007</v>
      </c>
      <c r="K1610" s="29">
        <v>600</v>
      </c>
      <c r="L1610" s="42">
        <v>2143.11</v>
      </c>
      <c r="M1610" s="26">
        <f t="shared" si="58"/>
        <v>0.49922349385790643</v>
      </c>
      <c r="N1610" s="54"/>
      <c r="O1610" s="26"/>
      <c r="T1610" s="53"/>
      <c r="Y1610" s="28"/>
    </row>
    <row r="1611" spans="9:25" x14ac:dyDescent="0.3">
      <c r="I1611" s="22">
        <v>39321</v>
      </c>
      <c r="J1611" s="29">
        <f t="shared" si="57"/>
        <v>2007</v>
      </c>
      <c r="K1611" s="29" t="s">
        <v>75</v>
      </c>
      <c r="L1611" s="42">
        <v>2175.35</v>
      </c>
      <c r="M1611" s="26" t="str">
        <f t="shared" si="58"/>
        <v/>
      </c>
      <c r="N1611" s="54"/>
      <c r="O1611" s="26"/>
      <c r="T1611" s="53"/>
      <c r="Y1611" s="28"/>
    </row>
    <row r="1612" spans="9:25" x14ac:dyDescent="0.3">
      <c r="I1612" s="22">
        <v>39322</v>
      </c>
      <c r="J1612" s="29">
        <f t="shared" si="57"/>
        <v>2007</v>
      </c>
      <c r="K1612" s="29">
        <v>605</v>
      </c>
      <c r="L1612" s="42">
        <v>2159.61</v>
      </c>
      <c r="M1612" s="26">
        <f t="shared" si="58"/>
        <v>0.52299717912552901</v>
      </c>
      <c r="N1612" s="54"/>
      <c r="O1612" s="26"/>
      <c r="T1612" s="53"/>
      <c r="Y1612" s="28"/>
    </row>
    <row r="1613" spans="9:25" x14ac:dyDescent="0.3">
      <c r="I1613" s="22">
        <v>39323</v>
      </c>
      <c r="J1613" s="29">
        <f t="shared" si="57"/>
        <v>2007</v>
      </c>
      <c r="K1613" s="29">
        <v>585</v>
      </c>
      <c r="L1613" s="42">
        <v>2134.88</v>
      </c>
      <c r="M1613" s="26">
        <f t="shared" si="58"/>
        <v>0.48987040539314552</v>
      </c>
      <c r="N1613" s="54"/>
      <c r="O1613" s="26"/>
      <c r="T1613" s="53"/>
      <c r="Y1613" s="28"/>
    </row>
    <row r="1614" spans="9:25" x14ac:dyDescent="0.3">
      <c r="I1614" s="22">
        <v>39325</v>
      </c>
      <c r="J1614" s="29">
        <f t="shared" si="57"/>
        <v>2007</v>
      </c>
      <c r="K1614" s="29">
        <v>600</v>
      </c>
      <c r="L1614" s="42">
        <v>2194.34</v>
      </c>
      <c r="M1614" s="26">
        <f t="shared" si="58"/>
        <v>0.53315260679401377</v>
      </c>
      <c r="N1614" s="54"/>
      <c r="O1614" s="26"/>
      <c r="T1614" s="53"/>
      <c r="Y1614" s="28"/>
    </row>
    <row r="1615" spans="9:25" x14ac:dyDescent="0.3">
      <c r="I1615" s="22">
        <v>39328</v>
      </c>
      <c r="J1615" s="29">
        <f t="shared" si="57"/>
        <v>2007</v>
      </c>
      <c r="K1615" s="29">
        <v>605</v>
      </c>
      <c r="L1615" s="42">
        <v>2213.5700000000002</v>
      </c>
      <c r="M1615" s="26" t="str">
        <f t="shared" si="58"/>
        <v/>
      </c>
      <c r="N1615" s="54"/>
      <c r="O1615" s="26"/>
      <c r="T1615" s="53"/>
      <c r="Y1615" s="28"/>
    </row>
    <row r="1616" spans="9:25" x14ac:dyDescent="0.3">
      <c r="I1616" s="22">
        <v>39329</v>
      </c>
      <c r="J1616" s="29">
        <f t="shared" si="57"/>
        <v>2007</v>
      </c>
      <c r="K1616" s="29">
        <v>605</v>
      </c>
      <c r="L1616" s="42">
        <v>2215.12</v>
      </c>
      <c r="M1616" s="26">
        <f t="shared" si="58"/>
        <v>0.50733552900187806</v>
      </c>
      <c r="N1616" s="54"/>
      <c r="O1616" s="26"/>
      <c r="T1616" s="53"/>
      <c r="Y1616" s="28"/>
    </row>
    <row r="1617" spans="9:25" x14ac:dyDescent="0.3">
      <c r="I1617" s="22">
        <v>39330</v>
      </c>
      <c r="J1617" s="29">
        <f t="shared" si="57"/>
        <v>2007</v>
      </c>
      <c r="K1617" s="29">
        <v>610</v>
      </c>
      <c r="L1617" s="42">
        <v>2214.62</v>
      </c>
      <c r="M1617" s="26">
        <f t="shared" si="58"/>
        <v>0.50835013349316183</v>
      </c>
      <c r="N1617" s="54"/>
      <c r="O1617" s="26"/>
      <c r="T1617" s="53"/>
      <c r="Y1617" s="28"/>
    </row>
    <row r="1618" spans="9:25" x14ac:dyDescent="0.3">
      <c r="I1618" s="22">
        <v>39331</v>
      </c>
      <c r="J1618" s="29">
        <f t="shared" si="57"/>
        <v>2007</v>
      </c>
      <c r="K1618" s="29">
        <v>605</v>
      </c>
      <c r="L1618" s="42">
        <v>2220.7800000000002</v>
      </c>
      <c r="M1618" s="26">
        <f t="shared" si="58"/>
        <v>0.50810832835334407</v>
      </c>
      <c r="N1618" s="54"/>
      <c r="O1618" s="26"/>
      <c r="T1618" s="53"/>
      <c r="Y1618" s="28"/>
    </row>
    <row r="1619" spans="9:25" x14ac:dyDescent="0.3">
      <c r="I1619" s="22">
        <v>39332</v>
      </c>
      <c r="J1619" s="29">
        <f t="shared" si="57"/>
        <v>2007</v>
      </c>
      <c r="K1619" s="29">
        <v>605</v>
      </c>
      <c r="L1619" s="42">
        <v>2239.9</v>
      </c>
      <c r="M1619" s="26">
        <f t="shared" si="58"/>
        <v>0.52325446965936062</v>
      </c>
      <c r="N1619" s="54"/>
      <c r="O1619" s="26"/>
      <c r="T1619" s="53"/>
      <c r="Y1619" s="28"/>
    </row>
    <row r="1620" spans="9:25" x14ac:dyDescent="0.3">
      <c r="I1620" s="22">
        <v>39336</v>
      </c>
      <c r="J1620" s="29">
        <f t="shared" si="57"/>
        <v>2007</v>
      </c>
      <c r="K1620" s="29">
        <v>585</v>
      </c>
      <c r="L1620" s="42">
        <v>2211.41</v>
      </c>
      <c r="M1620" s="26">
        <f t="shared" si="58"/>
        <v>0.52800829158749341</v>
      </c>
      <c r="N1620" s="54"/>
      <c r="O1620" s="26"/>
      <c r="T1620" s="53"/>
      <c r="Y1620" s="28"/>
    </row>
    <row r="1621" spans="9:25" x14ac:dyDescent="0.3">
      <c r="I1621" s="22">
        <v>39337</v>
      </c>
      <c r="J1621" s="29">
        <f t="shared" si="57"/>
        <v>2007</v>
      </c>
      <c r="K1621" s="29">
        <v>585</v>
      </c>
      <c r="L1621" s="42">
        <v>2209.9299999999998</v>
      </c>
      <c r="M1621" s="26">
        <f t="shared" si="58"/>
        <v>0.53979556998627365</v>
      </c>
      <c r="N1621" s="54"/>
      <c r="O1621" s="26"/>
      <c r="T1621" s="53"/>
      <c r="Y1621" s="28"/>
    </row>
    <row r="1622" spans="9:25" x14ac:dyDescent="0.3">
      <c r="I1622" s="22">
        <v>39338</v>
      </c>
      <c r="J1622" s="29">
        <f t="shared" si="57"/>
        <v>2007</v>
      </c>
      <c r="K1622" s="29">
        <v>595</v>
      </c>
      <c r="L1622" s="42">
        <v>2222.75</v>
      </c>
      <c r="M1622" s="26">
        <f t="shared" si="58"/>
        <v>0.53179011494886574</v>
      </c>
      <c r="N1622" s="54"/>
      <c r="O1622" s="26"/>
      <c r="T1622" s="53"/>
      <c r="Y1622" s="28"/>
    </row>
    <row r="1623" spans="9:25" x14ac:dyDescent="0.3">
      <c r="I1623" s="22">
        <v>39339</v>
      </c>
      <c r="J1623" s="29">
        <f t="shared" si="57"/>
        <v>2007</v>
      </c>
      <c r="K1623" s="29">
        <v>600</v>
      </c>
      <c r="L1623" s="42">
        <v>2225.61</v>
      </c>
      <c r="M1623" s="26">
        <f t="shared" si="58"/>
        <v>0.52304470707388695</v>
      </c>
      <c r="N1623" s="54"/>
      <c r="O1623" s="26"/>
      <c r="T1623" s="53"/>
      <c r="Y1623" s="28"/>
    </row>
    <row r="1624" spans="9:25" x14ac:dyDescent="0.3">
      <c r="I1624" s="22">
        <v>39343</v>
      </c>
      <c r="J1624" s="29">
        <f t="shared" si="57"/>
        <v>2007</v>
      </c>
      <c r="K1624" s="29">
        <v>595</v>
      </c>
      <c r="L1624" s="42">
        <v>2239.86</v>
      </c>
      <c r="M1624" s="26" t="str">
        <f t="shared" si="58"/>
        <v/>
      </c>
      <c r="N1624" s="54"/>
      <c r="O1624" s="26"/>
      <c r="T1624" s="53"/>
      <c r="Y1624" s="28"/>
    </row>
    <row r="1625" spans="9:25" x14ac:dyDescent="0.3">
      <c r="I1625" s="22">
        <v>39344</v>
      </c>
      <c r="J1625" s="29">
        <f t="shared" si="57"/>
        <v>2007</v>
      </c>
      <c r="K1625" s="29">
        <v>615</v>
      </c>
      <c r="L1625" s="42">
        <v>2313.34</v>
      </c>
      <c r="M1625" s="26">
        <f t="shared" si="58"/>
        <v>0.55743764096004333</v>
      </c>
      <c r="N1625" s="54"/>
      <c r="O1625" s="26"/>
      <c r="T1625" s="53"/>
      <c r="Y1625" s="28"/>
    </row>
    <row r="1626" spans="9:25" x14ac:dyDescent="0.3">
      <c r="I1626" s="22">
        <v>39345</v>
      </c>
      <c r="J1626" s="29">
        <f t="shared" si="57"/>
        <v>2007</v>
      </c>
      <c r="K1626" s="29">
        <v>615</v>
      </c>
      <c r="L1626" s="42">
        <v>2304.63</v>
      </c>
      <c r="M1626" s="26">
        <f t="shared" si="58"/>
        <v>0.55790875475728563</v>
      </c>
      <c r="N1626" s="54"/>
      <c r="O1626" s="26"/>
      <c r="T1626" s="53"/>
      <c r="Y1626" s="28"/>
    </row>
    <row r="1627" spans="9:25" x14ac:dyDescent="0.3">
      <c r="I1627" s="22">
        <v>39350</v>
      </c>
      <c r="J1627" s="29">
        <f t="shared" si="57"/>
        <v>2007</v>
      </c>
      <c r="K1627" s="29">
        <v>640</v>
      </c>
      <c r="L1627" s="42">
        <v>2330.36</v>
      </c>
      <c r="M1627" s="26">
        <f t="shared" si="58"/>
        <v>0.54660330775969634</v>
      </c>
      <c r="N1627" s="54"/>
      <c r="O1627" s="26"/>
      <c r="T1627" s="53"/>
      <c r="Y1627" s="28"/>
    </row>
    <row r="1628" spans="9:25" x14ac:dyDescent="0.3">
      <c r="I1628" s="22">
        <v>39351</v>
      </c>
      <c r="J1628" s="29">
        <f t="shared" si="57"/>
        <v>2007</v>
      </c>
      <c r="K1628" s="29">
        <v>640</v>
      </c>
      <c r="L1628" s="42">
        <v>2361.0100000000002</v>
      </c>
      <c r="M1628" s="26">
        <f t="shared" si="58"/>
        <v>0.57390173988400794</v>
      </c>
      <c r="N1628" s="54"/>
      <c r="O1628" s="26"/>
      <c r="T1628" s="53"/>
      <c r="Y1628" s="28"/>
    </row>
    <row r="1629" spans="9:25" x14ac:dyDescent="0.3">
      <c r="I1629" s="22">
        <v>39352</v>
      </c>
      <c r="J1629" s="29">
        <f t="shared" si="57"/>
        <v>2007</v>
      </c>
      <c r="K1629" s="29">
        <v>640</v>
      </c>
      <c r="L1629" s="42">
        <v>2378.83</v>
      </c>
      <c r="M1629" s="26">
        <f t="shared" si="58"/>
        <v>0.56187543497958059</v>
      </c>
      <c r="N1629" s="54"/>
      <c r="O1629" s="26"/>
      <c r="T1629" s="53"/>
      <c r="Y1629" s="28"/>
    </row>
    <row r="1630" spans="9:25" x14ac:dyDescent="0.3">
      <c r="I1630" s="22">
        <v>39356</v>
      </c>
      <c r="J1630" s="29">
        <f t="shared" si="57"/>
        <v>2007</v>
      </c>
      <c r="K1630" s="29">
        <v>630</v>
      </c>
      <c r="L1630" s="42">
        <v>2399.46</v>
      </c>
      <c r="M1630" s="26" t="str">
        <f t="shared" si="58"/>
        <v/>
      </c>
      <c r="N1630" s="54"/>
      <c r="O1630" s="26"/>
      <c r="T1630" s="53"/>
      <c r="Y1630" s="28"/>
    </row>
    <row r="1631" spans="9:25" x14ac:dyDescent="0.3">
      <c r="I1631" s="22">
        <v>39357</v>
      </c>
      <c r="J1631" s="29">
        <f t="shared" si="57"/>
        <v>2007</v>
      </c>
      <c r="K1631" s="29" t="s">
        <v>75</v>
      </c>
      <c r="L1631" s="42">
        <v>2464.94</v>
      </c>
      <c r="M1631" s="26">
        <f t="shared" si="58"/>
        <v>0.61222047079291775</v>
      </c>
      <c r="N1631" s="54"/>
      <c r="O1631" s="26"/>
      <c r="T1631" s="53"/>
      <c r="Y1631" s="28"/>
    </row>
    <row r="1632" spans="9:25" x14ac:dyDescent="0.3">
      <c r="I1632" s="22">
        <v>39358</v>
      </c>
      <c r="J1632" s="29">
        <f t="shared" si="57"/>
        <v>2007</v>
      </c>
      <c r="K1632" s="29">
        <v>645</v>
      </c>
      <c r="L1632" s="42">
        <v>2451.59</v>
      </c>
      <c r="M1632" s="26">
        <f t="shared" si="58"/>
        <v>0.59431232156908653</v>
      </c>
      <c r="N1632" s="54"/>
      <c r="O1632" s="26"/>
      <c r="T1632" s="53"/>
      <c r="Y1632" s="28"/>
    </row>
    <row r="1633" spans="9:25" x14ac:dyDescent="0.3">
      <c r="I1633" s="22">
        <v>39364</v>
      </c>
      <c r="J1633" s="29">
        <f t="shared" si="57"/>
        <v>2007</v>
      </c>
      <c r="K1633" s="29">
        <v>685</v>
      </c>
      <c r="L1633" s="42">
        <v>2546.61</v>
      </c>
      <c r="M1633" s="26">
        <f t="shared" si="58"/>
        <v>0.64997861891124908</v>
      </c>
      <c r="N1633" s="54"/>
      <c r="O1633" s="26"/>
      <c r="T1633" s="53"/>
      <c r="Y1633" s="28"/>
    </row>
    <row r="1634" spans="9:25" x14ac:dyDescent="0.3">
      <c r="I1634" s="22">
        <v>39365</v>
      </c>
      <c r="J1634" s="29">
        <f t="shared" si="57"/>
        <v>2007</v>
      </c>
      <c r="K1634" s="29">
        <v>720</v>
      </c>
      <c r="L1634" s="42">
        <v>2591.48</v>
      </c>
      <c r="M1634" s="26">
        <f t="shared" si="58"/>
        <v>0.66663236693849193</v>
      </c>
      <c r="N1634" s="54"/>
      <c r="O1634" s="26"/>
      <c r="T1634" s="53"/>
      <c r="Y1634" s="28"/>
    </row>
    <row r="1635" spans="9:25" x14ac:dyDescent="0.3">
      <c r="I1635" s="22">
        <v>39366</v>
      </c>
      <c r="J1635" s="29">
        <f t="shared" si="57"/>
        <v>2007</v>
      </c>
      <c r="K1635" s="29">
        <v>725</v>
      </c>
      <c r="L1635" s="42">
        <v>2638.21</v>
      </c>
      <c r="M1635" s="26">
        <f t="shared" si="58"/>
        <v>0.6986517461625632</v>
      </c>
      <c r="N1635" s="54"/>
      <c r="O1635" s="26"/>
      <c r="T1635" s="53"/>
      <c r="Y1635" s="28"/>
    </row>
    <row r="1636" spans="9:25" x14ac:dyDescent="0.3">
      <c r="I1636" s="22">
        <v>39372</v>
      </c>
      <c r="J1636" s="29">
        <f t="shared" si="57"/>
        <v>2007</v>
      </c>
      <c r="K1636" s="29">
        <v>725</v>
      </c>
      <c r="L1636" s="42">
        <v>2641.59</v>
      </c>
      <c r="M1636" s="26">
        <f t="shared" si="58"/>
        <v>0.68595626810992982</v>
      </c>
      <c r="N1636" s="54"/>
      <c r="O1636" s="26"/>
      <c r="T1636" s="53"/>
      <c r="Y1636" s="28"/>
    </row>
    <row r="1637" spans="9:25" x14ac:dyDescent="0.3">
      <c r="I1637" s="22">
        <v>39373</v>
      </c>
      <c r="J1637" s="29">
        <f t="shared" si="57"/>
        <v>2007</v>
      </c>
      <c r="K1637" s="29">
        <v>710</v>
      </c>
      <c r="L1637" s="42">
        <v>2616.7399999999998</v>
      </c>
      <c r="M1637" s="26">
        <f t="shared" si="58"/>
        <v>0.67251925473778396</v>
      </c>
      <c r="N1637" s="54"/>
      <c r="O1637" s="26"/>
      <c r="T1637" s="53"/>
      <c r="Y1637" s="28"/>
    </row>
    <row r="1638" spans="9:25" x14ac:dyDescent="0.3">
      <c r="I1638" s="22">
        <v>39374</v>
      </c>
      <c r="J1638" s="29">
        <f t="shared" si="57"/>
        <v>2007</v>
      </c>
      <c r="K1638" s="29">
        <v>690</v>
      </c>
      <c r="L1638" s="42">
        <v>2563.75</v>
      </c>
      <c r="M1638" s="26">
        <f t="shared" si="58"/>
        <v>0.63441922733647849</v>
      </c>
      <c r="N1638" s="54"/>
      <c r="O1638" s="26"/>
      <c r="T1638" s="53"/>
      <c r="Y1638" s="28"/>
    </row>
    <row r="1639" spans="9:25" x14ac:dyDescent="0.3">
      <c r="I1639" s="22">
        <v>39378</v>
      </c>
      <c r="J1639" s="29">
        <f t="shared" si="57"/>
        <v>2007</v>
      </c>
      <c r="K1639" s="29">
        <v>685</v>
      </c>
      <c r="L1639" s="42">
        <v>2553.8000000000002</v>
      </c>
      <c r="M1639" s="26" t="str">
        <f t="shared" si="58"/>
        <v/>
      </c>
      <c r="N1639" s="54"/>
      <c r="O1639" s="26"/>
      <c r="T1639" s="53"/>
      <c r="Y1639" s="28"/>
    </row>
    <row r="1640" spans="9:25" x14ac:dyDescent="0.3">
      <c r="I1640" s="22">
        <v>39379</v>
      </c>
      <c r="J1640" s="29">
        <f t="shared" si="57"/>
        <v>2007</v>
      </c>
      <c r="K1640" s="29">
        <v>670</v>
      </c>
      <c r="L1640" s="42">
        <v>2524.98</v>
      </c>
      <c r="M1640" s="26" t="str">
        <f t="shared" si="58"/>
        <v/>
      </c>
      <c r="N1640" s="54"/>
      <c r="O1640" s="26"/>
      <c r="T1640" s="53"/>
      <c r="Y1640" s="28"/>
    </row>
    <row r="1641" spans="9:25" x14ac:dyDescent="0.3">
      <c r="I1641" s="22">
        <v>39380</v>
      </c>
      <c r="J1641" s="29">
        <f t="shared" si="57"/>
        <v>2007</v>
      </c>
      <c r="K1641" s="29">
        <v>700</v>
      </c>
      <c r="L1641" s="42">
        <v>2596.66</v>
      </c>
      <c r="M1641" s="26" t="str">
        <f t="shared" si="58"/>
        <v/>
      </c>
      <c r="N1641" s="54"/>
      <c r="O1641" s="26"/>
      <c r="T1641" s="53"/>
      <c r="Y1641" s="28"/>
    </row>
    <row r="1642" spans="9:25" x14ac:dyDescent="0.3">
      <c r="I1642" s="22">
        <v>39381</v>
      </c>
      <c r="J1642" s="29">
        <f t="shared" si="57"/>
        <v>2007</v>
      </c>
      <c r="K1642" s="29" t="s">
        <v>75</v>
      </c>
      <c r="L1642" s="42">
        <v>2624.43</v>
      </c>
      <c r="M1642" s="26" t="str">
        <f t="shared" si="58"/>
        <v/>
      </c>
      <c r="N1642" s="54"/>
      <c r="O1642" s="26"/>
      <c r="T1642" s="53"/>
      <c r="Y1642" s="28"/>
    </row>
    <row r="1643" spans="9:25" x14ac:dyDescent="0.3">
      <c r="I1643" s="22">
        <v>39384</v>
      </c>
      <c r="J1643" s="29">
        <f t="shared" si="57"/>
        <v>2007</v>
      </c>
      <c r="K1643" s="29">
        <v>720</v>
      </c>
      <c r="L1643" s="42">
        <v>2667.53</v>
      </c>
      <c r="M1643" s="26" t="str">
        <f t="shared" si="58"/>
        <v/>
      </c>
      <c r="N1643" s="54"/>
      <c r="O1643" s="26"/>
      <c r="T1643" s="53"/>
      <c r="Y1643" s="28"/>
    </row>
    <row r="1644" spans="9:25" x14ac:dyDescent="0.3">
      <c r="I1644" s="22">
        <v>39385</v>
      </c>
      <c r="J1644" s="29">
        <f t="shared" si="57"/>
        <v>2007</v>
      </c>
      <c r="K1644" s="29">
        <v>730</v>
      </c>
      <c r="L1644" s="42">
        <v>2662.92</v>
      </c>
      <c r="M1644" s="26">
        <f t="shared" si="58"/>
        <v>0.68518975566229379</v>
      </c>
      <c r="N1644" s="54"/>
      <c r="O1644" s="26"/>
      <c r="T1644" s="53"/>
      <c r="Y1644" s="28"/>
    </row>
    <row r="1645" spans="9:25" x14ac:dyDescent="0.3">
      <c r="I1645" s="22">
        <v>39386</v>
      </c>
      <c r="J1645" s="29">
        <f t="shared" si="57"/>
        <v>2007</v>
      </c>
      <c r="K1645" s="29">
        <v>730</v>
      </c>
      <c r="L1645" s="42">
        <v>2643.49</v>
      </c>
      <c r="M1645" s="26">
        <f t="shared" si="58"/>
        <v>0.67031460290781775</v>
      </c>
      <c r="N1645" s="54"/>
      <c r="O1645" s="26"/>
      <c r="T1645" s="53"/>
      <c r="Y1645" s="28"/>
    </row>
    <row r="1646" spans="9:25" x14ac:dyDescent="0.3">
      <c r="I1646" s="22">
        <v>39387</v>
      </c>
      <c r="J1646" s="29">
        <f t="shared" si="57"/>
        <v>2007</v>
      </c>
      <c r="K1646" s="29">
        <v>745</v>
      </c>
      <c r="L1646" s="42">
        <v>2704.66</v>
      </c>
      <c r="M1646" s="26" t="str">
        <f t="shared" si="58"/>
        <v/>
      </c>
      <c r="N1646" s="54"/>
      <c r="O1646" s="26"/>
      <c r="T1646" s="53"/>
      <c r="Y1646" s="28"/>
    </row>
    <row r="1647" spans="9:25" x14ac:dyDescent="0.3">
      <c r="I1647" s="22">
        <v>39388</v>
      </c>
      <c r="J1647" s="29">
        <f t="shared" si="57"/>
        <v>2007</v>
      </c>
      <c r="K1647" s="29">
        <v>730</v>
      </c>
      <c r="L1647" s="42">
        <v>2710.62</v>
      </c>
      <c r="M1647" s="26">
        <f t="shared" si="58"/>
        <v>0.6860235118492255</v>
      </c>
      <c r="N1647" s="54"/>
      <c r="O1647" s="26"/>
      <c r="T1647" s="53"/>
      <c r="Y1647" s="28"/>
    </row>
    <row r="1648" spans="9:25" x14ac:dyDescent="0.3">
      <c r="I1648" s="22">
        <v>39391</v>
      </c>
      <c r="J1648" s="29">
        <f t="shared" si="57"/>
        <v>2007</v>
      </c>
      <c r="K1648" s="29">
        <v>730</v>
      </c>
      <c r="L1648" s="42">
        <v>2652.48</v>
      </c>
      <c r="M1648" s="26" t="str">
        <f t="shared" si="58"/>
        <v/>
      </c>
      <c r="N1648" s="54"/>
      <c r="O1648" s="26"/>
      <c r="T1648" s="53"/>
      <c r="Y1648" s="28"/>
    </row>
    <row r="1649" spans="9:25" x14ac:dyDescent="0.3">
      <c r="I1649" s="22">
        <v>39392</v>
      </c>
      <c r="J1649" s="29">
        <f t="shared" si="57"/>
        <v>2007</v>
      </c>
      <c r="K1649" s="29">
        <v>725</v>
      </c>
      <c r="L1649" s="42">
        <v>2681.9</v>
      </c>
      <c r="M1649" s="26">
        <f t="shared" si="58"/>
        <v>0.63445775055611431</v>
      </c>
      <c r="N1649" s="54"/>
      <c r="O1649" s="26"/>
      <c r="T1649" s="53"/>
      <c r="Y1649" s="28"/>
    </row>
    <row r="1650" spans="9:25" x14ac:dyDescent="0.3">
      <c r="I1650" s="22">
        <v>39393</v>
      </c>
      <c r="J1650" s="29">
        <f t="shared" si="57"/>
        <v>2007</v>
      </c>
      <c r="K1650" s="29">
        <v>725</v>
      </c>
      <c r="L1650" s="42">
        <v>2713.98</v>
      </c>
      <c r="M1650" s="26">
        <f t="shared" si="58"/>
        <v>0.64070973007284704</v>
      </c>
      <c r="N1650" s="54"/>
      <c r="O1650" s="26"/>
      <c r="T1650" s="53"/>
      <c r="Y1650" s="28"/>
    </row>
    <row r="1651" spans="9:25" x14ac:dyDescent="0.3">
      <c r="I1651" s="22">
        <v>39394</v>
      </c>
      <c r="J1651" s="29">
        <f t="shared" si="57"/>
        <v>2007</v>
      </c>
      <c r="K1651" s="29">
        <v>700</v>
      </c>
      <c r="L1651" s="42">
        <v>2678.22</v>
      </c>
      <c r="M1651" s="26">
        <f t="shared" si="58"/>
        <v>0.62703894731086762</v>
      </c>
      <c r="N1651" s="54"/>
      <c r="O1651" s="26"/>
      <c r="T1651" s="53"/>
      <c r="Y1651" s="28"/>
    </row>
    <row r="1652" spans="9:25" x14ac:dyDescent="0.3">
      <c r="I1652" s="22">
        <v>39398</v>
      </c>
      <c r="J1652" s="29">
        <f t="shared" si="57"/>
        <v>2007</v>
      </c>
      <c r="K1652" s="29">
        <v>680</v>
      </c>
      <c r="L1652" s="42">
        <v>2671.9</v>
      </c>
      <c r="M1652" s="26" t="str">
        <f t="shared" si="58"/>
        <v/>
      </c>
      <c r="N1652" s="54"/>
      <c r="O1652" s="26"/>
      <c r="T1652" s="53"/>
      <c r="Y1652" s="28"/>
    </row>
    <row r="1653" spans="9:25" x14ac:dyDescent="0.3">
      <c r="I1653" s="22">
        <v>39400</v>
      </c>
      <c r="J1653" s="29">
        <f t="shared" si="57"/>
        <v>2007</v>
      </c>
      <c r="K1653" s="29" t="s">
        <v>75</v>
      </c>
      <c r="L1653" s="42">
        <v>2691.87</v>
      </c>
      <c r="M1653" s="26">
        <f t="shared" si="58"/>
        <v>0.60990269546131437</v>
      </c>
      <c r="N1653" s="54"/>
      <c r="O1653" s="26"/>
      <c r="T1653" s="53"/>
      <c r="Y1653" s="28"/>
    </row>
    <row r="1654" spans="9:25" x14ac:dyDescent="0.3">
      <c r="I1654" s="22">
        <v>39401</v>
      </c>
      <c r="J1654" s="29">
        <f t="shared" si="57"/>
        <v>2007</v>
      </c>
      <c r="K1654" s="29">
        <v>710</v>
      </c>
      <c r="L1654" s="42">
        <v>2705.82</v>
      </c>
      <c r="M1654" s="26">
        <f t="shared" si="58"/>
        <v>0.62014478088269653</v>
      </c>
      <c r="N1654" s="54"/>
      <c r="O1654" s="26"/>
      <c r="T1654" s="53"/>
      <c r="Y1654" s="28"/>
    </row>
    <row r="1655" spans="9:25" x14ac:dyDescent="0.3">
      <c r="I1655" s="22">
        <v>39405</v>
      </c>
      <c r="J1655" s="29">
        <f t="shared" si="57"/>
        <v>2007</v>
      </c>
      <c r="K1655" s="29">
        <v>710</v>
      </c>
      <c r="L1655" s="42">
        <v>2646.81</v>
      </c>
      <c r="M1655" s="26" t="str">
        <f t="shared" si="58"/>
        <v/>
      </c>
      <c r="N1655" s="54"/>
      <c r="O1655" s="26"/>
      <c r="T1655" s="53"/>
      <c r="Y1655" s="28"/>
    </row>
    <row r="1656" spans="9:25" x14ac:dyDescent="0.3">
      <c r="I1656" s="22">
        <v>39406</v>
      </c>
      <c r="J1656" s="29">
        <f t="shared" si="57"/>
        <v>2007</v>
      </c>
      <c r="K1656" s="29">
        <v>690</v>
      </c>
      <c r="L1656" s="42">
        <v>2624.86</v>
      </c>
      <c r="M1656" s="26">
        <f t="shared" si="58"/>
        <v>0.55869620726717784</v>
      </c>
      <c r="N1656" s="54"/>
      <c r="O1656" s="26"/>
      <c r="T1656" s="53"/>
      <c r="Y1656" s="28"/>
    </row>
    <row r="1657" spans="9:25" x14ac:dyDescent="0.3">
      <c r="I1657" s="22">
        <v>39408</v>
      </c>
      <c r="J1657" s="29">
        <f t="shared" si="57"/>
        <v>2007</v>
      </c>
      <c r="K1657" s="29">
        <v>700</v>
      </c>
      <c r="L1657" s="42">
        <v>2569.5100000000002</v>
      </c>
      <c r="M1657" s="26">
        <f t="shared" si="58"/>
        <v>0.50665517403133509</v>
      </c>
      <c r="N1657" s="54"/>
      <c r="O1657" s="26"/>
      <c r="T1657" s="53"/>
      <c r="Y1657" s="28"/>
    </row>
    <row r="1658" spans="9:25" x14ac:dyDescent="0.3">
      <c r="I1658" s="22">
        <v>39409</v>
      </c>
      <c r="J1658" s="29">
        <f t="shared" si="57"/>
        <v>2007</v>
      </c>
      <c r="K1658" s="29">
        <v>680</v>
      </c>
      <c r="L1658" s="42">
        <v>2584.35</v>
      </c>
      <c r="M1658" s="26">
        <f t="shared" si="58"/>
        <v>0.5165216268711893</v>
      </c>
      <c r="N1658" s="54"/>
      <c r="O1658" s="26"/>
      <c r="T1658" s="53"/>
      <c r="Y1658" s="28"/>
    </row>
    <row r="1659" spans="9:25" x14ac:dyDescent="0.3">
      <c r="I1659" s="22">
        <v>39413</v>
      </c>
      <c r="J1659" s="29">
        <f t="shared" si="57"/>
        <v>2007</v>
      </c>
      <c r="K1659" s="29">
        <v>680</v>
      </c>
      <c r="L1659" s="42">
        <v>2627.95</v>
      </c>
      <c r="M1659" s="26">
        <f t="shared" si="58"/>
        <v>0.51998634993897941</v>
      </c>
      <c r="N1659" s="54"/>
      <c r="O1659" s="26"/>
      <c r="T1659" s="53"/>
      <c r="Y1659" s="28"/>
    </row>
    <row r="1660" spans="9:25" x14ac:dyDescent="0.3">
      <c r="I1660" s="22">
        <v>39414</v>
      </c>
      <c r="J1660" s="29">
        <f t="shared" si="57"/>
        <v>2007</v>
      </c>
      <c r="K1660" s="29">
        <v>695</v>
      </c>
      <c r="L1660" s="42">
        <v>2671.9</v>
      </c>
      <c r="M1660" s="26">
        <f t="shared" si="58"/>
        <v>0.57999621543628932</v>
      </c>
      <c r="N1660" s="54"/>
      <c r="O1660" s="26"/>
      <c r="T1660" s="53"/>
      <c r="Y1660" s="28"/>
    </row>
    <row r="1661" spans="9:25" x14ac:dyDescent="0.3">
      <c r="I1661" s="22">
        <v>39415</v>
      </c>
      <c r="J1661" s="29">
        <f t="shared" si="57"/>
        <v>2007</v>
      </c>
      <c r="K1661" s="29">
        <v>715</v>
      </c>
      <c r="L1661" s="42">
        <v>2699.82</v>
      </c>
      <c r="M1661" s="26">
        <f t="shared" si="58"/>
        <v>0.57570911637679467</v>
      </c>
      <c r="N1661" s="54"/>
      <c r="O1661" s="26"/>
      <c r="T1661" s="53"/>
      <c r="Y1661" s="28"/>
    </row>
    <row r="1662" spans="9:25" x14ac:dyDescent="0.3">
      <c r="I1662" s="22">
        <v>39416</v>
      </c>
      <c r="J1662" s="29">
        <f t="shared" si="57"/>
        <v>2007</v>
      </c>
      <c r="K1662" s="29">
        <v>710</v>
      </c>
      <c r="L1662" s="42">
        <v>2688.33</v>
      </c>
      <c r="M1662" s="26">
        <f t="shared" si="58"/>
        <v>0.563928189137618</v>
      </c>
      <c r="N1662" s="54"/>
      <c r="O1662" s="26"/>
      <c r="T1662" s="53"/>
      <c r="Y1662" s="28"/>
    </row>
    <row r="1663" spans="9:25" x14ac:dyDescent="0.3">
      <c r="I1663" s="22">
        <v>39419</v>
      </c>
      <c r="J1663" s="29">
        <f t="shared" si="57"/>
        <v>2007</v>
      </c>
      <c r="K1663" s="29">
        <v>725</v>
      </c>
      <c r="L1663" s="42">
        <v>2726.93</v>
      </c>
      <c r="M1663" s="26" t="str">
        <f t="shared" si="58"/>
        <v/>
      </c>
      <c r="N1663" s="54"/>
      <c r="O1663" s="26"/>
      <c r="T1663" s="53"/>
      <c r="Y1663" s="28"/>
    </row>
    <row r="1664" spans="9:25" x14ac:dyDescent="0.3">
      <c r="I1664" s="22">
        <v>39420</v>
      </c>
      <c r="J1664" s="29">
        <f t="shared" si="57"/>
        <v>2007</v>
      </c>
      <c r="K1664" s="29">
        <v>725</v>
      </c>
      <c r="L1664" s="42">
        <v>2752.94</v>
      </c>
      <c r="M1664" s="26">
        <f t="shared" si="58"/>
        <v>0.59015503338647446</v>
      </c>
      <c r="N1664" s="54"/>
      <c r="O1664" s="26"/>
      <c r="T1664" s="53"/>
      <c r="Y1664" s="28"/>
    </row>
    <row r="1665" spans="9:25" x14ac:dyDescent="0.3">
      <c r="I1665" s="22">
        <v>39421</v>
      </c>
      <c r="J1665" s="29">
        <f t="shared" si="57"/>
        <v>2007</v>
      </c>
      <c r="K1665" s="29">
        <v>725</v>
      </c>
      <c r="L1665" s="42">
        <v>2768.06</v>
      </c>
      <c r="M1665" s="26">
        <f t="shared" si="58"/>
        <v>0.5579256624417479</v>
      </c>
      <c r="N1665" s="54"/>
      <c r="O1665" s="26"/>
      <c r="T1665" s="53"/>
      <c r="Y1665" s="28"/>
    </row>
    <row r="1666" spans="9:25" x14ac:dyDescent="0.3">
      <c r="I1666" s="22">
        <v>39422</v>
      </c>
      <c r="J1666" s="29">
        <f t="shared" si="57"/>
        <v>2007</v>
      </c>
      <c r="K1666" s="29">
        <v>745</v>
      </c>
      <c r="L1666" s="42">
        <v>2795.4</v>
      </c>
      <c r="M1666" s="26">
        <f t="shared" si="58"/>
        <v>0.5665506632370001</v>
      </c>
      <c r="N1666" s="54"/>
      <c r="O1666" s="26"/>
      <c r="T1666" s="53"/>
      <c r="Y1666" s="28"/>
    </row>
    <row r="1667" spans="9:25" x14ac:dyDescent="0.3">
      <c r="I1667" s="22">
        <v>39423</v>
      </c>
      <c r="J1667" s="29">
        <f t="shared" si="57"/>
        <v>2007</v>
      </c>
      <c r="K1667" s="29">
        <v>750</v>
      </c>
      <c r="L1667" s="42">
        <v>2778.95</v>
      </c>
      <c r="M1667" s="26">
        <f t="shared" si="58"/>
        <v>0.55935066101048192</v>
      </c>
      <c r="N1667" s="54"/>
      <c r="O1667" s="26"/>
      <c r="T1667" s="53"/>
      <c r="Y1667" s="28"/>
    </row>
    <row r="1668" spans="9:25" x14ac:dyDescent="0.3">
      <c r="I1668" s="22">
        <v>39426</v>
      </c>
      <c r="J1668" s="29">
        <f t="shared" si="57"/>
        <v>2007</v>
      </c>
      <c r="K1668" s="29">
        <v>760</v>
      </c>
      <c r="L1668" s="42">
        <v>2790.27</v>
      </c>
      <c r="M1668" s="26" t="str">
        <f t="shared" si="58"/>
        <v/>
      </c>
      <c r="N1668" s="54"/>
      <c r="O1668" s="26"/>
      <c r="T1668" s="53"/>
      <c r="Y1668" s="28"/>
    </row>
    <row r="1669" spans="9:25" x14ac:dyDescent="0.3">
      <c r="I1669" s="22">
        <v>39427</v>
      </c>
      <c r="J1669" s="29">
        <f t="shared" ref="J1669:J1732" si="59">YEAR(I1669)</f>
        <v>2007</v>
      </c>
      <c r="K1669" s="29">
        <v>760</v>
      </c>
      <c r="L1669" s="42">
        <v>2810.96</v>
      </c>
      <c r="M1669" s="26">
        <f t="shared" ref="M1669:M1732" si="60">IFERROR((L1669-_xlfn.XLOOKUP(EDATE(I1669, -12), I:I, L:L, "", 0)) / _xlfn.XLOOKUP(EDATE(I1669, -12), I:I, L:L, "", 0),IF(_xlfn.XLOOKUP(EDATE(I1669, -12), I:I, L:L, "", 0)=0, "Previous Year Value is Zero", ""))</f>
        <v>0.59743588286440064</v>
      </c>
      <c r="N1669" s="54"/>
      <c r="O1669" s="26"/>
      <c r="T1669" s="53"/>
      <c r="Y1669" s="28"/>
    </row>
    <row r="1670" spans="9:25" x14ac:dyDescent="0.3">
      <c r="I1670" s="22">
        <v>39428</v>
      </c>
      <c r="J1670" s="29">
        <f t="shared" si="59"/>
        <v>2007</v>
      </c>
      <c r="K1670" s="29">
        <v>740</v>
      </c>
      <c r="L1670" s="42">
        <v>2795.84</v>
      </c>
      <c r="M1670" s="26">
        <f t="shared" si="60"/>
        <v>0.59345256414640557</v>
      </c>
      <c r="N1670" s="54"/>
      <c r="O1670" s="26"/>
      <c r="T1670" s="53"/>
      <c r="Y1670" s="28"/>
    </row>
    <row r="1671" spans="9:25" x14ac:dyDescent="0.3">
      <c r="I1671" s="22">
        <v>39429</v>
      </c>
      <c r="J1671" s="29">
        <f t="shared" si="59"/>
        <v>2007</v>
      </c>
      <c r="K1671" s="29">
        <v>745</v>
      </c>
      <c r="L1671" s="42">
        <v>2755.73</v>
      </c>
      <c r="M1671" s="26">
        <f t="shared" si="60"/>
        <v>0.57129091116432895</v>
      </c>
      <c r="N1671" s="54"/>
      <c r="O1671" s="26"/>
      <c r="T1671" s="53"/>
      <c r="Y1671" s="28"/>
    </row>
    <row r="1672" spans="9:25" x14ac:dyDescent="0.3">
      <c r="I1672" s="22">
        <v>39435</v>
      </c>
      <c r="J1672" s="29">
        <f t="shared" si="59"/>
        <v>2007</v>
      </c>
      <c r="K1672" s="29">
        <v>710</v>
      </c>
      <c r="L1672" s="42">
        <v>2657.98</v>
      </c>
      <c r="M1672" s="26">
        <f t="shared" si="60"/>
        <v>0.53050378022307054</v>
      </c>
      <c r="N1672" s="54"/>
      <c r="O1672" s="26"/>
      <c r="T1672" s="53"/>
      <c r="Y1672" s="28"/>
    </row>
    <row r="1673" spans="9:25" x14ac:dyDescent="0.3">
      <c r="I1673" s="22">
        <v>39443</v>
      </c>
      <c r="J1673" s="29">
        <f t="shared" si="59"/>
        <v>2007</v>
      </c>
      <c r="K1673" s="29">
        <v>745</v>
      </c>
      <c r="L1673" s="42">
        <v>2739.7</v>
      </c>
      <c r="M1673" s="26" t="str">
        <f t="shared" si="60"/>
        <v/>
      </c>
      <c r="N1673" s="54"/>
      <c r="O1673" s="26"/>
      <c r="T1673" s="53"/>
      <c r="Y1673" s="28"/>
    </row>
    <row r="1674" spans="9:25" x14ac:dyDescent="0.3">
      <c r="I1674" s="22">
        <v>39444</v>
      </c>
      <c r="J1674" s="29">
        <f t="shared" si="59"/>
        <v>2007</v>
      </c>
      <c r="K1674" s="29">
        <v>730</v>
      </c>
      <c r="L1674" s="42">
        <v>2745.83</v>
      </c>
      <c r="M1674" s="26">
        <f t="shared" si="60"/>
        <v>0.52270332619810789</v>
      </c>
      <c r="N1674" s="54"/>
      <c r="O1674" s="26"/>
      <c r="T1674" s="53"/>
      <c r="Y1674" s="28"/>
    </row>
    <row r="1675" spans="9:25" x14ac:dyDescent="0.3">
      <c r="I1675" s="22">
        <v>39449</v>
      </c>
      <c r="J1675" s="29">
        <f t="shared" si="59"/>
        <v>2008</v>
      </c>
      <c r="K1675" s="29" t="s">
        <v>75</v>
      </c>
      <c r="L1675" s="42">
        <v>2731.51</v>
      </c>
      <c r="M1675" s="26">
        <f t="shared" si="60"/>
        <v>0.48732929671334929</v>
      </c>
      <c r="N1675" s="54"/>
      <c r="O1675" s="26"/>
      <c r="T1675" s="53"/>
      <c r="Y1675" s="28"/>
    </row>
    <row r="1676" spans="9:25" x14ac:dyDescent="0.3">
      <c r="I1676" s="22">
        <v>39450</v>
      </c>
      <c r="J1676" s="29">
        <f t="shared" si="59"/>
        <v>2008</v>
      </c>
      <c r="K1676" s="29">
        <v>710</v>
      </c>
      <c r="L1676" s="42">
        <v>2715.07</v>
      </c>
      <c r="M1676" s="26">
        <f t="shared" si="60"/>
        <v>0.47983605038398447</v>
      </c>
      <c r="N1676" s="54"/>
      <c r="O1676" s="26"/>
      <c r="T1676" s="53"/>
      <c r="Y1676" s="28"/>
    </row>
    <row r="1677" spans="9:25" x14ac:dyDescent="0.3">
      <c r="I1677" s="22">
        <v>39451</v>
      </c>
      <c r="J1677" s="29">
        <f t="shared" si="59"/>
        <v>2008</v>
      </c>
      <c r="K1677" s="29">
        <v>720</v>
      </c>
      <c r="L1677" s="42">
        <v>2765.19</v>
      </c>
      <c r="M1677" s="26">
        <f t="shared" si="60"/>
        <v>0.51592017981470328</v>
      </c>
      <c r="N1677" s="54"/>
      <c r="O1677" s="26"/>
      <c r="T1677" s="53"/>
      <c r="Y1677" s="28"/>
    </row>
    <row r="1678" spans="9:25" x14ac:dyDescent="0.3">
      <c r="I1678" s="22">
        <v>39454</v>
      </c>
      <c r="J1678" s="29">
        <f t="shared" si="59"/>
        <v>2008</v>
      </c>
      <c r="K1678" s="29">
        <v>710</v>
      </c>
      <c r="L1678" s="42">
        <v>2776.41</v>
      </c>
      <c r="M1678" s="26" t="str">
        <f t="shared" si="60"/>
        <v/>
      </c>
      <c r="N1678" s="54"/>
      <c r="O1678" s="26"/>
      <c r="T1678" s="53"/>
      <c r="Y1678" s="28"/>
    </row>
    <row r="1679" spans="9:25" x14ac:dyDescent="0.3">
      <c r="I1679" s="22">
        <v>39455</v>
      </c>
      <c r="J1679" s="29">
        <f t="shared" si="59"/>
        <v>2008</v>
      </c>
      <c r="K1679" s="29">
        <v>705</v>
      </c>
      <c r="L1679" s="42">
        <v>2785.62</v>
      </c>
      <c r="M1679" s="26">
        <f t="shared" si="60"/>
        <v>0.53613949564076113</v>
      </c>
      <c r="N1679" s="54"/>
      <c r="O1679" s="26"/>
      <c r="T1679" s="53"/>
      <c r="Y1679" s="28"/>
    </row>
    <row r="1680" spans="9:25" x14ac:dyDescent="0.3">
      <c r="I1680" s="22">
        <v>39456</v>
      </c>
      <c r="J1680" s="29">
        <f t="shared" si="59"/>
        <v>2008</v>
      </c>
      <c r="K1680" s="29">
        <v>725</v>
      </c>
      <c r="L1680" s="42">
        <v>2830.26</v>
      </c>
      <c r="M1680" s="26">
        <f t="shared" si="60"/>
        <v>0.5892480122186784</v>
      </c>
      <c r="N1680" s="54"/>
      <c r="O1680" s="26"/>
      <c r="T1680" s="53"/>
      <c r="Y1680" s="28"/>
    </row>
    <row r="1681" spans="9:25" x14ac:dyDescent="0.3">
      <c r="I1681" s="22">
        <v>39461</v>
      </c>
      <c r="J1681" s="29">
        <f t="shared" si="59"/>
        <v>2008</v>
      </c>
      <c r="K1681" s="29">
        <v>720</v>
      </c>
      <c r="L1681" s="42">
        <v>2810.37</v>
      </c>
      <c r="M1681" s="26" t="str">
        <f t="shared" si="60"/>
        <v/>
      </c>
      <c r="N1681" s="54"/>
      <c r="O1681" s="26"/>
      <c r="T1681" s="53"/>
      <c r="Y1681" s="28"/>
    </row>
    <row r="1682" spans="9:25" x14ac:dyDescent="0.3">
      <c r="I1682" s="22">
        <v>39462</v>
      </c>
      <c r="J1682" s="29">
        <f t="shared" si="59"/>
        <v>2008</v>
      </c>
      <c r="K1682" s="29">
        <v>710</v>
      </c>
      <c r="L1682" s="42">
        <v>2730.03</v>
      </c>
      <c r="M1682" s="26">
        <f t="shared" si="60"/>
        <v>0.57762342022687485</v>
      </c>
      <c r="N1682" s="54"/>
      <c r="O1682" s="26"/>
      <c r="T1682" s="53"/>
      <c r="Y1682" s="28"/>
    </row>
    <row r="1683" spans="9:25" x14ac:dyDescent="0.3">
      <c r="I1683" s="22">
        <v>39463</v>
      </c>
      <c r="J1683" s="29">
        <f t="shared" si="59"/>
        <v>2008</v>
      </c>
      <c r="K1683" s="29">
        <v>690</v>
      </c>
      <c r="L1683" s="42">
        <v>2592.31</v>
      </c>
      <c r="M1683" s="26">
        <f t="shared" si="60"/>
        <v>0.47769753005489402</v>
      </c>
      <c r="N1683" s="54"/>
      <c r="O1683" s="26"/>
      <c r="T1683" s="53"/>
      <c r="Y1683" s="28"/>
    </row>
    <row r="1684" spans="9:25" x14ac:dyDescent="0.3">
      <c r="I1684" s="22">
        <v>39464</v>
      </c>
      <c r="J1684" s="29">
        <f t="shared" si="59"/>
        <v>2008</v>
      </c>
      <c r="K1684" s="29">
        <v>690</v>
      </c>
      <c r="L1684" s="42">
        <v>2649.28</v>
      </c>
      <c r="M1684" s="26">
        <f t="shared" si="60"/>
        <v>0.50657385924207277</v>
      </c>
      <c r="N1684" s="54"/>
      <c r="O1684" s="26"/>
      <c r="T1684" s="53"/>
      <c r="Y1684" s="28"/>
    </row>
    <row r="1685" spans="9:25" x14ac:dyDescent="0.3">
      <c r="I1685" s="22">
        <v>39468</v>
      </c>
      <c r="J1685" s="29">
        <f t="shared" si="59"/>
        <v>2008</v>
      </c>
      <c r="K1685" s="29">
        <v>660</v>
      </c>
      <c r="L1685" s="42">
        <v>2485.88</v>
      </c>
      <c r="M1685" s="26" t="str">
        <f t="shared" si="60"/>
        <v/>
      </c>
      <c r="N1685" s="54"/>
      <c r="O1685" s="26"/>
      <c r="T1685" s="53"/>
      <c r="Y1685" s="28"/>
    </row>
    <row r="1686" spans="9:25" x14ac:dyDescent="0.3">
      <c r="I1686" s="22">
        <v>39469</v>
      </c>
      <c r="J1686" s="29">
        <f t="shared" si="59"/>
        <v>2008</v>
      </c>
      <c r="K1686" s="29">
        <v>630</v>
      </c>
      <c r="L1686" s="42">
        <v>2294.52</v>
      </c>
      <c r="M1686" s="26">
        <f t="shared" si="60"/>
        <v>0.26252194056376926</v>
      </c>
      <c r="N1686" s="54"/>
      <c r="O1686" s="26"/>
      <c r="T1686" s="53"/>
      <c r="Y1686" s="28"/>
    </row>
    <row r="1687" spans="9:25" x14ac:dyDescent="0.3">
      <c r="I1687" s="22">
        <v>39470</v>
      </c>
      <c r="J1687" s="29">
        <f t="shared" si="59"/>
        <v>2008</v>
      </c>
      <c r="K1687" s="29">
        <v>665</v>
      </c>
      <c r="L1687" s="42">
        <v>2476.2800000000002</v>
      </c>
      <c r="M1687" s="26">
        <f t="shared" si="60"/>
        <v>0.36919223474900076</v>
      </c>
      <c r="N1687" s="54"/>
      <c r="O1687" s="26"/>
      <c r="T1687" s="53"/>
      <c r="Y1687" s="28"/>
    </row>
    <row r="1688" spans="9:25" x14ac:dyDescent="0.3">
      <c r="I1688" s="22">
        <v>39471</v>
      </c>
      <c r="J1688" s="29">
        <f t="shared" si="59"/>
        <v>2008</v>
      </c>
      <c r="K1688" s="29">
        <v>690</v>
      </c>
      <c r="L1688" s="42">
        <v>2516.6999999999998</v>
      </c>
      <c r="M1688" s="26">
        <f t="shared" si="60"/>
        <v>0.39376083380868243</v>
      </c>
      <c r="N1688" s="54"/>
      <c r="O1688" s="26"/>
      <c r="T1688" s="53"/>
      <c r="Y1688" s="28"/>
    </row>
    <row r="1689" spans="9:25" x14ac:dyDescent="0.3">
      <c r="I1689" s="22">
        <v>39472</v>
      </c>
      <c r="J1689" s="29">
        <f t="shared" si="59"/>
        <v>2008</v>
      </c>
      <c r="K1689" s="29">
        <v>720</v>
      </c>
      <c r="L1689" s="42">
        <v>2620.4899999999998</v>
      </c>
      <c r="M1689" s="26">
        <f t="shared" si="60"/>
        <v>0.47719790750636976</v>
      </c>
      <c r="N1689" s="54"/>
      <c r="O1689" s="26"/>
      <c r="T1689" s="53"/>
      <c r="Y1689" s="28"/>
    </row>
    <row r="1690" spans="9:25" x14ac:dyDescent="0.3">
      <c r="I1690" s="22">
        <v>39475</v>
      </c>
      <c r="J1690" s="29">
        <f t="shared" si="59"/>
        <v>2008</v>
      </c>
      <c r="K1690" s="29">
        <v>720</v>
      </c>
      <c r="L1690" s="42">
        <v>2582.0500000000002</v>
      </c>
      <c r="M1690" s="26" t="str">
        <f t="shared" si="60"/>
        <v/>
      </c>
      <c r="N1690" s="54"/>
      <c r="O1690" s="26"/>
      <c r="T1690" s="53"/>
      <c r="Y1690" s="28"/>
    </row>
    <row r="1691" spans="9:25" x14ac:dyDescent="0.3">
      <c r="I1691" s="22">
        <v>39476</v>
      </c>
      <c r="J1691" s="29">
        <f t="shared" si="59"/>
        <v>2008</v>
      </c>
      <c r="K1691" s="29">
        <v>715</v>
      </c>
      <c r="L1691" s="42">
        <v>2607.84</v>
      </c>
      <c r="M1691" s="26">
        <f t="shared" si="60"/>
        <v>0.4775381163632656</v>
      </c>
      <c r="N1691" s="54"/>
      <c r="O1691" s="26"/>
      <c r="T1691" s="53"/>
      <c r="Y1691" s="28"/>
    </row>
    <row r="1692" spans="9:25" x14ac:dyDescent="0.3">
      <c r="I1692" s="22">
        <v>39477</v>
      </c>
      <c r="J1692" s="29">
        <f t="shared" si="59"/>
        <v>2008</v>
      </c>
      <c r="K1692" s="29">
        <v>705</v>
      </c>
      <c r="L1692" s="42">
        <v>2610.36</v>
      </c>
      <c r="M1692" s="26">
        <f t="shared" si="60"/>
        <v>0.47852190855951798</v>
      </c>
      <c r="N1692" s="54"/>
      <c r="O1692" s="26"/>
      <c r="T1692" s="53"/>
      <c r="Y1692" s="28"/>
    </row>
    <row r="1693" spans="9:25" x14ac:dyDescent="0.3">
      <c r="I1693" s="22">
        <v>39478</v>
      </c>
      <c r="J1693" s="29">
        <f t="shared" si="59"/>
        <v>2008</v>
      </c>
      <c r="K1693" s="29">
        <v>710</v>
      </c>
      <c r="L1693" s="42">
        <v>2627.25</v>
      </c>
      <c r="M1693" s="26">
        <f t="shared" si="60"/>
        <v>0.49508325461229413</v>
      </c>
      <c r="N1693" s="54"/>
      <c r="O1693" s="26"/>
      <c r="T1693" s="53"/>
      <c r="Y1693" s="28"/>
    </row>
    <row r="1694" spans="9:25" x14ac:dyDescent="0.3">
      <c r="I1694" s="22">
        <v>39479</v>
      </c>
      <c r="J1694" s="29">
        <f t="shared" si="59"/>
        <v>2008</v>
      </c>
      <c r="K1694" s="29">
        <v>710</v>
      </c>
      <c r="L1694" s="42">
        <v>2646.82</v>
      </c>
      <c r="M1694" s="26">
        <f t="shared" si="60"/>
        <v>0.4942557287461965</v>
      </c>
      <c r="N1694" s="54"/>
      <c r="O1694" s="26"/>
      <c r="T1694" s="53"/>
      <c r="Y1694" s="28"/>
    </row>
    <row r="1695" spans="9:25" x14ac:dyDescent="0.3">
      <c r="I1695" s="22">
        <v>39482</v>
      </c>
      <c r="J1695" s="29">
        <f t="shared" si="59"/>
        <v>2008</v>
      </c>
      <c r="K1695" s="29">
        <v>720</v>
      </c>
      <c r="L1695" s="42">
        <v>2701.63</v>
      </c>
      <c r="M1695" s="26" t="str">
        <f t="shared" si="60"/>
        <v/>
      </c>
      <c r="N1695" s="54"/>
      <c r="O1695" s="26"/>
      <c r="T1695" s="53"/>
      <c r="Y1695" s="28"/>
    </row>
    <row r="1696" spans="9:25" x14ac:dyDescent="0.3">
      <c r="I1696" s="22">
        <v>39483</v>
      </c>
      <c r="J1696" s="29">
        <f t="shared" si="59"/>
        <v>2008</v>
      </c>
      <c r="K1696" s="29">
        <v>715</v>
      </c>
      <c r="L1696" s="42">
        <v>2704.25</v>
      </c>
      <c r="M1696" s="26">
        <f t="shared" si="60"/>
        <v>0.52908613884899414</v>
      </c>
      <c r="N1696" s="54"/>
      <c r="O1696" s="26"/>
      <c r="T1696" s="53"/>
      <c r="Y1696" s="28"/>
    </row>
    <row r="1697" spans="9:25" x14ac:dyDescent="0.3">
      <c r="I1697" s="22">
        <v>39484</v>
      </c>
      <c r="J1697" s="29">
        <f t="shared" si="59"/>
        <v>2008</v>
      </c>
      <c r="K1697" s="29">
        <v>705</v>
      </c>
      <c r="L1697" s="42">
        <v>2639.09</v>
      </c>
      <c r="M1697" s="26">
        <f t="shared" si="60"/>
        <v>0.49838470666386581</v>
      </c>
      <c r="N1697" s="54"/>
      <c r="O1697" s="26"/>
      <c r="T1697" s="53"/>
      <c r="Y1697" s="28"/>
    </row>
    <row r="1698" spans="9:25" x14ac:dyDescent="0.3">
      <c r="I1698" s="22">
        <v>39489</v>
      </c>
      <c r="J1698" s="29">
        <f t="shared" si="59"/>
        <v>2008</v>
      </c>
      <c r="K1698" s="29">
        <v>685</v>
      </c>
      <c r="L1698" s="42">
        <v>2589.38</v>
      </c>
      <c r="M1698" s="26" t="str">
        <f t="shared" si="60"/>
        <v/>
      </c>
      <c r="N1698" s="54"/>
      <c r="O1698" s="26"/>
      <c r="T1698" s="53"/>
      <c r="Y1698" s="28"/>
    </row>
    <row r="1699" spans="9:25" x14ac:dyDescent="0.3">
      <c r="I1699" s="22">
        <v>39490</v>
      </c>
      <c r="J1699" s="29">
        <f t="shared" si="59"/>
        <v>2008</v>
      </c>
      <c r="K1699" s="29">
        <v>660</v>
      </c>
      <c r="L1699" s="42">
        <v>2592.0700000000002</v>
      </c>
      <c r="M1699" s="26">
        <f t="shared" si="60"/>
        <v>0.49445360515664827</v>
      </c>
      <c r="N1699" s="54"/>
      <c r="O1699" s="26"/>
      <c r="T1699" s="53"/>
      <c r="Y1699" s="28"/>
    </row>
    <row r="1700" spans="9:25" x14ac:dyDescent="0.3">
      <c r="I1700" s="22">
        <v>39491</v>
      </c>
      <c r="J1700" s="29">
        <f t="shared" si="59"/>
        <v>2008</v>
      </c>
      <c r="K1700" s="29">
        <v>655</v>
      </c>
      <c r="L1700" s="42">
        <v>2610.7800000000002</v>
      </c>
      <c r="M1700" s="26">
        <f t="shared" si="60"/>
        <v>0.51142784364579497</v>
      </c>
      <c r="N1700" s="54"/>
      <c r="O1700" s="26"/>
      <c r="T1700" s="53"/>
      <c r="Y1700" s="28"/>
    </row>
    <row r="1701" spans="9:25" x14ac:dyDescent="0.3">
      <c r="I1701" s="22">
        <v>39492</v>
      </c>
      <c r="J1701" s="29">
        <f t="shared" si="59"/>
        <v>2008</v>
      </c>
      <c r="K1701" s="29">
        <v>685</v>
      </c>
      <c r="L1701" s="42">
        <v>2675.64</v>
      </c>
      <c r="M1701" s="26">
        <f t="shared" si="60"/>
        <v>0.5280726903066264</v>
      </c>
      <c r="N1701" s="54"/>
      <c r="O1701" s="26"/>
      <c r="T1701" s="53"/>
      <c r="Y1701" s="28"/>
    </row>
    <row r="1702" spans="9:25" x14ac:dyDescent="0.3">
      <c r="I1702" s="22">
        <v>39493</v>
      </c>
      <c r="J1702" s="29">
        <f t="shared" si="59"/>
        <v>2008</v>
      </c>
      <c r="K1702" s="29">
        <v>670</v>
      </c>
      <c r="L1702" s="42">
        <v>2675.65</v>
      </c>
      <c r="M1702" s="26">
        <f t="shared" si="60"/>
        <v>0.49443423573371459</v>
      </c>
      <c r="N1702" s="54"/>
      <c r="O1702" s="26"/>
      <c r="T1702" s="53"/>
      <c r="Y1702" s="28"/>
    </row>
    <row r="1703" spans="9:25" x14ac:dyDescent="0.3">
      <c r="I1703" s="22">
        <v>39496</v>
      </c>
      <c r="J1703" s="29">
        <f t="shared" si="59"/>
        <v>2008</v>
      </c>
      <c r="K1703" s="29">
        <v>710</v>
      </c>
      <c r="L1703" s="42">
        <v>2684.7</v>
      </c>
      <c r="M1703" s="26" t="str">
        <f t="shared" si="60"/>
        <v/>
      </c>
      <c r="N1703" s="54"/>
      <c r="O1703" s="26"/>
      <c r="T1703" s="53"/>
      <c r="Y1703" s="28"/>
    </row>
    <row r="1704" spans="9:25" x14ac:dyDescent="0.3">
      <c r="I1704" s="22">
        <v>39497</v>
      </c>
      <c r="J1704" s="29">
        <f t="shared" si="59"/>
        <v>2008</v>
      </c>
      <c r="K1704" s="29">
        <v>715</v>
      </c>
      <c r="L1704" s="42">
        <v>2711.87</v>
      </c>
      <c r="M1704" s="26">
        <f t="shared" si="60"/>
        <v>0.50718894675121851</v>
      </c>
      <c r="N1704" s="54"/>
      <c r="O1704" s="26"/>
      <c r="T1704" s="53"/>
      <c r="Y1704" s="28"/>
    </row>
    <row r="1705" spans="9:25" x14ac:dyDescent="0.3">
      <c r="I1705" s="22">
        <v>39498</v>
      </c>
      <c r="J1705" s="29">
        <f t="shared" si="59"/>
        <v>2008</v>
      </c>
      <c r="K1705" s="29">
        <v>720</v>
      </c>
      <c r="L1705" s="42">
        <v>2689.26</v>
      </c>
      <c r="M1705" s="26">
        <f t="shared" si="60"/>
        <v>0.48867410654975435</v>
      </c>
      <c r="N1705" s="54"/>
      <c r="O1705" s="26"/>
      <c r="T1705" s="53"/>
      <c r="Y1705" s="28"/>
    </row>
    <row r="1706" spans="9:25" x14ac:dyDescent="0.3">
      <c r="I1706" s="22">
        <v>39499</v>
      </c>
      <c r="J1706" s="29">
        <f t="shared" si="59"/>
        <v>2008</v>
      </c>
      <c r="K1706" s="29">
        <v>730</v>
      </c>
      <c r="L1706" s="42">
        <v>2734.21</v>
      </c>
      <c r="M1706" s="26">
        <f t="shared" si="60"/>
        <v>0.50514981531127356</v>
      </c>
      <c r="N1706" s="54"/>
      <c r="O1706" s="26"/>
      <c r="T1706" s="53"/>
      <c r="Y1706" s="28"/>
    </row>
    <row r="1707" spans="9:25" x14ac:dyDescent="0.3">
      <c r="I1707" s="22">
        <v>39500</v>
      </c>
      <c r="J1707" s="29">
        <f t="shared" si="59"/>
        <v>2008</v>
      </c>
      <c r="K1707" s="29">
        <v>720</v>
      </c>
      <c r="L1707" s="42">
        <v>2741.18</v>
      </c>
      <c r="M1707" s="26">
        <f t="shared" si="60"/>
        <v>0.51577049833005228</v>
      </c>
      <c r="N1707" s="54"/>
      <c r="O1707" s="26"/>
      <c r="T1707" s="53"/>
      <c r="Y1707" s="28"/>
    </row>
    <row r="1708" spans="9:25" x14ac:dyDescent="0.3">
      <c r="I1708" s="22">
        <v>39503</v>
      </c>
      <c r="J1708" s="29">
        <f t="shared" si="59"/>
        <v>2008</v>
      </c>
      <c r="K1708" s="29">
        <v>735</v>
      </c>
      <c r="L1708" s="42">
        <v>2751.86</v>
      </c>
      <c r="M1708" s="26" t="str">
        <f t="shared" si="60"/>
        <v/>
      </c>
      <c r="N1708" s="54"/>
      <c r="O1708" s="26"/>
      <c r="T1708" s="53"/>
      <c r="Y1708" s="28"/>
    </row>
    <row r="1709" spans="9:25" x14ac:dyDescent="0.3">
      <c r="I1709" s="22">
        <v>39505</v>
      </c>
      <c r="J1709" s="29">
        <f t="shared" si="59"/>
        <v>2008</v>
      </c>
      <c r="K1709" s="29">
        <v>715</v>
      </c>
      <c r="L1709" s="42">
        <v>2740.14</v>
      </c>
      <c r="M1709" s="26">
        <f t="shared" si="60"/>
        <v>0.55335854105135451</v>
      </c>
      <c r="N1709" s="54"/>
      <c r="O1709" s="26"/>
      <c r="T1709" s="53"/>
      <c r="Y1709" s="28"/>
    </row>
    <row r="1710" spans="9:25" x14ac:dyDescent="0.3">
      <c r="I1710" s="22">
        <v>39506</v>
      </c>
      <c r="J1710" s="29">
        <f t="shared" si="59"/>
        <v>2008</v>
      </c>
      <c r="K1710" s="29">
        <v>710</v>
      </c>
      <c r="L1710" s="42">
        <v>2756.31</v>
      </c>
      <c r="M1710" s="26">
        <f t="shared" si="60"/>
        <v>0.58320361637477947</v>
      </c>
      <c r="N1710" s="54"/>
      <c r="O1710" s="26"/>
      <c r="T1710" s="53"/>
      <c r="Y1710" s="28"/>
    </row>
    <row r="1711" spans="9:25" x14ac:dyDescent="0.3">
      <c r="I1711" s="22">
        <v>39507</v>
      </c>
      <c r="J1711" s="29">
        <f t="shared" si="59"/>
        <v>2008</v>
      </c>
      <c r="K1711" s="29">
        <v>715</v>
      </c>
      <c r="L1711" s="42">
        <v>2721.94</v>
      </c>
      <c r="M1711" s="26">
        <f t="shared" si="60"/>
        <v>0.56346174833569795</v>
      </c>
      <c r="N1711" s="54"/>
      <c r="O1711" s="26"/>
      <c r="T1711" s="53"/>
      <c r="Y1711" s="28"/>
    </row>
    <row r="1712" spans="9:25" x14ac:dyDescent="0.3">
      <c r="I1712" s="22">
        <v>39510</v>
      </c>
      <c r="J1712" s="29">
        <f t="shared" si="59"/>
        <v>2008</v>
      </c>
      <c r="K1712" s="29">
        <v>705</v>
      </c>
      <c r="L1712" s="42">
        <v>2652.31</v>
      </c>
      <c r="M1712" s="26" t="str">
        <f t="shared" si="60"/>
        <v/>
      </c>
      <c r="N1712" s="54"/>
      <c r="O1712" s="26"/>
      <c r="T1712" s="53"/>
      <c r="Y1712" s="28"/>
    </row>
    <row r="1713" spans="9:25" x14ac:dyDescent="0.3">
      <c r="I1713" s="22">
        <v>39511</v>
      </c>
      <c r="J1713" s="29">
        <f t="shared" si="59"/>
        <v>2008</v>
      </c>
      <c r="K1713" s="29">
        <v>720</v>
      </c>
      <c r="L1713" s="42">
        <v>2634.75</v>
      </c>
      <c r="M1713" s="26" t="str">
        <f t="shared" si="60"/>
        <v/>
      </c>
      <c r="N1713" s="54"/>
      <c r="O1713" s="26"/>
      <c r="T1713" s="53"/>
      <c r="Y1713" s="28"/>
    </row>
    <row r="1714" spans="9:25" x14ac:dyDescent="0.3">
      <c r="I1714" s="22">
        <v>39512</v>
      </c>
      <c r="J1714" s="29">
        <f t="shared" si="59"/>
        <v>2008</v>
      </c>
      <c r="K1714" s="29">
        <v>725</v>
      </c>
      <c r="L1714" s="42">
        <v>2639.65</v>
      </c>
      <c r="M1714" s="26">
        <f t="shared" si="60"/>
        <v>0.55381382371293031</v>
      </c>
      <c r="N1714" s="54"/>
      <c r="O1714" s="26"/>
      <c r="T1714" s="53"/>
      <c r="Y1714" s="28"/>
    </row>
    <row r="1715" spans="9:25" x14ac:dyDescent="0.3">
      <c r="I1715" s="22">
        <v>39513</v>
      </c>
      <c r="J1715" s="29">
        <f t="shared" si="59"/>
        <v>2008</v>
      </c>
      <c r="K1715" s="29">
        <v>710</v>
      </c>
      <c r="L1715" s="42">
        <v>2656.46</v>
      </c>
      <c r="M1715" s="26">
        <f t="shared" si="60"/>
        <v>0.53336334880284453</v>
      </c>
      <c r="N1715" s="54"/>
      <c r="O1715" s="26"/>
      <c r="T1715" s="53"/>
      <c r="Y1715" s="28"/>
    </row>
    <row r="1716" spans="9:25" x14ac:dyDescent="0.3">
      <c r="I1716" s="22">
        <v>39517</v>
      </c>
      <c r="J1716" s="29">
        <f t="shared" si="59"/>
        <v>2008</v>
      </c>
      <c r="K1716" s="29">
        <v>695</v>
      </c>
      <c r="L1716" s="42">
        <v>2527.87</v>
      </c>
      <c r="M1716" s="26" t="str">
        <f t="shared" si="60"/>
        <v/>
      </c>
      <c r="N1716" s="54"/>
      <c r="O1716" s="26"/>
      <c r="T1716" s="53"/>
      <c r="Y1716" s="28"/>
    </row>
    <row r="1717" spans="9:25" x14ac:dyDescent="0.3">
      <c r="I1717" s="22">
        <v>39518</v>
      </c>
      <c r="J1717" s="29">
        <f t="shared" si="59"/>
        <v>2008</v>
      </c>
      <c r="K1717" s="29">
        <v>680</v>
      </c>
      <c r="L1717" s="42">
        <v>2523.5300000000002</v>
      </c>
      <c r="M1717" s="26" t="str">
        <f t="shared" si="60"/>
        <v/>
      </c>
      <c r="N1717" s="54"/>
      <c r="O1717" s="26"/>
      <c r="T1717" s="53"/>
      <c r="Y1717" s="28"/>
    </row>
    <row r="1718" spans="9:25" x14ac:dyDescent="0.3">
      <c r="I1718" s="22">
        <v>39519</v>
      </c>
      <c r="J1718" s="29">
        <f t="shared" si="59"/>
        <v>2008</v>
      </c>
      <c r="K1718" s="29">
        <v>705</v>
      </c>
      <c r="L1718" s="42">
        <v>2556.2399999999998</v>
      </c>
      <c r="M1718" s="26">
        <f t="shared" si="60"/>
        <v>0.42447005327329862</v>
      </c>
      <c r="N1718" s="54"/>
      <c r="O1718" s="26"/>
      <c r="T1718" s="53"/>
      <c r="Y1718" s="28"/>
    </row>
    <row r="1719" spans="9:25" x14ac:dyDescent="0.3">
      <c r="I1719" s="22">
        <v>39520</v>
      </c>
      <c r="J1719" s="29">
        <f t="shared" si="59"/>
        <v>2008</v>
      </c>
      <c r="K1719" s="29">
        <v>680</v>
      </c>
      <c r="L1719" s="42">
        <v>2440.59</v>
      </c>
      <c r="M1719" s="26">
        <f t="shared" si="60"/>
        <v>0.35784466451541114</v>
      </c>
      <c r="N1719" s="54"/>
      <c r="O1719" s="26"/>
      <c r="T1719" s="53"/>
      <c r="Y1719" s="28"/>
    </row>
    <row r="1720" spans="9:25" x14ac:dyDescent="0.3">
      <c r="I1720" s="22">
        <v>39521</v>
      </c>
      <c r="J1720" s="29">
        <f t="shared" si="59"/>
        <v>2008</v>
      </c>
      <c r="K1720" s="29">
        <v>655</v>
      </c>
      <c r="L1720" s="42">
        <v>2383.42</v>
      </c>
      <c r="M1720" s="26">
        <f t="shared" si="60"/>
        <v>0.3524638536441429</v>
      </c>
      <c r="N1720" s="54"/>
      <c r="O1720" s="26"/>
      <c r="T1720" s="53"/>
      <c r="Y1720" s="28"/>
    </row>
    <row r="1721" spans="9:25" x14ac:dyDescent="0.3">
      <c r="I1721" s="22">
        <v>39524</v>
      </c>
      <c r="J1721" s="29">
        <f t="shared" si="59"/>
        <v>2008</v>
      </c>
      <c r="K1721" s="29">
        <v>655</v>
      </c>
      <c r="L1721" s="42">
        <v>2312.3200000000002</v>
      </c>
      <c r="M1721" s="26" t="str">
        <f t="shared" si="60"/>
        <v/>
      </c>
      <c r="N1721" s="54"/>
      <c r="O1721" s="26"/>
      <c r="T1721" s="53"/>
      <c r="Y1721" s="28"/>
    </row>
    <row r="1722" spans="9:25" x14ac:dyDescent="0.3">
      <c r="I1722" s="22">
        <v>39525</v>
      </c>
      <c r="J1722" s="29">
        <f t="shared" si="59"/>
        <v>2008</v>
      </c>
      <c r="K1722" s="29">
        <v>595</v>
      </c>
      <c r="L1722" s="42">
        <v>2339.79</v>
      </c>
      <c r="M1722" s="26" t="str">
        <f t="shared" si="60"/>
        <v/>
      </c>
      <c r="N1722" s="54"/>
      <c r="O1722" s="26"/>
      <c r="T1722" s="53"/>
      <c r="Y1722" s="28"/>
    </row>
    <row r="1723" spans="9:25" x14ac:dyDescent="0.3">
      <c r="I1723" s="22">
        <v>39526</v>
      </c>
      <c r="J1723" s="29">
        <f t="shared" si="59"/>
        <v>2008</v>
      </c>
      <c r="K1723" s="29">
        <v>595</v>
      </c>
      <c r="L1723" s="42">
        <v>2323.5700000000002</v>
      </c>
      <c r="M1723" s="26" t="str">
        <f t="shared" si="60"/>
        <v/>
      </c>
      <c r="N1723" s="54"/>
      <c r="O1723" s="26"/>
      <c r="T1723" s="53"/>
      <c r="Y1723" s="28"/>
    </row>
    <row r="1724" spans="9:25" x14ac:dyDescent="0.3">
      <c r="I1724" s="22">
        <v>39531</v>
      </c>
      <c r="J1724" s="29">
        <f t="shared" si="59"/>
        <v>2008</v>
      </c>
      <c r="K1724" s="29">
        <v>630</v>
      </c>
      <c r="L1724" s="42">
        <v>2339.29</v>
      </c>
      <c r="M1724" s="26" t="str">
        <f t="shared" si="60"/>
        <v/>
      </c>
      <c r="N1724" s="54"/>
      <c r="O1724" s="26"/>
      <c r="T1724" s="53"/>
      <c r="Y1724" s="28"/>
    </row>
    <row r="1725" spans="9:25" x14ac:dyDescent="0.3">
      <c r="I1725" s="22">
        <v>39532</v>
      </c>
      <c r="J1725" s="29">
        <f t="shared" si="59"/>
        <v>2008</v>
      </c>
      <c r="K1725" s="29">
        <v>630</v>
      </c>
      <c r="L1725" s="42">
        <v>2419.62</v>
      </c>
      <c r="M1725" s="26" t="str">
        <f t="shared" si="60"/>
        <v/>
      </c>
      <c r="N1725" s="54"/>
      <c r="O1725" s="26"/>
      <c r="T1725" s="53"/>
      <c r="Y1725" s="28"/>
    </row>
    <row r="1726" spans="9:25" x14ac:dyDescent="0.3">
      <c r="I1726" s="22">
        <v>39533</v>
      </c>
      <c r="J1726" s="29">
        <f t="shared" si="59"/>
        <v>2008</v>
      </c>
      <c r="K1726" s="29">
        <v>630</v>
      </c>
      <c r="L1726" s="42">
        <v>2440.64</v>
      </c>
      <c r="M1726" s="26">
        <f t="shared" si="60"/>
        <v>0.34565423549390195</v>
      </c>
      <c r="N1726" s="54"/>
      <c r="O1726" s="26"/>
      <c r="T1726" s="53"/>
      <c r="Y1726" s="28"/>
    </row>
    <row r="1727" spans="9:25" x14ac:dyDescent="0.3">
      <c r="I1727" s="22">
        <v>39534</v>
      </c>
      <c r="J1727" s="29">
        <f t="shared" si="59"/>
        <v>2008</v>
      </c>
      <c r="K1727" s="29">
        <v>625</v>
      </c>
      <c r="L1727" s="42">
        <v>2451.35</v>
      </c>
      <c r="M1727" s="26">
        <f t="shared" si="60"/>
        <v>0.34714726927008333</v>
      </c>
      <c r="N1727" s="54"/>
      <c r="O1727" s="26"/>
      <c r="T1727" s="53"/>
      <c r="Y1727" s="28"/>
    </row>
    <row r="1728" spans="9:25" x14ac:dyDescent="0.3">
      <c r="I1728" s="22">
        <v>39535</v>
      </c>
      <c r="J1728" s="29">
        <f t="shared" si="59"/>
        <v>2008</v>
      </c>
      <c r="K1728" s="29">
        <v>650</v>
      </c>
      <c r="L1728" s="42">
        <v>2477.59</v>
      </c>
      <c r="M1728" s="26">
        <f t="shared" si="60"/>
        <v>0.3761407250651248</v>
      </c>
      <c r="N1728" s="54"/>
      <c r="O1728" s="26"/>
      <c r="T1728" s="53"/>
      <c r="Y1728" s="28"/>
    </row>
    <row r="1729" spans="9:25" x14ac:dyDescent="0.3">
      <c r="I1729" s="22">
        <v>39538</v>
      </c>
      <c r="J1729" s="29">
        <f t="shared" si="59"/>
        <v>2008</v>
      </c>
      <c r="K1729" s="29">
        <v>650</v>
      </c>
      <c r="L1729" s="42">
        <v>2447.3000000000002</v>
      </c>
      <c r="M1729" s="26" t="str">
        <f t="shared" si="60"/>
        <v/>
      </c>
      <c r="N1729" s="54"/>
      <c r="O1729" s="26"/>
      <c r="T1729" s="53"/>
      <c r="Y1729" s="28"/>
    </row>
    <row r="1730" spans="9:25" x14ac:dyDescent="0.3">
      <c r="I1730" s="22">
        <v>39539</v>
      </c>
      <c r="J1730" s="29">
        <f t="shared" si="59"/>
        <v>2008</v>
      </c>
      <c r="K1730" s="29">
        <v>620</v>
      </c>
      <c r="L1730" s="42">
        <v>2393.25</v>
      </c>
      <c r="M1730" s="26" t="str">
        <f t="shared" si="60"/>
        <v/>
      </c>
      <c r="N1730" s="54"/>
      <c r="O1730" s="26"/>
      <c r="T1730" s="53"/>
      <c r="Y1730" s="28"/>
    </row>
    <row r="1731" spans="9:25" x14ac:dyDescent="0.3">
      <c r="I1731" s="22">
        <v>39540</v>
      </c>
      <c r="J1731" s="29">
        <f t="shared" si="59"/>
        <v>2008</v>
      </c>
      <c r="K1731" s="29">
        <v>615</v>
      </c>
      <c r="L1731" s="42">
        <v>2342.19</v>
      </c>
      <c r="M1731" s="26">
        <f t="shared" si="60"/>
        <v>0.26647308827823374</v>
      </c>
      <c r="N1731" s="54"/>
      <c r="O1731" s="26"/>
      <c r="T1731" s="53"/>
      <c r="Y1731" s="28"/>
    </row>
    <row r="1732" spans="9:25" x14ac:dyDescent="0.3">
      <c r="I1732" s="22">
        <v>39541</v>
      </c>
      <c r="J1732" s="29">
        <f t="shared" si="59"/>
        <v>2008</v>
      </c>
      <c r="K1732" s="29">
        <v>605</v>
      </c>
      <c r="L1732" s="42">
        <v>2237.9699999999998</v>
      </c>
      <c r="M1732" s="26">
        <f t="shared" si="60"/>
        <v>0.18124861446864207</v>
      </c>
      <c r="N1732" s="54"/>
      <c r="O1732" s="26"/>
      <c r="T1732" s="53"/>
      <c r="Y1732" s="28"/>
    </row>
    <row r="1733" spans="9:25" x14ac:dyDescent="0.3">
      <c r="I1733" s="22">
        <v>39546</v>
      </c>
      <c r="J1733" s="29">
        <f t="shared" ref="J1733:J1796" si="61">YEAR(I1733)</f>
        <v>2008</v>
      </c>
      <c r="K1733" s="29">
        <v>565</v>
      </c>
      <c r="L1733" s="42">
        <v>2249.77</v>
      </c>
      <c r="M1733" s="26" t="str">
        <f t="shared" ref="M1733:M1796" si="62">IFERROR((L1733-_xlfn.XLOOKUP(EDATE(I1733, -12), I:I, L:L, "", 0)) / _xlfn.XLOOKUP(EDATE(I1733, -12), I:I, L:L, "", 0),IF(_xlfn.XLOOKUP(EDATE(I1733, -12), I:I, L:L, "", 0)=0, "Previous Year Value is Zero", ""))</f>
        <v/>
      </c>
      <c r="N1733" s="54"/>
      <c r="O1733" s="26"/>
      <c r="T1733" s="53"/>
      <c r="Y1733" s="28"/>
    </row>
    <row r="1734" spans="9:25" x14ac:dyDescent="0.3">
      <c r="I1734" s="22">
        <v>39547</v>
      </c>
      <c r="J1734" s="29">
        <f t="shared" si="61"/>
        <v>2008</v>
      </c>
      <c r="K1734" s="29">
        <v>550</v>
      </c>
      <c r="L1734" s="42">
        <v>2180.09</v>
      </c>
      <c r="M1734" s="26">
        <f t="shared" si="62"/>
        <v>0.13917773574257744</v>
      </c>
      <c r="N1734" s="54"/>
      <c r="O1734" s="26"/>
      <c r="T1734" s="53"/>
      <c r="Y1734" s="28"/>
    </row>
    <row r="1735" spans="9:25" x14ac:dyDescent="0.3">
      <c r="I1735" s="22">
        <v>39548</v>
      </c>
      <c r="J1735" s="29">
        <f t="shared" si="61"/>
        <v>2008</v>
      </c>
      <c r="K1735" s="29">
        <v>580</v>
      </c>
      <c r="L1735" s="42">
        <v>2235.9299999999998</v>
      </c>
      <c r="M1735" s="26">
        <f t="shared" si="62"/>
        <v>0.16123855474247836</v>
      </c>
      <c r="N1735" s="54"/>
      <c r="O1735" s="26"/>
      <c r="T1735" s="53"/>
      <c r="Y1735" s="28"/>
    </row>
    <row r="1736" spans="9:25" x14ac:dyDescent="0.3">
      <c r="I1736" s="22">
        <v>39549</v>
      </c>
      <c r="J1736" s="29">
        <f t="shared" si="61"/>
        <v>2008</v>
      </c>
      <c r="K1736" s="29">
        <v>580</v>
      </c>
      <c r="L1736" s="42">
        <v>2303.9299999999998</v>
      </c>
      <c r="M1736" s="26">
        <f t="shared" si="62"/>
        <v>0.19310319827657629</v>
      </c>
      <c r="N1736" s="54"/>
      <c r="O1736" s="26"/>
      <c r="T1736" s="53"/>
      <c r="Y1736" s="28"/>
    </row>
    <row r="1737" spans="9:25" x14ac:dyDescent="0.3">
      <c r="I1737" s="22">
        <v>39552</v>
      </c>
      <c r="J1737" s="29">
        <f t="shared" si="61"/>
        <v>2008</v>
      </c>
      <c r="K1737" s="29">
        <v>570</v>
      </c>
      <c r="L1737" s="42">
        <v>2272.48</v>
      </c>
      <c r="M1737" s="26" t="str">
        <f t="shared" si="62"/>
        <v/>
      </c>
      <c r="N1737" s="54"/>
      <c r="O1737" s="26"/>
      <c r="T1737" s="53"/>
      <c r="Y1737" s="28"/>
    </row>
    <row r="1738" spans="9:25" x14ac:dyDescent="0.3">
      <c r="I1738" s="22">
        <v>39553</v>
      </c>
      <c r="J1738" s="29">
        <f t="shared" si="61"/>
        <v>2008</v>
      </c>
      <c r="K1738" s="29">
        <v>590</v>
      </c>
      <c r="L1738" s="42">
        <v>2294.2600000000002</v>
      </c>
      <c r="M1738" s="26" t="str">
        <f t="shared" si="62"/>
        <v/>
      </c>
      <c r="N1738" s="54"/>
      <c r="O1738" s="26"/>
      <c r="T1738" s="53"/>
      <c r="Y1738" s="28"/>
    </row>
    <row r="1739" spans="9:25" x14ac:dyDescent="0.3">
      <c r="I1739" s="22">
        <v>39554</v>
      </c>
      <c r="J1739" s="29">
        <f t="shared" si="61"/>
        <v>2008</v>
      </c>
      <c r="K1739" s="29">
        <v>610</v>
      </c>
      <c r="L1739" s="42">
        <v>2337.92</v>
      </c>
      <c r="M1739" s="26">
        <f t="shared" si="62"/>
        <v>0.19049607397826693</v>
      </c>
      <c r="N1739" s="54"/>
      <c r="O1739" s="26"/>
      <c r="T1739" s="53"/>
      <c r="Y1739" s="28"/>
    </row>
    <row r="1740" spans="9:25" x14ac:dyDescent="0.3">
      <c r="I1740" s="22">
        <v>39555</v>
      </c>
      <c r="J1740" s="29">
        <f t="shared" si="61"/>
        <v>2008</v>
      </c>
      <c r="K1740" s="29">
        <v>630</v>
      </c>
      <c r="L1740" s="42">
        <v>2341.7800000000002</v>
      </c>
      <c r="M1740" s="26">
        <f t="shared" si="62"/>
        <v>0.19147875284923485</v>
      </c>
      <c r="N1740" s="54"/>
      <c r="O1740" s="26"/>
      <c r="T1740" s="53"/>
      <c r="Y1740" s="28"/>
    </row>
    <row r="1741" spans="9:25" x14ac:dyDescent="0.3">
      <c r="I1741" s="22">
        <v>39556</v>
      </c>
      <c r="J1741" s="29">
        <f t="shared" si="61"/>
        <v>2008</v>
      </c>
      <c r="K1741" s="29">
        <v>650</v>
      </c>
      <c r="L1741" s="42">
        <v>2349.27</v>
      </c>
      <c r="M1741" s="26">
        <f t="shared" si="62"/>
        <v>0.19880286577400388</v>
      </c>
      <c r="N1741" s="54"/>
      <c r="O1741" s="26"/>
      <c r="T1741" s="53"/>
      <c r="Y1741" s="28"/>
    </row>
    <row r="1742" spans="9:25" x14ac:dyDescent="0.3">
      <c r="I1742" s="22">
        <v>39559</v>
      </c>
      <c r="J1742" s="29">
        <f t="shared" si="61"/>
        <v>2008</v>
      </c>
      <c r="K1742" s="29">
        <v>635</v>
      </c>
      <c r="L1742" s="42">
        <v>2335.89</v>
      </c>
      <c r="M1742" s="26" t="str">
        <f t="shared" si="62"/>
        <v/>
      </c>
      <c r="N1742" s="54"/>
      <c r="O1742" s="26"/>
      <c r="T1742" s="53"/>
      <c r="Y1742" s="28"/>
    </row>
    <row r="1743" spans="9:25" x14ac:dyDescent="0.3">
      <c r="I1743" s="22">
        <v>39560</v>
      </c>
      <c r="J1743" s="29">
        <f t="shared" si="61"/>
        <v>2008</v>
      </c>
      <c r="K1743" s="29">
        <v>600</v>
      </c>
      <c r="L1743" s="42">
        <v>2289.1</v>
      </c>
      <c r="M1743" s="26" t="str">
        <f t="shared" si="62"/>
        <v/>
      </c>
      <c r="N1743" s="54"/>
      <c r="O1743" s="26"/>
      <c r="T1743" s="53"/>
      <c r="Y1743" s="28"/>
    </row>
    <row r="1744" spans="9:25" x14ac:dyDescent="0.3">
      <c r="I1744" s="22">
        <v>39561</v>
      </c>
      <c r="J1744" s="29">
        <f t="shared" si="61"/>
        <v>2008</v>
      </c>
      <c r="K1744" s="29">
        <v>595</v>
      </c>
      <c r="L1744" s="42">
        <v>2314.3000000000002</v>
      </c>
      <c r="M1744" s="26">
        <f t="shared" si="62"/>
        <v>0.16487897197908127</v>
      </c>
      <c r="N1744" s="54"/>
      <c r="O1744" s="26"/>
      <c r="T1744" s="53"/>
      <c r="Y1744" s="28"/>
    </row>
    <row r="1745" spans="9:25" x14ac:dyDescent="0.3">
      <c r="I1745" s="22">
        <v>39562</v>
      </c>
      <c r="J1745" s="29">
        <f t="shared" si="61"/>
        <v>2008</v>
      </c>
      <c r="K1745" s="29">
        <v>600</v>
      </c>
      <c r="L1745" s="42">
        <v>2269.98</v>
      </c>
      <c r="M1745" s="26">
        <f t="shared" si="62"/>
        <v>0.14554620830957277</v>
      </c>
      <c r="N1745" s="54"/>
      <c r="O1745" s="26"/>
      <c r="T1745" s="53"/>
      <c r="Y1745" s="28"/>
    </row>
    <row r="1746" spans="9:25" x14ac:dyDescent="0.3">
      <c r="I1746" s="22">
        <v>39563</v>
      </c>
      <c r="J1746" s="29">
        <f t="shared" si="61"/>
        <v>2008</v>
      </c>
      <c r="K1746" s="29">
        <v>590</v>
      </c>
      <c r="L1746" s="42">
        <v>2240.58</v>
      </c>
      <c r="M1746" s="26">
        <f t="shared" si="62"/>
        <v>0.12780683253887151</v>
      </c>
      <c r="N1746" s="54"/>
      <c r="O1746" s="26"/>
      <c r="T1746" s="53"/>
      <c r="Y1746" s="28"/>
    </row>
    <row r="1747" spans="9:25" x14ac:dyDescent="0.3">
      <c r="I1747" s="22">
        <v>39566</v>
      </c>
      <c r="J1747" s="29">
        <f t="shared" si="61"/>
        <v>2008</v>
      </c>
      <c r="K1747" s="29">
        <v>570</v>
      </c>
      <c r="L1747" s="42">
        <v>2254.31</v>
      </c>
      <c r="M1747" s="26" t="str">
        <f t="shared" si="62"/>
        <v/>
      </c>
      <c r="N1747" s="54"/>
      <c r="O1747" s="26"/>
      <c r="T1747" s="53"/>
      <c r="Y1747" s="28"/>
    </row>
    <row r="1748" spans="9:25" x14ac:dyDescent="0.3">
      <c r="I1748" s="22">
        <v>39567</v>
      </c>
      <c r="J1748" s="29">
        <f t="shared" si="61"/>
        <v>2008</v>
      </c>
      <c r="K1748" s="29" t="s">
        <v>75</v>
      </c>
      <c r="L1748" s="42">
        <v>2303.5300000000002</v>
      </c>
      <c r="M1748" s="26" t="str">
        <f t="shared" si="62"/>
        <v/>
      </c>
      <c r="N1748" s="54"/>
      <c r="O1748" s="26"/>
      <c r="T1748" s="53"/>
      <c r="Y1748" s="28"/>
    </row>
    <row r="1749" spans="9:25" x14ac:dyDescent="0.3">
      <c r="I1749" s="22">
        <v>39568</v>
      </c>
      <c r="J1749" s="29">
        <f t="shared" si="61"/>
        <v>2008</v>
      </c>
      <c r="K1749" s="29" t="s">
        <v>75</v>
      </c>
      <c r="L1749" s="42">
        <v>2304.52</v>
      </c>
      <c r="M1749" s="26">
        <f t="shared" si="62"/>
        <v>0.15273838643036855</v>
      </c>
      <c r="N1749" s="54"/>
      <c r="O1749" s="26"/>
      <c r="T1749" s="53"/>
      <c r="Y1749" s="28"/>
    </row>
    <row r="1750" spans="9:25" x14ac:dyDescent="0.3">
      <c r="I1750" s="22">
        <v>39570</v>
      </c>
      <c r="J1750" s="29">
        <f t="shared" si="61"/>
        <v>2008</v>
      </c>
      <c r="K1750" s="29" t="s">
        <v>75</v>
      </c>
      <c r="L1750" s="42">
        <v>2342.7600000000002</v>
      </c>
      <c r="M1750" s="26">
        <f t="shared" si="62"/>
        <v>0.16638785995937402</v>
      </c>
      <c r="N1750" s="54"/>
      <c r="O1750" s="26"/>
      <c r="T1750" s="53"/>
      <c r="Y1750" s="28"/>
    </row>
    <row r="1751" spans="9:25" x14ac:dyDescent="0.3">
      <c r="I1751" s="22">
        <v>39573</v>
      </c>
      <c r="J1751" s="29">
        <f t="shared" si="61"/>
        <v>2008</v>
      </c>
      <c r="K1751" s="29" t="s">
        <v>75</v>
      </c>
      <c r="L1751" s="42">
        <v>2387.9899999999998</v>
      </c>
      <c r="M1751" s="26" t="str">
        <f t="shared" si="62"/>
        <v/>
      </c>
      <c r="N1751" s="54"/>
      <c r="O1751" s="26"/>
      <c r="T1751" s="53"/>
      <c r="Y1751" s="28"/>
    </row>
    <row r="1752" spans="9:25" x14ac:dyDescent="0.3">
      <c r="I1752" s="22">
        <v>39574</v>
      </c>
      <c r="J1752" s="29">
        <f t="shared" si="61"/>
        <v>2008</v>
      </c>
      <c r="K1752" s="29" t="s">
        <v>75</v>
      </c>
      <c r="L1752" s="42">
        <v>2371.83</v>
      </c>
      <c r="M1752" s="26" t="str">
        <f t="shared" si="62"/>
        <v/>
      </c>
      <c r="N1752" s="54"/>
      <c r="O1752" s="26"/>
      <c r="T1752" s="53"/>
      <c r="Y1752" s="28"/>
    </row>
    <row r="1753" spans="9:25" x14ac:dyDescent="0.3">
      <c r="I1753" s="22">
        <v>39575</v>
      </c>
      <c r="J1753" s="29">
        <f t="shared" si="61"/>
        <v>2008</v>
      </c>
      <c r="K1753" s="29" t="s">
        <v>75</v>
      </c>
      <c r="L1753" s="42">
        <v>2382.6999999999998</v>
      </c>
      <c r="M1753" s="26">
        <f t="shared" si="62"/>
        <v>0.16968738954561513</v>
      </c>
      <c r="N1753" s="54"/>
      <c r="O1753" s="26"/>
      <c r="T1753" s="53"/>
      <c r="Y1753" s="28"/>
    </row>
    <row r="1754" spans="9:25" x14ac:dyDescent="0.3">
      <c r="I1754" s="22">
        <v>39576</v>
      </c>
      <c r="J1754" s="29">
        <f t="shared" si="61"/>
        <v>2008</v>
      </c>
      <c r="K1754" s="29" t="s">
        <v>75</v>
      </c>
      <c r="L1754" s="42">
        <v>2376.9299999999998</v>
      </c>
      <c r="M1754" s="26">
        <f t="shared" si="62"/>
        <v>0.17507502014544263</v>
      </c>
      <c r="N1754" s="54"/>
      <c r="O1754" s="26"/>
      <c r="T1754" s="53"/>
      <c r="Y1754" s="28"/>
    </row>
    <row r="1755" spans="9:25" x14ac:dyDescent="0.3">
      <c r="I1755" s="22">
        <v>39577</v>
      </c>
      <c r="J1755" s="29">
        <f t="shared" si="61"/>
        <v>2008</v>
      </c>
      <c r="K1755" s="29" t="s">
        <v>75</v>
      </c>
      <c r="L1755" s="42">
        <v>2375.0300000000002</v>
      </c>
      <c r="M1755" s="26">
        <f t="shared" si="62"/>
        <v>0.16538435117125791</v>
      </c>
      <c r="N1755" s="54"/>
      <c r="O1755" s="26"/>
      <c r="T1755" s="53"/>
      <c r="Y1755" s="28"/>
    </row>
    <row r="1756" spans="9:25" x14ac:dyDescent="0.3">
      <c r="I1756" s="22">
        <v>39580</v>
      </c>
      <c r="J1756" s="29">
        <f t="shared" si="61"/>
        <v>2008</v>
      </c>
      <c r="K1756" s="29" t="s">
        <v>75</v>
      </c>
      <c r="L1756" s="42">
        <v>2378</v>
      </c>
      <c r="M1756" s="26" t="str">
        <f t="shared" si="62"/>
        <v/>
      </c>
      <c r="N1756" s="54"/>
      <c r="O1756" s="26"/>
      <c r="T1756" s="53"/>
      <c r="Y1756" s="28"/>
    </row>
    <row r="1757" spans="9:25" x14ac:dyDescent="0.3">
      <c r="I1757" s="22">
        <v>39581</v>
      </c>
      <c r="J1757" s="29">
        <f t="shared" si="61"/>
        <v>2008</v>
      </c>
      <c r="K1757" s="29" t="s">
        <v>75</v>
      </c>
      <c r="L1757" s="42">
        <v>2418.9</v>
      </c>
      <c r="M1757" s="26" t="str">
        <f t="shared" si="62"/>
        <v/>
      </c>
      <c r="N1757" s="54"/>
      <c r="O1757" s="26"/>
      <c r="T1757" s="53"/>
      <c r="Y1757" s="28"/>
    </row>
    <row r="1758" spans="9:25" x14ac:dyDescent="0.3">
      <c r="I1758" s="22">
        <v>39582</v>
      </c>
      <c r="J1758" s="29">
        <f t="shared" si="61"/>
        <v>2008</v>
      </c>
      <c r="K1758" s="29" t="s">
        <v>75</v>
      </c>
      <c r="L1758" s="42">
        <v>2449.34</v>
      </c>
      <c r="M1758" s="26">
        <f t="shared" si="62"/>
        <v>0.19818413959426873</v>
      </c>
      <c r="N1758" s="54"/>
      <c r="O1758" s="26"/>
      <c r="T1758" s="53"/>
      <c r="Y1758" s="28"/>
    </row>
    <row r="1759" spans="9:25" x14ac:dyDescent="0.3">
      <c r="I1759" s="22">
        <v>39583</v>
      </c>
      <c r="J1759" s="29">
        <f t="shared" si="61"/>
        <v>2008</v>
      </c>
      <c r="K1759" s="29" t="s">
        <v>75</v>
      </c>
      <c r="L1759" s="42">
        <v>2449.81</v>
      </c>
      <c r="M1759" s="26">
        <f t="shared" si="62"/>
        <v>0.20219552650433315</v>
      </c>
      <c r="N1759" s="54"/>
      <c r="O1759" s="26"/>
      <c r="T1759" s="53"/>
      <c r="Y1759" s="28"/>
    </row>
    <row r="1760" spans="9:25" x14ac:dyDescent="0.3">
      <c r="I1760" s="22">
        <v>39584</v>
      </c>
      <c r="J1760" s="29">
        <f t="shared" si="61"/>
        <v>2008</v>
      </c>
      <c r="K1760" s="29" t="s">
        <v>75</v>
      </c>
      <c r="L1760" s="42">
        <v>2468.84</v>
      </c>
      <c r="M1760" s="26">
        <f t="shared" si="62"/>
        <v>0.19628251347055853</v>
      </c>
      <c r="N1760" s="54"/>
      <c r="O1760" s="26"/>
      <c r="T1760" s="53"/>
      <c r="Y1760" s="28"/>
    </row>
    <row r="1761" spans="9:25" x14ac:dyDescent="0.3">
      <c r="I1761" s="22">
        <v>39587</v>
      </c>
      <c r="J1761" s="29">
        <f t="shared" si="61"/>
        <v>2008</v>
      </c>
      <c r="K1761" s="29" t="s">
        <v>75</v>
      </c>
      <c r="L1761" s="42">
        <v>2510.96</v>
      </c>
      <c r="M1761" s="26" t="str">
        <f t="shared" si="62"/>
        <v/>
      </c>
      <c r="N1761" s="54"/>
      <c r="O1761" s="26"/>
      <c r="T1761" s="53"/>
      <c r="Y1761" s="28"/>
    </row>
    <row r="1762" spans="9:25" x14ac:dyDescent="0.3">
      <c r="I1762" s="22">
        <v>39589</v>
      </c>
      <c r="J1762" s="29">
        <f t="shared" si="61"/>
        <v>2008</v>
      </c>
      <c r="K1762" s="29" t="s">
        <v>75</v>
      </c>
      <c r="L1762" s="42">
        <v>2494.71</v>
      </c>
      <c r="M1762" s="26" t="str">
        <f t="shared" si="62"/>
        <v/>
      </c>
      <c r="N1762" s="54"/>
      <c r="O1762" s="26"/>
      <c r="T1762" s="53"/>
      <c r="Y1762" s="28"/>
    </row>
    <row r="1763" spans="9:25" x14ac:dyDescent="0.3">
      <c r="I1763" s="22">
        <v>39590</v>
      </c>
      <c r="J1763" s="29">
        <f t="shared" si="61"/>
        <v>2008</v>
      </c>
      <c r="K1763" s="29" t="s">
        <v>75</v>
      </c>
      <c r="L1763" s="42">
        <v>2503.9499999999998</v>
      </c>
      <c r="M1763" s="26">
        <f t="shared" si="62"/>
        <v>0.20454600120264574</v>
      </c>
      <c r="N1763" s="54"/>
      <c r="O1763" s="26"/>
      <c r="T1763" s="53"/>
      <c r="Y1763" s="28"/>
    </row>
    <row r="1764" spans="9:25" x14ac:dyDescent="0.3">
      <c r="I1764" s="22">
        <v>39591</v>
      </c>
      <c r="J1764" s="29">
        <f t="shared" si="61"/>
        <v>2008</v>
      </c>
      <c r="K1764" s="29" t="s">
        <v>75</v>
      </c>
      <c r="L1764" s="42">
        <v>2465.9499999999998</v>
      </c>
      <c r="M1764" s="26">
        <f t="shared" si="62"/>
        <v>0.17189022216941896</v>
      </c>
      <c r="N1764" s="54"/>
      <c r="O1764" s="26"/>
      <c r="T1764" s="53"/>
      <c r="Y1764" s="28"/>
    </row>
    <row r="1765" spans="9:25" x14ac:dyDescent="0.3">
      <c r="I1765" s="22">
        <v>39594</v>
      </c>
      <c r="J1765" s="29">
        <f t="shared" si="61"/>
        <v>2008</v>
      </c>
      <c r="K1765" s="29" t="s">
        <v>75</v>
      </c>
      <c r="L1765" s="42">
        <v>2419.73</v>
      </c>
      <c r="M1765" s="26" t="str">
        <f t="shared" si="62"/>
        <v/>
      </c>
      <c r="N1765" s="54"/>
      <c r="O1765" s="26"/>
      <c r="T1765" s="53"/>
      <c r="Y1765" s="28"/>
    </row>
    <row r="1766" spans="9:25" x14ac:dyDescent="0.3">
      <c r="I1766" s="22">
        <v>39595</v>
      </c>
      <c r="J1766" s="29">
        <f t="shared" si="61"/>
        <v>2008</v>
      </c>
      <c r="K1766" s="29" t="s">
        <v>75</v>
      </c>
      <c r="L1766" s="42">
        <v>2397</v>
      </c>
      <c r="M1766" s="26" t="str">
        <f t="shared" si="62"/>
        <v/>
      </c>
      <c r="N1766" s="54"/>
      <c r="O1766" s="26"/>
      <c r="T1766" s="53"/>
      <c r="Y1766" s="28"/>
    </row>
    <row r="1767" spans="9:25" x14ac:dyDescent="0.3">
      <c r="I1767" s="22">
        <v>39596</v>
      </c>
      <c r="J1767" s="29">
        <f t="shared" si="61"/>
        <v>2008</v>
      </c>
      <c r="K1767" s="29" t="s">
        <v>75</v>
      </c>
      <c r="L1767" s="42">
        <v>2433.77</v>
      </c>
      <c r="M1767" s="26">
        <f t="shared" si="62"/>
        <v>0.17190720160249606</v>
      </c>
      <c r="N1767" s="54"/>
      <c r="O1767" s="26"/>
      <c r="T1767" s="53"/>
      <c r="Y1767" s="28"/>
    </row>
    <row r="1768" spans="9:25" x14ac:dyDescent="0.3">
      <c r="I1768" s="22">
        <v>39597</v>
      </c>
      <c r="J1768" s="29">
        <f t="shared" si="61"/>
        <v>2008</v>
      </c>
      <c r="K1768" s="29" t="s">
        <v>75</v>
      </c>
      <c r="L1768" s="42">
        <v>2446.9499999999998</v>
      </c>
      <c r="M1768" s="26">
        <f t="shared" si="62"/>
        <v>0.18856679328132744</v>
      </c>
      <c r="N1768" s="54"/>
      <c r="O1768" s="26"/>
      <c r="T1768" s="53"/>
      <c r="Y1768" s="28"/>
    </row>
    <row r="1769" spans="9:25" x14ac:dyDescent="0.3">
      <c r="I1769" s="22">
        <v>39598</v>
      </c>
      <c r="J1769" s="29">
        <f t="shared" si="61"/>
        <v>2008</v>
      </c>
      <c r="K1769" s="29" t="s">
        <v>75</v>
      </c>
      <c r="L1769" s="42">
        <v>2444.35</v>
      </c>
      <c r="M1769" s="26">
        <f t="shared" si="62"/>
        <v>0.18923323927216104</v>
      </c>
      <c r="N1769" s="54"/>
      <c r="O1769" s="26"/>
      <c r="T1769" s="53"/>
      <c r="Y1769" s="28"/>
    </row>
    <row r="1770" spans="9:25" x14ac:dyDescent="0.3">
      <c r="I1770" s="22">
        <v>39601</v>
      </c>
      <c r="J1770" s="29">
        <f t="shared" si="61"/>
        <v>2008</v>
      </c>
      <c r="K1770" s="29" t="s">
        <v>75</v>
      </c>
      <c r="L1770" s="42">
        <v>2427.77</v>
      </c>
      <c r="M1770" s="26" t="str">
        <f t="shared" si="62"/>
        <v/>
      </c>
      <c r="N1770" s="54"/>
      <c r="O1770" s="26"/>
      <c r="T1770" s="53"/>
      <c r="Y1770" s="28"/>
    </row>
    <row r="1771" spans="9:25" x14ac:dyDescent="0.3">
      <c r="I1771" s="22">
        <v>39602</v>
      </c>
      <c r="J1771" s="29">
        <f t="shared" si="61"/>
        <v>2008</v>
      </c>
      <c r="K1771" s="29">
        <v>545</v>
      </c>
      <c r="L1771" s="42">
        <v>2403.81</v>
      </c>
      <c r="M1771" s="26" t="str">
        <f t="shared" si="62"/>
        <v/>
      </c>
      <c r="N1771" s="54"/>
      <c r="O1771" s="26"/>
      <c r="T1771" s="53"/>
      <c r="Y1771" s="28"/>
    </row>
    <row r="1772" spans="9:25" x14ac:dyDescent="0.3">
      <c r="I1772" s="22">
        <v>39603</v>
      </c>
      <c r="J1772" s="29">
        <f t="shared" si="61"/>
        <v>2008</v>
      </c>
      <c r="K1772" s="29">
        <v>535</v>
      </c>
      <c r="L1772" s="42">
        <v>2362.59</v>
      </c>
      <c r="M1772" s="26">
        <f t="shared" si="62"/>
        <v>0.11878299988161484</v>
      </c>
      <c r="N1772" s="54"/>
      <c r="O1772" s="26"/>
      <c r="T1772" s="53"/>
      <c r="Y1772" s="28"/>
    </row>
    <row r="1773" spans="9:25" x14ac:dyDescent="0.3">
      <c r="I1773" s="22">
        <v>39604</v>
      </c>
      <c r="J1773" s="29">
        <f t="shared" si="61"/>
        <v>2008</v>
      </c>
      <c r="K1773" s="29">
        <v>540</v>
      </c>
      <c r="L1773" s="42">
        <v>2399.6799999999998</v>
      </c>
      <c r="M1773" s="26">
        <f t="shared" si="62"/>
        <v>0.14646626312042829</v>
      </c>
      <c r="N1773" s="54"/>
      <c r="O1773" s="26"/>
      <c r="T1773" s="53"/>
      <c r="Y1773" s="28"/>
    </row>
    <row r="1774" spans="9:25" x14ac:dyDescent="0.3">
      <c r="I1774" s="22">
        <v>39605</v>
      </c>
      <c r="J1774" s="29">
        <f t="shared" si="61"/>
        <v>2008</v>
      </c>
      <c r="K1774" s="29">
        <v>545</v>
      </c>
      <c r="L1774" s="42">
        <v>2402.2399999999998</v>
      </c>
      <c r="M1774" s="26">
        <f t="shared" si="62"/>
        <v>0.14259622153307572</v>
      </c>
      <c r="N1774" s="54"/>
      <c r="O1774" s="26"/>
      <c r="T1774" s="53"/>
      <c r="Y1774" s="28"/>
    </row>
    <row r="1775" spans="9:25" x14ac:dyDescent="0.3">
      <c r="I1775" s="22">
        <v>39608</v>
      </c>
      <c r="J1775" s="29">
        <f t="shared" si="61"/>
        <v>2008</v>
      </c>
      <c r="K1775" s="29">
        <v>535</v>
      </c>
      <c r="L1775" s="42">
        <v>2410.08</v>
      </c>
      <c r="M1775" s="26" t="str">
        <f t="shared" si="62"/>
        <v/>
      </c>
      <c r="N1775" s="54"/>
      <c r="O1775" s="26"/>
      <c r="T1775" s="53"/>
      <c r="Y1775" s="28"/>
    </row>
    <row r="1776" spans="9:25" x14ac:dyDescent="0.3">
      <c r="I1776" s="22">
        <v>39609</v>
      </c>
      <c r="J1776" s="29">
        <f t="shared" si="61"/>
        <v>2008</v>
      </c>
      <c r="K1776" s="29">
        <v>520</v>
      </c>
      <c r="L1776" s="42">
        <v>2373.8200000000002</v>
      </c>
      <c r="M1776" s="26" t="str">
        <f t="shared" si="62"/>
        <v/>
      </c>
      <c r="N1776" s="54"/>
      <c r="O1776" s="26"/>
      <c r="T1776" s="53"/>
      <c r="Y1776" s="28"/>
    </row>
    <row r="1777" spans="9:25" x14ac:dyDescent="0.3">
      <c r="I1777" s="22">
        <v>39610</v>
      </c>
      <c r="J1777" s="29">
        <f t="shared" si="61"/>
        <v>2008</v>
      </c>
      <c r="K1777" s="29">
        <v>525</v>
      </c>
      <c r="L1777" s="42">
        <v>2374.7800000000002</v>
      </c>
      <c r="M1777" s="26">
        <f t="shared" si="62"/>
        <v>0.13951334673685117</v>
      </c>
      <c r="N1777" s="54"/>
      <c r="O1777" s="26"/>
      <c r="T1777" s="53"/>
      <c r="Y1777" s="28"/>
    </row>
    <row r="1778" spans="9:25" x14ac:dyDescent="0.3">
      <c r="I1778" s="22">
        <v>39611</v>
      </c>
      <c r="J1778" s="29">
        <f t="shared" si="61"/>
        <v>2008</v>
      </c>
      <c r="K1778" s="29">
        <v>525</v>
      </c>
      <c r="L1778" s="42">
        <v>2409.0100000000002</v>
      </c>
      <c r="M1778" s="26">
        <f t="shared" si="62"/>
        <v>0.14247977311745361</v>
      </c>
      <c r="N1778" s="54"/>
      <c r="O1778" s="26"/>
      <c r="T1778" s="53"/>
      <c r="Y1778" s="28"/>
    </row>
    <row r="1779" spans="9:25" x14ac:dyDescent="0.3">
      <c r="I1779" s="22">
        <v>39612</v>
      </c>
      <c r="J1779" s="29">
        <f t="shared" si="61"/>
        <v>2008</v>
      </c>
      <c r="K1779" s="29">
        <v>525</v>
      </c>
      <c r="L1779" s="42">
        <v>2374.7800000000002</v>
      </c>
      <c r="M1779" s="26">
        <f t="shared" si="62"/>
        <v>0.1370200134061095</v>
      </c>
      <c r="N1779" s="54"/>
      <c r="O1779" s="26"/>
      <c r="T1779" s="53"/>
      <c r="Y1779" s="28"/>
    </row>
    <row r="1780" spans="9:25" x14ac:dyDescent="0.3">
      <c r="I1780" s="22">
        <v>39615</v>
      </c>
      <c r="J1780" s="29">
        <f t="shared" si="61"/>
        <v>2008</v>
      </c>
      <c r="K1780" s="29">
        <v>510</v>
      </c>
      <c r="L1780" s="42">
        <v>2398.04</v>
      </c>
      <c r="M1780" s="26" t="str">
        <f t="shared" si="62"/>
        <v/>
      </c>
      <c r="N1780" s="54"/>
      <c r="O1780" s="26"/>
      <c r="T1780" s="53"/>
      <c r="Y1780" s="28"/>
    </row>
    <row r="1781" spans="9:25" x14ac:dyDescent="0.3">
      <c r="I1781" s="22">
        <v>39616</v>
      </c>
      <c r="J1781" s="29">
        <f t="shared" si="61"/>
        <v>2008</v>
      </c>
      <c r="K1781" s="29">
        <v>500</v>
      </c>
      <c r="L1781" s="42">
        <v>2377.98</v>
      </c>
      <c r="M1781" s="26" t="str">
        <f t="shared" si="62"/>
        <v/>
      </c>
      <c r="N1781" s="54"/>
      <c r="O1781" s="26"/>
      <c r="T1781" s="53"/>
      <c r="Y1781" s="28"/>
    </row>
    <row r="1782" spans="9:25" x14ac:dyDescent="0.3">
      <c r="I1782" s="22">
        <v>39617</v>
      </c>
      <c r="J1782" s="29">
        <f t="shared" si="61"/>
        <v>2008</v>
      </c>
      <c r="K1782" s="29">
        <v>500</v>
      </c>
      <c r="L1782" s="42">
        <v>2364.58</v>
      </c>
      <c r="M1782" s="26">
        <f t="shared" si="62"/>
        <v>0.11196384652643566</v>
      </c>
      <c r="N1782" s="54"/>
      <c r="O1782" s="26"/>
      <c r="T1782" s="53"/>
      <c r="Y1782" s="28"/>
    </row>
    <row r="1783" spans="9:25" x14ac:dyDescent="0.3">
      <c r="I1783" s="22">
        <v>39618</v>
      </c>
      <c r="J1783" s="29">
        <f t="shared" si="61"/>
        <v>2008</v>
      </c>
      <c r="K1783" s="29">
        <v>495</v>
      </c>
      <c r="L1783" s="42">
        <v>2373.06</v>
      </c>
      <c r="M1783" s="26">
        <f t="shared" si="62"/>
        <v>0.10777288662536931</v>
      </c>
      <c r="N1783" s="54"/>
      <c r="O1783" s="26"/>
      <c r="T1783" s="53"/>
      <c r="Y1783" s="28"/>
    </row>
    <row r="1784" spans="9:25" x14ac:dyDescent="0.3">
      <c r="I1784" s="22">
        <v>39619</v>
      </c>
      <c r="J1784" s="29">
        <f t="shared" si="61"/>
        <v>2008</v>
      </c>
      <c r="K1784" s="29">
        <v>495</v>
      </c>
      <c r="L1784" s="42">
        <v>2371.7800000000002</v>
      </c>
      <c r="M1784" s="26">
        <f t="shared" si="62"/>
        <v>9.750262601396531E-2</v>
      </c>
      <c r="N1784" s="54"/>
      <c r="O1784" s="26"/>
      <c r="T1784" s="53"/>
      <c r="Y1784" s="28"/>
    </row>
    <row r="1785" spans="9:25" x14ac:dyDescent="0.3">
      <c r="I1785" s="22">
        <v>39622</v>
      </c>
      <c r="J1785" s="29">
        <f t="shared" si="61"/>
        <v>2008</v>
      </c>
      <c r="K1785" s="29">
        <v>470</v>
      </c>
      <c r="L1785" s="42">
        <v>2362.7399999999998</v>
      </c>
      <c r="M1785" s="26" t="str">
        <f t="shared" si="62"/>
        <v/>
      </c>
      <c r="N1785" s="54"/>
      <c r="O1785" s="26"/>
      <c r="T1785" s="53"/>
      <c r="Y1785" s="28"/>
    </row>
    <row r="1786" spans="9:25" x14ac:dyDescent="0.3">
      <c r="I1786" s="22">
        <v>39623</v>
      </c>
      <c r="J1786" s="29">
        <f t="shared" si="61"/>
        <v>2008</v>
      </c>
      <c r="K1786" s="29">
        <v>465</v>
      </c>
      <c r="L1786" s="42">
        <v>2365.38</v>
      </c>
      <c r="M1786" s="26" t="str">
        <f t="shared" si="62"/>
        <v/>
      </c>
      <c r="N1786" s="54"/>
      <c r="O1786" s="26"/>
      <c r="T1786" s="53"/>
      <c r="Y1786" s="28"/>
    </row>
    <row r="1787" spans="9:25" x14ac:dyDescent="0.3">
      <c r="I1787" s="22">
        <v>39624</v>
      </c>
      <c r="J1787" s="29">
        <f t="shared" si="61"/>
        <v>2008</v>
      </c>
      <c r="K1787" s="29">
        <v>475</v>
      </c>
      <c r="L1787" s="42">
        <v>2341.36</v>
      </c>
      <c r="M1787" s="26">
        <f t="shared" si="62"/>
        <v>8.7891459901496299E-2</v>
      </c>
      <c r="N1787" s="54"/>
      <c r="O1787" s="26"/>
      <c r="T1787" s="53"/>
      <c r="Y1787" s="28"/>
    </row>
    <row r="1788" spans="9:25" x14ac:dyDescent="0.3">
      <c r="I1788" s="22">
        <v>39625</v>
      </c>
      <c r="J1788" s="29">
        <f t="shared" si="61"/>
        <v>2008</v>
      </c>
      <c r="K1788" s="29">
        <v>485</v>
      </c>
      <c r="L1788" s="42">
        <v>2350.89</v>
      </c>
      <c r="M1788" s="26">
        <f t="shared" si="62"/>
        <v>9.1639811658942916E-2</v>
      </c>
      <c r="N1788" s="54"/>
      <c r="O1788" s="26"/>
      <c r="T1788" s="53"/>
      <c r="Y1788" s="28"/>
    </row>
    <row r="1789" spans="9:25" x14ac:dyDescent="0.3">
      <c r="I1789" s="22">
        <v>39626</v>
      </c>
      <c r="J1789" s="29">
        <f t="shared" si="61"/>
        <v>2008</v>
      </c>
      <c r="K1789" s="29">
        <v>470</v>
      </c>
      <c r="L1789" s="42">
        <v>2332.11</v>
      </c>
      <c r="M1789" s="26">
        <f t="shared" si="62"/>
        <v>9.7287963337630665E-2</v>
      </c>
      <c r="N1789" s="54"/>
      <c r="O1789" s="26"/>
      <c r="T1789" s="53"/>
      <c r="Y1789" s="28"/>
    </row>
    <row r="1790" spans="9:25" x14ac:dyDescent="0.3">
      <c r="I1790" s="22">
        <v>39629</v>
      </c>
      <c r="J1790" s="29">
        <f t="shared" si="61"/>
        <v>2008</v>
      </c>
      <c r="K1790" s="29">
        <v>495</v>
      </c>
      <c r="L1790" s="42">
        <v>2349.11</v>
      </c>
      <c r="M1790" s="26" t="str">
        <f t="shared" si="62"/>
        <v/>
      </c>
      <c r="N1790" s="54"/>
      <c r="O1790" s="26"/>
      <c r="T1790" s="53"/>
      <c r="Y1790" s="28"/>
    </row>
    <row r="1791" spans="9:25" x14ac:dyDescent="0.3">
      <c r="I1791" s="22">
        <v>39630</v>
      </c>
      <c r="J1791" s="29">
        <f t="shared" si="61"/>
        <v>2008</v>
      </c>
      <c r="K1791" s="29">
        <v>515</v>
      </c>
      <c r="L1791" s="42">
        <v>2378.81</v>
      </c>
      <c r="M1791" s="26" t="str">
        <f t="shared" si="62"/>
        <v/>
      </c>
      <c r="N1791" s="54"/>
      <c r="O1791" s="26"/>
      <c r="T1791" s="53"/>
      <c r="Y1791" s="28"/>
    </row>
    <row r="1792" spans="9:25" x14ac:dyDescent="0.3">
      <c r="I1792" s="22">
        <v>39631</v>
      </c>
      <c r="J1792" s="29">
        <f t="shared" si="61"/>
        <v>2008</v>
      </c>
      <c r="K1792" s="29">
        <v>515</v>
      </c>
      <c r="L1792" s="42">
        <v>2378.4699999999998</v>
      </c>
      <c r="M1792" s="26">
        <f t="shared" si="62"/>
        <v>9.7171351865007069E-2</v>
      </c>
      <c r="N1792" s="54"/>
      <c r="O1792" s="26"/>
      <c r="T1792" s="53"/>
      <c r="Y1792" s="28"/>
    </row>
    <row r="1793" spans="9:25" x14ac:dyDescent="0.3">
      <c r="I1793" s="22">
        <v>39632</v>
      </c>
      <c r="J1793" s="29">
        <f t="shared" si="61"/>
        <v>2008</v>
      </c>
      <c r="K1793" s="29">
        <v>525</v>
      </c>
      <c r="L1793" s="42">
        <v>2286.61</v>
      </c>
      <c r="M1793" s="26">
        <f t="shared" si="62"/>
        <v>4.4533876626224343E-2</v>
      </c>
      <c r="N1793" s="54"/>
      <c r="O1793" s="26"/>
      <c r="T1793" s="53"/>
      <c r="Y1793" s="28"/>
    </row>
    <row r="1794" spans="9:25" x14ac:dyDescent="0.3">
      <c r="I1794" s="22">
        <v>39633</v>
      </c>
      <c r="J1794" s="29">
        <f t="shared" si="61"/>
        <v>2008</v>
      </c>
      <c r="K1794" s="29">
        <v>520</v>
      </c>
      <c r="L1794" s="42">
        <v>2314.75</v>
      </c>
      <c r="M1794" s="26">
        <f t="shared" si="62"/>
        <v>5.4022794850895388E-2</v>
      </c>
      <c r="N1794" s="54"/>
      <c r="O1794" s="26"/>
      <c r="T1794" s="53"/>
      <c r="Y1794" s="28"/>
    </row>
    <row r="1795" spans="9:25" x14ac:dyDescent="0.3">
      <c r="I1795" s="22">
        <v>39636</v>
      </c>
      <c r="J1795" s="29">
        <f t="shared" si="61"/>
        <v>2008</v>
      </c>
      <c r="K1795" s="29">
        <v>520</v>
      </c>
      <c r="L1795" s="42">
        <v>2303.8200000000002</v>
      </c>
      <c r="M1795" s="26" t="str">
        <f t="shared" si="62"/>
        <v/>
      </c>
      <c r="N1795" s="54"/>
      <c r="O1795" s="26"/>
      <c r="T1795" s="53"/>
      <c r="Y1795" s="28"/>
    </row>
    <row r="1796" spans="9:25" x14ac:dyDescent="0.3">
      <c r="I1796" s="22">
        <v>39637</v>
      </c>
      <c r="J1796" s="29">
        <f t="shared" si="61"/>
        <v>2008</v>
      </c>
      <c r="K1796" s="29">
        <v>550</v>
      </c>
      <c r="L1796" s="42">
        <v>2278.9699999999998</v>
      </c>
      <c r="M1796" s="26" t="str">
        <f t="shared" si="62"/>
        <v/>
      </c>
      <c r="N1796" s="54"/>
      <c r="O1796" s="26"/>
      <c r="T1796" s="53"/>
      <c r="Y1796" s="28"/>
    </row>
    <row r="1797" spans="9:25" x14ac:dyDescent="0.3">
      <c r="I1797" s="22">
        <v>39638</v>
      </c>
      <c r="J1797" s="29">
        <f t="shared" ref="J1797:J1860" si="63">YEAR(I1797)</f>
        <v>2008</v>
      </c>
      <c r="K1797" s="29">
        <v>570</v>
      </c>
      <c r="L1797" s="42">
        <v>2286.0300000000002</v>
      </c>
      <c r="M1797" s="26">
        <f t="shared" ref="M1797:M1860" si="64">IFERROR((L1797-_xlfn.XLOOKUP(EDATE(I1797, -12), I:I, L:L, "", 0)) / _xlfn.XLOOKUP(EDATE(I1797, -12), I:I, L:L, "", 0),IF(_xlfn.XLOOKUP(EDATE(I1797, -12), I:I, L:L, "", 0)=0, "Previous Year Value is Zero", ""))</f>
        <v>6.4675477911717546E-3</v>
      </c>
      <c r="N1797" s="54"/>
      <c r="O1797" s="26"/>
      <c r="T1797" s="53"/>
      <c r="Y1797" s="28"/>
    </row>
    <row r="1798" spans="9:25" x14ac:dyDescent="0.3">
      <c r="I1798" s="22">
        <v>39639</v>
      </c>
      <c r="J1798" s="29">
        <f t="shared" si="63"/>
        <v>2008</v>
      </c>
      <c r="K1798" s="29">
        <v>555</v>
      </c>
      <c r="L1798" s="42">
        <v>2276.23</v>
      </c>
      <c r="M1798" s="26">
        <f t="shared" si="64"/>
        <v>-2.6945556831027657E-3</v>
      </c>
      <c r="N1798" s="54"/>
      <c r="O1798" s="26"/>
      <c r="T1798" s="53"/>
      <c r="Y1798" s="28"/>
    </row>
    <row r="1799" spans="9:25" x14ac:dyDescent="0.3">
      <c r="I1799" s="22">
        <v>39640</v>
      </c>
      <c r="J1799" s="29">
        <f t="shared" si="63"/>
        <v>2008</v>
      </c>
      <c r="K1799" s="29">
        <v>560</v>
      </c>
      <c r="L1799" s="42">
        <v>2276.85</v>
      </c>
      <c r="M1799" s="26">
        <f t="shared" si="64"/>
        <v>1.5087401360064732E-3</v>
      </c>
      <c r="N1799" s="54"/>
      <c r="O1799" s="26"/>
      <c r="T1799" s="53"/>
      <c r="Y1799" s="28"/>
    </row>
    <row r="1800" spans="9:25" x14ac:dyDescent="0.3">
      <c r="I1800" s="22">
        <v>39643</v>
      </c>
      <c r="J1800" s="29">
        <f t="shared" si="63"/>
        <v>2008</v>
      </c>
      <c r="K1800" s="29">
        <v>560</v>
      </c>
      <c r="L1800" s="42">
        <v>2259.54</v>
      </c>
      <c r="M1800" s="26" t="str">
        <f t="shared" si="64"/>
        <v/>
      </c>
      <c r="N1800" s="54"/>
      <c r="O1800" s="26"/>
      <c r="T1800" s="53"/>
      <c r="Y1800" s="28"/>
    </row>
    <row r="1801" spans="9:25" x14ac:dyDescent="0.3">
      <c r="I1801" s="22">
        <v>39644</v>
      </c>
      <c r="J1801" s="29">
        <f t="shared" si="63"/>
        <v>2008</v>
      </c>
      <c r="K1801" s="29">
        <v>525</v>
      </c>
      <c r="L1801" s="42">
        <v>2214.85</v>
      </c>
      <c r="M1801" s="26" t="str">
        <f t="shared" si="64"/>
        <v/>
      </c>
      <c r="N1801" s="54"/>
      <c r="O1801" s="26"/>
      <c r="T1801" s="53"/>
      <c r="Y1801" s="28"/>
    </row>
    <row r="1802" spans="9:25" x14ac:dyDescent="0.3">
      <c r="I1802" s="22">
        <v>39645</v>
      </c>
      <c r="J1802" s="29">
        <f t="shared" si="63"/>
        <v>2008</v>
      </c>
      <c r="K1802" s="29">
        <v>530</v>
      </c>
      <c r="L1802" s="42">
        <v>2218.13</v>
      </c>
      <c r="M1802" s="26">
        <f t="shared" si="64"/>
        <v>-2.9782785558695006E-2</v>
      </c>
      <c r="N1802" s="54"/>
      <c r="O1802" s="26"/>
      <c r="T1802" s="53"/>
      <c r="Y1802" s="28"/>
    </row>
    <row r="1803" spans="9:25" x14ac:dyDescent="0.3">
      <c r="I1803" s="22">
        <v>39646</v>
      </c>
      <c r="J1803" s="29">
        <f t="shared" si="63"/>
        <v>2008</v>
      </c>
      <c r="K1803" s="29">
        <v>530</v>
      </c>
      <c r="L1803" s="42">
        <v>2167.71</v>
      </c>
      <c r="M1803" s="26">
        <f t="shared" si="64"/>
        <v>-5.8066170144350726E-2</v>
      </c>
      <c r="N1803" s="54"/>
      <c r="O1803" s="26"/>
      <c r="T1803" s="53"/>
      <c r="Y1803" s="28"/>
    </row>
    <row r="1804" spans="9:25" x14ac:dyDescent="0.3">
      <c r="I1804" s="22">
        <v>39647</v>
      </c>
      <c r="J1804" s="29">
        <f t="shared" si="63"/>
        <v>2008</v>
      </c>
      <c r="K1804" s="29">
        <v>535</v>
      </c>
      <c r="L1804" s="42">
        <v>2141.14</v>
      </c>
      <c r="M1804" s="26">
        <f t="shared" si="64"/>
        <v>-6.6874692210809022E-2</v>
      </c>
      <c r="N1804" s="54"/>
      <c r="O1804" s="26"/>
      <c r="T1804" s="53"/>
      <c r="Y1804" s="28"/>
    </row>
    <row r="1805" spans="9:25" x14ac:dyDescent="0.3">
      <c r="I1805" s="22">
        <v>39650</v>
      </c>
      <c r="J1805" s="29">
        <f t="shared" si="63"/>
        <v>2008</v>
      </c>
      <c r="K1805" s="29">
        <v>560</v>
      </c>
      <c r="L1805" s="42">
        <v>2195.0700000000002</v>
      </c>
      <c r="M1805" s="26" t="str">
        <f t="shared" si="64"/>
        <v/>
      </c>
      <c r="N1805" s="54"/>
      <c r="O1805" s="26"/>
      <c r="T1805" s="53"/>
      <c r="Y1805" s="28"/>
    </row>
    <row r="1806" spans="9:25" x14ac:dyDescent="0.3">
      <c r="I1806" s="22">
        <v>39651</v>
      </c>
      <c r="J1806" s="29">
        <f t="shared" si="63"/>
        <v>2008</v>
      </c>
      <c r="K1806" s="29">
        <v>565</v>
      </c>
      <c r="L1806" s="42">
        <v>2212.75</v>
      </c>
      <c r="M1806" s="26" t="str">
        <f t="shared" si="64"/>
        <v/>
      </c>
      <c r="N1806" s="54"/>
      <c r="O1806" s="26"/>
      <c r="T1806" s="53"/>
      <c r="Y1806" s="28"/>
    </row>
    <row r="1807" spans="9:25" x14ac:dyDescent="0.3">
      <c r="I1807" s="22">
        <v>39652</v>
      </c>
      <c r="J1807" s="29">
        <f t="shared" si="63"/>
        <v>2008</v>
      </c>
      <c r="K1807" s="29">
        <v>580</v>
      </c>
      <c r="L1807" s="42">
        <v>2225.84</v>
      </c>
      <c r="M1807" s="26">
        <f t="shared" si="64"/>
        <v>-6.4855621982934236E-2</v>
      </c>
      <c r="N1807" s="54"/>
      <c r="O1807" s="26"/>
      <c r="T1807" s="53"/>
      <c r="Y1807" s="28"/>
    </row>
    <row r="1808" spans="9:25" x14ac:dyDescent="0.3">
      <c r="I1808" s="22">
        <v>39653</v>
      </c>
      <c r="J1808" s="29">
        <f t="shared" si="63"/>
        <v>2008</v>
      </c>
      <c r="K1808" s="29">
        <v>610</v>
      </c>
      <c r="L1808" s="42">
        <v>2257.0500000000002</v>
      </c>
      <c r="M1808" s="26">
        <f t="shared" si="64"/>
        <v>-6.0008995727029536E-2</v>
      </c>
      <c r="N1808" s="54"/>
      <c r="O1808" s="26"/>
      <c r="T1808" s="53"/>
      <c r="Y1808" s="28"/>
    </row>
    <row r="1809" spans="9:25" x14ac:dyDescent="0.3">
      <c r="I1809" s="22">
        <v>39654</v>
      </c>
      <c r="J1809" s="29">
        <f t="shared" si="63"/>
        <v>2008</v>
      </c>
      <c r="K1809" s="29">
        <v>590</v>
      </c>
      <c r="L1809" s="42">
        <v>2245.34</v>
      </c>
      <c r="M1809" s="26">
        <f t="shared" si="64"/>
        <v>-6.2320166042337456E-2</v>
      </c>
      <c r="N1809" s="54"/>
      <c r="O1809" s="26"/>
      <c r="T1809" s="53"/>
      <c r="Y1809" s="28"/>
    </row>
    <row r="1810" spans="9:25" x14ac:dyDescent="0.3">
      <c r="I1810" s="22">
        <v>39657</v>
      </c>
      <c r="J1810" s="29">
        <f t="shared" si="63"/>
        <v>2008</v>
      </c>
      <c r="K1810" s="29">
        <v>595</v>
      </c>
      <c r="L1810" s="42">
        <v>2275.6799999999998</v>
      </c>
      <c r="M1810" s="26" t="str">
        <f t="shared" si="64"/>
        <v/>
      </c>
      <c r="N1810" s="54"/>
      <c r="O1810" s="26"/>
      <c r="T1810" s="53"/>
      <c r="Y1810" s="28"/>
    </row>
    <row r="1811" spans="9:25" x14ac:dyDescent="0.3">
      <c r="I1811" s="22">
        <v>39658</v>
      </c>
      <c r="J1811" s="29">
        <f t="shared" si="63"/>
        <v>2008</v>
      </c>
      <c r="K1811" s="29">
        <v>600</v>
      </c>
      <c r="L1811" s="42">
        <v>2278.6799999999998</v>
      </c>
      <c r="M1811" s="26" t="str">
        <f t="shared" si="64"/>
        <v/>
      </c>
      <c r="N1811" s="54"/>
      <c r="O1811" s="26"/>
      <c r="T1811" s="53"/>
      <c r="Y1811" s="28"/>
    </row>
    <row r="1812" spans="9:25" x14ac:dyDescent="0.3">
      <c r="I1812" s="22">
        <v>39660</v>
      </c>
      <c r="J1812" s="29">
        <f t="shared" si="63"/>
        <v>2008</v>
      </c>
      <c r="K1812" s="29">
        <v>605</v>
      </c>
      <c r="L1812" s="42">
        <v>2304.5100000000002</v>
      </c>
      <c r="M1812" s="26">
        <f t="shared" si="64"/>
        <v>-1.8802130567512614E-2</v>
      </c>
      <c r="N1812" s="54"/>
      <c r="O1812" s="26"/>
      <c r="T1812" s="53"/>
      <c r="Y1812" s="28"/>
    </row>
    <row r="1813" spans="9:25" x14ac:dyDescent="0.3">
      <c r="I1813" s="22">
        <v>39661</v>
      </c>
      <c r="J1813" s="29">
        <f t="shared" si="63"/>
        <v>2008</v>
      </c>
      <c r="K1813" s="29">
        <v>585</v>
      </c>
      <c r="L1813" s="42">
        <v>2248.75</v>
      </c>
      <c r="M1813" s="26">
        <f t="shared" si="64"/>
        <v>-3.3506034188564271E-3</v>
      </c>
      <c r="N1813" s="54"/>
      <c r="O1813" s="26"/>
      <c r="T1813" s="53"/>
      <c r="Y1813" s="28"/>
    </row>
    <row r="1814" spans="9:25" x14ac:dyDescent="0.3">
      <c r="I1814" s="22">
        <v>39664</v>
      </c>
      <c r="J1814" s="29">
        <f t="shared" si="63"/>
        <v>2008</v>
      </c>
      <c r="K1814" s="29">
        <v>600</v>
      </c>
      <c r="L1814" s="42">
        <v>2227.6799999999998</v>
      </c>
      <c r="M1814" s="26" t="str">
        <f t="shared" si="64"/>
        <v/>
      </c>
      <c r="N1814" s="54"/>
      <c r="O1814" s="26"/>
      <c r="T1814" s="53"/>
      <c r="Y1814" s="28"/>
    </row>
    <row r="1815" spans="9:25" x14ac:dyDescent="0.3">
      <c r="I1815" s="22">
        <v>39665</v>
      </c>
      <c r="J1815" s="29">
        <f t="shared" si="63"/>
        <v>2008</v>
      </c>
      <c r="K1815" s="29">
        <v>600</v>
      </c>
      <c r="L1815" s="42">
        <v>2185.62</v>
      </c>
      <c r="M1815" s="26" t="str">
        <f t="shared" si="64"/>
        <v/>
      </c>
      <c r="N1815" s="54"/>
      <c r="O1815" s="26"/>
      <c r="T1815" s="53"/>
      <c r="Y1815" s="28"/>
    </row>
    <row r="1816" spans="9:25" x14ac:dyDescent="0.3">
      <c r="I1816" s="22">
        <v>39666</v>
      </c>
      <c r="J1816" s="29">
        <f t="shared" si="63"/>
        <v>2008</v>
      </c>
      <c r="K1816" s="29">
        <v>605</v>
      </c>
      <c r="L1816" s="42">
        <v>2187.1999999999998</v>
      </c>
      <c r="M1816" s="26">
        <f t="shared" si="64"/>
        <v>-8.7250069663027854E-4</v>
      </c>
      <c r="N1816" s="54"/>
      <c r="O1816" s="26"/>
      <c r="T1816" s="53"/>
      <c r="Y1816" s="28"/>
    </row>
    <row r="1817" spans="9:25" x14ac:dyDescent="0.3">
      <c r="I1817" s="22">
        <v>39667</v>
      </c>
      <c r="J1817" s="29">
        <f t="shared" si="63"/>
        <v>2008</v>
      </c>
      <c r="K1817" s="29">
        <v>605</v>
      </c>
      <c r="L1817" s="42">
        <v>2199.0100000000002</v>
      </c>
      <c r="M1817" s="26">
        <f t="shared" si="64"/>
        <v>1.1471571752519493E-2</v>
      </c>
      <c r="N1817" s="54"/>
      <c r="O1817" s="26"/>
      <c r="T1817" s="53"/>
      <c r="Y1817" s="28"/>
    </row>
    <row r="1818" spans="9:25" x14ac:dyDescent="0.3">
      <c r="I1818" s="22">
        <v>39668</v>
      </c>
      <c r="J1818" s="29">
        <f t="shared" si="63"/>
        <v>2008</v>
      </c>
      <c r="K1818" s="29">
        <v>590</v>
      </c>
      <c r="L1818" s="42">
        <v>2195.9299999999998</v>
      </c>
      <c r="M1818" s="26">
        <f t="shared" si="64"/>
        <v>-2.9483258494502014E-2</v>
      </c>
      <c r="N1818" s="54"/>
      <c r="O1818" s="26"/>
      <c r="T1818" s="53"/>
      <c r="Y1818" s="28"/>
    </row>
    <row r="1819" spans="9:25" x14ac:dyDescent="0.3">
      <c r="I1819" s="22">
        <v>39671</v>
      </c>
      <c r="J1819" s="29">
        <f t="shared" si="63"/>
        <v>2008</v>
      </c>
      <c r="K1819" s="29">
        <v>595</v>
      </c>
      <c r="L1819" s="42">
        <v>2133.92</v>
      </c>
      <c r="M1819" s="26" t="str">
        <f t="shared" si="64"/>
        <v/>
      </c>
      <c r="N1819" s="54"/>
      <c r="O1819" s="26"/>
      <c r="T1819" s="53"/>
      <c r="Y1819" s="28"/>
    </row>
    <row r="1820" spans="9:25" x14ac:dyDescent="0.3">
      <c r="I1820" s="22">
        <v>39672</v>
      </c>
      <c r="J1820" s="29">
        <f t="shared" si="63"/>
        <v>2008</v>
      </c>
      <c r="K1820" s="29">
        <v>560</v>
      </c>
      <c r="L1820" s="42">
        <v>2057.58</v>
      </c>
      <c r="M1820" s="26" t="str">
        <f t="shared" si="64"/>
        <v/>
      </c>
      <c r="N1820" s="54"/>
      <c r="O1820" s="26"/>
      <c r="T1820" s="53"/>
      <c r="Y1820" s="28"/>
    </row>
    <row r="1821" spans="9:25" x14ac:dyDescent="0.3">
      <c r="I1821" s="22">
        <v>39673</v>
      </c>
      <c r="J1821" s="29">
        <f t="shared" si="63"/>
        <v>2008</v>
      </c>
      <c r="K1821" s="29">
        <v>600</v>
      </c>
      <c r="L1821" s="42">
        <v>2063.52</v>
      </c>
      <c r="M1821" s="26">
        <f t="shared" si="64"/>
        <v>-6.6892762667028358E-2</v>
      </c>
      <c r="N1821" s="54"/>
      <c r="O1821" s="26"/>
      <c r="T1821" s="53"/>
      <c r="Y1821" s="28"/>
    </row>
    <row r="1822" spans="9:25" x14ac:dyDescent="0.3">
      <c r="I1822" s="22">
        <v>39674</v>
      </c>
      <c r="J1822" s="29">
        <f t="shared" si="63"/>
        <v>2008</v>
      </c>
      <c r="K1822" s="29">
        <v>590</v>
      </c>
      <c r="L1822" s="42">
        <v>2106.64</v>
      </c>
      <c r="M1822" s="26">
        <f t="shared" si="64"/>
        <v>-2.8589346318429985E-2</v>
      </c>
      <c r="N1822" s="54"/>
      <c r="O1822" s="26"/>
      <c r="T1822" s="53"/>
      <c r="Y1822" s="28"/>
    </row>
    <row r="1823" spans="9:25" x14ac:dyDescent="0.3">
      <c r="I1823" s="22">
        <v>39675</v>
      </c>
      <c r="J1823" s="29">
        <f t="shared" si="63"/>
        <v>2008</v>
      </c>
      <c r="K1823" s="29">
        <v>615</v>
      </c>
      <c r="L1823" s="42">
        <v>2085.15</v>
      </c>
      <c r="M1823" s="26">
        <f t="shared" si="64"/>
        <v>2.7633213081790845E-2</v>
      </c>
      <c r="N1823" s="54"/>
      <c r="O1823" s="26"/>
      <c r="T1823" s="53"/>
      <c r="Y1823" s="28"/>
    </row>
    <row r="1824" spans="9:25" x14ac:dyDescent="0.3">
      <c r="I1824" s="22">
        <v>39679</v>
      </c>
      <c r="J1824" s="29">
        <f t="shared" si="63"/>
        <v>2008</v>
      </c>
      <c r="K1824" s="29">
        <v>595</v>
      </c>
      <c r="L1824" s="42">
        <v>2042.5</v>
      </c>
      <c r="M1824" s="26" t="str">
        <f t="shared" si="64"/>
        <v/>
      </c>
      <c r="N1824" s="54"/>
      <c r="O1824" s="26"/>
      <c r="T1824" s="53"/>
      <c r="Y1824" s="28"/>
    </row>
    <row r="1825" spans="9:25" x14ac:dyDescent="0.3">
      <c r="I1825" s="22">
        <v>39680</v>
      </c>
      <c r="J1825" s="29">
        <f t="shared" si="63"/>
        <v>2008</v>
      </c>
      <c r="K1825" s="29">
        <v>595</v>
      </c>
      <c r="L1825" s="42">
        <v>2069.6999999999998</v>
      </c>
      <c r="M1825" s="26">
        <f t="shared" si="64"/>
        <v>1.3773645901703529E-2</v>
      </c>
      <c r="N1825" s="54"/>
      <c r="O1825" s="26"/>
      <c r="T1825" s="53"/>
      <c r="Y1825" s="28"/>
    </row>
    <row r="1826" spans="9:25" x14ac:dyDescent="0.3">
      <c r="I1826" s="22">
        <v>39681</v>
      </c>
      <c r="J1826" s="29">
        <f t="shared" si="63"/>
        <v>2008</v>
      </c>
      <c r="K1826" s="29">
        <v>590</v>
      </c>
      <c r="L1826" s="42">
        <v>2088.25</v>
      </c>
      <c r="M1826" s="26">
        <f t="shared" si="64"/>
        <v>4.7787015619590471E-2</v>
      </c>
      <c r="N1826" s="54"/>
      <c r="O1826" s="26"/>
      <c r="T1826" s="53"/>
      <c r="Y1826" s="28"/>
    </row>
    <row r="1827" spans="9:25" x14ac:dyDescent="0.3">
      <c r="I1827" s="22">
        <v>39682</v>
      </c>
      <c r="J1827" s="29">
        <f t="shared" si="63"/>
        <v>2008</v>
      </c>
      <c r="K1827" s="29">
        <v>585</v>
      </c>
      <c r="L1827" s="42">
        <v>2120.4899999999998</v>
      </c>
      <c r="M1827" s="26">
        <f t="shared" si="64"/>
        <v>2.7872166127804791E-2</v>
      </c>
      <c r="N1827" s="54"/>
      <c r="O1827" s="26"/>
      <c r="T1827" s="53"/>
      <c r="Y1827" s="28"/>
    </row>
    <row r="1828" spans="9:25" x14ac:dyDescent="0.3">
      <c r="I1828" s="22">
        <v>39685</v>
      </c>
      <c r="J1828" s="29">
        <f t="shared" si="63"/>
        <v>2008</v>
      </c>
      <c r="K1828" s="29">
        <v>610</v>
      </c>
      <c r="L1828" s="42">
        <v>2127.2199999999998</v>
      </c>
      <c r="M1828" s="26" t="str">
        <f t="shared" si="64"/>
        <v/>
      </c>
      <c r="N1828" s="54"/>
      <c r="O1828" s="26"/>
      <c r="T1828" s="53"/>
      <c r="Y1828" s="28"/>
    </row>
    <row r="1829" spans="9:25" x14ac:dyDescent="0.3">
      <c r="I1829" s="22">
        <v>39686</v>
      </c>
      <c r="J1829" s="29">
        <f t="shared" si="63"/>
        <v>2008</v>
      </c>
      <c r="K1829" s="29">
        <v>590</v>
      </c>
      <c r="L1829" s="42">
        <v>2107.5500000000002</v>
      </c>
      <c r="M1829" s="26" t="str">
        <f t="shared" si="64"/>
        <v/>
      </c>
      <c r="N1829" s="54"/>
      <c r="O1829" s="26"/>
      <c r="T1829" s="53"/>
      <c r="Y1829" s="28"/>
    </row>
    <row r="1830" spans="9:25" x14ac:dyDescent="0.3">
      <c r="I1830" s="22">
        <v>39687</v>
      </c>
      <c r="J1830" s="29">
        <f t="shared" si="63"/>
        <v>2008</v>
      </c>
      <c r="K1830" s="29">
        <v>620</v>
      </c>
      <c r="L1830" s="42">
        <v>2131.06</v>
      </c>
      <c r="M1830" s="26">
        <f t="shared" si="64"/>
        <v>-2.0359942078286238E-2</v>
      </c>
      <c r="N1830" s="54"/>
      <c r="O1830" s="26"/>
      <c r="T1830" s="53"/>
      <c r="Y1830" s="28"/>
    </row>
    <row r="1831" spans="9:25" x14ac:dyDescent="0.3">
      <c r="I1831" s="22">
        <v>39688</v>
      </c>
      <c r="J1831" s="29">
        <f t="shared" si="63"/>
        <v>2008</v>
      </c>
      <c r="K1831" s="29">
        <v>630</v>
      </c>
      <c r="L1831" s="42">
        <v>2144.85</v>
      </c>
      <c r="M1831" s="26">
        <f t="shared" si="64"/>
        <v>-6.834567352438735E-3</v>
      </c>
      <c r="N1831" s="54"/>
      <c r="O1831" s="26"/>
      <c r="T1831" s="53"/>
      <c r="Y1831" s="28"/>
    </row>
    <row r="1832" spans="9:25" x14ac:dyDescent="0.3">
      <c r="I1832" s="22">
        <v>39689</v>
      </c>
      <c r="J1832" s="29">
        <f t="shared" si="63"/>
        <v>2008</v>
      </c>
      <c r="K1832" s="29">
        <v>635</v>
      </c>
      <c r="L1832" s="42">
        <v>2165.94</v>
      </c>
      <c r="M1832" s="26">
        <f t="shared" si="64"/>
        <v>1.4548827100352218E-2</v>
      </c>
      <c r="N1832" s="54"/>
      <c r="O1832" s="26"/>
      <c r="T1832" s="53"/>
      <c r="Y1832" s="28"/>
    </row>
    <row r="1833" spans="9:25" x14ac:dyDescent="0.3">
      <c r="I1833" s="22">
        <v>39692</v>
      </c>
      <c r="J1833" s="29">
        <f t="shared" si="63"/>
        <v>2008</v>
      </c>
      <c r="K1833" s="29" t="s">
        <v>75</v>
      </c>
      <c r="L1833" s="42">
        <v>2164.62</v>
      </c>
      <c r="M1833" s="26" t="str">
        <f t="shared" si="64"/>
        <v/>
      </c>
      <c r="N1833" s="54"/>
      <c r="O1833" s="26"/>
      <c r="T1833" s="53"/>
      <c r="Y1833" s="28"/>
    </row>
    <row r="1834" spans="9:25" x14ac:dyDescent="0.3">
      <c r="I1834" s="22">
        <v>39693</v>
      </c>
      <c r="J1834" s="29">
        <f t="shared" si="63"/>
        <v>2008</v>
      </c>
      <c r="K1834" s="29">
        <v>675</v>
      </c>
      <c r="L1834" s="42">
        <v>2159.0500000000002</v>
      </c>
      <c r="M1834" s="26" t="str">
        <f t="shared" si="64"/>
        <v/>
      </c>
      <c r="N1834" s="54"/>
      <c r="O1834" s="26"/>
      <c r="T1834" s="53"/>
      <c r="Y1834" s="28"/>
    </row>
    <row r="1835" spans="9:25" x14ac:dyDescent="0.3">
      <c r="I1835" s="22">
        <v>39694</v>
      </c>
      <c r="J1835" s="29">
        <f t="shared" si="63"/>
        <v>2008</v>
      </c>
      <c r="K1835" s="29">
        <v>660</v>
      </c>
      <c r="L1835" s="42">
        <v>2116</v>
      </c>
      <c r="M1835" s="26">
        <f t="shared" si="64"/>
        <v>-4.4078118153028888E-2</v>
      </c>
      <c r="N1835" s="54"/>
      <c r="O1835" s="26"/>
      <c r="T1835" s="53"/>
      <c r="Y1835" s="28"/>
    </row>
    <row r="1836" spans="9:25" x14ac:dyDescent="0.3">
      <c r="I1836" s="22">
        <v>39695</v>
      </c>
      <c r="J1836" s="29">
        <f t="shared" si="63"/>
        <v>2008</v>
      </c>
      <c r="K1836" s="29">
        <v>650</v>
      </c>
      <c r="L1836" s="42">
        <v>2075.23</v>
      </c>
      <c r="M1836" s="26">
        <f t="shared" si="64"/>
        <v>-6.3152334862219606E-2</v>
      </c>
      <c r="N1836" s="54"/>
      <c r="O1836" s="26"/>
      <c r="T1836" s="53"/>
      <c r="Y1836" s="28"/>
    </row>
    <row r="1837" spans="9:25" x14ac:dyDescent="0.3">
      <c r="I1837" s="22">
        <v>39696</v>
      </c>
      <c r="J1837" s="29">
        <f t="shared" si="63"/>
        <v>2008</v>
      </c>
      <c r="K1837" s="29">
        <v>650</v>
      </c>
      <c r="L1837" s="42">
        <v>2022.56</v>
      </c>
      <c r="M1837" s="26">
        <f t="shared" si="64"/>
        <v>-8.6723681715147494E-2</v>
      </c>
      <c r="N1837" s="54"/>
      <c r="O1837" s="26"/>
      <c r="T1837" s="53"/>
      <c r="Y1837" s="28"/>
    </row>
    <row r="1838" spans="9:25" x14ac:dyDescent="0.3">
      <c r="I1838" s="22">
        <v>39699</v>
      </c>
      <c r="J1838" s="29">
        <f t="shared" si="63"/>
        <v>2008</v>
      </c>
      <c r="K1838" s="29">
        <v>655</v>
      </c>
      <c r="L1838" s="42">
        <v>2038</v>
      </c>
      <c r="M1838" s="26" t="str">
        <f t="shared" si="64"/>
        <v/>
      </c>
      <c r="N1838" s="54"/>
      <c r="O1838" s="26"/>
      <c r="T1838" s="53"/>
      <c r="Y1838" s="28"/>
    </row>
    <row r="1839" spans="9:25" x14ac:dyDescent="0.3">
      <c r="I1839" s="22">
        <v>39700</v>
      </c>
      <c r="J1839" s="29">
        <f t="shared" si="63"/>
        <v>2008</v>
      </c>
      <c r="K1839" s="29">
        <v>605</v>
      </c>
      <c r="L1839" s="42">
        <v>1958.75</v>
      </c>
      <c r="M1839" s="26" t="str">
        <f t="shared" si="64"/>
        <v/>
      </c>
      <c r="N1839" s="54"/>
      <c r="O1839" s="26"/>
      <c r="T1839" s="53"/>
      <c r="Y1839" s="28"/>
    </row>
    <row r="1840" spans="9:25" x14ac:dyDescent="0.3">
      <c r="I1840" s="22">
        <v>39701</v>
      </c>
      <c r="J1840" s="29">
        <f t="shared" si="63"/>
        <v>2008</v>
      </c>
      <c r="K1840" s="29">
        <v>600</v>
      </c>
      <c r="L1840" s="42">
        <v>1885.04</v>
      </c>
      <c r="M1840" s="26" t="str">
        <f t="shared" si="64"/>
        <v/>
      </c>
      <c r="N1840" s="54"/>
      <c r="O1840" s="26"/>
      <c r="T1840" s="53"/>
      <c r="Y1840" s="28"/>
    </row>
    <row r="1841" spans="9:25" x14ac:dyDescent="0.3">
      <c r="I1841" s="22">
        <v>39702</v>
      </c>
      <c r="J1841" s="29">
        <f t="shared" si="63"/>
        <v>2008</v>
      </c>
      <c r="K1841" s="29">
        <v>575</v>
      </c>
      <c r="L1841" s="42">
        <v>1870.13</v>
      </c>
      <c r="M1841" s="26">
        <f t="shared" si="64"/>
        <v>-0.15432687742209711</v>
      </c>
      <c r="N1841" s="54"/>
      <c r="O1841" s="26"/>
      <c r="T1841" s="53"/>
      <c r="Y1841" s="28"/>
    </row>
    <row r="1842" spans="9:25" x14ac:dyDescent="0.3">
      <c r="I1842" s="22">
        <v>39703</v>
      </c>
      <c r="J1842" s="29">
        <f t="shared" si="63"/>
        <v>2008</v>
      </c>
      <c r="K1842" s="29">
        <v>545</v>
      </c>
      <c r="L1842" s="42">
        <v>1804.06</v>
      </c>
      <c r="M1842" s="26">
        <f t="shared" si="64"/>
        <v>-0.18365740091315105</v>
      </c>
      <c r="N1842" s="54"/>
      <c r="O1842" s="26"/>
      <c r="T1842" s="53"/>
      <c r="Y1842" s="28"/>
    </row>
    <row r="1843" spans="9:25" x14ac:dyDescent="0.3">
      <c r="I1843" s="22">
        <v>39706</v>
      </c>
      <c r="J1843" s="29">
        <f t="shared" si="63"/>
        <v>2008</v>
      </c>
      <c r="K1843" s="29">
        <v>530</v>
      </c>
      <c r="L1843" s="42">
        <v>1719.25</v>
      </c>
      <c r="M1843" s="26" t="str">
        <f t="shared" si="64"/>
        <v/>
      </c>
      <c r="N1843" s="54"/>
      <c r="O1843" s="26"/>
      <c r="T1843" s="53"/>
      <c r="Y1843" s="28"/>
    </row>
    <row r="1844" spans="9:25" x14ac:dyDescent="0.3">
      <c r="I1844" s="22">
        <v>39707</v>
      </c>
      <c r="J1844" s="29">
        <f t="shared" si="63"/>
        <v>2008</v>
      </c>
      <c r="K1844" s="29">
        <v>555</v>
      </c>
      <c r="L1844" s="42">
        <v>1735.64</v>
      </c>
      <c r="M1844" s="26" t="str">
        <f t="shared" si="64"/>
        <v/>
      </c>
      <c r="N1844" s="54"/>
      <c r="O1844" s="26"/>
      <c r="T1844" s="53"/>
      <c r="Y1844" s="28"/>
    </row>
    <row r="1845" spans="9:25" x14ac:dyDescent="0.3">
      <c r="I1845" s="22">
        <v>39708</v>
      </c>
      <c r="J1845" s="29">
        <f t="shared" si="63"/>
        <v>2008</v>
      </c>
      <c r="K1845" s="29">
        <v>565</v>
      </c>
      <c r="L1845" s="42">
        <v>1769.89</v>
      </c>
      <c r="M1845" s="26" t="str">
        <f t="shared" si="64"/>
        <v/>
      </c>
      <c r="N1845" s="54"/>
      <c r="O1845" s="26"/>
      <c r="T1845" s="53"/>
      <c r="Y1845" s="28"/>
    </row>
    <row r="1846" spans="9:25" x14ac:dyDescent="0.3">
      <c r="I1846" s="22">
        <v>39709</v>
      </c>
      <c r="J1846" s="29">
        <f t="shared" si="63"/>
        <v>2008</v>
      </c>
      <c r="K1846" s="29">
        <v>610</v>
      </c>
      <c r="L1846" s="42">
        <v>1787.67</v>
      </c>
      <c r="M1846" s="26">
        <f t="shared" si="64"/>
        <v>-0.20188315341137394</v>
      </c>
      <c r="N1846" s="54"/>
      <c r="O1846" s="26"/>
      <c r="T1846" s="53"/>
      <c r="Y1846" s="28"/>
    </row>
    <row r="1847" spans="9:25" x14ac:dyDescent="0.3">
      <c r="I1847" s="22">
        <v>39710</v>
      </c>
      <c r="J1847" s="29">
        <f t="shared" si="63"/>
        <v>2008</v>
      </c>
      <c r="K1847" s="29">
        <v>635</v>
      </c>
      <c r="L1847" s="42">
        <v>1891.73</v>
      </c>
      <c r="M1847" s="26">
        <f t="shared" si="64"/>
        <v>-0.18225163616243184</v>
      </c>
      <c r="N1847" s="54"/>
      <c r="O1847" s="26"/>
      <c r="T1847" s="53"/>
      <c r="Y1847" s="28"/>
    </row>
    <row r="1848" spans="9:25" x14ac:dyDescent="0.3">
      <c r="I1848" s="22">
        <v>39713</v>
      </c>
      <c r="J1848" s="29">
        <f t="shared" si="63"/>
        <v>2008</v>
      </c>
      <c r="K1848" s="29">
        <v>650</v>
      </c>
      <c r="L1848" s="42">
        <v>1897.34</v>
      </c>
      <c r="M1848" s="26" t="str">
        <f t="shared" si="64"/>
        <v/>
      </c>
      <c r="N1848" s="54"/>
      <c r="O1848" s="26"/>
      <c r="T1848" s="53"/>
      <c r="Y1848" s="28"/>
    </row>
    <row r="1849" spans="9:25" x14ac:dyDescent="0.3">
      <c r="I1849" s="22">
        <v>39714</v>
      </c>
      <c r="J1849" s="29">
        <f t="shared" si="63"/>
        <v>2008</v>
      </c>
      <c r="K1849" s="29">
        <v>630</v>
      </c>
      <c r="L1849" s="42">
        <v>1873.1</v>
      </c>
      <c r="M1849" s="26" t="str">
        <f t="shared" si="64"/>
        <v/>
      </c>
      <c r="N1849" s="54"/>
      <c r="O1849" s="26"/>
      <c r="T1849" s="53"/>
      <c r="Y1849" s="28"/>
    </row>
    <row r="1850" spans="9:25" x14ac:dyDescent="0.3">
      <c r="I1850" s="22">
        <v>39715</v>
      </c>
      <c r="J1850" s="29">
        <f t="shared" si="63"/>
        <v>2008</v>
      </c>
      <c r="K1850" s="29">
        <v>640</v>
      </c>
      <c r="L1850" s="42">
        <v>1883.55</v>
      </c>
      <c r="M1850" s="26" t="str">
        <f t="shared" si="64"/>
        <v/>
      </c>
      <c r="N1850" s="54"/>
      <c r="O1850" s="26"/>
      <c r="T1850" s="53"/>
      <c r="Y1850" s="28"/>
    </row>
    <row r="1851" spans="9:25" x14ac:dyDescent="0.3">
      <c r="I1851" s="22">
        <v>39716</v>
      </c>
      <c r="J1851" s="29">
        <f t="shared" si="63"/>
        <v>2008</v>
      </c>
      <c r="K1851" s="29">
        <v>645</v>
      </c>
      <c r="L1851" s="42">
        <v>1870.06</v>
      </c>
      <c r="M1851" s="26">
        <f t="shared" si="64"/>
        <v>-0.1975231294735578</v>
      </c>
      <c r="N1851" s="54"/>
      <c r="O1851" s="26"/>
      <c r="T1851" s="53"/>
      <c r="Y1851" s="28"/>
    </row>
    <row r="1852" spans="9:25" x14ac:dyDescent="0.3">
      <c r="I1852" s="22">
        <v>39717</v>
      </c>
      <c r="J1852" s="29">
        <f t="shared" si="63"/>
        <v>2008</v>
      </c>
      <c r="K1852" s="29">
        <v>635</v>
      </c>
      <c r="L1852" s="42">
        <v>1846.09</v>
      </c>
      <c r="M1852" s="26">
        <f t="shared" si="64"/>
        <v>-0.21809310422234562</v>
      </c>
      <c r="N1852" s="54"/>
      <c r="O1852" s="26"/>
      <c r="T1852" s="53"/>
      <c r="Y1852" s="28"/>
    </row>
    <row r="1853" spans="9:25" x14ac:dyDescent="0.3">
      <c r="I1853" s="22">
        <v>39720</v>
      </c>
      <c r="J1853" s="29">
        <f t="shared" si="63"/>
        <v>2008</v>
      </c>
      <c r="K1853" s="29">
        <v>630</v>
      </c>
      <c r="L1853" s="42">
        <v>1832.51</v>
      </c>
      <c r="M1853" s="26" t="str">
        <f t="shared" si="64"/>
        <v/>
      </c>
      <c r="N1853" s="54"/>
      <c r="O1853" s="26"/>
      <c r="T1853" s="53"/>
      <c r="Y1853" s="28"/>
    </row>
    <row r="1854" spans="9:25" x14ac:dyDescent="0.3">
      <c r="I1854" s="22">
        <v>39727</v>
      </c>
      <c r="J1854" s="29">
        <f t="shared" si="63"/>
        <v>2008</v>
      </c>
      <c r="K1854" s="29">
        <v>610</v>
      </c>
      <c r="L1854" s="42">
        <v>1648.74</v>
      </c>
      <c r="M1854" s="26" t="str">
        <f t="shared" si="64"/>
        <v/>
      </c>
      <c r="N1854" s="54"/>
      <c r="O1854" s="26"/>
      <c r="T1854" s="53"/>
      <c r="Y1854" s="28"/>
    </row>
    <row r="1855" spans="9:25" x14ac:dyDescent="0.3">
      <c r="I1855" s="22">
        <v>39728</v>
      </c>
      <c r="J1855" s="29">
        <f t="shared" si="63"/>
        <v>2008</v>
      </c>
      <c r="K1855" s="29">
        <v>610</v>
      </c>
      <c r="L1855" s="42">
        <v>1619.72</v>
      </c>
      <c r="M1855" s="26" t="str">
        <f t="shared" si="64"/>
        <v/>
      </c>
      <c r="N1855" s="54"/>
      <c r="O1855" s="26"/>
      <c r="T1855" s="53"/>
      <c r="Y1855" s="28"/>
    </row>
    <row r="1856" spans="9:25" x14ac:dyDescent="0.3">
      <c r="I1856" s="22">
        <v>39729</v>
      </c>
      <c r="J1856" s="29">
        <f t="shared" si="63"/>
        <v>2008</v>
      </c>
      <c r="K1856" s="29">
        <v>575</v>
      </c>
      <c r="L1856" s="42">
        <v>1451.67</v>
      </c>
      <c r="M1856" s="26" t="str">
        <f t="shared" si="64"/>
        <v/>
      </c>
      <c r="N1856" s="54"/>
      <c r="O1856" s="26"/>
      <c r="T1856" s="53"/>
      <c r="Y1856" s="28"/>
    </row>
    <row r="1857" spans="9:25" x14ac:dyDescent="0.3">
      <c r="I1857" s="22">
        <v>39734</v>
      </c>
      <c r="J1857" s="29">
        <f t="shared" si="63"/>
        <v>2008</v>
      </c>
      <c r="K1857" s="29">
        <v>580</v>
      </c>
      <c r="L1857" s="42">
        <v>1461.87</v>
      </c>
      <c r="M1857" s="26" t="str">
        <f t="shared" si="64"/>
        <v/>
      </c>
      <c r="N1857" s="54"/>
      <c r="O1857" s="26"/>
      <c r="T1857" s="53"/>
      <c r="Y1857" s="28"/>
    </row>
    <row r="1858" spans="9:25" x14ac:dyDescent="0.3">
      <c r="I1858" s="22">
        <v>39735</v>
      </c>
      <c r="J1858" s="29">
        <f t="shared" si="63"/>
        <v>2008</v>
      </c>
      <c r="K1858" s="29">
        <v>635</v>
      </c>
      <c r="L1858" s="42">
        <v>1555.97</v>
      </c>
      <c r="M1858" s="26" t="str">
        <f t="shared" si="64"/>
        <v/>
      </c>
      <c r="N1858" s="54"/>
      <c r="O1858" s="26"/>
      <c r="T1858" s="53"/>
      <c r="Y1858" s="28"/>
    </row>
    <row r="1859" spans="9:25" x14ac:dyDescent="0.3">
      <c r="I1859" s="22">
        <v>39736</v>
      </c>
      <c r="J1859" s="29">
        <f t="shared" si="63"/>
        <v>2008</v>
      </c>
      <c r="K1859" s="29">
        <v>610</v>
      </c>
      <c r="L1859" s="42">
        <v>1520.41</v>
      </c>
      <c r="M1859" s="26" t="str">
        <f t="shared" si="64"/>
        <v/>
      </c>
      <c r="N1859" s="54"/>
      <c r="O1859" s="26"/>
      <c r="T1859" s="53"/>
      <c r="Y1859" s="28"/>
    </row>
    <row r="1860" spans="9:25" x14ac:dyDescent="0.3">
      <c r="I1860" s="22">
        <v>39737</v>
      </c>
      <c r="J1860" s="29">
        <f t="shared" si="63"/>
        <v>2008</v>
      </c>
      <c r="K1860" s="29">
        <v>550</v>
      </c>
      <c r="L1860" s="42">
        <v>1463.25</v>
      </c>
      <c r="M1860" s="26" t="str">
        <f t="shared" si="64"/>
        <v/>
      </c>
      <c r="N1860" s="54"/>
      <c r="O1860" s="26"/>
      <c r="T1860" s="53"/>
      <c r="Y1860" s="28"/>
    </row>
    <row r="1861" spans="9:25" x14ac:dyDescent="0.3">
      <c r="I1861" s="22">
        <v>39738</v>
      </c>
      <c r="J1861" s="29">
        <f t="shared" ref="J1861:J1924" si="65">YEAR(I1861)</f>
        <v>2008</v>
      </c>
      <c r="K1861" s="29">
        <v>520</v>
      </c>
      <c r="L1861" s="42">
        <v>1399.42</v>
      </c>
      <c r="M1861" s="26">
        <f t="shared" ref="M1861:M1924" si="66">IFERROR((L1861-_xlfn.XLOOKUP(EDATE(I1861, -12), I:I, L:L, "", 0)) / _xlfn.XLOOKUP(EDATE(I1861, -12), I:I, L:L, "", 0),IF(_xlfn.XLOOKUP(EDATE(I1861, -12), I:I, L:L, "", 0)=0, "Previous Year Value is Zero", ""))</f>
        <v>-0.47023572923882967</v>
      </c>
      <c r="N1861" s="54"/>
      <c r="O1861" s="26"/>
      <c r="T1861" s="53"/>
      <c r="Y1861" s="28"/>
    </row>
    <row r="1862" spans="9:25" x14ac:dyDescent="0.3">
      <c r="I1862" s="22">
        <v>39741</v>
      </c>
      <c r="J1862" s="29">
        <f t="shared" si="65"/>
        <v>2008</v>
      </c>
      <c r="K1862" s="29">
        <v>535</v>
      </c>
      <c r="L1862" s="42">
        <v>1426.94</v>
      </c>
      <c r="M1862" s="26" t="str">
        <f t="shared" si="66"/>
        <v/>
      </c>
      <c r="N1862" s="54"/>
      <c r="O1862" s="26"/>
      <c r="T1862" s="53"/>
      <c r="Y1862" s="28"/>
    </row>
    <row r="1863" spans="9:25" x14ac:dyDescent="0.3">
      <c r="I1863" s="22">
        <v>39742</v>
      </c>
      <c r="J1863" s="29">
        <f t="shared" si="65"/>
        <v>2008</v>
      </c>
      <c r="K1863" s="29">
        <v>560</v>
      </c>
      <c r="L1863" s="42">
        <v>1440.15</v>
      </c>
      <c r="M1863" s="26" t="str">
        <f t="shared" si="66"/>
        <v/>
      </c>
      <c r="N1863" s="54"/>
      <c r="O1863" s="26"/>
      <c r="T1863" s="53"/>
      <c r="Y1863" s="28"/>
    </row>
    <row r="1864" spans="9:25" x14ac:dyDescent="0.3">
      <c r="I1864" s="22">
        <v>39743</v>
      </c>
      <c r="J1864" s="29">
        <f t="shared" si="65"/>
        <v>2008</v>
      </c>
      <c r="K1864" s="29">
        <v>530</v>
      </c>
      <c r="L1864" s="42">
        <v>1379.74</v>
      </c>
      <c r="M1864" s="26" t="str">
        <f t="shared" si="66"/>
        <v/>
      </c>
      <c r="N1864" s="54"/>
      <c r="O1864" s="26"/>
      <c r="T1864" s="53"/>
      <c r="Y1864" s="28"/>
    </row>
    <row r="1865" spans="9:25" x14ac:dyDescent="0.3">
      <c r="I1865" s="22">
        <v>39744</v>
      </c>
      <c r="J1865" s="29">
        <f t="shared" si="65"/>
        <v>2008</v>
      </c>
      <c r="K1865" s="29">
        <v>535</v>
      </c>
      <c r="L1865" s="42">
        <v>1337.2</v>
      </c>
      <c r="M1865" s="26">
        <f t="shared" si="66"/>
        <v>-0.47638812749628007</v>
      </c>
      <c r="N1865" s="54"/>
      <c r="O1865" s="26"/>
      <c r="T1865" s="53"/>
      <c r="Y1865" s="28"/>
    </row>
    <row r="1866" spans="9:25" x14ac:dyDescent="0.3">
      <c r="I1866" s="22">
        <v>39745</v>
      </c>
      <c r="J1866" s="29">
        <f t="shared" si="65"/>
        <v>2008</v>
      </c>
      <c r="K1866" s="29" t="s">
        <v>75</v>
      </c>
      <c r="L1866" s="42">
        <v>1244.8599999999999</v>
      </c>
      <c r="M1866" s="26">
        <f t="shared" si="66"/>
        <v>-0.50698223352264182</v>
      </c>
      <c r="N1866" s="54"/>
      <c r="O1866" s="26"/>
      <c r="T1866" s="53"/>
      <c r="Y1866" s="28"/>
    </row>
    <row r="1867" spans="9:25" x14ac:dyDescent="0.3">
      <c r="I1867" s="22">
        <v>39748</v>
      </c>
      <c r="J1867" s="29">
        <f t="shared" si="65"/>
        <v>2008</v>
      </c>
      <c r="K1867" s="29">
        <v>440</v>
      </c>
      <c r="L1867" s="42">
        <v>1166.4100000000001</v>
      </c>
      <c r="M1867" s="26" t="str">
        <f t="shared" si="66"/>
        <v/>
      </c>
      <c r="N1867" s="54"/>
      <c r="O1867" s="26"/>
      <c r="T1867" s="53"/>
      <c r="Y1867" s="28"/>
    </row>
    <row r="1868" spans="9:25" x14ac:dyDescent="0.3">
      <c r="I1868" s="22">
        <v>39749</v>
      </c>
      <c r="J1868" s="29">
        <f t="shared" si="65"/>
        <v>2008</v>
      </c>
      <c r="K1868" s="29">
        <v>405</v>
      </c>
      <c r="L1868" s="42">
        <v>1111.3900000000001</v>
      </c>
      <c r="M1868" s="26" t="str">
        <f t="shared" si="66"/>
        <v/>
      </c>
      <c r="N1868" s="54"/>
      <c r="O1868" s="26"/>
      <c r="T1868" s="53"/>
      <c r="Y1868" s="28"/>
    </row>
    <row r="1869" spans="9:25" x14ac:dyDescent="0.3">
      <c r="I1869" s="22">
        <v>39750</v>
      </c>
      <c r="J1869" s="29">
        <f t="shared" si="65"/>
        <v>2008</v>
      </c>
      <c r="K1869" s="29">
        <v>440</v>
      </c>
      <c r="L1869" s="42">
        <v>1113.6199999999999</v>
      </c>
      <c r="M1869" s="26">
        <f t="shared" si="66"/>
        <v>-0.5825276566711528</v>
      </c>
      <c r="N1869" s="54"/>
      <c r="O1869" s="26"/>
      <c r="T1869" s="53"/>
      <c r="Y1869" s="28"/>
    </row>
    <row r="1870" spans="9:25" x14ac:dyDescent="0.3">
      <c r="I1870" s="22">
        <v>39751</v>
      </c>
      <c r="J1870" s="29">
        <f t="shared" si="65"/>
        <v>2008</v>
      </c>
      <c r="K1870" s="29">
        <v>480</v>
      </c>
      <c r="L1870" s="42">
        <v>1173.8599999999999</v>
      </c>
      <c r="M1870" s="26">
        <f t="shared" si="66"/>
        <v>-0.55918315232902227</v>
      </c>
      <c r="N1870" s="54"/>
      <c r="O1870" s="26"/>
      <c r="T1870" s="53"/>
      <c r="Y1870" s="28"/>
    </row>
    <row r="1871" spans="9:25" x14ac:dyDescent="0.3">
      <c r="I1871" s="22">
        <v>39752</v>
      </c>
      <c r="J1871" s="29">
        <f t="shared" si="65"/>
        <v>2008</v>
      </c>
      <c r="K1871" s="29">
        <v>540</v>
      </c>
      <c r="L1871" s="42">
        <v>1256.7</v>
      </c>
      <c r="M1871" s="26">
        <f t="shared" si="66"/>
        <v>-0.52460572954692464</v>
      </c>
      <c r="N1871" s="54"/>
      <c r="O1871" s="26"/>
      <c r="T1871" s="53"/>
      <c r="Y1871" s="28"/>
    </row>
    <row r="1872" spans="9:25" x14ac:dyDescent="0.3">
      <c r="I1872" s="22">
        <v>39755</v>
      </c>
      <c r="J1872" s="29">
        <f t="shared" si="65"/>
        <v>2008</v>
      </c>
      <c r="K1872" s="29">
        <v>565</v>
      </c>
      <c r="L1872" s="42">
        <v>1352.72</v>
      </c>
      <c r="M1872" s="26" t="str">
        <f t="shared" si="66"/>
        <v/>
      </c>
      <c r="N1872" s="54"/>
      <c r="O1872" s="26"/>
      <c r="T1872" s="53"/>
      <c r="Y1872" s="28"/>
    </row>
    <row r="1873" spans="9:25" x14ac:dyDescent="0.3">
      <c r="I1873" s="22">
        <v>39756</v>
      </c>
      <c r="J1873" s="29">
        <f t="shared" si="65"/>
        <v>2008</v>
      </c>
      <c r="K1873" s="29">
        <v>550</v>
      </c>
      <c r="L1873" s="42">
        <v>1369.79</v>
      </c>
      <c r="M1873" s="26" t="str">
        <f t="shared" si="66"/>
        <v/>
      </c>
      <c r="N1873" s="54"/>
      <c r="O1873" s="26"/>
      <c r="T1873" s="53"/>
      <c r="Y1873" s="28"/>
    </row>
    <row r="1874" spans="9:25" x14ac:dyDescent="0.3">
      <c r="I1874" s="22">
        <v>39757</v>
      </c>
      <c r="J1874" s="29">
        <f t="shared" si="65"/>
        <v>2008</v>
      </c>
      <c r="K1874" s="29">
        <v>570</v>
      </c>
      <c r="L1874" s="42">
        <v>1366.28</v>
      </c>
      <c r="M1874" s="26">
        <f t="shared" si="66"/>
        <v>-0.48490469296658223</v>
      </c>
      <c r="N1874" s="54"/>
      <c r="O1874" s="26"/>
      <c r="T1874" s="53"/>
      <c r="Y1874" s="28"/>
    </row>
    <row r="1875" spans="9:25" x14ac:dyDescent="0.3">
      <c r="I1875" s="22">
        <v>39758</v>
      </c>
      <c r="J1875" s="29">
        <f t="shared" si="65"/>
        <v>2008</v>
      </c>
      <c r="K1875" s="29">
        <v>555</v>
      </c>
      <c r="L1875" s="42">
        <v>1307.9000000000001</v>
      </c>
      <c r="M1875" s="26">
        <f t="shared" si="66"/>
        <v>-0.51232335284686226</v>
      </c>
      <c r="N1875" s="54"/>
      <c r="O1875" s="26"/>
      <c r="T1875" s="53"/>
      <c r="Y1875" s="28"/>
    </row>
    <row r="1876" spans="9:25" x14ac:dyDescent="0.3">
      <c r="I1876" s="22">
        <v>39759</v>
      </c>
      <c r="J1876" s="29">
        <f t="shared" si="65"/>
        <v>2008</v>
      </c>
      <c r="K1876" s="29">
        <v>575</v>
      </c>
      <c r="L1876" s="42">
        <v>1338.36</v>
      </c>
      <c r="M1876" s="26">
        <f t="shared" si="66"/>
        <v>-0.50686445736519803</v>
      </c>
      <c r="N1876" s="54"/>
      <c r="O1876" s="26"/>
      <c r="T1876" s="53"/>
      <c r="Y1876" s="28"/>
    </row>
    <row r="1877" spans="9:25" x14ac:dyDescent="0.3">
      <c r="I1877" s="22">
        <v>39762</v>
      </c>
      <c r="J1877" s="29">
        <f t="shared" si="65"/>
        <v>2008</v>
      </c>
      <c r="K1877" s="29">
        <v>580</v>
      </c>
      <c r="L1877" s="42">
        <v>1340.68</v>
      </c>
      <c r="M1877" s="26" t="str">
        <f t="shared" si="66"/>
        <v/>
      </c>
      <c r="N1877" s="54"/>
      <c r="O1877" s="26"/>
      <c r="T1877" s="53"/>
      <c r="Y1877" s="28"/>
    </row>
    <row r="1878" spans="9:25" x14ac:dyDescent="0.3">
      <c r="I1878" s="22">
        <v>39763</v>
      </c>
      <c r="J1878" s="29">
        <f t="shared" si="65"/>
        <v>2008</v>
      </c>
      <c r="K1878" s="29">
        <v>580</v>
      </c>
      <c r="L1878" s="42">
        <v>1336.56</v>
      </c>
      <c r="M1878" s="26" t="str">
        <f t="shared" si="66"/>
        <v/>
      </c>
      <c r="N1878" s="54"/>
      <c r="O1878" s="26"/>
      <c r="T1878" s="53"/>
      <c r="Y1878" s="28"/>
    </row>
    <row r="1879" spans="9:25" x14ac:dyDescent="0.3">
      <c r="I1879" s="22">
        <v>39764</v>
      </c>
      <c r="J1879" s="29">
        <f t="shared" si="65"/>
        <v>2008</v>
      </c>
      <c r="K1879" s="29">
        <v>575</v>
      </c>
      <c r="L1879" s="42">
        <v>1326.62</v>
      </c>
      <c r="M1879" s="26">
        <f t="shared" si="66"/>
        <v>-0.50349189715183962</v>
      </c>
      <c r="N1879" s="54"/>
      <c r="O1879" s="26"/>
      <c r="T1879" s="53"/>
      <c r="Y1879" s="28"/>
    </row>
    <row r="1880" spans="9:25" x14ac:dyDescent="0.3">
      <c r="I1880" s="22">
        <v>39765</v>
      </c>
      <c r="J1880" s="29">
        <f t="shared" si="65"/>
        <v>2008</v>
      </c>
      <c r="K1880" s="29">
        <v>545</v>
      </c>
      <c r="L1880" s="42">
        <v>1259.71</v>
      </c>
      <c r="M1880" s="26" t="str">
        <f t="shared" si="66"/>
        <v/>
      </c>
      <c r="N1880" s="54"/>
      <c r="O1880" s="26"/>
      <c r="T1880" s="53"/>
      <c r="Y1880" s="28"/>
    </row>
    <row r="1881" spans="9:25" x14ac:dyDescent="0.3">
      <c r="I1881" s="22">
        <v>39766</v>
      </c>
      <c r="J1881" s="29">
        <f t="shared" si="65"/>
        <v>2008</v>
      </c>
      <c r="K1881" s="29">
        <v>580</v>
      </c>
      <c r="L1881" s="42">
        <v>1264.3800000000001</v>
      </c>
      <c r="M1881" s="26">
        <f t="shared" si="66"/>
        <v>-0.53029678253407475</v>
      </c>
      <c r="N1881" s="54"/>
      <c r="O1881" s="26"/>
      <c r="T1881" s="53"/>
      <c r="Y1881" s="28"/>
    </row>
    <row r="1882" spans="9:25" x14ac:dyDescent="0.3">
      <c r="I1882" s="22">
        <v>39769</v>
      </c>
      <c r="J1882" s="29">
        <f t="shared" si="65"/>
        <v>2008</v>
      </c>
      <c r="K1882" s="29">
        <v>545</v>
      </c>
      <c r="L1882" s="42">
        <v>1236.93</v>
      </c>
      <c r="M1882" s="26" t="str">
        <f t="shared" si="66"/>
        <v/>
      </c>
      <c r="N1882" s="54"/>
      <c r="O1882" s="26"/>
      <c r="T1882" s="53"/>
      <c r="Y1882" s="28"/>
    </row>
    <row r="1883" spans="9:25" x14ac:dyDescent="0.3">
      <c r="I1883" s="22">
        <v>39770</v>
      </c>
      <c r="J1883" s="29">
        <f t="shared" si="65"/>
        <v>2008</v>
      </c>
      <c r="K1883" s="29">
        <v>525</v>
      </c>
      <c r="L1883" s="42">
        <v>1189.8599999999999</v>
      </c>
      <c r="M1883" s="26" t="str">
        <f t="shared" si="66"/>
        <v/>
      </c>
      <c r="N1883" s="54"/>
      <c r="O1883" s="26"/>
      <c r="T1883" s="53"/>
      <c r="Y1883" s="28"/>
    </row>
    <row r="1884" spans="9:25" x14ac:dyDescent="0.3">
      <c r="I1884" s="22">
        <v>39771</v>
      </c>
      <c r="J1884" s="29">
        <f t="shared" si="65"/>
        <v>2008</v>
      </c>
      <c r="K1884" s="29">
        <v>550</v>
      </c>
      <c r="L1884" s="42">
        <v>1180.3599999999999</v>
      </c>
      <c r="M1884" s="26">
        <f t="shared" si="66"/>
        <v>-0.55404430238664659</v>
      </c>
      <c r="N1884" s="54"/>
      <c r="O1884" s="26"/>
      <c r="T1884" s="53"/>
      <c r="Y1884" s="28"/>
    </row>
    <row r="1885" spans="9:25" x14ac:dyDescent="0.3">
      <c r="I1885" s="22">
        <v>39772</v>
      </c>
      <c r="J1885" s="29">
        <f t="shared" si="65"/>
        <v>2008</v>
      </c>
      <c r="K1885" s="29">
        <v>540</v>
      </c>
      <c r="L1885" s="42">
        <v>1154.97</v>
      </c>
      <c r="M1885" s="26">
        <f t="shared" si="66"/>
        <v>-0.5599879612626959</v>
      </c>
      <c r="N1885" s="54"/>
      <c r="O1885" s="26"/>
      <c r="T1885" s="53"/>
      <c r="Y1885" s="28"/>
    </row>
    <row r="1886" spans="9:25" x14ac:dyDescent="0.3">
      <c r="I1886" s="22">
        <v>39773</v>
      </c>
      <c r="J1886" s="29">
        <f t="shared" si="65"/>
        <v>2008</v>
      </c>
      <c r="K1886" s="29">
        <v>515</v>
      </c>
      <c r="L1886" s="42">
        <v>1146.28</v>
      </c>
      <c r="M1886" s="26" t="str">
        <f t="shared" si="66"/>
        <v/>
      </c>
      <c r="N1886" s="54"/>
      <c r="O1886" s="26"/>
      <c r="T1886" s="53"/>
      <c r="Y1886" s="28"/>
    </row>
    <row r="1887" spans="9:25" x14ac:dyDescent="0.3">
      <c r="I1887" s="22">
        <v>39776</v>
      </c>
      <c r="J1887" s="29">
        <f t="shared" si="65"/>
        <v>2008</v>
      </c>
      <c r="K1887" s="29">
        <v>525</v>
      </c>
      <c r="L1887" s="42">
        <v>1141.4000000000001</v>
      </c>
      <c r="M1887" s="26" t="str">
        <f t="shared" si="66"/>
        <v/>
      </c>
      <c r="N1887" s="54"/>
      <c r="O1887" s="26"/>
      <c r="T1887" s="53"/>
      <c r="Y1887" s="28"/>
    </row>
    <row r="1888" spans="9:25" x14ac:dyDescent="0.3">
      <c r="I1888" s="22">
        <v>39777</v>
      </c>
      <c r="J1888" s="29">
        <f t="shared" si="65"/>
        <v>2008</v>
      </c>
      <c r="K1888" s="29">
        <v>530</v>
      </c>
      <c r="L1888" s="42">
        <v>1154.1400000000001</v>
      </c>
      <c r="M1888" s="26" t="str">
        <f t="shared" si="66"/>
        <v/>
      </c>
      <c r="N1888" s="54"/>
      <c r="O1888" s="26"/>
      <c r="T1888" s="53"/>
      <c r="Y1888" s="28"/>
    </row>
    <row r="1889" spans="9:25" x14ac:dyDescent="0.3">
      <c r="I1889" s="22">
        <v>39778</v>
      </c>
      <c r="J1889" s="29">
        <f t="shared" si="65"/>
        <v>2008</v>
      </c>
      <c r="K1889" s="29">
        <v>545</v>
      </c>
      <c r="L1889" s="42">
        <v>1193.1500000000001</v>
      </c>
      <c r="M1889" s="26" t="str">
        <f t="shared" si="66"/>
        <v/>
      </c>
      <c r="N1889" s="54"/>
      <c r="O1889" s="26"/>
      <c r="T1889" s="53"/>
      <c r="Y1889" s="28"/>
    </row>
    <row r="1890" spans="9:25" x14ac:dyDescent="0.3">
      <c r="I1890" s="22">
        <v>39779</v>
      </c>
      <c r="J1890" s="29">
        <f t="shared" si="65"/>
        <v>2008</v>
      </c>
      <c r="K1890" s="29">
        <v>540</v>
      </c>
      <c r="L1890" s="42">
        <v>1202.07</v>
      </c>
      <c r="M1890" s="26">
        <f t="shared" si="66"/>
        <v>-0.54258262143495883</v>
      </c>
      <c r="N1890" s="54"/>
      <c r="O1890" s="26"/>
      <c r="T1890" s="53"/>
      <c r="Y1890" s="28"/>
    </row>
    <row r="1891" spans="9:25" x14ac:dyDescent="0.3">
      <c r="I1891" s="22">
        <v>39783</v>
      </c>
      <c r="J1891" s="29">
        <f t="shared" si="65"/>
        <v>2008</v>
      </c>
      <c r="K1891" s="29">
        <v>540</v>
      </c>
      <c r="L1891" s="42">
        <v>1223.1300000000001</v>
      </c>
      <c r="M1891" s="26" t="str">
        <f t="shared" si="66"/>
        <v/>
      </c>
      <c r="N1891" s="54"/>
      <c r="O1891" s="26"/>
      <c r="T1891" s="53"/>
      <c r="Y1891" s="28"/>
    </row>
    <row r="1892" spans="9:25" x14ac:dyDescent="0.3">
      <c r="I1892" s="22">
        <v>39784</v>
      </c>
      <c r="J1892" s="29">
        <f t="shared" si="65"/>
        <v>2008</v>
      </c>
      <c r="K1892" s="29">
        <v>535</v>
      </c>
      <c r="L1892" s="42">
        <v>1191.3599999999999</v>
      </c>
      <c r="M1892" s="26" t="str">
        <f t="shared" si="66"/>
        <v/>
      </c>
      <c r="N1892" s="54"/>
      <c r="O1892" s="26"/>
      <c r="T1892" s="53"/>
      <c r="Y1892" s="28"/>
    </row>
    <row r="1893" spans="9:25" x14ac:dyDescent="0.3">
      <c r="I1893" s="22">
        <v>39785</v>
      </c>
      <c r="J1893" s="29">
        <f t="shared" si="65"/>
        <v>2008</v>
      </c>
      <c r="K1893" s="29">
        <v>535</v>
      </c>
      <c r="L1893" s="42">
        <v>1192.53</v>
      </c>
      <c r="M1893" s="26">
        <f t="shared" si="66"/>
        <v>-0.56268404396152449</v>
      </c>
      <c r="N1893" s="54"/>
      <c r="O1893" s="26"/>
      <c r="T1893" s="53"/>
      <c r="Y1893" s="28"/>
    </row>
    <row r="1894" spans="9:25" x14ac:dyDescent="0.3">
      <c r="I1894" s="22">
        <v>39786</v>
      </c>
      <c r="J1894" s="29">
        <f t="shared" si="65"/>
        <v>2008</v>
      </c>
      <c r="K1894" s="29">
        <v>550</v>
      </c>
      <c r="L1894" s="42">
        <v>1205.32</v>
      </c>
      <c r="M1894" s="26">
        <f t="shared" si="66"/>
        <v>-0.56216989836320441</v>
      </c>
      <c r="N1894" s="54"/>
      <c r="O1894" s="26"/>
      <c r="T1894" s="53"/>
      <c r="Y1894" s="28"/>
    </row>
    <row r="1895" spans="9:25" x14ac:dyDescent="0.3">
      <c r="I1895" s="22">
        <v>39787</v>
      </c>
      <c r="J1895" s="29">
        <f t="shared" si="65"/>
        <v>2008</v>
      </c>
      <c r="K1895" s="29">
        <v>560</v>
      </c>
      <c r="L1895" s="42">
        <v>1202.3399999999999</v>
      </c>
      <c r="M1895" s="26">
        <f t="shared" si="66"/>
        <v>-0.56563802807742614</v>
      </c>
      <c r="N1895" s="54"/>
      <c r="O1895" s="26"/>
      <c r="T1895" s="53"/>
      <c r="Y1895" s="28"/>
    </row>
    <row r="1896" spans="9:25" x14ac:dyDescent="0.3">
      <c r="I1896" s="22">
        <v>39791</v>
      </c>
      <c r="J1896" s="29">
        <f t="shared" si="65"/>
        <v>2008</v>
      </c>
      <c r="K1896" s="29">
        <v>595</v>
      </c>
      <c r="L1896" s="42">
        <v>1266.1199999999999</v>
      </c>
      <c r="M1896" s="26" t="str">
        <f t="shared" si="66"/>
        <v/>
      </c>
      <c r="N1896" s="54"/>
      <c r="O1896" s="26"/>
      <c r="T1896" s="53"/>
      <c r="Y1896" s="28"/>
    </row>
    <row r="1897" spans="9:25" x14ac:dyDescent="0.3">
      <c r="I1897" s="22">
        <v>39792</v>
      </c>
      <c r="J1897" s="29">
        <f t="shared" si="65"/>
        <v>2008</v>
      </c>
      <c r="K1897" s="29">
        <v>585</v>
      </c>
      <c r="L1897" s="42">
        <v>1315.9</v>
      </c>
      <c r="M1897" s="26">
        <f t="shared" si="66"/>
        <v>-0.52839689349059404</v>
      </c>
      <c r="N1897" s="54"/>
      <c r="O1897" s="26"/>
      <c r="T1897" s="53"/>
      <c r="Y1897" s="28"/>
    </row>
    <row r="1898" spans="9:25" x14ac:dyDescent="0.3">
      <c r="I1898" s="22">
        <v>39793</v>
      </c>
      <c r="J1898" s="29">
        <f t="shared" si="65"/>
        <v>2008</v>
      </c>
      <c r="K1898" s="29">
        <v>595</v>
      </c>
      <c r="L1898" s="42">
        <v>1316.69</v>
      </c>
      <c r="M1898" s="26">
        <f t="shared" si="66"/>
        <v>-0.53158707345533196</v>
      </c>
      <c r="N1898" s="54"/>
      <c r="O1898" s="26"/>
      <c r="T1898" s="53"/>
      <c r="Y1898" s="28"/>
    </row>
    <row r="1899" spans="9:25" x14ac:dyDescent="0.3">
      <c r="I1899" s="22">
        <v>39794</v>
      </c>
      <c r="J1899" s="29">
        <f t="shared" si="65"/>
        <v>2008</v>
      </c>
      <c r="K1899" s="29">
        <v>555</v>
      </c>
      <c r="L1899" s="42">
        <v>1262.97</v>
      </c>
      <c r="M1899" s="26">
        <f t="shared" si="66"/>
        <v>-0.54826814123841139</v>
      </c>
      <c r="N1899" s="54"/>
      <c r="O1899" s="26"/>
      <c r="T1899" s="53"/>
      <c r="Y1899" s="28"/>
    </row>
    <row r="1900" spans="9:25" x14ac:dyDescent="0.3">
      <c r="I1900" s="22">
        <v>39797</v>
      </c>
      <c r="J1900" s="29">
        <f t="shared" si="65"/>
        <v>2008</v>
      </c>
      <c r="K1900" s="29">
        <v>630</v>
      </c>
      <c r="L1900" s="42">
        <v>1359.28</v>
      </c>
      <c r="M1900" s="26" t="str">
        <f t="shared" si="66"/>
        <v/>
      </c>
      <c r="N1900" s="54"/>
      <c r="O1900" s="26"/>
      <c r="T1900" s="53"/>
      <c r="Y1900" s="28"/>
    </row>
    <row r="1901" spans="9:25" x14ac:dyDescent="0.3">
      <c r="I1901" s="22">
        <v>39798</v>
      </c>
      <c r="J1901" s="29">
        <f t="shared" si="65"/>
        <v>2008</v>
      </c>
      <c r="K1901" s="29">
        <v>620</v>
      </c>
      <c r="L1901" s="42">
        <v>1342.84</v>
      </c>
      <c r="M1901" s="26" t="str">
        <f t="shared" si="66"/>
        <v/>
      </c>
      <c r="N1901" s="54"/>
      <c r="O1901" s="26"/>
      <c r="T1901" s="53"/>
      <c r="Y1901" s="28"/>
    </row>
    <row r="1902" spans="9:25" x14ac:dyDescent="0.3">
      <c r="I1902" s="22">
        <v>39799</v>
      </c>
      <c r="J1902" s="29">
        <f t="shared" si="65"/>
        <v>2008</v>
      </c>
      <c r="K1902" s="29">
        <v>640</v>
      </c>
      <c r="L1902" s="42">
        <v>1363.98</v>
      </c>
      <c r="M1902" s="26" t="str">
        <f t="shared" si="66"/>
        <v/>
      </c>
      <c r="N1902" s="54"/>
      <c r="O1902" s="26"/>
      <c r="T1902" s="53"/>
      <c r="Y1902" s="28"/>
    </row>
    <row r="1903" spans="9:25" x14ac:dyDescent="0.3">
      <c r="I1903" s="22">
        <v>39800</v>
      </c>
      <c r="J1903" s="29">
        <f t="shared" si="65"/>
        <v>2008</v>
      </c>
      <c r="K1903" s="29">
        <v>640</v>
      </c>
      <c r="L1903" s="42">
        <v>1351.76</v>
      </c>
      <c r="M1903" s="26" t="str">
        <f t="shared" si="66"/>
        <v/>
      </c>
      <c r="N1903" s="54"/>
      <c r="O1903" s="26"/>
      <c r="T1903" s="53"/>
      <c r="Y1903" s="28"/>
    </row>
    <row r="1904" spans="9:25" x14ac:dyDescent="0.3">
      <c r="I1904" s="22">
        <v>39801</v>
      </c>
      <c r="J1904" s="29">
        <f t="shared" si="65"/>
        <v>2008</v>
      </c>
      <c r="K1904" s="29">
        <v>640</v>
      </c>
      <c r="L1904" s="42">
        <v>1348.29</v>
      </c>
      <c r="M1904" s="26">
        <f t="shared" si="66"/>
        <v>-0.49273884679342961</v>
      </c>
      <c r="N1904" s="54"/>
      <c r="O1904" s="26"/>
      <c r="T1904" s="53"/>
      <c r="Y1904" s="28"/>
    </row>
    <row r="1905" spans="9:25" x14ac:dyDescent="0.3">
      <c r="I1905" s="22">
        <v>39804</v>
      </c>
      <c r="J1905" s="29">
        <f t="shared" si="65"/>
        <v>2008</v>
      </c>
      <c r="K1905" s="29">
        <v>640</v>
      </c>
      <c r="L1905" s="42">
        <v>1345.31</v>
      </c>
      <c r="M1905" s="26" t="str">
        <f t="shared" si="66"/>
        <v/>
      </c>
      <c r="N1905" s="54"/>
      <c r="O1905" s="26"/>
      <c r="T1905" s="53"/>
      <c r="Y1905" s="28"/>
    </row>
    <row r="1906" spans="9:25" x14ac:dyDescent="0.3">
      <c r="I1906" s="22">
        <v>39805</v>
      </c>
      <c r="J1906" s="29">
        <f t="shared" si="65"/>
        <v>2008</v>
      </c>
      <c r="K1906" s="29">
        <v>640</v>
      </c>
      <c r="L1906" s="42">
        <v>1343.72</v>
      </c>
      <c r="M1906" s="26" t="str">
        <f t="shared" si="66"/>
        <v/>
      </c>
      <c r="N1906" s="54"/>
      <c r="O1906" s="26"/>
      <c r="T1906" s="53"/>
      <c r="Y1906" s="28"/>
    </row>
    <row r="1907" spans="9:25" x14ac:dyDescent="0.3">
      <c r="I1907" s="22">
        <v>39806</v>
      </c>
      <c r="J1907" s="29">
        <f t="shared" si="65"/>
        <v>2008</v>
      </c>
      <c r="K1907" s="29">
        <v>630</v>
      </c>
      <c r="L1907" s="42">
        <v>1336.61</v>
      </c>
      <c r="M1907" s="26" t="str">
        <f t="shared" si="66"/>
        <v/>
      </c>
      <c r="N1907" s="54"/>
      <c r="O1907" s="26"/>
      <c r="T1907" s="53"/>
      <c r="Y1907" s="28"/>
    </row>
    <row r="1908" spans="9:25" x14ac:dyDescent="0.3">
      <c r="I1908" s="22">
        <v>39808</v>
      </c>
      <c r="J1908" s="29">
        <f t="shared" si="65"/>
        <v>2008</v>
      </c>
      <c r="K1908" s="29">
        <v>640</v>
      </c>
      <c r="L1908" s="42">
        <v>1340.89</v>
      </c>
      <c r="M1908" s="26" t="str">
        <f t="shared" si="66"/>
        <v/>
      </c>
      <c r="N1908" s="54"/>
      <c r="O1908" s="26"/>
      <c r="T1908" s="53"/>
      <c r="Y1908" s="28"/>
    </row>
    <row r="1909" spans="9:25" x14ac:dyDescent="0.3">
      <c r="I1909" s="22">
        <v>39812</v>
      </c>
      <c r="J1909" s="29">
        <f t="shared" si="65"/>
        <v>2008</v>
      </c>
      <c r="K1909" s="29">
        <v>650</v>
      </c>
      <c r="L1909" s="42">
        <v>1355.41</v>
      </c>
      <c r="M1909" s="26" t="str">
        <f t="shared" si="66"/>
        <v/>
      </c>
      <c r="N1909" s="54"/>
      <c r="O1909" s="26"/>
      <c r="T1909" s="53"/>
      <c r="Y1909" s="28"/>
    </row>
    <row r="1910" spans="9:25" x14ac:dyDescent="0.3">
      <c r="I1910" s="22">
        <v>39818</v>
      </c>
      <c r="J1910" s="29">
        <f t="shared" si="65"/>
        <v>2009</v>
      </c>
      <c r="K1910" s="29">
        <v>700</v>
      </c>
      <c r="L1910" s="42">
        <v>1437.34</v>
      </c>
      <c r="M1910" s="26" t="str">
        <f t="shared" si="66"/>
        <v/>
      </c>
      <c r="N1910" s="54"/>
      <c r="O1910" s="26"/>
      <c r="T1910" s="53"/>
      <c r="Y1910" s="28"/>
    </row>
    <row r="1911" spans="9:25" x14ac:dyDescent="0.3">
      <c r="I1911" s="22">
        <v>39820</v>
      </c>
      <c r="J1911" s="29">
        <f t="shared" si="65"/>
        <v>2009</v>
      </c>
      <c r="K1911" s="29">
        <v>675</v>
      </c>
      <c r="L1911" s="42">
        <v>1421.47</v>
      </c>
      <c r="M1911" s="26">
        <f t="shared" si="66"/>
        <v>-0.48801870040808093</v>
      </c>
      <c r="N1911" s="54"/>
      <c r="O1911" s="26"/>
      <c r="T1911" s="53"/>
      <c r="Y1911" s="28"/>
    </row>
    <row r="1912" spans="9:25" x14ac:dyDescent="0.3">
      <c r="I1912" s="22">
        <v>39821</v>
      </c>
      <c r="J1912" s="29">
        <f t="shared" si="65"/>
        <v>2009</v>
      </c>
      <c r="K1912" s="29">
        <v>625</v>
      </c>
      <c r="L1912" s="42">
        <v>1402.66</v>
      </c>
      <c r="M1912" s="26">
        <f t="shared" si="66"/>
        <v>-0.49646398288352317</v>
      </c>
      <c r="N1912" s="54"/>
      <c r="O1912" s="26"/>
      <c r="T1912" s="53"/>
      <c r="Y1912" s="28"/>
    </row>
    <row r="1913" spans="9:25" x14ac:dyDescent="0.3">
      <c r="I1913" s="22">
        <v>39822</v>
      </c>
      <c r="J1913" s="29">
        <f t="shared" si="65"/>
        <v>2009</v>
      </c>
      <c r="K1913" s="29">
        <v>600</v>
      </c>
      <c r="L1913" s="42">
        <v>1416.67</v>
      </c>
      <c r="M1913" s="26">
        <f t="shared" si="66"/>
        <v>-0.49945588037848115</v>
      </c>
      <c r="N1913" s="54"/>
      <c r="O1913" s="26"/>
      <c r="T1913" s="53"/>
      <c r="Y1913" s="28"/>
    </row>
    <row r="1914" spans="9:25" x14ac:dyDescent="0.3">
      <c r="I1914" s="22">
        <v>39825</v>
      </c>
      <c r="J1914" s="29">
        <f t="shared" si="65"/>
        <v>2009</v>
      </c>
      <c r="K1914" s="29">
        <v>585</v>
      </c>
      <c r="L1914" s="42">
        <v>1406.55</v>
      </c>
      <c r="M1914" s="26" t="str">
        <f t="shared" si="66"/>
        <v/>
      </c>
      <c r="N1914" s="54"/>
      <c r="O1914" s="26"/>
      <c r="T1914" s="53"/>
      <c r="Y1914" s="28"/>
    </row>
    <row r="1915" spans="9:25" x14ac:dyDescent="0.3">
      <c r="I1915" s="22">
        <v>39826</v>
      </c>
      <c r="J1915" s="29">
        <f t="shared" si="65"/>
        <v>2009</v>
      </c>
      <c r="K1915" s="29">
        <v>590</v>
      </c>
      <c r="L1915" s="42">
        <v>1399.73</v>
      </c>
      <c r="M1915" s="26" t="str">
        <f t="shared" si="66"/>
        <v/>
      </c>
      <c r="N1915" s="54"/>
      <c r="O1915" s="26"/>
      <c r="T1915" s="53"/>
      <c r="Y1915" s="28"/>
    </row>
    <row r="1916" spans="9:25" x14ac:dyDescent="0.3">
      <c r="I1916" s="22">
        <v>39827</v>
      </c>
      <c r="J1916" s="29">
        <f t="shared" si="65"/>
        <v>2009</v>
      </c>
      <c r="K1916" s="29">
        <v>585</v>
      </c>
      <c r="L1916" s="42">
        <v>1386.91</v>
      </c>
      <c r="M1916" s="26">
        <f t="shared" si="66"/>
        <v>-0.50650270249113105</v>
      </c>
      <c r="N1916" s="54"/>
      <c r="O1916" s="26"/>
      <c r="T1916" s="53"/>
      <c r="Y1916" s="28"/>
    </row>
    <row r="1917" spans="9:25" x14ac:dyDescent="0.3">
      <c r="I1917" s="22">
        <v>39828</v>
      </c>
      <c r="J1917" s="29">
        <f t="shared" si="65"/>
        <v>2009</v>
      </c>
      <c r="K1917" s="29">
        <v>555</v>
      </c>
      <c r="L1917" s="42">
        <v>1343.49</v>
      </c>
      <c r="M1917" s="26">
        <f t="shared" si="66"/>
        <v>-0.50788452874144241</v>
      </c>
      <c r="N1917" s="54"/>
      <c r="O1917" s="26"/>
      <c r="T1917" s="53"/>
      <c r="Y1917" s="28"/>
    </row>
    <row r="1918" spans="9:25" x14ac:dyDescent="0.3">
      <c r="I1918" s="22">
        <v>39829</v>
      </c>
      <c r="J1918" s="29">
        <f t="shared" si="65"/>
        <v>2009</v>
      </c>
      <c r="K1918" s="29">
        <v>595</v>
      </c>
      <c r="L1918" s="42">
        <v>1363.88</v>
      </c>
      <c r="M1918" s="26">
        <f t="shared" si="66"/>
        <v>-0.47387465233710468</v>
      </c>
      <c r="N1918" s="54"/>
      <c r="O1918" s="26"/>
      <c r="T1918" s="53"/>
      <c r="Y1918" s="28"/>
    </row>
    <row r="1919" spans="9:25" x14ac:dyDescent="0.3">
      <c r="I1919" s="22">
        <v>39832</v>
      </c>
      <c r="J1919" s="29">
        <f t="shared" si="65"/>
        <v>2009</v>
      </c>
      <c r="K1919" s="29">
        <v>585</v>
      </c>
      <c r="L1919" s="42">
        <v>1350.69</v>
      </c>
      <c r="M1919" s="26" t="str">
        <f t="shared" si="66"/>
        <v/>
      </c>
      <c r="N1919" s="54"/>
      <c r="O1919" s="26"/>
      <c r="T1919" s="53"/>
      <c r="Y1919" s="28"/>
    </row>
    <row r="1920" spans="9:25" x14ac:dyDescent="0.3">
      <c r="I1920" s="22">
        <v>39833</v>
      </c>
      <c r="J1920" s="29">
        <f t="shared" si="65"/>
        <v>2009</v>
      </c>
      <c r="K1920" s="29">
        <v>590</v>
      </c>
      <c r="L1920" s="42">
        <v>1344.15</v>
      </c>
      <c r="M1920" s="26" t="str">
        <f t="shared" si="66"/>
        <v/>
      </c>
      <c r="N1920" s="54"/>
      <c r="O1920" s="26"/>
      <c r="T1920" s="53"/>
      <c r="Y1920" s="28"/>
    </row>
    <row r="1921" spans="9:25" x14ac:dyDescent="0.3">
      <c r="I1921" s="22">
        <v>39834</v>
      </c>
      <c r="J1921" s="29">
        <f t="shared" si="65"/>
        <v>2009</v>
      </c>
      <c r="K1921" s="29">
        <v>550</v>
      </c>
      <c r="L1921" s="42">
        <v>1321.45</v>
      </c>
      <c r="M1921" s="26">
        <f t="shared" si="66"/>
        <v>-0.46841762273319709</v>
      </c>
      <c r="N1921" s="54"/>
      <c r="O1921" s="26"/>
      <c r="T1921" s="53"/>
      <c r="Y1921" s="28"/>
    </row>
    <row r="1922" spans="9:25" x14ac:dyDescent="0.3">
      <c r="I1922" s="22">
        <v>39835</v>
      </c>
      <c r="J1922" s="29">
        <f t="shared" si="65"/>
        <v>2009</v>
      </c>
      <c r="K1922" s="29">
        <v>550</v>
      </c>
      <c r="L1922" s="42">
        <v>1327.32</v>
      </c>
      <c r="M1922" s="26">
        <f t="shared" si="66"/>
        <v>-0.42152607081219606</v>
      </c>
      <c r="N1922" s="54"/>
      <c r="O1922" s="26"/>
      <c r="T1922" s="53"/>
      <c r="Y1922" s="28"/>
    </row>
    <row r="1923" spans="9:25" x14ac:dyDescent="0.3">
      <c r="I1923" s="22">
        <v>39836</v>
      </c>
      <c r="J1923" s="29">
        <f t="shared" si="65"/>
        <v>2009</v>
      </c>
      <c r="K1923" s="29">
        <v>555</v>
      </c>
      <c r="L1923" s="42">
        <v>1315.59</v>
      </c>
      <c r="M1923" s="26">
        <f t="shared" si="66"/>
        <v>-0.46872324615956201</v>
      </c>
      <c r="N1923" s="54"/>
      <c r="O1923" s="26"/>
      <c r="T1923" s="53"/>
      <c r="Y1923" s="28"/>
    </row>
    <row r="1924" spans="9:25" x14ac:dyDescent="0.3">
      <c r="I1924" s="22">
        <v>39840</v>
      </c>
      <c r="J1924" s="29">
        <f t="shared" si="65"/>
        <v>2009</v>
      </c>
      <c r="K1924" s="29">
        <v>565</v>
      </c>
      <c r="L1924" s="42">
        <v>1336.63</v>
      </c>
      <c r="M1924" s="26" t="str">
        <f t="shared" si="66"/>
        <v/>
      </c>
      <c r="N1924" s="54"/>
      <c r="O1924" s="26"/>
      <c r="T1924" s="53"/>
      <c r="Y1924" s="28"/>
    </row>
    <row r="1925" spans="9:25" x14ac:dyDescent="0.3">
      <c r="I1925" s="22">
        <v>39841</v>
      </c>
      <c r="J1925" s="29">
        <f t="shared" ref="J1925:J1988" si="67">YEAR(I1925)</f>
        <v>2009</v>
      </c>
      <c r="K1925" s="29">
        <v>550</v>
      </c>
      <c r="L1925" s="42">
        <v>1321.45</v>
      </c>
      <c r="M1925" s="26">
        <f t="shared" ref="M1925:M1988" si="68">IFERROR((L1925-_xlfn.XLOOKUP(EDATE(I1925, -12), I:I, L:L, "", 0)) / _xlfn.XLOOKUP(EDATE(I1925, -12), I:I, L:L, "", 0),IF(_xlfn.XLOOKUP(EDATE(I1925, -12), I:I, L:L, "", 0)=0, "Previous Year Value is Zero", ""))</f>
        <v>-0.48821672701922891</v>
      </c>
      <c r="N1925" s="54"/>
      <c r="O1925" s="26"/>
      <c r="T1925" s="53"/>
      <c r="Y1925" s="28"/>
    </row>
    <row r="1926" spans="9:25" x14ac:dyDescent="0.3">
      <c r="I1926" s="22">
        <v>39842</v>
      </c>
      <c r="J1926" s="29">
        <f t="shared" si="67"/>
        <v>2009</v>
      </c>
      <c r="K1926" s="29">
        <v>550</v>
      </c>
      <c r="L1926" s="42">
        <v>1324.65</v>
      </c>
      <c r="M1926" s="26">
        <f t="shared" si="68"/>
        <v>-0.49205089269280322</v>
      </c>
      <c r="N1926" s="54"/>
      <c r="O1926" s="26"/>
      <c r="T1926" s="53"/>
      <c r="Y1926" s="28"/>
    </row>
    <row r="1927" spans="9:25" x14ac:dyDescent="0.3">
      <c r="I1927" s="22">
        <v>39843</v>
      </c>
      <c r="J1927" s="29">
        <f t="shared" si="67"/>
        <v>2009</v>
      </c>
      <c r="K1927" s="29">
        <v>550</v>
      </c>
      <c r="L1927" s="42">
        <v>1332.67</v>
      </c>
      <c r="M1927" s="26">
        <f t="shared" si="68"/>
        <v>-0.48946888551770634</v>
      </c>
      <c r="N1927" s="54"/>
      <c r="O1927" s="26"/>
      <c r="T1927" s="53"/>
      <c r="Y1927" s="28"/>
    </row>
    <row r="1928" spans="9:25" x14ac:dyDescent="0.3">
      <c r="I1928" s="22">
        <v>39846</v>
      </c>
      <c r="J1928" s="29">
        <f t="shared" si="67"/>
        <v>2009</v>
      </c>
      <c r="K1928" s="29">
        <v>550</v>
      </c>
      <c r="L1928" s="42">
        <v>1310.6400000000001</v>
      </c>
      <c r="M1928" s="26" t="str">
        <f t="shared" si="68"/>
        <v/>
      </c>
      <c r="N1928" s="54"/>
      <c r="O1928" s="26"/>
      <c r="T1928" s="53"/>
      <c r="Y1928" s="28"/>
    </row>
    <row r="1929" spans="9:25" x14ac:dyDescent="0.3">
      <c r="I1929" s="22">
        <v>39847</v>
      </c>
      <c r="J1929" s="29">
        <f t="shared" si="67"/>
        <v>2009</v>
      </c>
      <c r="K1929" s="29">
        <v>555</v>
      </c>
      <c r="L1929" s="42">
        <v>1304.33</v>
      </c>
      <c r="M1929" s="26" t="str">
        <f t="shared" si="68"/>
        <v/>
      </c>
      <c r="N1929" s="54"/>
      <c r="O1929" s="26"/>
      <c r="T1929" s="53"/>
      <c r="Y1929" s="28"/>
    </row>
    <row r="1930" spans="9:25" x14ac:dyDescent="0.3">
      <c r="I1930" s="22">
        <v>39848</v>
      </c>
      <c r="J1930" s="29">
        <f t="shared" si="67"/>
        <v>2009</v>
      </c>
      <c r="K1930" s="29">
        <v>565</v>
      </c>
      <c r="L1930" s="42">
        <v>1320.36</v>
      </c>
      <c r="M1930" s="26">
        <f t="shared" si="68"/>
        <v>-0.51127282418391862</v>
      </c>
      <c r="N1930" s="54"/>
      <c r="O1930" s="26"/>
      <c r="T1930" s="53"/>
      <c r="Y1930" s="28"/>
    </row>
    <row r="1931" spans="9:25" x14ac:dyDescent="0.3">
      <c r="I1931" s="22">
        <v>39849</v>
      </c>
      <c r="J1931" s="29">
        <f t="shared" si="67"/>
        <v>2009</v>
      </c>
      <c r="K1931" s="29">
        <v>555</v>
      </c>
      <c r="L1931" s="42">
        <v>1328.08</v>
      </c>
      <c r="M1931" s="26">
        <f t="shared" si="68"/>
        <v>-0.50889155958213927</v>
      </c>
      <c r="N1931" s="54"/>
      <c r="O1931" s="26"/>
      <c r="T1931" s="53"/>
      <c r="Y1931" s="28"/>
    </row>
    <row r="1932" spans="9:25" x14ac:dyDescent="0.3">
      <c r="I1932" s="22">
        <v>39850</v>
      </c>
      <c r="J1932" s="29">
        <f t="shared" si="67"/>
        <v>2009</v>
      </c>
      <c r="K1932" s="29">
        <v>555</v>
      </c>
      <c r="L1932" s="42">
        <v>1350.64</v>
      </c>
      <c r="M1932" s="26">
        <f t="shared" si="68"/>
        <v>-0.48821752952722342</v>
      </c>
      <c r="N1932" s="54"/>
      <c r="O1932" s="26"/>
      <c r="T1932" s="53"/>
      <c r="Y1932" s="28"/>
    </row>
    <row r="1933" spans="9:25" x14ac:dyDescent="0.3">
      <c r="I1933" s="22">
        <v>39853</v>
      </c>
      <c r="J1933" s="29">
        <f t="shared" si="67"/>
        <v>2009</v>
      </c>
      <c r="K1933" s="29">
        <v>550</v>
      </c>
      <c r="L1933" s="42">
        <v>1342.23</v>
      </c>
      <c r="M1933" s="26" t="str">
        <f t="shared" si="68"/>
        <v/>
      </c>
      <c r="N1933" s="54"/>
      <c r="O1933" s="26"/>
      <c r="T1933" s="53"/>
      <c r="Y1933" s="28"/>
    </row>
    <row r="1934" spans="9:25" x14ac:dyDescent="0.3">
      <c r="I1934" s="22">
        <v>39854</v>
      </c>
      <c r="J1934" s="29">
        <f t="shared" si="67"/>
        <v>2009</v>
      </c>
      <c r="K1934" s="29">
        <v>530</v>
      </c>
      <c r="L1934" s="42">
        <v>1332.13</v>
      </c>
      <c r="M1934" s="26" t="str">
        <f t="shared" si="68"/>
        <v/>
      </c>
      <c r="N1934" s="54"/>
      <c r="O1934" s="26"/>
      <c r="T1934" s="53"/>
      <c r="Y1934" s="28"/>
    </row>
    <row r="1935" spans="9:25" x14ac:dyDescent="0.3">
      <c r="I1935" s="22">
        <v>39855</v>
      </c>
      <c r="J1935" s="29">
        <f t="shared" si="67"/>
        <v>2009</v>
      </c>
      <c r="K1935" s="29">
        <v>515</v>
      </c>
      <c r="L1935" s="42">
        <v>1324.82</v>
      </c>
      <c r="M1935" s="26">
        <f t="shared" si="68"/>
        <v>-0.48836400991743201</v>
      </c>
      <c r="N1935" s="54"/>
      <c r="O1935" s="26"/>
      <c r="T1935" s="53"/>
      <c r="Y1935" s="28"/>
    </row>
    <row r="1936" spans="9:25" x14ac:dyDescent="0.3">
      <c r="I1936" s="22">
        <v>39856</v>
      </c>
      <c r="J1936" s="29">
        <f t="shared" si="67"/>
        <v>2009</v>
      </c>
      <c r="K1936" s="29">
        <v>525</v>
      </c>
      <c r="L1936" s="42">
        <v>1325.42</v>
      </c>
      <c r="M1936" s="26">
        <f t="shared" si="68"/>
        <v>-0.48866350059990665</v>
      </c>
      <c r="N1936" s="54"/>
      <c r="O1936" s="26"/>
      <c r="T1936" s="53"/>
      <c r="Y1936" s="28"/>
    </row>
    <row r="1937" spans="9:25" x14ac:dyDescent="0.3">
      <c r="I1937" s="22">
        <v>39857</v>
      </c>
      <c r="J1937" s="29">
        <f t="shared" si="67"/>
        <v>2009</v>
      </c>
      <c r="K1937" s="29">
        <v>530</v>
      </c>
      <c r="L1937" s="42">
        <v>1338.74</v>
      </c>
      <c r="M1937" s="26">
        <f t="shared" si="68"/>
        <v>-0.48722603972759104</v>
      </c>
      <c r="N1937" s="54"/>
      <c r="O1937" s="26"/>
      <c r="T1937" s="53"/>
      <c r="Y1937" s="28"/>
    </row>
    <row r="1938" spans="9:25" x14ac:dyDescent="0.3">
      <c r="I1938" s="22">
        <v>39860</v>
      </c>
      <c r="J1938" s="29">
        <f t="shared" si="67"/>
        <v>2009</v>
      </c>
      <c r="K1938" s="29">
        <v>535</v>
      </c>
      <c r="L1938" s="42">
        <v>1342</v>
      </c>
      <c r="M1938" s="26" t="str">
        <f t="shared" si="68"/>
        <v/>
      </c>
      <c r="N1938" s="54"/>
      <c r="O1938" s="26"/>
      <c r="T1938" s="53"/>
      <c r="Y1938" s="28"/>
    </row>
    <row r="1939" spans="9:25" x14ac:dyDescent="0.3">
      <c r="I1939" s="22">
        <v>39861</v>
      </c>
      <c r="J1939" s="29">
        <f t="shared" si="67"/>
        <v>2009</v>
      </c>
      <c r="K1939" s="29">
        <v>505</v>
      </c>
      <c r="L1939" s="42">
        <v>1318.04</v>
      </c>
      <c r="M1939" s="26" t="str">
        <f t="shared" si="68"/>
        <v/>
      </c>
      <c r="N1939" s="54"/>
      <c r="O1939" s="26"/>
      <c r="T1939" s="53"/>
      <c r="Y1939" s="28"/>
    </row>
    <row r="1940" spans="9:25" x14ac:dyDescent="0.3">
      <c r="I1940" s="22">
        <v>39862</v>
      </c>
      <c r="J1940" s="29">
        <f t="shared" si="67"/>
        <v>2009</v>
      </c>
      <c r="K1940" s="29">
        <v>510</v>
      </c>
      <c r="L1940" s="42">
        <v>1330.61</v>
      </c>
      <c r="M1940" s="26">
        <f t="shared" si="68"/>
        <v>-0.50437292807390022</v>
      </c>
      <c r="N1940" s="54"/>
      <c r="O1940" s="26"/>
      <c r="T1940" s="53"/>
      <c r="Y1940" s="28"/>
    </row>
    <row r="1941" spans="9:25" x14ac:dyDescent="0.3">
      <c r="I1941" s="22">
        <v>39863</v>
      </c>
      <c r="J1941" s="29">
        <f t="shared" si="67"/>
        <v>2009</v>
      </c>
      <c r="K1941" s="29">
        <v>515</v>
      </c>
      <c r="L1941" s="42">
        <v>1323.7</v>
      </c>
      <c r="M1941" s="26">
        <f t="shared" si="68"/>
        <v>-0.51188663173382198</v>
      </c>
      <c r="N1941" s="54"/>
      <c r="O1941" s="26"/>
      <c r="T1941" s="53"/>
      <c r="Y1941" s="28"/>
    </row>
    <row r="1942" spans="9:25" x14ac:dyDescent="0.3">
      <c r="I1942" s="22">
        <v>39864</v>
      </c>
      <c r="J1942" s="29">
        <f t="shared" si="67"/>
        <v>2009</v>
      </c>
      <c r="K1942" s="29">
        <v>490</v>
      </c>
      <c r="L1942" s="42">
        <v>1296.94</v>
      </c>
      <c r="M1942" s="26">
        <f t="shared" si="68"/>
        <v>-0.51773350289670761</v>
      </c>
      <c r="N1942" s="54"/>
      <c r="O1942" s="26"/>
      <c r="T1942" s="53"/>
      <c r="Y1942" s="28"/>
    </row>
    <row r="1943" spans="9:25" x14ac:dyDescent="0.3">
      <c r="I1943" s="22">
        <v>39867</v>
      </c>
      <c r="J1943" s="29">
        <f t="shared" si="67"/>
        <v>2009</v>
      </c>
      <c r="K1943" s="29">
        <v>500</v>
      </c>
      <c r="L1943" s="42">
        <v>1312.44</v>
      </c>
      <c r="M1943" s="26" t="str">
        <f t="shared" si="68"/>
        <v/>
      </c>
      <c r="N1943" s="54"/>
      <c r="O1943" s="26"/>
      <c r="T1943" s="53"/>
      <c r="Y1943" s="28"/>
    </row>
    <row r="1944" spans="9:25" x14ac:dyDescent="0.3">
      <c r="I1944" s="22">
        <v>39868</v>
      </c>
      <c r="J1944" s="29">
        <f t="shared" si="67"/>
        <v>2009</v>
      </c>
      <c r="K1944" s="29">
        <v>490</v>
      </c>
      <c r="L1944" s="42">
        <v>1295.8699999999999</v>
      </c>
      <c r="M1944" s="26" t="str">
        <f t="shared" si="68"/>
        <v/>
      </c>
      <c r="N1944" s="54"/>
      <c r="O1944" s="26"/>
      <c r="T1944" s="53"/>
      <c r="Y1944" s="28"/>
    </row>
    <row r="1945" spans="9:25" x14ac:dyDescent="0.3">
      <c r="I1945" s="22">
        <v>39869</v>
      </c>
      <c r="J1945" s="29">
        <f t="shared" si="67"/>
        <v>2009</v>
      </c>
      <c r="K1945" s="29">
        <v>470</v>
      </c>
      <c r="L1945" s="42">
        <v>1300.1099999999999</v>
      </c>
      <c r="M1945" s="26">
        <f t="shared" si="68"/>
        <v>-0.5275522737348558</v>
      </c>
      <c r="N1945" s="54"/>
      <c r="O1945" s="26"/>
      <c r="T1945" s="53"/>
      <c r="Y1945" s="28"/>
    </row>
    <row r="1946" spans="9:25" x14ac:dyDescent="0.3">
      <c r="I1946" s="22">
        <v>39870</v>
      </c>
      <c r="J1946" s="29">
        <f t="shared" si="67"/>
        <v>2009</v>
      </c>
      <c r="K1946" s="29">
        <v>480</v>
      </c>
      <c r="L1946" s="42">
        <v>1290.32</v>
      </c>
      <c r="M1946" s="26" t="str">
        <f t="shared" si="68"/>
        <v/>
      </c>
      <c r="N1946" s="54"/>
      <c r="O1946" s="26"/>
      <c r="T1946" s="53"/>
      <c r="Y1946" s="28"/>
    </row>
    <row r="1947" spans="9:25" x14ac:dyDescent="0.3">
      <c r="I1947" s="22">
        <v>39871</v>
      </c>
      <c r="J1947" s="29">
        <f t="shared" si="67"/>
        <v>2009</v>
      </c>
      <c r="K1947" s="29">
        <v>470</v>
      </c>
      <c r="L1947" s="42">
        <v>1285.48</v>
      </c>
      <c r="M1947" s="26">
        <f t="shared" si="68"/>
        <v>-0.53087068543943006</v>
      </c>
      <c r="N1947" s="54"/>
      <c r="O1947" s="26"/>
      <c r="T1947" s="53"/>
      <c r="Y1947" s="28"/>
    </row>
    <row r="1948" spans="9:25" x14ac:dyDescent="0.3">
      <c r="I1948" s="22">
        <v>39874</v>
      </c>
      <c r="J1948" s="29">
        <f t="shared" si="67"/>
        <v>2009</v>
      </c>
      <c r="K1948" s="29">
        <v>460</v>
      </c>
      <c r="L1948" s="42">
        <v>1256.1099999999999</v>
      </c>
      <c r="M1948" s="26" t="str">
        <f t="shared" si="68"/>
        <v/>
      </c>
      <c r="N1948" s="54"/>
      <c r="O1948" s="26"/>
      <c r="T1948" s="53"/>
      <c r="Y1948" s="28"/>
    </row>
    <row r="1949" spans="9:25" x14ac:dyDescent="0.3">
      <c r="I1949" s="22">
        <v>39875</v>
      </c>
      <c r="J1949" s="29">
        <f t="shared" si="67"/>
        <v>2009</v>
      </c>
      <c r="K1949" s="29">
        <v>480</v>
      </c>
      <c r="L1949" s="42">
        <v>1264.82</v>
      </c>
      <c r="M1949" s="26">
        <f t="shared" si="68"/>
        <v>-0.52312512489113261</v>
      </c>
      <c r="N1949" s="54"/>
      <c r="O1949" s="26"/>
      <c r="T1949" s="53"/>
      <c r="Y1949" s="28"/>
    </row>
    <row r="1950" spans="9:25" x14ac:dyDescent="0.3">
      <c r="I1950" s="22">
        <v>39876</v>
      </c>
      <c r="J1950" s="29">
        <f t="shared" si="67"/>
        <v>2009</v>
      </c>
      <c r="K1950" s="29">
        <v>515</v>
      </c>
      <c r="L1950" s="42">
        <v>1289.3800000000001</v>
      </c>
      <c r="M1950" s="26">
        <f t="shared" si="68"/>
        <v>-0.51062529651769617</v>
      </c>
      <c r="N1950" s="54"/>
      <c r="O1950" s="26"/>
      <c r="T1950" s="53"/>
      <c r="Y1950" s="28"/>
    </row>
    <row r="1951" spans="9:25" x14ac:dyDescent="0.3">
      <c r="I1951" s="22">
        <v>39877</v>
      </c>
      <c r="J1951" s="29">
        <f t="shared" si="67"/>
        <v>2009</v>
      </c>
      <c r="K1951" s="29">
        <v>520</v>
      </c>
      <c r="L1951" s="42">
        <v>1288.07</v>
      </c>
      <c r="M1951" s="26">
        <f t="shared" si="68"/>
        <v>-0.51203000397780007</v>
      </c>
      <c r="N1951" s="54"/>
      <c r="O1951" s="26"/>
      <c r="T1951" s="53"/>
      <c r="Y1951" s="28"/>
    </row>
    <row r="1952" spans="9:25" x14ac:dyDescent="0.3">
      <c r="I1952" s="22">
        <v>39878</v>
      </c>
      <c r="J1952" s="29">
        <f t="shared" si="67"/>
        <v>2009</v>
      </c>
      <c r="K1952" s="29">
        <v>515</v>
      </c>
      <c r="L1952" s="42">
        <v>1286.69</v>
      </c>
      <c r="M1952" s="26">
        <f t="shared" si="68"/>
        <v>-0.51563735196464466</v>
      </c>
      <c r="N1952" s="54"/>
      <c r="O1952" s="26"/>
      <c r="T1952" s="53"/>
      <c r="Y1952" s="28"/>
    </row>
    <row r="1953" spans="9:25" x14ac:dyDescent="0.3">
      <c r="I1953" s="22">
        <v>39882</v>
      </c>
      <c r="J1953" s="29">
        <f t="shared" si="67"/>
        <v>2009</v>
      </c>
      <c r="K1953" s="29">
        <v>540</v>
      </c>
      <c r="L1953" s="42">
        <v>1300.21</v>
      </c>
      <c r="M1953" s="26">
        <f t="shared" si="68"/>
        <v>-0.48564997408885741</v>
      </c>
      <c r="N1953" s="54"/>
      <c r="O1953" s="26"/>
      <c r="T1953" s="53"/>
      <c r="Y1953" s="28"/>
    </row>
    <row r="1954" spans="9:25" x14ac:dyDescent="0.3">
      <c r="I1954" s="22">
        <v>39883</v>
      </c>
      <c r="J1954" s="29">
        <f t="shared" si="67"/>
        <v>2009</v>
      </c>
      <c r="K1954" s="29">
        <v>560</v>
      </c>
      <c r="L1954" s="42">
        <v>1314.52</v>
      </c>
      <c r="M1954" s="26">
        <f t="shared" si="68"/>
        <v>-0.47909476011777158</v>
      </c>
      <c r="N1954" s="54"/>
      <c r="O1954" s="26"/>
      <c r="T1954" s="53"/>
      <c r="Y1954" s="28"/>
    </row>
    <row r="1955" spans="9:25" x14ac:dyDescent="0.3">
      <c r="I1955" s="22">
        <v>39884</v>
      </c>
      <c r="J1955" s="29">
        <f t="shared" si="67"/>
        <v>2009</v>
      </c>
      <c r="K1955" s="29">
        <v>550</v>
      </c>
      <c r="L1955" s="42">
        <v>1310.4100000000001</v>
      </c>
      <c r="M1955" s="26">
        <f t="shared" si="68"/>
        <v>-0.48736816574343561</v>
      </c>
      <c r="N1955" s="54"/>
      <c r="O1955" s="26"/>
      <c r="T1955" s="53"/>
      <c r="Y1955" s="28"/>
    </row>
    <row r="1956" spans="9:25" x14ac:dyDescent="0.3">
      <c r="I1956" s="22">
        <v>39885</v>
      </c>
      <c r="J1956" s="29">
        <f t="shared" si="67"/>
        <v>2009</v>
      </c>
      <c r="K1956" s="29">
        <v>565</v>
      </c>
      <c r="L1956" s="42">
        <v>1327.44</v>
      </c>
      <c r="M1956" s="26">
        <f t="shared" si="68"/>
        <v>-0.45609873022506853</v>
      </c>
      <c r="N1956" s="54"/>
      <c r="O1956" s="26"/>
      <c r="T1956" s="53"/>
      <c r="Y1956" s="28"/>
    </row>
    <row r="1957" spans="9:25" x14ac:dyDescent="0.3">
      <c r="I1957" s="22">
        <v>39888</v>
      </c>
      <c r="J1957" s="29">
        <f t="shared" si="67"/>
        <v>2009</v>
      </c>
      <c r="K1957" s="29">
        <v>565</v>
      </c>
      <c r="L1957" s="42">
        <v>1324.85</v>
      </c>
      <c r="M1957" s="26" t="str">
        <f t="shared" si="68"/>
        <v/>
      </c>
      <c r="N1957" s="54"/>
      <c r="O1957" s="26"/>
      <c r="T1957" s="53"/>
      <c r="Y1957" s="28"/>
    </row>
    <row r="1958" spans="9:25" x14ac:dyDescent="0.3">
      <c r="I1958" s="22">
        <v>39889</v>
      </c>
      <c r="J1958" s="29">
        <f t="shared" si="67"/>
        <v>2009</v>
      </c>
      <c r="K1958" s="29">
        <v>570</v>
      </c>
      <c r="L1958" s="42">
        <v>1312.09</v>
      </c>
      <c r="M1958" s="26">
        <f t="shared" si="68"/>
        <v>-0.43256556185995026</v>
      </c>
      <c r="N1958" s="54"/>
      <c r="O1958" s="26"/>
      <c r="T1958" s="53"/>
      <c r="Y1958" s="28"/>
    </row>
    <row r="1959" spans="9:25" x14ac:dyDescent="0.3">
      <c r="I1959" s="22">
        <v>39890</v>
      </c>
      <c r="J1959" s="29">
        <f t="shared" si="67"/>
        <v>2009</v>
      </c>
      <c r="K1959" s="29">
        <v>560</v>
      </c>
      <c r="L1959" s="42">
        <v>1322.84</v>
      </c>
      <c r="M1959" s="26">
        <f t="shared" si="68"/>
        <v>-0.43463302262168829</v>
      </c>
      <c r="N1959" s="54"/>
      <c r="O1959" s="26"/>
      <c r="T1959" s="53"/>
      <c r="Y1959" s="28"/>
    </row>
    <row r="1960" spans="9:25" x14ac:dyDescent="0.3">
      <c r="I1960" s="22">
        <v>39892</v>
      </c>
      <c r="J1960" s="29">
        <f t="shared" si="67"/>
        <v>2009</v>
      </c>
      <c r="K1960" s="29">
        <v>590</v>
      </c>
      <c r="L1960" s="42">
        <v>1360.89</v>
      </c>
      <c r="M1960" s="26" t="str">
        <f t="shared" si="68"/>
        <v/>
      </c>
      <c r="N1960" s="54"/>
      <c r="O1960" s="26"/>
      <c r="T1960" s="53"/>
      <c r="Y1960" s="28"/>
    </row>
    <row r="1961" spans="9:25" x14ac:dyDescent="0.3">
      <c r="I1961" s="22">
        <v>39895</v>
      </c>
      <c r="J1961" s="29">
        <f t="shared" si="67"/>
        <v>2009</v>
      </c>
      <c r="K1961" s="29">
        <v>610</v>
      </c>
      <c r="L1961" s="42">
        <v>1406.65</v>
      </c>
      <c r="M1961" s="26" t="str">
        <f t="shared" si="68"/>
        <v/>
      </c>
      <c r="N1961" s="54"/>
      <c r="O1961" s="26"/>
      <c r="T1961" s="53"/>
      <c r="Y1961" s="28"/>
    </row>
    <row r="1962" spans="9:25" x14ac:dyDescent="0.3">
      <c r="I1962" s="22">
        <v>39896</v>
      </c>
      <c r="J1962" s="29">
        <f t="shared" si="67"/>
        <v>2009</v>
      </c>
      <c r="K1962" s="29">
        <v>625</v>
      </c>
      <c r="L1962" s="42">
        <v>1436.12</v>
      </c>
      <c r="M1962" s="26">
        <f t="shared" si="68"/>
        <v>-0.38608723159591163</v>
      </c>
      <c r="N1962" s="54"/>
      <c r="O1962" s="26"/>
      <c r="T1962" s="53"/>
      <c r="Y1962" s="28"/>
    </row>
    <row r="1963" spans="9:25" x14ac:dyDescent="0.3">
      <c r="I1963" s="22">
        <v>39897</v>
      </c>
      <c r="J1963" s="29">
        <f t="shared" si="67"/>
        <v>2009</v>
      </c>
      <c r="K1963" s="29">
        <v>630</v>
      </c>
      <c r="L1963" s="42">
        <v>1419.97</v>
      </c>
      <c r="M1963" s="26">
        <f t="shared" si="68"/>
        <v>-0.41314338615154445</v>
      </c>
      <c r="N1963" s="54"/>
      <c r="O1963" s="26"/>
      <c r="T1963" s="53"/>
      <c r="Y1963" s="28"/>
    </row>
    <row r="1964" spans="9:25" x14ac:dyDescent="0.3">
      <c r="I1964" s="22">
        <v>39899</v>
      </c>
      <c r="J1964" s="29">
        <f t="shared" si="67"/>
        <v>2009</v>
      </c>
      <c r="K1964" s="29">
        <v>635</v>
      </c>
      <c r="L1964" s="42">
        <v>1462.75</v>
      </c>
      <c r="M1964" s="26">
        <f t="shared" si="68"/>
        <v>-0.40328798417198686</v>
      </c>
      <c r="N1964" s="54"/>
      <c r="O1964" s="26"/>
      <c r="T1964" s="53"/>
      <c r="Y1964" s="28"/>
    </row>
    <row r="1965" spans="9:25" x14ac:dyDescent="0.3">
      <c r="I1965" s="22">
        <v>39902</v>
      </c>
      <c r="J1965" s="29">
        <f t="shared" si="67"/>
        <v>2009</v>
      </c>
      <c r="K1965" s="29">
        <v>615</v>
      </c>
      <c r="L1965" s="42">
        <v>1419.09</v>
      </c>
      <c r="M1965" s="26" t="str">
        <f t="shared" si="68"/>
        <v/>
      </c>
      <c r="N1965" s="54"/>
      <c r="O1965" s="26"/>
      <c r="T1965" s="53"/>
      <c r="Y1965" s="28"/>
    </row>
    <row r="1966" spans="9:25" x14ac:dyDescent="0.3">
      <c r="I1966" s="22">
        <v>39903</v>
      </c>
      <c r="J1966" s="29">
        <f t="shared" si="67"/>
        <v>2009</v>
      </c>
      <c r="K1966" s="29">
        <v>620</v>
      </c>
      <c r="L1966" s="42">
        <v>1434.07</v>
      </c>
      <c r="M1966" s="26">
        <f t="shared" si="68"/>
        <v>-0.41401953172884409</v>
      </c>
      <c r="N1966" s="54"/>
      <c r="O1966" s="26"/>
      <c r="T1966" s="53"/>
      <c r="Y1966" s="28"/>
    </row>
    <row r="1967" spans="9:25" x14ac:dyDescent="0.3">
      <c r="I1967" s="22">
        <v>39904</v>
      </c>
      <c r="J1967" s="29">
        <f t="shared" si="67"/>
        <v>2009</v>
      </c>
      <c r="K1967" s="29">
        <v>635</v>
      </c>
      <c r="L1967" s="42">
        <v>1461.75</v>
      </c>
      <c r="M1967" s="26">
        <f t="shared" si="68"/>
        <v>-0.38921968035098714</v>
      </c>
      <c r="N1967" s="54"/>
      <c r="O1967" s="26"/>
      <c r="T1967" s="53"/>
      <c r="Y1967" s="28"/>
    </row>
    <row r="1968" spans="9:25" x14ac:dyDescent="0.3">
      <c r="I1968" s="22">
        <v>39905</v>
      </c>
      <c r="J1968" s="29">
        <f t="shared" si="67"/>
        <v>2009</v>
      </c>
      <c r="K1968" s="29">
        <v>655</v>
      </c>
      <c r="L1968" s="42">
        <v>1499.73</v>
      </c>
      <c r="M1968" s="26">
        <f t="shared" si="68"/>
        <v>-0.35968900900439332</v>
      </c>
      <c r="N1968" s="54"/>
      <c r="O1968" s="26"/>
      <c r="T1968" s="53"/>
      <c r="Y1968" s="28"/>
    </row>
    <row r="1969" spans="9:25" x14ac:dyDescent="0.3">
      <c r="I1969" s="22">
        <v>39906</v>
      </c>
      <c r="J1969" s="29">
        <f t="shared" si="67"/>
        <v>2009</v>
      </c>
      <c r="K1969" s="29">
        <v>635</v>
      </c>
      <c r="L1969" s="42">
        <v>1500.36</v>
      </c>
      <c r="M1969" s="26">
        <f t="shared" si="68"/>
        <v>-0.32958886848349173</v>
      </c>
      <c r="N1969" s="54"/>
      <c r="O1969" s="26"/>
      <c r="T1969" s="53"/>
      <c r="Y1969" s="28"/>
    </row>
    <row r="1970" spans="9:25" x14ac:dyDescent="0.3">
      <c r="I1970" s="22">
        <v>39909</v>
      </c>
      <c r="J1970" s="29">
        <f t="shared" si="67"/>
        <v>2009</v>
      </c>
      <c r="K1970" s="29">
        <v>645</v>
      </c>
      <c r="L1970" s="42">
        <v>1516.64</v>
      </c>
      <c r="M1970" s="26" t="str">
        <f t="shared" si="68"/>
        <v/>
      </c>
      <c r="N1970" s="54"/>
      <c r="O1970" s="26"/>
      <c r="T1970" s="53"/>
      <c r="Y1970" s="28"/>
    </row>
    <row r="1971" spans="9:25" x14ac:dyDescent="0.3">
      <c r="I1971" s="22">
        <v>39910</v>
      </c>
      <c r="J1971" s="29">
        <f t="shared" si="67"/>
        <v>2009</v>
      </c>
      <c r="K1971" s="29">
        <v>640</v>
      </c>
      <c r="L1971" s="42">
        <v>1490.86</v>
      </c>
      <c r="M1971" s="26" t="str">
        <f t="shared" si="68"/>
        <v/>
      </c>
      <c r="N1971" s="54"/>
      <c r="O1971" s="26"/>
      <c r="T1971" s="53"/>
      <c r="Y1971" s="28"/>
    </row>
    <row r="1972" spans="9:25" x14ac:dyDescent="0.3">
      <c r="I1972" s="22">
        <v>39911</v>
      </c>
      <c r="J1972" s="29">
        <f t="shared" si="67"/>
        <v>2009</v>
      </c>
      <c r="K1972" s="29">
        <v>610</v>
      </c>
      <c r="L1972" s="42">
        <v>1465.75</v>
      </c>
      <c r="M1972" s="26">
        <f t="shared" si="68"/>
        <v>-0.34848895664890189</v>
      </c>
      <c r="N1972" s="54"/>
      <c r="O1972" s="26"/>
      <c r="T1972" s="53"/>
      <c r="Y1972" s="28"/>
    </row>
    <row r="1973" spans="9:25" x14ac:dyDescent="0.3">
      <c r="I1973" s="22">
        <v>39916</v>
      </c>
      <c r="J1973" s="29">
        <f t="shared" si="67"/>
        <v>2009</v>
      </c>
      <c r="K1973" s="29">
        <v>645</v>
      </c>
      <c r="L1973" s="42">
        <v>1540.4</v>
      </c>
      <c r="M1973" s="26" t="str">
        <f t="shared" si="68"/>
        <v/>
      </c>
      <c r="N1973" s="54"/>
      <c r="O1973" s="26"/>
      <c r="T1973" s="53"/>
      <c r="Y1973" s="28"/>
    </row>
    <row r="1974" spans="9:25" x14ac:dyDescent="0.3">
      <c r="I1974" s="22">
        <v>39917</v>
      </c>
      <c r="J1974" s="29">
        <f t="shared" si="67"/>
        <v>2009</v>
      </c>
      <c r="K1974" s="29">
        <v>670</v>
      </c>
      <c r="L1974" s="42">
        <v>1570.26</v>
      </c>
      <c r="M1974" s="26">
        <f t="shared" si="68"/>
        <v>-0.30901042033373233</v>
      </c>
      <c r="N1974" s="54"/>
      <c r="O1974" s="26"/>
      <c r="T1974" s="53"/>
      <c r="Y1974" s="28"/>
    </row>
    <row r="1975" spans="9:25" x14ac:dyDescent="0.3">
      <c r="I1975" s="22">
        <v>39918</v>
      </c>
      <c r="J1975" s="29">
        <f t="shared" si="67"/>
        <v>2009</v>
      </c>
      <c r="K1975" s="29">
        <v>675</v>
      </c>
      <c r="L1975" s="42">
        <v>1593.66</v>
      </c>
      <c r="M1975" s="26">
        <f t="shared" si="68"/>
        <v>-0.30537079494041652</v>
      </c>
      <c r="N1975" s="54"/>
      <c r="O1975" s="26"/>
      <c r="T1975" s="53"/>
      <c r="Y1975" s="28"/>
    </row>
    <row r="1976" spans="9:25" x14ac:dyDescent="0.3">
      <c r="I1976" s="22">
        <v>39919</v>
      </c>
      <c r="J1976" s="29">
        <f t="shared" si="67"/>
        <v>2009</v>
      </c>
      <c r="K1976" s="29">
        <v>695</v>
      </c>
      <c r="L1976" s="42">
        <v>1625.09</v>
      </c>
      <c r="M1976" s="26">
        <f t="shared" si="68"/>
        <v>-0.30489922666301678</v>
      </c>
      <c r="N1976" s="54"/>
      <c r="O1976" s="26"/>
      <c r="T1976" s="53"/>
      <c r="Y1976" s="28"/>
    </row>
    <row r="1977" spans="9:25" x14ac:dyDescent="0.3">
      <c r="I1977" s="22">
        <v>39923</v>
      </c>
      <c r="J1977" s="29">
        <f t="shared" si="67"/>
        <v>2009</v>
      </c>
      <c r="K1977" s="29">
        <v>705</v>
      </c>
      <c r="L1977" s="42">
        <v>1661.85</v>
      </c>
      <c r="M1977" s="26" t="str">
        <f t="shared" si="68"/>
        <v/>
      </c>
      <c r="N1977" s="54"/>
      <c r="O1977" s="26"/>
      <c r="T1977" s="53"/>
      <c r="Y1977" s="28"/>
    </row>
    <row r="1978" spans="9:25" x14ac:dyDescent="0.3">
      <c r="I1978" s="22">
        <v>39924</v>
      </c>
      <c r="J1978" s="29">
        <f t="shared" si="67"/>
        <v>2009</v>
      </c>
      <c r="K1978" s="29">
        <v>685</v>
      </c>
      <c r="L1978" s="42">
        <v>1628.85</v>
      </c>
      <c r="M1978" s="26">
        <f t="shared" si="68"/>
        <v>-0.30268548604600387</v>
      </c>
      <c r="N1978" s="54"/>
      <c r="O1978" s="26"/>
      <c r="T1978" s="53"/>
      <c r="Y1978" s="28"/>
    </row>
    <row r="1979" spans="9:25" x14ac:dyDescent="0.3">
      <c r="I1979" s="22">
        <v>39925</v>
      </c>
      <c r="J1979" s="29">
        <f t="shared" si="67"/>
        <v>2009</v>
      </c>
      <c r="K1979" s="29">
        <v>685</v>
      </c>
      <c r="L1979" s="42">
        <v>1615.23</v>
      </c>
      <c r="M1979" s="26">
        <f t="shared" si="68"/>
        <v>-0.29438207155650686</v>
      </c>
      <c r="N1979" s="54"/>
      <c r="O1979" s="26"/>
      <c r="T1979" s="53"/>
      <c r="Y1979" s="28"/>
    </row>
    <row r="1980" spans="9:25" x14ac:dyDescent="0.3">
      <c r="I1980" s="22">
        <v>39926</v>
      </c>
      <c r="J1980" s="29">
        <f t="shared" si="67"/>
        <v>2009</v>
      </c>
      <c r="K1980" s="29">
        <v>670</v>
      </c>
      <c r="L1980" s="42">
        <v>1592.7</v>
      </c>
      <c r="M1980" s="26">
        <f t="shared" si="68"/>
        <v>-0.31180054444108374</v>
      </c>
      <c r="N1980" s="54"/>
      <c r="O1980" s="26"/>
      <c r="T1980" s="53"/>
      <c r="Y1980" s="28"/>
    </row>
    <row r="1981" spans="9:25" x14ac:dyDescent="0.3">
      <c r="I1981" s="22">
        <v>39927</v>
      </c>
      <c r="J1981" s="29">
        <f t="shared" si="67"/>
        <v>2009</v>
      </c>
      <c r="K1981" s="29">
        <v>680</v>
      </c>
      <c r="L1981" s="42">
        <v>1591.34</v>
      </c>
      <c r="M1981" s="26">
        <f t="shared" si="68"/>
        <v>-0.29896298645803049</v>
      </c>
      <c r="N1981" s="54"/>
      <c r="O1981" s="26"/>
      <c r="T1981" s="53"/>
      <c r="Y1981" s="28"/>
    </row>
    <row r="1982" spans="9:25" x14ac:dyDescent="0.3">
      <c r="I1982" s="22">
        <v>39930</v>
      </c>
      <c r="J1982" s="29">
        <f t="shared" si="67"/>
        <v>2009</v>
      </c>
      <c r="K1982" s="29">
        <v>645</v>
      </c>
      <c r="L1982" s="42">
        <v>1576.08</v>
      </c>
      <c r="M1982" s="26" t="str">
        <f t="shared" si="68"/>
        <v/>
      </c>
      <c r="N1982" s="54"/>
      <c r="O1982" s="26"/>
      <c r="T1982" s="53"/>
      <c r="Y1982" s="28"/>
    </row>
    <row r="1983" spans="9:25" x14ac:dyDescent="0.3">
      <c r="I1983" s="22">
        <v>39931</v>
      </c>
      <c r="J1983" s="29">
        <f t="shared" si="67"/>
        <v>2009</v>
      </c>
      <c r="K1983" s="29">
        <v>665</v>
      </c>
      <c r="L1983" s="42">
        <v>1595.92</v>
      </c>
      <c r="M1983" s="26">
        <f t="shared" si="68"/>
        <v>-0.29205832383301317</v>
      </c>
      <c r="N1983" s="54"/>
      <c r="O1983" s="26"/>
      <c r="T1983" s="53"/>
      <c r="Y1983" s="28"/>
    </row>
    <row r="1984" spans="9:25" x14ac:dyDescent="0.3">
      <c r="I1984" s="22">
        <v>39932</v>
      </c>
      <c r="J1984" s="29">
        <f t="shared" si="67"/>
        <v>2009</v>
      </c>
      <c r="K1984" s="29">
        <v>665</v>
      </c>
      <c r="L1984" s="42">
        <v>1644.19</v>
      </c>
      <c r="M1984" s="26">
        <f t="shared" si="68"/>
        <v>-0.28623026398614304</v>
      </c>
      <c r="N1984" s="54"/>
      <c r="O1984" s="26"/>
      <c r="T1984" s="53"/>
      <c r="Y1984" s="28"/>
    </row>
    <row r="1985" spans="9:25" x14ac:dyDescent="0.3">
      <c r="I1985" s="22">
        <v>39933</v>
      </c>
      <c r="J1985" s="29">
        <f t="shared" si="67"/>
        <v>2009</v>
      </c>
      <c r="K1985" s="29">
        <v>670</v>
      </c>
      <c r="L1985" s="42">
        <v>1722.77</v>
      </c>
      <c r="M1985" s="26">
        <f t="shared" si="68"/>
        <v>-0.25243868571329386</v>
      </c>
      <c r="N1985" s="54"/>
      <c r="O1985" s="26"/>
      <c r="T1985" s="53"/>
      <c r="Y1985" s="28"/>
    </row>
    <row r="1986" spans="9:25" x14ac:dyDescent="0.3">
      <c r="I1986" s="22">
        <v>39934</v>
      </c>
      <c r="J1986" s="29">
        <f t="shared" si="67"/>
        <v>2009</v>
      </c>
      <c r="K1986" s="29">
        <v>695</v>
      </c>
      <c r="L1986" s="42">
        <v>1729.58</v>
      </c>
      <c r="M1986" s="26" t="str">
        <f t="shared" si="68"/>
        <v/>
      </c>
      <c r="N1986" s="54"/>
      <c r="O1986" s="26"/>
      <c r="T1986" s="53"/>
      <c r="Y1986" s="28"/>
    </row>
    <row r="1987" spans="9:25" x14ac:dyDescent="0.3">
      <c r="I1987" s="22">
        <v>39937</v>
      </c>
      <c r="J1987" s="29">
        <f t="shared" si="67"/>
        <v>2009</v>
      </c>
      <c r="K1987" s="29">
        <v>710</v>
      </c>
      <c r="L1987" s="42">
        <v>1788.15</v>
      </c>
      <c r="M1987" s="26" t="str">
        <f t="shared" si="68"/>
        <v/>
      </c>
      <c r="N1987" s="54"/>
      <c r="O1987" s="26"/>
      <c r="T1987" s="53"/>
      <c r="Y1987" s="28"/>
    </row>
    <row r="1988" spans="9:25" x14ac:dyDescent="0.3">
      <c r="I1988" s="22">
        <v>39938</v>
      </c>
      <c r="J1988" s="29">
        <f t="shared" si="67"/>
        <v>2009</v>
      </c>
      <c r="K1988" s="29">
        <v>700</v>
      </c>
      <c r="L1988" s="42">
        <v>1772.07</v>
      </c>
      <c r="M1988" s="26">
        <f t="shared" si="68"/>
        <v>-0.25792402815757182</v>
      </c>
      <c r="N1988" s="54"/>
      <c r="O1988" s="26"/>
      <c r="T1988" s="53"/>
      <c r="Y1988" s="28"/>
    </row>
    <row r="1989" spans="9:25" x14ac:dyDescent="0.3">
      <c r="I1989" s="22">
        <v>39939</v>
      </c>
      <c r="J1989" s="29">
        <f t="shared" ref="J1989:J2052" si="69">YEAR(I1989)</f>
        <v>2009</v>
      </c>
      <c r="K1989" s="29">
        <v>680</v>
      </c>
      <c r="L1989" s="42">
        <v>1798.34</v>
      </c>
      <c r="M1989" s="26">
        <f t="shared" ref="M1989:M2052" si="70">IFERROR((L1989-_xlfn.XLOOKUP(EDATE(I1989, -12), I:I, L:L, "", 0)) / _xlfn.XLOOKUP(EDATE(I1989, -12), I:I, L:L, "", 0),IF(_xlfn.XLOOKUP(EDATE(I1989, -12), I:I, L:L, "", 0)=0, "Previous Year Value is Zero", ""))</f>
        <v>-0.24179220264521489</v>
      </c>
      <c r="N1989" s="54"/>
      <c r="O1989" s="26"/>
      <c r="T1989" s="53"/>
      <c r="Y1989" s="28"/>
    </row>
    <row r="1990" spans="9:25" x14ac:dyDescent="0.3">
      <c r="I1990" s="22">
        <v>39940</v>
      </c>
      <c r="J1990" s="29">
        <f t="shared" si="69"/>
        <v>2009</v>
      </c>
      <c r="K1990" s="29">
        <v>670</v>
      </c>
      <c r="L1990" s="42">
        <v>1828.85</v>
      </c>
      <c r="M1990" s="26">
        <f t="shared" si="70"/>
        <v>-0.23244638435388423</v>
      </c>
      <c r="N1990" s="54"/>
      <c r="O1990" s="26"/>
      <c r="T1990" s="53"/>
      <c r="Y1990" s="28"/>
    </row>
    <row r="1991" spans="9:25" x14ac:dyDescent="0.3">
      <c r="I1991" s="22">
        <v>39941</v>
      </c>
      <c r="J1991" s="29">
        <f t="shared" si="69"/>
        <v>2009</v>
      </c>
      <c r="K1991" s="29">
        <v>670</v>
      </c>
      <c r="L1991" s="42">
        <v>1862.53</v>
      </c>
      <c r="M1991" s="26">
        <f t="shared" si="70"/>
        <v>-0.21641360915130017</v>
      </c>
      <c r="N1991" s="54"/>
      <c r="O1991" s="26"/>
      <c r="T1991" s="53"/>
      <c r="Y1991" s="28"/>
    </row>
    <row r="1992" spans="9:25" x14ac:dyDescent="0.3">
      <c r="I1992" s="22">
        <v>39944</v>
      </c>
      <c r="J1992" s="29">
        <f t="shared" si="69"/>
        <v>2009</v>
      </c>
      <c r="K1992" s="29">
        <v>640</v>
      </c>
      <c r="L1992" s="42">
        <v>1830.74</v>
      </c>
      <c r="M1992" s="26" t="str">
        <f t="shared" si="70"/>
        <v/>
      </c>
      <c r="N1992" s="54"/>
      <c r="O1992" s="26"/>
      <c r="T1992" s="53"/>
      <c r="Y1992" s="28"/>
    </row>
    <row r="1993" spans="9:25" x14ac:dyDescent="0.3">
      <c r="I1993" s="22">
        <v>39945</v>
      </c>
      <c r="J1993" s="29">
        <f t="shared" si="69"/>
        <v>2009</v>
      </c>
      <c r="K1993" s="29">
        <v>645</v>
      </c>
      <c r="L1993" s="42">
        <v>1842.02</v>
      </c>
      <c r="M1993" s="26">
        <f t="shared" si="70"/>
        <v>-0.22539108494533222</v>
      </c>
      <c r="N1993" s="54"/>
      <c r="O1993" s="26"/>
      <c r="T1993" s="53"/>
      <c r="Y1993" s="28"/>
    </row>
    <row r="1994" spans="9:25" x14ac:dyDescent="0.3">
      <c r="I1994" s="22">
        <v>39946</v>
      </c>
      <c r="J1994" s="29">
        <f t="shared" si="69"/>
        <v>2009</v>
      </c>
      <c r="K1994" s="29">
        <v>650</v>
      </c>
      <c r="L1994" s="42">
        <v>1851.33</v>
      </c>
      <c r="M1994" s="26">
        <f t="shared" si="70"/>
        <v>-0.23463971226590605</v>
      </c>
      <c r="N1994" s="54"/>
      <c r="O1994" s="26"/>
      <c r="T1994" s="53"/>
      <c r="Y1994" s="28"/>
    </row>
    <row r="1995" spans="9:25" x14ac:dyDescent="0.3">
      <c r="I1995" s="22">
        <v>39947</v>
      </c>
      <c r="J1995" s="29">
        <f t="shared" si="69"/>
        <v>2009</v>
      </c>
      <c r="K1995" s="29">
        <v>650</v>
      </c>
      <c r="L1995" s="42">
        <v>1785</v>
      </c>
      <c r="M1995" s="26">
        <f t="shared" si="70"/>
        <v>-0.27123225032049453</v>
      </c>
      <c r="N1995" s="54"/>
      <c r="O1995" s="26"/>
      <c r="T1995" s="53"/>
      <c r="Y1995" s="28"/>
    </row>
    <row r="1996" spans="9:25" x14ac:dyDescent="0.3">
      <c r="I1996" s="22">
        <v>39948</v>
      </c>
      <c r="J1996" s="29">
        <f t="shared" si="69"/>
        <v>2009</v>
      </c>
      <c r="K1996" s="29">
        <v>650</v>
      </c>
      <c r="L1996" s="42">
        <v>1750.91</v>
      </c>
      <c r="M1996" s="26">
        <f t="shared" si="70"/>
        <v>-0.28528743045379024</v>
      </c>
      <c r="N1996" s="54"/>
      <c r="O1996" s="26"/>
      <c r="T1996" s="53"/>
      <c r="Y1996" s="28"/>
    </row>
    <row r="1997" spans="9:25" x14ac:dyDescent="0.3">
      <c r="I1997" s="22">
        <v>39951</v>
      </c>
      <c r="J1997" s="29">
        <f t="shared" si="69"/>
        <v>2009</v>
      </c>
      <c r="K1997" s="29">
        <v>670</v>
      </c>
      <c r="L1997" s="42">
        <v>1803.57</v>
      </c>
      <c r="M1997" s="26" t="str">
        <f t="shared" si="70"/>
        <v/>
      </c>
      <c r="N1997" s="54"/>
      <c r="O1997" s="26"/>
      <c r="T1997" s="53"/>
      <c r="Y1997" s="28"/>
    </row>
    <row r="1998" spans="9:25" x14ac:dyDescent="0.3">
      <c r="I1998" s="22">
        <v>39952</v>
      </c>
      <c r="J1998" s="29">
        <f t="shared" si="69"/>
        <v>2009</v>
      </c>
      <c r="K1998" s="29">
        <v>700</v>
      </c>
      <c r="L1998" s="42">
        <v>1886.02</v>
      </c>
      <c r="M1998" s="26">
        <f t="shared" si="70"/>
        <v>-0.24888488864816646</v>
      </c>
      <c r="N1998" s="54"/>
      <c r="O1998" s="26"/>
      <c r="T1998" s="53"/>
      <c r="Y1998" s="28"/>
    </row>
    <row r="1999" spans="9:25" x14ac:dyDescent="0.3">
      <c r="I1999" s="22">
        <v>39953</v>
      </c>
      <c r="J1999" s="29">
        <f t="shared" si="69"/>
        <v>2009</v>
      </c>
      <c r="K1999" s="29">
        <v>705</v>
      </c>
      <c r="L1999" s="42">
        <v>1885.72</v>
      </c>
      <c r="M1999" s="26" t="str">
        <f t="shared" si="70"/>
        <v/>
      </c>
      <c r="N1999" s="54"/>
      <c r="O1999" s="26"/>
      <c r="T1999" s="53"/>
      <c r="Y1999" s="28"/>
    </row>
    <row r="2000" spans="9:25" x14ac:dyDescent="0.3">
      <c r="I2000" s="22">
        <v>39955</v>
      </c>
      <c r="J2000" s="29">
        <f t="shared" si="69"/>
        <v>2009</v>
      </c>
      <c r="K2000" s="29">
        <v>695</v>
      </c>
      <c r="L2000" s="42">
        <v>1881.71</v>
      </c>
      <c r="M2000" s="26">
        <f t="shared" si="70"/>
        <v>-0.24850336468379952</v>
      </c>
      <c r="N2000" s="54"/>
      <c r="O2000" s="26"/>
      <c r="T2000" s="53"/>
      <c r="Y2000" s="28"/>
    </row>
    <row r="2001" spans="9:25" x14ac:dyDescent="0.3">
      <c r="I2001" s="22">
        <v>39958</v>
      </c>
      <c r="J2001" s="29">
        <f t="shared" si="69"/>
        <v>2009</v>
      </c>
      <c r="K2001" s="29">
        <v>695</v>
      </c>
      <c r="L2001" s="42">
        <v>1890.97</v>
      </c>
      <c r="M2001" s="26" t="str">
        <f t="shared" si="70"/>
        <v/>
      </c>
      <c r="N2001" s="54"/>
      <c r="O2001" s="26"/>
      <c r="T2001" s="53"/>
      <c r="Y2001" s="28"/>
    </row>
    <row r="2002" spans="9:25" x14ac:dyDescent="0.3">
      <c r="I2002" s="22">
        <v>39959</v>
      </c>
      <c r="J2002" s="29">
        <f t="shared" si="69"/>
        <v>2009</v>
      </c>
      <c r="K2002" s="29">
        <v>675</v>
      </c>
      <c r="L2002" s="42">
        <v>1857.59</v>
      </c>
      <c r="M2002" s="26">
        <f t="shared" si="70"/>
        <v>-0.23231517566009435</v>
      </c>
      <c r="N2002" s="54"/>
      <c r="O2002" s="26"/>
      <c r="T2002" s="53"/>
      <c r="Y2002" s="28"/>
    </row>
    <row r="2003" spans="9:25" x14ac:dyDescent="0.3">
      <c r="I2003" s="22">
        <v>39960</v>
      </c>
      <c r="J2003" s="29">
        <f t="shared" si="69"/>
        <v>2009</v>
      </c>
      <c r="K2003" s="29">
        <v>690</v>
      </c>
      <c r="L2003" s="42">
        <v>1892.84</v>
      </c>
      <c r="M2003" s="26">
        <f t="shared" si="70"/>
        <v>-0.21032957863996665</v>
      </c>
      <c r="N2003" s="54"/>
      <c r="O2003" s="26"/>
      <c r="T2003" s="53"/>
      <c r="Y2003" s="28"/>
    </row>
    <row r="2004" spans="9:25" x14ac:dyDescent="0.3">
      <c r="I2004" s="22">
        <v>39961</v>
      </c>
      <c r="J2004" s="29">
        <f t="shared" si="69"/>
        <v>2009</v>
      </c>
      <c r="K2004" s="29">
        <v>690</v>
      </c>
      <c r="L2004" s="42">
        <v>1902.88</v>
      </c>
      <c r="M2004" s="26">
        <f t="shared" si="70"/>
        <v>-0.21813482785965801</v>
      </c>
      <c r="N2004" s="54"/>
      <c r="O2004" s="26"/>
      <c r="T2004" s="53"/>
      <c r="Y2004" s="28"/>
    </row>
    <row r="2005" spans="9:25" x14ac:dyDescent="0.3">
      <c r="I2005" s="22">
        <v>39962</v>
      </c>
      <c r="J2005" s="29">
        <f t="shared" si="69"/>
        <v>2009</v>
      </c>
      <c r="K2005" s="29">
        <v>675</v>
      </c>
      <c r="L2005" s="42">
        <v>1916.83</v>
      </c>
      <c r="M2005" s="26">
        <f t="shared" si="70"/>
        <v>-0.21664521138560244</v>
      </c>
      <c r="N2005" s="54"/>
      <c r="O2005" s="26"/>
      <c r="T2005" s="53"/>
      <c r="Y2005" s="28"/>
    </row>
    <row r="2006" spans="9:25" x14ac:dyDescent="0.3">
      <c r="I2006" s="22">
        <v>39965</v>
      </c>
      <c r="J2006" s="29">
        <f t="shared" si="69"/>
        <v>2009</v>
      </c>
      <c r="K2006" s="29">
        <v>685</v>
      </c>
      <c r="L2006" s="42">
        <v>1998.58</v>
      </c>
      <c r="M2006" s="26" t="str">
        <f t="shared" si="70"/>
        <v/>
      </c>
      <c r="N2006" s="54"/>
      <c r="O2006" s="26"/>
      <c r="T2006" s="53"/>
      <c r="Y2006" s="28"/>
    </row>
    <row r="2007" spans="9:25" x14ac:dyDescent="0.3">
      <c r="I2007" s="22">
        <v>39966</v>
      </c>
      <c r="J2007" s="29">
        <f t="shared" si="69"/>
        <v>2009</v>
      </c>
      <c r="K2007" s="29">
        <v>710</v>
      </c>
      <c r="L2007" s="42">
        <v>1998.64</v>
      </c>
      <c r="M2007" s="26">
        <f t="shared" si="70"/>
        <v>-0.17675891867845797</v>
      </c>
      <c r="N2007" s="54"/>
      <c r="O2007" s="26"/>
      <c r="T2007" s="53"/>
      <c r="Y2007" s="28"/>
    </row>
    <row r="2008" spans="9:25" x14ac:dyDescent="0.3">
      <c r="I2008" s="22">
        <v>39967</v>
      </c>
      <c r="J2008" s="29">
        <f t="shared" si="69"/>
        <v>2009</v>
      </c>
      <c r="K2008" s="29">
        <v>705</v>
      </c>
      <c r="L2008" s="42">
        <v>2010.91</v>
      </c>
      <c r="M2008" s="26">
        <f t="shared" si="70"/>
        <v>-0.16344885827082833</v>
      </c>
      <c r="N2008" s="54"/>
      <c r="O2008" s="26"/>
      <c r="T2008" s="53"/>
      <c r="Y2008" s="28"/>
    </row>
    <row r="2009" spans="9:25" x14ac:dyDescent="0.3">
      <c r="I2009" s="22">
        <v>39968</v>
      </c>
      <c r="J2009" s="29">
        <f t="shared" si="69"/>
        <v>2009</v>
      </c>
      <c r="K2009" s="29">
        <v>715</v>
      </c>
      <c r="L2009" s="42">
        <v>2032.72</v>
      </c>
      <c r="M2009" s="26">
        <f t="shared" si="70"/>
        <v>-0.13962219428677852</v>
      </c>
      <c r="N2009" s="54"/>
      <c r="O2009" s="26"/>
      <c r="T2009" s="53"/>
      <c r="Y2009" s="28"/>
    </row>
    <row r="2010" spans="9:25" x14ac:dyDescent="0.3">
      <c r="I2010" s="22">
        <v>39969</v>
      </c>
      <c r="J2010" s="29">
        <f t="shared" si="69"/>
        <v>2009</v>
      </c>
      <c r="K2010" s="29">
        <v>745</v>
      </c>
      <c r="L2010" s="42">
        <v>2078.9299999999998</v>
      </c>
      <c r="M2010" s="26">
        <f t="shared" si="70"/>
        <v>-0.13366365515402054</v>
      </c>
      <c r="N2010" s="54"/>
      <c r="O2010" s="26"/>
      <c r="T2010" s="53"/>
      <c r="Y2010" s="28"/>
    </row>
    <row r="2011" spans="9:25" x14ac:dyDescent="0.3">
      <c r="I2011" s="22">
        <v>39972</v>
      </c>
      <c r="J2011" s="29">
        <f t="shared" si="69"/>
        <v>2009</v>
      </c>
      <c r="K2011" s="29">
        <v>765</v>
      </c>
      <c r="L2011" s="42">
        <v>2056.65</v>
      </c>
      <c r="M2011" s="26" t="str">
        <f t="shared" si="70"/>
        <v/>
      </c>
      <c r="N2011" s="54"/>
      <c r="O2011" s="26"/>
      <c r="T2011" s="53"/>
      <c r="Y2011" s="28"/>
    </row>
    <row r="2012" spans="9:25" x14ac:dyDescent="0.3">
      <c r="I2012" s="22">
        <v>39973</v>
      </c>
      <c r="J2012" s="29">
        <f t="shared" si="69"/>
        <v>2009</v>
      </c>
      <c r="K2012" s="29">
        <v>795</v>
      </c>
      <c r="L2012" s="42">
        <v>2093.29</v>
      </c>
      <c r="M2012" s="26">
        <f t="shared" si="70"/>
        <v>-0.13144376950142733</v>
      </c>
      <c r="N2012" s="54"/>
      <c r="O2012" s="26"/>
      <c r="T2012" s="53"/>
      <c r="Y2012" s="28"/>
    </row>
    <row r="2013" spans="9:25" x14ac:dyDescent="0.3">
      <c r="I2013" s="22">
        <v>39974</v>
      </c>
      <c r="J2013" s="29">
        <f t="shared" si="69"/>
        <v>2009</v>
      </c>
      <c r="K2013" s="29">
        <v>780</v>
      </c>
      <c r="L2013" s="42">
        <v>2108.81</v>
      </c>
      <c r="M2013" s="26">
        <f t="shared" si="70"/>
        <v>-0.11163862466404369</v>
      </c>
      <c r="N2013" s="54"/>
      <c r="O2013" s="26"/>
      <c r="T2013" s="53"/>
      <c r="Y2013" s="28"/>
    </row>
    <row r="2014" spans="9:25" x14ac:dyDescent="0.3">
      <c r="I2014" s="22">
        <v>39975</v>
      </c>
      <c r="J2014" s="29">
        <f t="shared" si="69"/>
        <v>2009</v>
      </c>
      <c r="K2014" s="29">
        <v>775</v>
      </c>
      <c r="L2014" s="42">
        <v>2089.59</v>
      </c>
      <c r="M2014" s="26">
        <f t="shared" si="70"/>
        <v>-0.12009112423045505</v>
      </c>
      <c r="N2014" s="54"/>
      <c r="O2014" s="26"/>
      <c r="T2014" s="53"/>
      <c r="Y2014" s="28"/>
    </row>
    <row r="2015" spans="9:25" x14ac:dyDescent="0.3">
      <c r="I2015" s="22">
        <v>39976</v>
      </c>
      <c r="J2015" s="29">
        <f t="shared" si="69"/>
        <v>2009</v>
      </c>
      <c r="K2015" s="29">
        <v>770</v>
      </c>
      <c r="L2015" s="42">
        <v>2090.94</v>
      </c>
      <c r="M2015" s="26">
        <f t="shared" si="70"/>
        <v>-0.13203349093611075</v>
      </c>
      <c r="N2015" s="54"/>
      <c r="O2015" s="26"/>
      <c r="T2015" s="53"/>
      <c r="Y2015" s="28"/>
    </row>
    <row r="2016" spans="9:25" x14ac:dyDescent="0.3">
      <c r="I2016" s="22">
        <v>39979</v>
      </c>
      <c r="J2016" s="29">
        <f t="shared" si="69"/>
        <v>2009</v>
      </c>
      <c r="K2016" s="29">
        <v>770</v>
      </c>
      <c r="L2016" s="42">
        <v>2069.88</v>
      </c>
      <c r="M2016" s="26" t="str">
        <f t="shared" si="70"/>
        <v/>
      </c>
      <c r="N2016" s="54"/>
      <c r="O2016" s="26"/>
      <c r="T2016" s="53"/>
      <c r="Y2016" s="28"/>
    </row>
    <row r="2017" spans="9:25" x14ac:dyDescent="0.3">
      <c r="I2017" s="22">
        <v>39980</v>
      </c>
      <c r="J2017" s="29">
        <f t="shared" si="69"/>
        <v>2009</v>
      </c>
      <c r="K2017" s="29">
        <v>760</v>
      </c>
      <c r="L2017" s="42">
        <v>2030.37</v>
      </c>
      <c r="M2017" s="26">
        <f t="shared" si="70"/>
        <v>-0.15332104552050846</v>
      </c>
      <c r="N2017" s="54"/>
      <c r="O2017" s="26"/>
      <c r="T2017" s="53"/>
      <c r="Y2017" s="28"/>
    </row>
    <row r="2018" spans="9:25" x14ac:dyDescent="0.3">
      <c r="I2018" s="22">
        <v>39981</v>
      </c>
      <c r="J2018" s="29">
        <f t="shared" si="69"/>
        <v>2009</v>
      </c>
      <c r="K2018" s="29">
        <v>715</v>
      </c>
      <c r="L2018" s="42">
        <v>2024.97</v>
      </c>
      <c r="M2018" s="26">
        <f t="shared" si="70"/>
        <v>-0.14844952438624379</v>
      </c>
      <c r="N2018" s="54"/>
      <c r="O2018" s="26"/>
      <c r="T2018" s="53"/>
      <c r="Y2018" s="28"/>
    </row>
    <row r="2019" spans="9:25" x14ac:dyDescent="0.3">
      <c r="I2019" s="22">
        <v>39982</v>
      </c>
      <c r="J2019" s="29">
        <f t="shared" si="69"/>
        <v>2009</v>
      </c>
      <c r="K2019" s="29">
        <v>705</v>
      </c>
      <c r="L2019" s="42">
        <v>1950.99</v>
      </c>
      <c r="M2019" s="26">
        <f t="shared" si="70"/>
        <v>-0.1749105549399893</v>
      </c>
      <c r="N2019" s="54"/>
      <c r="O2019" s="26"/>
      <c r="T2019" s="53"/>
      <c r="Y2019" s="28"/>
    </row>
    <row r="2020" spans="9:25" x14ac:dyDescent="0.3">
      <c r="I2020" s="22">
        <v>39983</v>
      </c>
      <c r="J2020" s="29">
        <f t="shared" si="69"/>
        <v>2009</v>
      </c>
      <c r="K2020" s="29">
        <v>705</v>
      </c>
      <c r="L2020" s="42">
        <v>1990.47</v>
      </c>
      <c r="M2020" s="26">
        <f t="shared" si="70"/>
        <v>-0.16122221941290987</v>
      </c>
      <c r="N2020" s="54"/>
      <c r="O2020" s="26"/>
      <c r="T2020" s="53"/>
      <c r="Y2020" s="28"/>
    </row>
    <row r="2021" spans="9:25" x14ac:dyDescent="0.3">
      <c r="I2021" s="22">
        <v>39986</v>
      </c>
      <c r="J2021" s="29">
        <f t="shared" si="69"/>
        <v>2009</v>
      </c>
      <c r="K2021" s="29">
        <v>730</v>
      </c>
      <c r="L2021" s="42">
        <v>1975.03</v>
      </c>
      <c r="M2021" s="26" t="str">
        <f t="shared" si="70"/>
        <v/>
      </c>
      <c r="N2021" s="54"/>
      <c r="O2021" s="26"/>
      <c r="T2021" s="53"/>
      <c r="Y2021" s="28"/>
    </row>
    <row r="2022" spans="9:25" x14ac:dyDescent="0.3">
      <c r="I2022" s="22">
        <v>39987</v>
      </c>
      <c r="J2022" s="29">
        <f t="shared" si="69"/>
        <v>2009</v>
      </c>
      <c r="K2022" s="29">
        <v>715</v>
      </c>
      <c r="L2022" s="42">
        <v>1914.39</v>
      </c>
      <c r="M2022" s="26">
        <f t="shared" si="70"/>
        <v>-0.18975850072373587</v>
      </c>
      <c r="N2022" s="54"/>
      <c r="O2022" s="26"/>
      <c r="T2022" s="53"/>
      <c r="Y2022" s="28"/>
    </row>
    <row r="2023" spans="9:25" x14ac:dyDescent="0.3">
      <c r="I2023" s="22">
        <v>39988</v>
      </c>
      <c r="J2023" s="29">
        <f t="shared" si="69"/>
        <v>2009</v>
      </c>
      <c r="K2023" s="29">
        <v>730</v>
      </c>
      <c r="L2023" s="42">
        <v>1995.67</v>
      </c>
      <c r="M2023" s="26">
        <f t="shared" si="70"/>
        <v>-0.15630046757814814</v>
      </c>
      <c r="N2023" s="54"/>
      <c r="O2023" s="26"/>
      <c r="T2023" s="53"/>
      <c r="Y2023" s="28"/>
    </row>
    <row r="2024" spans="9:25" x14ac:dyDescent="0.3">
      <c r="I2024" s="22">
        <v>39989</v>
      </c>
      <c r="J2024" s="29">
        <f t="shared" si="69"/>
        <v>2009</v>
      </c>
      <c r="K2024" s="29">
        <v>765</v>
      </c>
      <c r="L2024" s="42">
        <v>2044.17</v>
      </c>
      <c r="M2024" s="26">
        <f t="shared" si="70"/>
        <v>-0.12693050193050195</v>
      </c>
      <c r="N2024" s="54"/>
      <c r="O2024" s="26"/>
      <c r="T2024" s="53"/>
      <c r="Y2024" s="28"/>
    </row>
    <row r="2025" spans="9:25" x14ac:dyDescent="0.3">
      <c r="I2025" s="22">
        <v>39990</v>
      </c>
      <c r="J2025" s="29">
        <f t="shared" si="69"/>
        <v>2009</v>
      </c>
      <c r="K2025" s="29">
        <v>710</v>
      </c>
      <c r="L2025" s="42">
        <v>2040.19</v>
      </c>
      <c r="M2025" s="26">
        <f t="shared" si="70"/>
        <v>-0.13216271284492248</v>
      </c>
      <c r="N2025" s="54"/>
      <c r="O2025" s="26"/>
      <c r="T2025" s="53"/>
      <c r="Y2025" s="28"/>
    </row>
    <row r="2026" spans="9:25" x14ac:dyDescent="0.3">
      <c r="I2026" s="22">
        <v>39993</v>
      </c>
      <c r="J2026" s="29">
        <f t="shared" si="69"/>
        <v>2009</v>
      </c>
      <c r="K2026" s="29">
        <v>705</v>
      </c>
      <c r="L2026" s="42">
        <v>2033.72</v>
      </c>
      <c r="M2026" s="26" t="str">
        <f t="shared" si="70"/>
        <v/>
      </c>
      <c r="N2026" s="54"/>
      <c r="O2026" s="26"/>
      <c r="T2026" s="53"/>
      <c r="Y2026" s="28"/>
    </row>
    <row r="2027" spans="9:25" x14ac:dyDescent="0.3">
      <c r="I2027" s="22">
        <v>39994</v>
      </c>
      <c r="J2027" s="29">
        <f t="shared" si="69"/>
        <v>2009</v>
      </c>
      <c r="K2027" s="29">
        <v>705</v>
      </c>
      <c r="L2027" s="42">
        <v>2026.78</v>
      </c>
      <c r="M2027" s="26">
        <f t="shared" si="70"/>
        <v>-0.13721366815517372</v>
      </c>
      <c r="N2027" s="54"/>
      <c r="O2027" s="26"/>
      <c r="T2027" s="53"/>
      <c r="Y2027" s="28"/>
    </row>
    <row r="2028" spans="9:25" x14ac:dyDescent="0.3">
      <c r="I2028" s="22">
        <v>39995</v>
      </c>
      <c r="J2028" s="29">
        <f t="shared" si="69"/>
        <v>2009</v>
      </c>
      <c r="K2028" s="29">
        <v>720</v>
      </c>
      <c r="L2028" s="42">
        <v>2059.88</v>
      </c>
      <c r="M2028" s="26">
        <f t="shared" si="70"/>
        <v>-0.13407123729932185</v>
      </c>
      <c r="N2028" s="54"/>
      <c r="O2028" s="26"/>
      <c r="T2028" s="53"/>
      <c r="Y2028" s="28"/>
    </row>
    <row r="2029" spans="9:25" x14ac:dyDescent="0.3">
      <c r="I2029" s="22">
        <v>39997</v>
      </c>
      <c r="J2029" s="29">
        <f t="shared" si="69"/>
        <v>2009</v>
      </c>
      <c r="K2029" s="29">
        <v>725</v>
      </c>
      <c r="L2029" s="42">
        <v>2075.3000000000002</v>
      </c>
      <c r="M2029" s="26">
        <f t="shared" si="70"/>
        <v>-9.2411911082344575E-2</v>
      </c>
      <c r="N2029" s="54"/>
      <c r="O2029" s="26"/>
      <c r="T2029" s="53"/>
      <c r="Y2029" s="28"/>
    </row>
    <row r="2030" spans="9:25" x14ac:dyDescent="0.3">
      <c r="I2030" s="22">
        <v>40000</v>
      </c>
      <c r="J2030" s="29">
        <f t="shared" si="69"/>
        <v>2009</v>
      </c>
      <c r="K2030" s="29">
        <v>710</v>
      </c>
      <c r="L2030" s="42">
        <v>2035.01</v>
      </c>
      <c r="M2030" s="26" t="str">
        <f t="shared" si="70"/>
        <v/>
      </c>
      <c r="N2030" s="54"/>
      <c r="O2030" s="26"/>
      <c r="T2030" s="53"/>
      <c r="Y2030" s="28"/>
    </row>
    <row r="2031" spans="9:25" x14ac:dyDescent="0.3">
      <c r="I2031" s="22">
        <v>40001</v>
      </c>
      <c r="J2031" s="29">
        <f t="shared" si="69"/>
        <v>2009</v>
      </c>
      <c r="K2031" s="29">
        <v>720</v>
      </c>
      <c r="L2031" s="42">
        <v>2083.25</v>
      </c>
      <c r="M2031" s="26">
        <f t="shared" si="70"/>
        <v>-9.5740986709031153E-2</v>
      </c>
      <c r="N2031" s="54"/>
      <c r="O2031" s="26"/>
      <c r="T2031" s="53"/>
      <c r="Y2031" s="28"/>
    </row>
    <row r="2032" spans="9:25" x14ac:dyDescent="0.3">
      <c r="I2032" s="22">
        <v>40003</v>
      </c>
      <c r="J2032" s="29">
        <f t="shared" si="69"/>
        <v>2009</v>
      </c>
      <c r="K2032" s="29">
        <v>720</v>
      </c>
      <c r="L2032" s="42">
        <v>2083.9699999999998</v>
      </c>
      <c r="M2032" s="26">
        <f t="shared" si="70"/>
        <v>-8.8389041263675625E-2</v>
      </c>
      <c r="N2032" s="54"/>
      <c r="O2032" s="26"/>
      <c r="T2032" s="53"/>
      <c r="Y2032" s="28"/>
    </row>
    <row r="2033" spans="9:25" x14ac:dyDescent="0.3">
      <c r="I2033" s="22">
        <v>40007</v>
      </c>
      <c r="J2033" s="29">
        <f t="shared" si="69"/>
        <v>2009</v>
      </c>
      <c r="K2033" s="29">
        <v>705</v>
      </c>
      <c r="L2033" s="42">
        <v>2020.14</v>
      </c>
      <c r="M2033" s="26" t="str">
        <f t="shared" si="70"/>
        <v/>
      </c>
      <c r="N2033" s="54"/>
      <c r="O2033" s="26"/>
      <c r="T2033" s="53"/>
      <c r="Y2033" s="28"/>
    </row>
    <row r="2034" spans="9:25" x14ac:dyDescent="0.3">
      <c r="I2034" s="22">
        <v>40008</v>
      </c>
      <c r="J2034" s="29">
        <f t="shared" si="69"/>
        <v>2009</v>
      </c>
      <c r="K2034" s="29">
        <v>705</v>
      </c>
      <c r="L2034" s="42">
        <v>2056.58</v>
      </c>
      <c r="M2034" s="26">
        <f t="shared" si="70"/>
        <v>-8.9823592412614978E-2</v>
      </c>
      <c r="N2034" s="54"/>
      <c r="O2034" s="26"/>
      <c r="T2034" s="53"/>
      <c r="Y2034" s="28"/>
    </row>
    <row r="2035" spans="9:25" x14ac:dyDescent="0.3">
      <c r="I2035" s="22">
        <v>40009</v>
      </c>
      <c r="J2035" s="29">
        <f t="shared" si="69"/>
        <v>2009</v>
      </c>
      <c r="K2035" s="29">
        <v>745</v>
      </c>
      <c r="L2035" s="42">
        <v>2123.2800000000002</v>
      </c>
      <c r="M2035" s="26">
        <f t="shared" si="70"/>
        <v>-4.134365758403491E-2</v>
      </c>
      <c r="N2035" s="54"/>
      <c r="O2035" s="26"/>
      <c r="T2035" s="53"/>
      <c r="Y2035" s="28"/>
    </row>
    <row r="2036" spans="9:25" x14ac:dyDescent="0.3">
      <c r="I2036" s="22">
        <v>40010</v>
      </c>
      <c r="J2036" s="29">
        <f t="shared" si="69"/>
        <v>2009</v>
      </c>
      <c r="K2036" s="29">
        <v>760</v>
      </c>
      <c r="L2036" s="42">
        <v>2117.9499999999998</v>
      </c>
      <c r="M2036" s="26">
        <f t="shared" si="70"/>
        <v>-4.5164169818721303E-2</v>
      </c>
      <c r="N2036" s="54"/>
      <c r="O2036" s="26"/>
      <c r="T2036" s="53"/>
      <c r="Y2036" s="28"/>
    </row>
    <row r="2037" spans="9:25" x14ac:dyDescent="0.3">
      <c r="I2037" s="22">
        <v>40011</v>
      </c>
      <c r="J2037" s="29">
        <f t="shared" si="69"/>
        <v>2009</v>
      </c>
      <c r="K2037" s="29">
        <v>740</v>
      </c>
      <c r="L2037" s="42">
        <v>2106.35</v>
      </c>
      <c r="M2037" s="26">
        <f t="shared" si="70"/>
        <v>-2.8306369394430125E-2</v>
      </c>
      <c r="N2037" s="54"/>
      <c r="O2037" s="26"/>
      <c r="T2037" s="53"/>
      <c r="Y2037" s="28"/>
    </row>
    <row r="2038" spans="9:25" x14ac:dyDescent="0.3">
      <c r="I2038" s="22">
        <v>40015</v>
      </c>
      <c r="J2038" s="29">
        <f t="shared" si="69"/>
        <v>2009</v>
      </c>
      <c r="K2038" s="29">
        <v>740</v>
      </c>
      <c r="L2038" s="42">
        <v>2146.5500000000002</v>
      </c>
      <c r="M2038" s="26">
        <f t="shared" si="70"/>
        <v>-2.2104078685417767E-2</v>
      </c>
      <c r="N2038" s="54"/>
      <c r="O2038" s="26"/>
      <c r="T2038" s="53"/>
      <c r="Y2038" s="28"/>
    </row>
    <row r="2039" spans="9:25" x14ac:dyDescent="0.3">
      <c r="I2039" s="22">
        <v>40016</v>
      </c>
      <c r="J2039" s="29">
        <f t="shared" si="69"/>
        <v>2009</v>
      </c>
      <c r="K2039" s="29">
        <v>720</v>
      </c>
      <c r="L2039" s="42">
        <v>2125.61</v>
      </c>
      <c r="M2039" s="26">
        <f t="shared" si="70"/>
        <v>-3.9380860919670038E-2</v>
      </c>
      <c r="N2039" s="54"/>
      <c r="O2039" s="26"/>
      <c r="T2039" s="53"/>
      <c r="Y2039" s="28"/>
    </row>
    <row r="2040" spans="9:25" x14ac:dyDescent="0.3">
      <c r="I2040" s="22">
        <v>40017</v>
      </c>
      <c r="J2040" s="29">
        <f t="shared" si="69"/>
        <v>2009</v>
      </c>
      <c r="K2040" s="29">
        <v>740</v>
      </c>
      <c r="L2040" s="42">
        <v>2160.7199999999998</v>
      </c>
      <c r="M2040" s="26">
        <f t="shared" si="70"/>
        <v>-2.9256370628616767E-2</v>
      </c>
      <c r="N2040" s="54"/>
      <c r="O2040" s="26"/>
      <c r="T2040" s="53"/>
      <c r="Y2040" s="28"/>
    </row>
    <row r="2041" spans="9:25" x14ac:dyDescent="0.3">
      <c r="I2041" s="22">
        <v>40018</v>
      </c>
      <c r="J2041" s="29">
        <f t="shared" si="69"/>
        <v>2009</v>
      </c>
      <c r="K2041" s="29">
        <v>740</v>
      </c>
      <c r="L2041" s="42">
        <v>2185.65</v>
      </c>
      <c r="M2041" s="26">
        <f t="shared" si="70"/>
        <v>-3.1634212799893702E-2</v>
      </c>
      <c r="N2041" s="54"/>
      <c r="O2041" s="26"/>
      <c r="T2041" s="53"/>
      <c r="Y2041" s="28"/>
    </row>
    <row r="2042" spans="9:25" x14ac:dyDescent="0.3">
      <c r="I2042" s="22">
        <v>40021</v>
      </c>
      <c r="J2042" s="29">
        <f t="shared" si="69"/>
        <v>2009</v>
      </c>
      <c r="K2042" s="29">
        <v>740</v>
      </c>
      <c r="L2042" s="42">
        <v>2209.1</v>
      </c>
      <c r="M2042" s="26" t="str">
        <f t="shared" si="70"/>
        <v/>
      </c>
      <c r="N2042" s="54"/>
      <c r="O2042" s="26"/>
      <c r="T2042" s="53"/>
      <c r="Y2042" s="28"/>
    </row>
    <row r="2043" spans="9:25" x14ac:dyDescent="0.3">
      <c r="I2043" s="22">
        <v>40022</v>
      </c>
      <c r="J2043" s="29">
        <f t="shared" si="69"/>
        <v>2009</v>
      </c>
      <c r="K2043" s="29">
        <v>740</v>
      </c>
      <c r="L2043" s="42">
        <v>2237.11</v>
      </c>
      <c r="M2043" s="26">
        <f t="shared" si="70"/>
        <v>-1.6948780144835703E-2</v>
      </c>
      <c r="N2043" s="54"/>
      <c r="O2043" s="26"/>
      <c r="T2043" s="53"/>
      <c r="Y2043" s="28"/>
    </row>
    <row r="2044" spans="9:25" x14ac:dyDescent="0.3">
      <c r="I2044" s="22">
        <v>40023</v>
      </c>
      <c r="J2044" s="29">
        <f t="shared" si="69"/>
        <v>2009</v>
      </c>
      <c r="K2044" s="29">
        <v>730</v>
      </c>
      <c r="L2044" s="42">
        <v>2225.81</v>
      </c>
      <c r="M2044" s="26">
        <f t="shared" si="70"/>
        <v>-2.3202029245001445E-2</v>
      </c>
      <c r="N2044" s="54"/>
      <c r="O2044" s="26"/>
      <c r="T2044" s="53"/>
      <c r="Y2044" s="28"/>
    </row>
    <row r="2045" spans="9:25" x14ac:dyDescent="0.3">
      <c r="I2045" s="22">
        <v>40024</v>
      </c>
      <c r="J2045" s="29">
        <f t="shared" si="69"/>
        <v>2009</v>
      </c>
      <c r="K2045" s="29">
        <v>745</v>
      </c>
      <c r="L2045" s="42">
        <v>2298.14</v>
      </c>
      <c r="M2045" s="26" t="str">
        <f t="shared" si="70"/>
        <v/>
      </c>
      <c r="N2045" s="54"/>
      <c r="O2045" s="26"/>
      <c r="T2045" s="53"/>
      <c r="Y2045" s="28"/>
    </row>
    <row r="2046" spans="9:25" x14ac:dyDescent="0.3">
      <c r="I2046" s="22">
        <v>40025</v>
      </c>
      <c r="J2046" s="29">
        <f t="shared" si="69"/>
        <v>2009</v>
      </c>
      <c r="K2046" s="29">
        <v>755</v>
      </c>
      <c r="L2046" s="42">
        <v>2323.2399999999998</v>
      </c>
      <c r="M2046" s="26">
        <f t="shared" si="70"/>
        <v>8.1275412126654081E-3</v>
      </c>
      <c r="N2046" s="54"/>
      <c r="O2046" s="26"/>
      <c r="T2046" s="53"/>
      <c r="Y2046" s="28"/>
    </row>
    <row r="2047" spans="9:25" x14ac:dyDescent="0.3">
      <c r="I2047" s="22">
        <v>40028</v>
      </c>
      <c r="J2047" s="29">
        <f t="shared" si="69"/>
        <v>2009</v>
      </c>
      <c r="K2047" s="29">
        <v>770</v>
      </c>
      <c r="L2047" s="42">
        <v>2338.8000000000002</v>
      </c>
      <c r="M2047" s="26" t="str">
        <f t="shared" si="70"/>
        <v/>
      </c>
      <c r="N2047" s="54"/>
      <c r="O2047" s="26"/>
      <c r="T2047" s="53"/>
      <c r="Y2047" s="28"/>
    </row>
    <row r="2048" spans="9:25" x14ac:dyDescent="0.3">
      <c r="I2048" s="22">
        <v>40029</v>
      </c>
      <c r="J2048" s="29">
        <f t="shared" si="69"/>
        <v>2009</v>
      </c>
      <c r="K2048" s="29">
        <v>785</v>
      </c>
      <c r="L2048" s="42">
        <v>2360.09</v>
      </c>
      <c r="M2048" s="26">
        <f t="shared" si="70"/>
        <v>5.9438518997342669E-2</v>
      </c>
      <c r="N2048" s="54"/>
      <c r="O2048" s="26"/>
      <c r="T2048" s="53"/>
      <c r="Y2048" s="28"/>
    </row>
    <row r="2049" spans="9:25" x14ac:dyDescent="0.3">
      <c r="I2049" s="22">
        <v>40030</v>
      </c>
      <c r="J2049" s="29">
        <f t="shared" si="69"/>
        <v>2009</v>
      </c>
      <c r="K2049" s="29">
        <v>805</v>
      </c>
      <c r="L2049" s="42">
        <v>2317.06</v>
      </c>
      <c r="M2049" s="26">
        <f t="shared" si="70"/>
        <v>6.0138541924030738E-2</v>
      </c>
      <c r="N2049" s="54"/>
      <c r="O2049" s="26"/>
      <c r="T2049" s="53"/>
      <c r="Y2049" s="28"/>
    </row>
    <row r="2050" spans="9:25" x14ac:dyDescent="0.3">
      <c r="I2050" s="22">
        <v>40031</v>
      </c>
      <c r="J2050" s="29">
        <f t="shared" si="69"/>
        <v>2009</v>
      </c>
      <c r="K2050" s="29">
        <v>835</v>
      </c>
      <c r="L2050" s="42">
        <v>2359.98</v>
      </c>
      <c r="M2050" s="26">
        <f t="shared" si="70"/>
        <v>7.8995976591075448E-2</v>
      </c>
      <c r="N2050" s="54"/>
      <c r="O2050" s="26"/>
      <c r="T2050" s="53"/>
      <c r="Y2050" s="28"/>
    </row>
    <row r="2051" spans="9:25" x14ac:dyDescent="0.3">
      <c r="I2051" s="22">
        <v>40032</v>
      </c>
      <c r="J2051" s="29">
        <f t="shared" si="69"/>
        <v>2009</v>
      </c>
      <c r="K2051" s="29">
        <v>825</v>
      </c>
      <c r="L2051" s="42">
        <v>2349.13</v>
      </c>
      <c r="M2051" s="26">
        <f t="shared" si="70"/>
        <v>6.8267083824084418E-2</v>
      </c>
      <c r="N2051" s="54"/>
      <c r="O2051" s="26"/>
      <c r="T2051" s="53"/>
      <c r="Y2051" s="28"/>
    </row>
    <row r="2052" spans="9:25" x14ac:dyDescent="0.3">
      <c r="I2052" s="22">
        <v>40035</v>
      </c>
      <c r="J2052" s="29">
        <f t="shared" si="69"/>
        <v>2009</v>
      </c>
      <c r="K2052" s="29">
        <v>845</v>
      </c>
      <c r="L2052" s="42">
        <v>2389.56</v>
      </c>
      <c r="M2052" s="26" t="str">
        <f t="shared" si="70"/>
        <v/>
      </c>
      <c r="N2052" s="54"/>
      <c r="O2052" s="26"/>
      <c r="T2052" s="53"/>
      <c r="Y2052" s="28"/>
    </row>
    <row r="2053" spans="9:25" x14ac:dyDescent="0.3">
      <c r="I2053" s="22">
        <v>40036</v>
      </c>
      <c r="J2053" s="29">
        <f t="shared" ref="J2053:J2116" si="71">YEAR(I2053)</f>
        <v>2009</v>
      </c>
      <c r="K2053" s="29">
        <v>880</v>
      </c>
      <c r="L2053" s="42">
        <v>2399.2800000000002</v>
      </c>
      <c r="M2053" s="26">
        <f t="shared" ref="M2053:M2116" si="72">IFERROR((L2053-_xlfn.XLOOKUP(EDATE(I2053, -12), I:I, L:L, "", 0)) / _xlfn.XLOOKUP(EDATE(I2053, -12), I:I, L:L, "", 0),IF(_xlfn.XLOOKUP(EDATE(I2053, -12), I:I, L:L, "", 0)=0, "Previous Year Value is Zero", ""))</f>
        <v>0.12435330284171858</v>
      </c>
      <c r="N2053" s="54"/>
      <c r="O2053" s="26"/>
      <c r="T2053" s="53"/>
      <c r="Y2053" s="28"/>
    </row>
    <row r="2054" spans="9:25" x14ac:dyDescent="0.3">
      <c r="I2054" s="22">
        <v>40037</v>
      </c>
      <c r="J2054" s="29">
        <f t="shared" si="71"/>
        <v>2009</v>
      </c>
      <c r="K2054" s="29" t="s">
        <v>75</v>
      </c>
      <c r="L2054" s="42">
        <v>2347.36</v>
      </c>
      <c r="M2054" s="26">
        <f t="shared" si="72"/>
        <v>0.1408353502658464</v>
      </c>
      <c r="N2054" s="54"/>
      <c r="O2054" s="26"/>
      <c r="T2054" s="53"/>
      <c r="Y2054" s="28"/>
    </row>
    <row r="2055" spans="9:25" x14ac:dyDescent="0.3">
      <c r="I2055" s="22">
        <v>40038</v>
      </c>
      <c r="J2055" s="29">
        <f t="shared" si="71"/>
        <v>2009</v>
      </c>
      <c r="K2055" s="29">
        <v>865</v>
      </c>
      <c r="L2055" s="42">
        <v>2396.4899999999998</v>
      </c>
      <c r="M2055" s="26">
        <f t="shared" si="72"/>
        <v>0.16136020004652235</v>
      </c>
      <c r="N2055" s="54"/>
      <c r="O2055" s="26"/>
      <c r="T2055" s="53"/>
      <c r="Y2055" s="28"/>
    </row>
    <row r="2056" spans="9:25" x14ac:dyDescent="0.3">
      <c r="I2056" s="22">
        <v>40039</v>
      </c>
      <c r="J2056" s="29">
        <f t="shared" si="71"/>
        <v>2009</v>
      </c>
      <c r="K2056" s="29">
        <v>870</v>
      </c>
      <c r="L2056" s="42">
        <v>2386.86</v>
      </c>
      <c r="M2056" s="26">
        <f t="shared" si="72"/>
        <v>0.13301750655071595</v>
      </c>
      <c r="N2056" s="54"/>
      <c r="O2056" s="26"/>
      <c r="T2056" s="53"/>
      <c r="Y2056" s="28"/>
    </row>
    <row r="2057" spans="9:25" x14ac:dyDescent="0.3">
      <c r="I2057" s="22">
        <v>40043</v>
      </c>
      <c r="J2057" s="29">
        <f t="shared" si="71"/>
        <v>2009</v>
      </c>
      <c r="K2057" s="29">
        <v>835</v>
      </c>
      <c r="L2057" s="42">
        <v>2336.9899999999998</v>
      </c>
      <c r="M2057" s="26" t="str">
        <f t="shared" si="72"/>
        <v/>
      </c>
      <c r="N2057" s="54"/>
      <c r="O2057" s="26"/>
      <c r="T2057" s="53"/>
      <c r="Y2057" s="28"/>
    </row>
    <row r="2058" spans="9:25" x14ac:dyDescent="0.3">
      <c r="I2058" s="22">
        <v>40044</v>
      </c>
      <c r="J2058" s="29">
        <f t="shared" si="71"/>
        <v>2009</v>
      </c>
      <c r="K2058" s="29">
        <v>840</v>
      </c>
      <c r="L2058" s="42">
        <v>2277.75</v>
      </c>
      <c r="M2058" s="26">
        <f t="shared" si="72"/>
        <v>0.11517747858017136</v>
      </c>
      <c r="N2058" s="54"/>
      <c r="O2058" s="26"/>
      <c r="T2058" s="53"/>
      <c r="Y2058" s="28"/>
    </row>
    <row r="2059" spans="9:25" x14ac:dyDescent="0.3">
      <c r="I2059" s="22">
        <v>40045</v>
      </c>
      <c r="J2059" s="29">
        <f t="shared" si="71"/>
        <v>2009</v>
      </c>
      <c r="K2059" s="29">
        <v>845</v>
      </c>
      <c r="L2059" s="42">
        <v>2328.64</v>
      </c>
      <c r="M2059" s="26">
        <f t="shared" si="72"/>
        <v>0.12510991931197762</v>
      </c>
      <c r="N2059" s="54"/>
      <c r="O2059" s="26"/>
      <c r="T2059" s="53"/>
      <c r="Y2059" s="28"/>
    </row>
    <row r="2060" spans="9:25" x14ac:dyDescent="0.3">
      <c r="I2060" s="22">
        <v>40046</v>
      </c>
      <c r="J2060" s="29">
        <f t="shared" si="71"/>
        <v>2009</v>
      </c>
      <c r="K2060" s="29">
        <v>865</v>
      </c>
      <c r="L2060" s="42">
        <v>2333.9</v>
      </c>
      <c r="M2060" s="26">
        <f t="shared" si="72"/>
        <v>0.1176343828564588</v>
      </c>
      <c r="N2060" s="54"/>
      <c r="O2060" s="26"/>
      <c r="T2060" s="53"/>
      <c r="Y2060" s="28"/>
    </row>
    <row r="2061" spans="9:25" x14ac:dyDescent="0.3">
      <c r="I2061" s="22">
        <v>40049</v>
      </c>
      <c r="J2061" s="29">
        <f t="shared" si="71"/>
        <v>2009</v>
      </c>
      <c r="K2061" s="29">
        <v>860</v>
      </c>
      <c r="L2061" s="42">
        <v>2375.87</v>
      </c>
      <c r="M2061" s="26" t="str">
        <f t="shared" si="72"/>
        <v/>
      </c>
      <c r="N2061" s="54"/>
      <c r="O2061" s="26"/>
      <c r="T2061" s="53"/>
      <c r="Y2061" s="28"/>
    </row>
    <row r="2062" spans="9:25" x14ac:dyDescent="0.3">
      <c r="I2062" s="22">
        <v>40050</v>
      </c>
      <c r="J2062" s="29">
        <f t="shared" si="71"/>
        <v>2009</v>
      </c>
      <c r="K2062" s="29">
        <v>855</v>
      </c>
      <c r="L2062" s="42">
        <v>2380.52</v>
      </c>
      <c r="M2062" s="26">
        <f t="shared" si="72"/>
        <v>0.11907560101917065</v>
      </c>
      <c r="N2062" s="54"/>
      <c r="O2062" s="26"/>
      <c r="T2062" s="53"/>
      <c r="Y2062" s="28"/>
    </row>
    <row r="2063" spans="9:25" x14ac:dyDescent="0.3">
      <c r="I2063" s="22">
        <v>40051</v>
      </c>
      <c r="J2063" s="29">
        <f t="shared" si="71"/>
        <v>2009</v>
      </c>
      <c r="K2063" s="29">
        <v>870</v>
      </c>
      <c r="L2063" s="42">
        <v>2380.09</v>
      </c>
      <c r="M2063" s="26">
        <f t="shared" si="72"/>
        <v>0.12931603046191073</v>
      </c>
      <c r="N2063" s="54"/>
      <c r="O2063" s="26"/>
      <c r="T2063" s="53"/>
      <c r="Y2063" s="28"/>
    </row>
    <row r="2064" spans="9:25" x14ac:dyDescent="0.3">
      <c r="I2064" s="22">
        <v>40052</v>
      </c>
      <c r="J2064" s="29">
        <f t="shared" si="71"/>
        <v>2009</v>
      </c>
      <c r="K2064" s="29">
        <v>865</v>
      </c>
      <c r="L2064" s="42">
        <v>2356.06</v>
      </c>
      <c r="M2064" s="26">
        <f t="shared" si="72"/>
        <v>0.10558126003021971</v>
      </c>
      <c r="N2064" s="54"/>
      <c r="O2064" s="26"/>
      <c r="T2064" s="53"/>
      <c r="Y2064" s="28"/>
    </row>
    <row r="2065" spans="9:25" x14ac:dyDescent="0.3">
      <c r="I2065" s="22">
        <v>40053</v>
      </c>
      <c r="J2065" s="29">
        <f t="shared" si="71"/>
        <v>2009</v>
      </c>
      <c r="K2065" s="29">
        <v>870</v>
      </c>
      <c r="L2065" s="42">
        <v>2377.25</v>
      </c>
      <c r="M2065" s="26">
        <f t="shared" si="72"/>
        <v>0.10835256544746724</v>
      </c>
      <c r="N2065" s="54"/>
      <c r="O2065" s="26"/>
      <c r="T2065" s="53"/>
      <c r="Y2065" s="28"/>
    </row>
    <row r="2066" spans="9:25" x14ac:dyDescent="0.3">
      <c r="I2066" s="22">
        <v>40056</v>
      </c>
      <c r="J2066" s="29">
        <f t="shared" si="71"/>
        <v>2009</v>
      </c>
      <c r="K2066" s="29">
        <v>850</v>
      </c>
      <c r="L2066" s="42">
        <v>2341.54</v>
      </c>
      <c r="M2066" s="26" t="str">
        <f t="shared" si="72"/>
        <v/>
      </c>
      <c r="N2066" s="54"/>
      <c r="O2066" s="26"/>
      <c r="T2066" s="53"/>
      <c r="Y2066" s="28"/>
    </row>
    <row r="2067" spans="9:25" x14ac:dyDescent="0.3">
      <c r="I2067" s="22">
        <v>40057</v>
      </c>
      <c r="J2067" s="29">
        <f t="shared" si="71"/>
        <v>2009</v>
      </c>
      <c r="K2067" s="29">
        <v>875</v>
      </c>
      <c r="L2067" s="42">
        <v>2326.91</v>
      </c>
      <c r="M2067" s="26">
        <f t="shared" si="72"/>
        <v>7.497389842096995E-2</v>
      </c>
      <c r="N2067" s="54"/>
      <c r="O2067" s="26"/>
      <c r="T2067" s="53"/>
      <c r="Y2067" s="28"/>
    </row>
    <row r="2068" spans="9:25" x14ac:dyDescent="0.3">
      <c r="I2068" s="22">
        <v>40058</v>
      </c>
      <c r="J2068" s="29">
        <f t="shared" si="71"/>
        <v>2009</v>
      </c>
      <c r="K2068" s="29">
        <v>855</v>
      </c>
      <c r="L2068" s="42">
        <v>2285.9299999999998</v>
      </c>
      <c r="M2068" s="26">
        <f t="shared" si="72"/>
        <v>5.8766587156388064E-2</v>
      </c>
      <c r="N2068" s="54"/>
      <c r="O2068" s="26"/>
      <c r="T2068" s="53"/>
      <c r="Y2068" s="28"/>
    </row>
    <row r="2069" spans="9:25" x14ac:dyDescent="0.3">
      <c r="I2069" s="22">
        <v>40059</v>
      </c>
      <c r="J2069" s="29">
        <f t="shared" si="71"/>
        <v>2009</v>
      </c>
      <c r="K2069" s="29">
        <v>855</v>
      </c>
      <c r="L2069" s="42">
        <v>2322.25</v>
      </c>
      <c r="M2069" s="26">
        <f t="shared" si="72"/>
        <v>9.7471644612476371E-2</v>
      </c>
      <c r="N2069" s="54"/>
      <c r="O2069" s="26"/>
      <c r="T2069" s="53"/>
      <c r="Y2069" s="28"/>
    </row>
    <row r="2070" spans="9:25" x14ac:dyDescent="0.3">
      <c r="I2070" s="22">
        <v>40060</v>
      </c>
      <c r="J2070" s="29">
        <f t="shared" si="71"/>
        <v>2009</v>
      </c>
      <c r="K2070" s="29">
        <v>855</v>
      </c>
      <c r="L2070" s="42">
        <v>2322.7399999999998</v>
      </c>
      <c r="M2070" s="26">
        <f t="shared" si="72"/>
        <v>0.1192687075649445</v>
      </c>
      <c r="N2070" s="54"/>
      <c r="O2070" s="26"/>
      <c r="T2070" s="53"/>
      <c r="Y2070" s="28"/>
    </row>
    <row r="2071" spans="9:25" x14ac:dyDescent="0.3">
      <c r="I2071" s="22">
        <v>40063</v>
      </c>
      <c r="J2071" s="29">
        <f t="shared" si="71"/>
        <v>2009</v>
      </c>
      <c r="K2071" s="29">
        <v>880</v>
      </c>
      <c r="L2071" s="42">
        <v>2340.39</v>
      </c>
      <c r="M2071" s="26" t="str">
        <f t="shared" si="72"/>
        <v/>
      </c>
      <c r="N2071" s="54"/>
      <c r="O2071" s="26"/>
      <c r="T2071" s="53"/>
      <c r="Y2071" s="28"/>
    </row>
    <row r="2072" spans="9:25" x14ac:dyDescent="0.3">
      <c r="I2072" s="22">
        <v>40064</v>
      </c>
      <c r="J2072" s="29">
        <f t="shared" si="71"/>
        <v>2009</v>
      </c>
      <c r="K2072" s="29">
        <v>880</v>
      </c>
      <c r="L2072" s="42">
        <v>2371.3000000000002</v>
      </c>
      <c r="M2072" s="26">
        <f t="shared" si="72"/>
        <v>0.16354268891069684</v>
      </c>
      <c r="N2072" s="54"/>
      <c r="O2072" s="26"/>
      <c r="T2072" s="53"/>
      <c r="Y2072" s="28"/>
    </row>
    <row r="2073" spans="9:25" x14ac:dyDescent="0.3">
      <c r="I2073" s="22">
        <v>40065</v>
      </c>
      <c r="J2073" s="29">
        <f t="shared" si="71"/>
        <v>2009</v>
      </c>
      <c r="K2073" s="29">
        <v>895</v>
      </c>
      <c r="L2073" s="42">
        <v>2383.34</v>
      </c>
      <c r="M2073" s="26">
        <f t="shared" si="72"/>
        <v>0.21676579451180608</v>
      </c>
      <c r="N2073" s="54"/>
      <c r="O2073" s="26"/>
      <c r="T2073" s="53"/>
      <c r="Y2073" s="28"/>
    </row>
    <row r="2074" spans="9:25" x14ac:dyDescent="0.3">
      <c r="I2074" s="22">
        <v>40066</v>
      </c>
      <c r="J2074" s="29">
        <f t="shared" si="71"/>
        <v>2009</v>
      </c>
      <c r="K2074" s="29">
        <v>900</v>
      </c>
      <c r="L2074" s="42">
        <v>2411.86</v>
      </c>
      <c r="M2074" s="26">
        <f t="shared" si="72"/>
        <v>0.27947417561431065</v>
      </c>
      <c r="N2074" s="54"/>
      <c r="O2074" s="26"/>
      <c r="T2074" s="53"/>
      <c r="Y2074" s="28"/>
    </row>
    <row r="2075" spans="9:25" x14ac:dyDescent="0.3">
      <c r="I2075" s="22">
        <v>40067</v>
      </c>
      <c r="J2075" s="29">
        <f t="shared" si="71"/>
        <v>2009</v>
      </c>
      <c r="K2075" s="29">
        <v>885</v>
      </c>
      <c r="L2075" s="42">
        <v>2415.9499999999998</v>
      </c>
      <c r="M2075" s="26">
        <f t="shared" si="72"/>
        <v>0.29186206306513435</v>
      </c>
      <c r="N2075" s="54"/>
      <c r="O2075" s="26"/>
      <c r="T2075" s="53"/>
      <c r="Y2075" s="28"/>
    </row>
    <row r="2076" spans="9:25" x14ac:dyDescent="0.3">
      <c r="I2076" s="22">
        <v>40070</v>
      </c>
      <c r="J2076" s="29">
        <f t="shared" si="71"/>
        <v>2009</v>
      </c>
      <c r="K2076" s="29">
        <v>860</v>
      </c>
      <c r="L2076" s="42">
        <v>2382.6999999999998</v>
      </c>
      <c r="M2076" s="26" t="str">
        <f t="shared" si="72"/>
        <v/>
      </c>
      <c r="N2076" s="54"/>
      <c r="O2076" s="26"/>
      <c r="T2076" s="53"/>
      <c r="Y2076" s="28"/>
    </row>
    <row r="2077" spans="9:25" x14ac:dyDescent="0.3">
      <c r="I2077" s="22">
        <v>40071</v>
      </c>
      <c r="J2077" s="29">
        <f t="shared" si="71"/>
        <v>2009</v>
      </c>
      <c r="K2077" s="29">
        <v>870</v>
      </c>
      <c r="L2077" s="42">
        <v>2420.11</v>
      </c>
      <c r="M2077" s="26">
        <f t="shared" si="72"/>
        <v>0.40765450050894292</v>
      </c>
      <c r="N2077" s="54"/>
      <c r="O2077" s="26"/>
      <c r="T2077" s="53"/>
      <c r="Y2077" s="28"/>
    </row>
    <row r="2078" spans="9:25" x14ac:dyDescent="0.3">
      <c r="I2078" s="22">
        <v>40072</v>
      </c>
      <c r="J2078" s="29">
        <f t="shared" si="71"/>
        <v>2009</v>
      </c>
      <c r="K2078" s="29">
        <v>875</v>
      </c>
      <c r="L2078" s="42">
        <v>2439.36</v>
      </c>
      <c r="M2078" s="26">
        <f t="shared" si="72"/>
        <v>0.40545274365651862</v>
      </c>
      <c r="N2078" s="54"/>
      <c r="O2078" s="26"/>
      <c r="T2078" s="53"/>
      <c r="Y2078" s="28"/>
    </row>
    <row r="2079" spans="9:25" x14ac:dyDescent="0.3">
      <c r="I2079" s="22">
        <v>40073</v>
      </c>
      <c r="J2079" s="29">
        <f t="shared" si="71"/>
        <v>2009</v>
      </c>
      <c r="K2079" s="29">
        <v>925</v>
      </c>
      <c r="L2079" s="42">
        <v>2456.9899999999998</v>
      </c>
      <c r="M2079" s="26">
        <f t="shared" si="72"/>
        <v>0.38821621682703422</v>
      </c>
      <c r="N2079" s="54"/>
      <c r="O2079" s="26"/>
      <c r="T2079" s="53"/>
      <c r="Y2079" s="28"/>
    </row>
    <row r="2080" spans="9:25" x14ac:dyDescent="0.3">
      <c r="I2080" s="22">
        <v>40080</v>
      </c>
      <c r="J2080" s="29">
        <f t="shared" si="71"/>
        <v>2009</v>
      </c>
      <c r="K2080" s="29">
        <v>960</v>
      </c>
      <c r="L2080" s="42">
        <v>2468.9</v>
      </c>
      <c r="M2080" s="26">
        <f t="shared" si="72"/>
        <v>0.31076955748453727</v>
      </c>
      <c r="N2080" s="54"/>
      <c r="O2080" s="26"/>
      <c r="T2080" s="53"/>
      <c r="Y2080" s="28"/>
    </row>
    <row r="2081" spans="9:25" x14ac:dyDescent="0.3">
      <c r="I2081" s="22">
        <v>40081</v>
      </c>
      <c r="J2081" s="29">
        <f t="shared" si="71"/>
        <v>2009</v>
      </c>
      <c r="K2081" s="29">
        <v>915</v>
      </c>
      <c r="L2081" s="42">
        <v>2444.58</v>
      </c>
      <c r="M2081" s="26">
        <f t="shared" si="72"/>
        <v>0.3072200891949991</v>
      </c>
      <c r="N2081" s="54"/>
      <c r="O2081" s="26"/>
      <c r="T2081" s="53"/>
      <c r="Y2081" s="28"/>
    </row>
    <row r="2082" spans="9:25" x14ac:dyDescent="0.3">
      <c r="I2082" s="22">
        <v>40084</v>
      </c>
      <c r="J2082" s="29">
        <f t="shared" si="71"/>
        <v>2009</v>
      </c>
      <c r="K2082" s="29">
        <v>890</v>
      </c>
      <c r="L2082" s="42">
        <v>2397.83</v>
      </c>
      <c r="M2082" s="26" t="str">
        <f t="shared" si="72"/>
        <v/>
      </c>
      <c r="N2082" s="54"/>
      <c r="O2082" s="26"/>
      <c r="T2082" s="53"/>
      <c r="Y2082" s="28"/>
    </row>
    <row r="2083" spans="9:25" x14ac:dyDescent="0.3">
      <c r="I2083" s="22">
        <v>40085</v>
      </c>
      <c r="J2083" s="29">
        <f t="shared" si="71"/>
        <v>2009</v>
      </c>
      <c r="K2083" s="29">
        <v>910</v>
      </c>
      <c r="L2083" s="42">
        <v>2443.83</v>
      </c>
      <c r="M2083" s="26">
        <f t="shared" si="72"/>
        <v>0.33359708814685862</v>
      </c>
      <c r="N2083" s="54"/>
      <c r="O2083" s="26"/>
      <c r="T2083" s="53"/>
      <c r="Y2083" s="28"/>
    </row>
    <row r="2084" spans="9:25" x14ac:dyDescent="0.3">
      <c r="I2084" s="22">
        <v>40086</v>
      </c>
      <c r="J2084" s="29">
        <f t="shared" si="71"/>
        <v>2009</v>
      </c>
      <c r="K2084" s="29">
        <v>925</v>
      </c>
      <c r="L2084" s="42">
        <v>2467.59</v>
      </c>
      <c r="M2084" s="26" t="str">
        <f t="shared" si="72"/>
        <v/>
      </c>
      <c r="N2084" s="54"/>
      <c r="O2084" s="26"/>
      <c r="T2084" s="53"/>
      <c r="Y2084" s="28"/>
    </row>
    <row r="2085" spans="9:25" x14ac:dyDescent="0.3">
      <c r="I2085" s="22">
        <v>40087</v>
      </c>
      <c r="J2085" s="29">
        <f t="shared" si="71"/>
        <v>2009</v>
      </c>
      <c r="K2085" s="29">
        <v>965</v>
      </c>
      <c r="L2085" s="42">
        <v>2477.9699999999998</v>
      </c>
      <c r="M2085" s="26" t="str">
        <f t="shared" si="72"/>
        <v/>
      </c>
      <c r="N2085" s="54"/>
      <c r="O2085" s="26"/>
      <c r="T2085" s="53"/>
      <c r="Y2085" s="28"/>
    </row>
    <row r="2086" spans="9:25" x14ac:dyDescent="0.3">
      <c r="I2086" s="22">
        <v>40088</v>
      </c>
      <c r="J2086" s="29">
        <f t="shared" si="71"/>
        <v>2009</v>
      </c>
      <c r="K2086" s="29">
        <v>1010</v>
      </c>
      <c r="L2086" s="42">
        <v>2479.85</v>
      </c>
      <c r="M2086" s="26" t="str">
        <f t="shared" si="72"/>
        <v/>
      </c>
      <c r="N2086" s="54"/>
      <c r="O2086" s="26"/>
      <c r="T2086" s="53"/>
      <c r="Y2086" s="28"/>
    </row>
    <row r="2087" spans="9:25" x14ac:dyDescent="0.3">
      <c r="I2087" s="22">
        <v>40091</v>
      </c>
      <c r="J2087" s="29">
        <f t="shared" si="71"/>
        <v>2009</v>
      </c>
      <c r="K2087" s="29">
        <v>1000</v>
      </c>
      <c r="L2087" s="42">
        <v>2480.41</v>
      </c>
      <c r="M2087" s="26" t="str">
        <f t="shared" si="72"/>
        <v/>
      </c>
      <c r="N2087" s="54"/>
      <c r="O2087" s="26"/>
      <c r="T2087" s="53"/>
      <c r="Y2087" s="28"/>
    </row>
    <row r="2088" spans="9:25" x14ac:dyDescent="0.3">
      <c r="I2088" s="22">
        <v>40092</v>
      </c>
      <c r="J2088" s="29">
        <f t="shared" si="71"/>
        <v>2009</v>
      </c>
      <c r="K2088" s="29">
        <v>1040</v>
      </c>
      <c r="L2088" s="42">
        <v>2528.15</v>
      </c>
      <c r="M2088" s="26">
        <f t="shared" si="72"/>
        <v>0.53338306828244608</v>
      </c>
      <c r="N2088" s="54"/>
      <c r="O2088" s="26"/>
      <c r="T2088" s="53"/>
      <c r="Y2088" s="28"/>
    </row>
    <row r="2089" spans="9:25" x14ac:dyDescent="0.3">
      <c r="I2089" s="22">
        <v>40093</v>
      </c>
      <c r="J2089" s="29">
        <f t="shared" si="71"/>
        <v>2009</v>
      </c>
      <c r="K2089" s="29">
        <v>985</v>
      </c>
      <c r="L2089" s="42">
        <v>2513.41</v>
      </c>
      <c r="M2089" s="26">
        <f t="shared" si="72"/>
        <v>0.55175585903736435</v>
      </c>
      <c r="N2089" s="54"/>
      <c r="O2089" s="26"/>
      <c r="T2089" s="53"/>
      <c r="Y2089" s="28"/>
    </row>
    <row r="2090" spans="9:25" x14ac:dyDescent="0.3">
      <c r="I2090" s="22">
        <v>40094</v>
      </c>
      <c r="J2090" s="29">
        <f t="shared" si="71"/>
        <v>2009</v>
      </c>
      <c r="K2090" s="29">
        <v>940</v>
      </c>
      <c r="L2090" s="42">
        <v>2484.52</v>
      </c>
      <c r="M2090" s="26">
        <f t="shared" si="72"/>
        <v>0.71149090358001466</v>
      </c>
      <c r="N2090" s="54"/>
      <c r="O2090" s="26"/>
      <c r="T2090" s="53"/>
      <c r="Y2090" s="28"/>
    </row>
    <row r="2091" spans="9:25" x14ac:dyDescent="0.3">
      <c r="I2091" s="22">
        <v>40095</v>
      </c>
      <c r="J2091" s="29">
        <f t="shared" si="71"/>
        <v>2009</v>
      </c>
      <c r="K2091" s="29">
        <v>950</v>
      </c>
      <c r="L2091" s="42">
        <v>2474.4</v>
      </c>
      <c r="M2091" s="26" t="str">
        <f t="shared" si="72"/>
        <v/>
      </c>
      <c r="N2091" s="54"/>
      <c r="O2091" s="26"/>
      <c r="T2091" s="53"/>
      <c r="Y2091" s="28"/>
    </row>
    <row r="2092" spans="9:25" x14ac:dyDescent="0.3">
      <c r="I2092" s="22">
        <v>40098</v>
      </c>
      <c r="J2092" s="29">
        <f t="shared" si="71"/>
        <v>2009</v>
      </c>
      <c r="K2092" s="29">
        <v>945</v>
      </c>
      <c r="L2092" s="42">
        <v>2456.69</v>
      </c>
      <c r="M2092" s="26" t="str">
        <f t="shared" si="72"/>
        <v/>
      </c>
      <c r="N2092" s="54"/>
      <c r="O2092" s="26"/>
      <c r="T2092" s="53"/>
      <c r="Y2092" s="28"/>
    </row>
    <row r="2093" spans="9:25" x14ac:dyDescent="0.3">
      <c r="I2093" s="22">
        <v>40099</v>
      </c>
      <c r="J2093" s="29">
        <f t="shared" si="71"/>
        <v>2009</v>
      </c>
      <c r="K2093" s="29">
        <v>950</v>
      </c>
      <c r="L2093" s="42">
        <v>2471.9899999999998</v>
      </c>
      <c r="M2093" s="26">
        <f t="shared" si="72"/>
        <v>0.69097799393926951</v>
      </c>
      <c r="N2093" s="54"/>
      <c r="O2093" s="26"/>
      <c r="T2093" s="53"/>
      <c r="Y2093" s="28"/>
    </row>
    <row r="2094" spans="9:25" x14ac:dyDescent="0.3">
      <c r="I2094" s="22">
        <v>40100</v>
      </c>
      <c r="J2094" s="29">
        <f t="shared" si="71"/>
        <v>2009</v>
      </c>
      <c r="K2094" s="29">
        <v>960</v>
      </c>
      <c r="L2094" s="42">
        <v>2511.7199999999998</v>
      </c>
      <c r="M2094" s="26">
        <f t="shared" si="72"/>
        <v>0.6142470613186628</v>
      </c>
      <c r="N2094" s="54"/>
      <c r="O2094" s="26"/>
      <c r="T2094" s="53"/>
      <c r="Y2094" s="28"/>
    </row>
    <row r="2095" spans="9:25" x14ac:dyDescent="0.3">
      <c r="I2095" s="22">
        <v>40101</v>
      </c>
      <c r="J2095" s="29">
        <f t="shared" si="71"/>
        <v>2009</v>
      </c>
      <c r="K2095" s="29">
        <v>955</v>
      </c>
      <c r="L2095" s="42">
        <v>2515.38</v>
      </c>
      <c r="M2095" s="26">
        <f t="shared" si="72"/>
        <v>0.65440900809650027</v>
      </c>
      <c r="N2095" s="54"/>
      <c r="O2095" s="26"/>
      <c r="T2095" s="53"/>
      <c r="Y2095" s="28"/>
    </row>
    <row r="2096" spans="9:25" x14ac:dyDescent="0.3">
      <c r="I2096" s="22">
        <v>40102</v>
      </c>
      <c r="J2096" s="29">
        <f t="shared" si="71"/>
        <v>2009</v>
      </c>
      <c r="K2096" s="29">
        <v>940</v>
      </c>
      <c r="L2096" s="42">
        <v>2515.81</v>
      </c>
      <c r="M2096" s="26">
        <f t="shared" si="72"/>
        <v>0.71933025798735684</v>
      </c>
      <c r="N2096" s="54"/>
      <c r="O2096" s="26"/>
      <c r="T2096" s="53"/>
      <c r="Y2096" s="28"/>
    </row>
    <row r="2097" spans="9:25" x14ac:dyDescent="0.3">
      <c r="I2097" s="22">
        <v>40105</v>
      </c>
      <c r="J2097" s="29">
        <f t="shared" si="71"/>
        <v>2009</v>
      </c>
      <c r="K2097" s="29">
        <v>960</v>
      </c>
      <c r="L2097" s="42">
        <v>2520.92</v>
      </c>
      <c r="M2097" s="26" t="str">
        <f t="shared" si="72"/>
        <v/>
      </c>
      <c r="N2097" s="54"/>
      <c r="O2097" s="26"/>
      <c r="T2097" s="53"/>
      <c r="Y2097" s="28"/>
    </row>
    <row r="2098" spans="9:25" x14ac:dyDescent="0.3">
      <c r="I2098" s="22">
        <v>40106</v>
      </c>
      <c r="J2098" s="29">
        <f t="shared" si="71"/>
        <v>2009</v>
      </c>
      <c r="K2098" s="29">
        <v>955</v>
      </c>
      <c r="L2098" s="42">
        <v>2502.2199999999998</v>
      </c>
      <c r="M2098" s="26">
        <f t="shared" si="72"/>
        <v>0.75355656159333939</v>
      </c>
      <c r="N2098" s="54"/>
      <c r="O2098" s="26"/>
      <c r="T2098" s="53"/>
      <c r="Y2098" s="28"/>
    </row>
    <row r="2099" spans="9:25" x14ac:dyDescent="0.3">
      <c r="I2099" s="22">
        <v>40107</v>
      </c>
      <c r="J2099" s="29">
        <f t="shared" si="71"/>
        <v>2009</v>
      </c>
      <c r="K2099" s="29">
        <v>955</v>
      </c>
      <c r="L2099" s="42">
        <v>2476.8000000000002</v>
      </c>
      <c r="M2099" s="26">
        <f t="shared" si="72"/>
        <v>0.7198208519945839</v>
      </c>
      <c r="N2099" s="54"/>
      <c r="O2099" s="26"/>
      <c r="T2099" s="53"/>
      <c r="Y2099" s="28"/>
    </row>
    <row r="2100" spans="9:25" x14ac:dyDescent="0.3">
      <c r="I2100" s="22">
        <v>40108</v>
      </c>
      <c r="J2100" s="29">
        <f t="shared" si="71"/>
        <v>2009</v>
      </c>
      <c r="K2100" s="29">
        <v>955</v>
      </c>
      <c r="L2100" s="42">
        <v>2433.1799999999998</v>
      </c>
      <c r="M2100" s="26">
        <f t="shared" si="72"/>
        <v>0.76350616782872127</v>
      </c>
      <c r="N2100" s="54"/>
      <c r="O2100" s="26"/>
      <c r="T2100" s="53"/>
      <c r="Y2100" s="28"/>
    </row>
    <row r="2101" spans="9:25" x14ac:dyDescent="0.3">
      <c r="I2101" s="22">
        <v>40109</v>
      </c>
      <c r="J2101" s="29">
        <f t="shared" si="71"/>
        <v>2009</v>
      </c>
      <c r="K2101" s="29">
        <v>955</v>
      </c>
      <c r="L2101" s="42">
        <v>2467.9499999999998</v>
      </c>
      <c r="M2101" s="26">
        <f t="shared" si="72"/>
        <v>0.84561023033203686</v>
      </c>
      <c r="N2101" s="54"/>
      <c r="O2101" s="26"/>
      <c r="T2101" s="53"/>
      <c r="Y2101" s="28"/>
    </row>
    <row r="2102" spans="9:25" x14ac:dyDescent="0.3">
      <c r="I2102" s="22">
        <v>40112</v>
      </c>
      <c r="J2102" s="29">
        <f t="shared" si="71"/>
        <v>2009</v>
      </c>
      <c r="K2102" s="29">
        <v>955</v>
      </c>
      <c r="L2102" s="42">
        <v>2467.71</v>
      </c>
      <c r="M2102" s="26" t="str">
        <f t="shared" si="72"/>
        <v/>
      </c>
      <c r="N2102" s="54"/>
      <c r="O2102" s="26"/>
      <c r="T2102" s="53"/>
      <c r="Y2102" s="28"/>
    </row>
    <row r="2103" spans="9:25" x14ac:dyDescent="0.3">
      <c r="I2103" s="22">
        <v>40113</v>
      </c>
      <c r="J2103" s="29">
        <f t="shared" si="71"/>
        <v>2009</v>
      </c>
      <c r="K2103" s="29">
        <v>940</v>
      </c>
      <c r="L2103" s="42">
        <v>2425.1999999999998</v>
      </c>
      <c r="M2103" s="26">
        <f t="shared" si="72"/>
        <v>1.0792002812047219</v>
      </c>
      <c r="N2103" s="54"/>
      <c r="O2103" s="26"/>
      <c r="T2103" s="53"/>
      <c r="Y2103" s="28"/>
    </row>
    <row r="2104" spans="9:25" x14ac:dyDescent="0.3">
      <c r="I2104" s="22">
        <v>40114</v>
      </c>
      <c r="J2104" s="29">
        <f t="shared" si="71"/>
        <v>2009</v>
      </c>
      <c r="K2104" s="29">
        <v>920</v>
      </c>
      <c r="L2104" s="42">
        <v>2355.31</v>
      </c>
      <c r="M2104" s="26">
        <f t="shared" si="72"/>
        <v>1.1192470689856844</v>
      </c>
      <c r="N2104" s="54"/>
      <c r="O2104" s="26"/>
      <c r="T2104" s="53"/>
      <c r="Y2104" s="28"/>
    </row>
    <row r="2105" spans="9:25" x14ac:dyDescent="0.3">
      <c r="I2105" s="22">
        <v>40115</v>
      </c>
      <c r="J2105" s="29">
        <f t="shared" si="71"/>
        <v>2009</v>
      </c>
      <c r="K2105" s="29">
        <v>915</v>
      </c>
      <c r="L2105" s="42">
        <v>2344.0300000000002</v>
      </c>
      <c r="M2105" s="26">
        <f t="shared" si="72"/>
        <v>1.1048741940697908</v>
      </c>
      <c r="N2105" s="54"/>
      <c r="O2105" s="26"/>
      <c r="T2105" s="53"/>
      <c r="Y2105" s="28"/>
    </row>
    <row r="2106" spans="9:25" x14ac:dyDescent="0.3">
      <c r="I2106" s="22">
        <v>40116</v>
      </c>
      <c r="J2106" s="29">
        <f t="shared" si="71"/>
        <v>2009</v>
      </c>
      <c r="K2106" s="29">
        <v>915</v>
      </c>
      <c r="L2106" s="42">
        <v>2367.6999999999998</v>
      </c>
      <c r="M2106" s="26">
        <f t="shared" si="72"/>
        <v>1.0170207690866031</v>
      </c>
      <c r="N2106" s="54"/>
      <c r="O2106" s="26"/>
      <c r="T2106" s="53"/>
      <c r="Y2106" s="28"/>
    </row>
    <row r="2107" spans="9:25" x14ac:dyDescent="0.3">
      <c r="I2107" s="22">
        <v>40119</v>
      </c>
      <c r="J2107" s="29">
        <f t="shared" si="71"/>
        <v>2009</v>
      </c>
      <c r="K2107" s="29">
        <v>920</v>
      </c>
      <c r="L2107" s="42">
        <v>2371.64</v>
      </c>
      <c r="M2107" s="26" t="str">
        <f t="shared" si="72"/>
        <v/>
      </c>
      <c r="N2107" s="54"/>
      <c r="O2107" s="26"/>
      <c r="T2107" s="53"/>
      <c r="Y2107" s="28"/>
    </row>
    <row r="2108" spans="9:25" x14ac:dyDescent="0.3">
      <c r="I2108" s="22">
        <v>40120</v>
      </c>
      <c r="J2108" s="29">
        <f t="shared" si="71"/>
        <v>2009</v>
      </c>
      <c r="K2108" s="29">
        <v>910</v>
      </c>
      <c r="L2108" s="42">
        <v>2334.11</v>
      </c>
      <c r="M2108" s="26">
        <f t="shared" si="72"/>
        <v>0.72549381985924666</v>
      </c>
      <c r="N2108" s="54"/>
      <c r="O2108" s="26"/>
      <c r="T2108" s="53"/>
      <c r="Y2108" s="28"/>
    </row>
    <row r="2109" spans="9:25" x14ac:dyDescent="0.3">
      <c r="I2109" s="22">
        <v>40121</v>
      </c>
      <c r="J2109" s="29">
        <f t="shared" si="71"/>
        <v>2009</v>
      </c>
      <c r="K2109" s="29">
        <v>920</v>
      </c>
      <c r="L2109" s="42">
        <v>2371.86</v>
      </c>
      <c r="M2109" s="26">
        <f t="shared" si="72"/>
        <v>0.73155009161988349</v>
      </c>
      <c r="N2109" s="54"/>
      <c r="O2109" s="26"/>
      <c r="T2109" s="53"/>
      <c r="Y2109" s="28"/>
    </row>
    <row r="2110" spans="9:25" x14ac:dyDescent="0.3">
      <c r="I2110" s="22">
        <v>40122</v>
      </c>
      <c r="J2110" s="29">
        <f t="shared" si="71"/>
        <v>2009</v>
      </c>
      <c r="K2110" s="29">
        <v>920</v>
      </c>
      <c r="L2110" s="42">
        <v>2367.21</v>
      </c>
      <c r="M2110" s="26">
        <f t="shared" si="72"/>
        <v>0.73259507567994853</v>
      </c>
      <c r="N2110" s="54"/>
      <c r="O2110" s="26"/>
      <c r="T2110" s="53"/>
      <c r="Y2110" s="28"/>
    </row>
    <row r="2111" spans="9:25" x14ac:dyDescent="0.3">
      <c r="I2111" s="22">
        <v>40123</v>
      </c>
      <c r="J2111" s="29">
        <f t="shared" si="71"/>
        <v>2009</v>
      </c>
      <c r="K2111" s="29">
        <v>945</v>
      </c>
      <c r="L2111" s="42">
        <v>2395.11</v>
      </c>
      <c r="M2111" s="26">
        <f t="shared" si="72"/>
        <v>0.83126385809312631</v>
      </c>
      <c r="N2111" s="54"/>
      <c r="O2111" s="26"/>
      <c r="T2111" s="53"/>
      <c r="Y2111" s="28"/>
    </row>
    <row r="2112" spans="9:25" x14ac:dyDescent="0.3">
      <c r="I2112" s="22">
        <v>40126</v>
      </c>
      <c r="J2112" s="29">
        <f t="shared" si="71"/>
        <v>2009</v>
      </c>
      <c r="K2112" s="29">
        <v>945</v>
      </c>
      <c r="L2112" s="42">
        <v>2406.4299999999998</v>
      </c>
      <c r="M2112" s="26" t="str">
        <f t="shared" si="72"/>
        <v/>
      </c>
      <c r="N2112" s="54"/>
      <c r="O2112" s="26"/>
      <c r="T2112" s="53"/>
      <c r="Y2112" s="28"/>
    </row>
    <row r="2113" spans="9:25" x14ac:dyDescent="0.3">
      <c r="I2113" s="22">
        <v>40127</v>
      </c>
      <c r="J2113" s="29">
        <f t="shared" si="71"/>
        <v>2009</v>
      </c>
      <c r="K2113" s="29">
        <v>950</v>
      </c>
      <c r="L2113" s="42">
        <v>2381.96</v>
      </c>
      <c r="M2113" s="26">
        <f t="shared" si="72"/>
        <v>0.77668049049735954</v>
      </c>
      <c r="N2113" s="54"/>
      <c r="O2113" s="26"/>
      <c r="T2113" s="53"/>
      <c r="Y2113" s="28"/>
    </row>
    <row r="2114" spans="9:25" x14ac:dyDescent="0.3">
      <c r="I2114" s="22">
        <v>40128</v>
      </c>
      <c r="J2114" s="29">
        <f t="shared" si="71"/>
        <v>2009</v>
      </c>
      <c r="K2114" s="29">
        <v>940</v>
      </c>
      <c r="L2114" s="42">
        <v>2403.88</v>
      </c>
      <c r="M2114" s="26">
        <f t="shared" si="72"/>
        <v>0.79855749087208971</v>
      </c>
      <c r="N2114" s="54"/>
      <c r="O2114" s="26"/>
      <c r="T2114" s="53"/>
      <c r="Y2114" s="28"/>
    </row>
    <row r="2115" spans="9:25" x14ac:dyDescent="0.3">
      <c r="I2115" s="22">
        <v>40129</v>
      </c>
      <c r="J2115" s="29">
        <f t="shared" si="71"/>
        <v>2009</v>
      </c>
      <c r="K2115" s="29">
        <v>960</v>
      </c>
      <c r="L2115" s="42">
        <v>2420.2800000000002</v>
      </c>
      <c r="M2115" s="26">
        <f t="shared" si="72"/>
        <v>0.82439583301925223</v>
      </c>
      <c r="N2115" s="54"/>
      <c r="O2115" s="26"/>
      <c r="T2115" s="53"/>
      <c r="Y2115" s="28"/>
    </row>
    <row r="2116" spans="9:25" x14ac:dyDescent="0.3">
      <c r="I2116" s="22">
        <v>40130</v>
      </c>
      <c r="J2116" s="29">
        <f t="shared" si="71"/>
        <v>2009</v>
      </c>
      <c r="K2116" s="29">
        <v>950</v>
      </c>
      <c r="L2116" s="42">
        <v>2426.8000000000002</v>
      </c>
      <c r="M2116" s="26">
        <f t="shared" si="72"/>
        <v>0.92647514110390494</v>
      </c>
      <c r="N2116" s="54"/>
      <c r="O2116" s="26"/>
      <c r="T2116" s="53"/>
      <c r="Y2116" s="28"/>
    </row>
    <row r="2117" spans="9:25" x14ac:dyDescent="0.3">
      <c r="I2117" s="22">
        <v>40133</v>
      </c>
      <c r="J2117" s="29">
        <f t="shared" ref="J2117:J2180" si="73">YEAR(I2117)</f>
        <v>2009</v>
      </c>
      <c r="K2117" s="29">
        <v>945</v>
      </c>
      <c r="L2117" s="42">
        <v>2468.6799999999998</v>
      </c>
      <c r="M2117" s="26" t="str">
        <f t="shared" ref="M2117:M2180" si="74">IFERROR((L2117-_xlfn.XLOOKUP(EDATE(I2117, -12), I:I, L:L, "", 0)) / _xlfn.XLOOKUP(EDATE(I2117, -12), I:I, L:L, "", 0),IF(_xlfn.XLOOKUP(EDATE(I2117, -12), I:I, L:L, "", 0)=0, "Previous Year Value is Zero", ""))</f>
        <v/>
      </c>
      <c r="N2117" s="54"/>
      <c r="O2117" s="26"/>
      <c r="T2117" s="53"/>
      <c r="Y2117" s="28"/>
    </row>
    <row r="2118" spans="9:25" x14ac:dyDescent="0.3">
      <c r="I2118" s="22">
        <v>40134</v>
      </c>
      <c r="J2118" s="29">
        <f t="shared" si="73"/>
        <v>2009</v>
      </c>
      <c r="K2118" s="29">
        <v>955</v>
      </c>
      <c r="L2118" s="42">
        <v>2473.79</v>
      </c>
      <c r="M2118" s="26">
        <f t="shared" si="74"/>
        <v>0.99994340827694361</v>
      </c>
      <c r="N2118" s="54"/>
      <c r="O2118" s="26"/>
      <c r="T2118" s="53"/>
      <c r="Y2118" s="28"/>
    </row>
    <row r="2119" spans="9:25" x14ac:dyDescent="0.3">
      <c r="I2119" s="22">
        <v>40135</v>
      </c>
      <c r="J2119" s="29">
        <f t="shared" si="73"/>
        <v>2009</v>
      </c>
      <c r="K2119" s="29">
        <v>945</v>
      </c>
      <c r="L2119" s="42">
        <v>2484.23</v>
      </c>
      <c r="M2119" s="26">
        <f t="shared" si="74"/>
        <v>1.0878338628073894</v>
      </c>
      <c r="N2119" s="54"/>
      <c r="O2119" s="26"/>
      <c r="T2119" s="53"/>
      <c r="Y2119" s="28"/>
    </row>
    <row r="2120" spans="9:25" x14ac:dyDescent="0.3">
      <c r="I2120" s="22">
        <v>40136</v>
      </c>
      <c r="J2120" s="29">
        <f t="shared" si="73"/>
        <v>2009</v>
      </c>
      <c r="K2120" s="29">
        <v>940</v>
      </c>
      <c r="L2120" s="42">
        <v>2468.79</v>
      </c>
      <c r="M2120" s="26">
        <f t="shared" si="74"/>
        <v>1.0915568131756415</v>
      </c>
      <c r="N2120" s="54"/>
      <c r="O2120" s="26"/>
      <c r="T2120" s="53"/>
      <c r="Y2120" s="28"/>
    </row>
    <row r="2121" spans="9:25" x14ac:dyDescent="0.3">
      <c r="I2121" s="22">
        <v>40137</v>
      </c>
      <c r="J2121" s="29">
        <f t="shared" si="73"/>
        <v>2009</v>
      </c>
      <c r="K2121" s="29">
        <v>940</v>
      </c>
      <c r="L2121" s="42">
        <v>2487.36</v>
      </c>
      <c r="M2121" s="26">
        <f t="shared" si="74"/>
        <v>1.1536143795942753</v>
      </c>
      <c r="N2121" s="54"/>
      <c r="O2121" s="26"/>
      <c r="T2121" s="53"/>
      <c r="Y2121" s="28"/>
    </row>
    <row r="2122" spans="9:25" x14ac:dyDescent="0.3">
      <c r="I2122" s="22">
        <v>40140</v>
      </c>
      <c r="J2122" s="29">
        <f t="shared" si="73"/>
        <v>2009</v>
      </c>
      <c r="K2122" s="29">
        <v>930</v>
      </c>
      <c r="L2122" s="42">
        <v>2481.42</v>
      </c>
      <c r="M2122" s="26" t="str">
        <f t="shared" si="74"/>
        <v/>
      </c>
      <c r="N2122" s="54"/>
      <c r="O2122" s="26"/>
      <c r="T2122" s="53"/>
      <c r="Y2122" s="28"/>
    </row>
    <row r="2123" spans="9:25" x14ac:dyDescent="0.3">
      <c r="I2123" s="22">
        <v>40141</v>
      </c>
      <c r="J2123" s="29">
        <f t="shared" si="73"/>
        <v>2009</v>
      </c>
      <c r="K2123" s="29">
        <v>930</v>
      </c>
      <c r="L2123" s="42">
        <v>2471.88</v>
      </c>
      <c r="M2123" s="26">
        <f t="shared" si="74"/>
        <v>1.165656211669879</v>
      </c>
      <c r="N2123" s="54"/>
      <c r="O2123" s="26"/>
      <c r="T2123" s="53"/>
      <c r="Y2123" s="28"/>
    </row>
    <row r="2124" spans="9:25" x14ac:dyDescent="0.3">
      <c r="I2124" s="22">
        <v>40142</v>
      </c>
      <c r="J2124" s="29">
        <f t="shared" si="73"/>
        <v>2009</v>
      </c>
      <c r="K2124" s="29">
        <v>940</v>
      </c>
      <c r="L2124" s="42">
        <v>2461.5300000000002</v>
      </c>
      <c r="M2124" s="26">
        <f t="shared" si="74"/>
        <v>1.1327828513005354</v>
      </c>
      <c r="N2124" s="54"/>
      <c r="O2124" s="26"/>
      <c r="T2124" s="53"/>
      <c r="Y2124" s="28"/>
    </row>
    <row r="2125" spans="9:25" x14ac:dyDescent="0.3">
      <c r="I2125" s="22">
        <v>40143</v>
      </c>
      <c r="J2125" s="29">
        <f t="shared" si="73"/>
        <v>2009</v>
      </c>
      <c r="K2125" s="29">
        <v>935</v>
      </c>
      <c r="L2125" s="42">
        <v>2393.52</v>
      </c>
      <c r="M2125" s="26">
        <f t="shared" si="74"/>
        <v>1.0060512089846203</v>
      </c>
      <c r="N2125" s="54"/>
      <c r="O2125" s="26"/>
      <c r="T2125" s="53"/>
      <c r="Y2125" s="28"/>
    </row>
    <row r="2126" spans="9:25" x14ac:dyDescent="0.3">
      <c r="I2126" s="22">
        <v>40147</v>
      </c>
      <c r="J2126" s="29">
        <f t="shared" si="73"/>
        <v>2009</v>
      </c>
      <c r="K2126" s="29">
        <v>960</v>
      </c>
      <c r="L2126" s="42">
        <v>2415.84</v>
      </c>
      <c r="M2126" s="26" t="str">
        <f t="shared" si="74"/>
        <v/>
      </c>
      <c r="N2126" s="54"/>
      <c r="O2126" s="26"/>
      <c r="T2126" s="53"/>
      <c r="Y2126" s="28"/>
    </row>
    <row r="2127" spans="9:25" x14ac:dyDescent="0.3">
      <c r="I2127" s="22">
        <v>40148</v>
      </c>
      <c r="J2127" s="29">
        <f t="shared" si="73"/>
        <v>2009</v>
      </c>
      <c r="K2127" s="29">
        <v>985</v>
      </c>
      <c r="L2127" s="42">
        <v>2452.5</v>
      </c>
      <c r="M2127" s="26">
        <f t="shared" si="74"/>
        <v>1.0051016653994258</v>
      </c>
      <c r="N2127" s="54"/>
      <c r="O2127" s="26"/>
      <c r="T2127" s="53"/>
      <c r="Y2127" s="28"/>
    </row>
    <row r="2128" spans="9:25" x14ac:dyDescent="0.3">
      <c r="I2128" s="22">
        <v>40149</v>
      </c>
      <c r="J2128" s="29">
        <f t="shared" si="73"/>
        <v>2009</v>
      </c>
      <c r="K2128" s="29" t="s">
        <v>75</v>
      </c>
      <c r="L2128" s="42">
        <v>2471.56</v>
      </c>
      <c r="M2128" s="26">
        <f t="shared" si="74"/>
        <v>1.074570239054526</v>
      </c>
      <c r="N2128" s="54"/>
      <c r="O2128" s="26"/>
      <c r="T2128" s="53"/>
      <c r="Y2128" s="28"/>
    </row>
    <row r="2129" spans="9:25" x14ac:dyDescent="0.3">
      <c r="I2129" s="22">
        <v>40150</v>
      </c>
      <c r="J2129" s="29">
        <f t="shared" si="73"/>
        <v>2009</v>
      </c>
      <c r="K2129" s="29">
        <v>985</v>
      </c>
      <c r="L2129" s="42">
        <v>2500.04</v>
      </c>
      <c r="M2129" s="26">
        <f t="shared" si="74"/>
        <v>1.0964168616303154</v>
      </c>
      <c r="N2129" s="54"/>
      <c r="O2129" s="26"/>
      <c r="T2129" s="53"/>
      <c r="Y2129" s="28"/>
    </row>
    <row r="2130" spans="9:25" x14ac:dyDescent="0.3">
      <c r="I2130" s="22">
        <v>40151</v>
      </c>
      <c r="J2130" s="29">
        <f t="shared" si="73"/>
        <v>2009</v>
      </c>
      <c r="K2130" s="29" t="s">
        <v>75</v>
      </c>
      <c r="L2130" s="42">
        <v>2511.5500000000002</v>
      </c>
      <c r="M2130" s="26">
        <f t="shared" si="74"/>
        <v>1.0837205057578072</v>
      </c>
      <c r="N2130" s="54"/>
      <c r="O2130" s="26"/>
      <c r="T2130" s="53"/>
      <c r="Y2130" s="28"/>
    </row>
    <row r="2131" spans="9:25" x14ac:dyDescent="0.3">
      <c r="I2131" s="22">
        <v>40154</v>
      </c>
      <c r="J2131" s="29">
        <f t="shared" si="73"/>
        <v>2009</v>
      </c>
      <c r="K2131" s="29">
        <v>980</v>
      </c>
      <c r="L2131" s="42">
        <v>2483.7600000000002</v>
      </c>
      <c r="M2131" s="26" t="str">
        <f t="shared" si="74"/>
        <v/>
      </c>
      <c r="N2131" s="54"/>
      <c r="O2131" s="26"/>
      <c r="T2131" s="53"/>
      <c r="Y2131" s="28"/>
    </row>
    <row r="2132" spans="9:25" x14ac:dyDescent="0.3">
      <c r="I2132" s="22">
        <v>40155</v>
      </c>
      <c r="J2132" s="29">
        <f t="shared" si="73"/>
        <v>2009</v>
      </c>
      <c r="K2132" s="29" t="s">
        <v>75</v>
      </c>
      <c r="L2132" s="42">
        <v>2483.89</v>
      </c>
      <c r="M2132" s="26" t="str">
        <f t="shared" si="74"/>
        <v/>
      </c>
      <c r="N2132" s="54"/>
      <c r="O2132" s="26"/>
      <c r="T2132" s="53"/>
      <c r="Y2132" s="28"/>
    </row>
    <row r="2133" spans="9:25" x14ac:dyDescent="0.3">
      <c r="I2133" s="22">
        <v>40156</v>
      </c>
      <c r="J2133" s="29">
        <f t="shared" si="73"/>
        <v>2009</v>
      </c>
      <c r="K2133" s="29">
        <v>940</v>
      </c>
      <c r="L2133" s="42">
        <v>2481.3000000000002</v>
      </c>
      <c r="M2133" s="26">
        <f t="shared" si="74"/>
        <v>0.95976684674438473</v>
      </c>
      <c r="N2133" s="54"/>
      <c r="O2133" s="26"/>
      <c r="T2133" s="53"/>
      <c r="Y2133" s="28"/>
    </row>
    <row r="2134" spans="9:25" x14ac:dyDescent="0.3">
      <c r="I2134" s="22">
        <v>40157</v>
      </c>
      <c r="J2134" s="29">
        <f t="shared" si="73"/>
        <v>2009</v>
      </c>
      <c r="K2134" s="29">
        <v>950</v>
      </c>
      <c r="L2134" s="42">
        <v>2486.44</v>
      </c>
      <c r="M2134" s="26">
        <f t="shared" si="74"/>
        <v>0.88953567900296371</v>
      </c>
      <c r="N2134" s="54"/>
      <c r="O2134" s="26"/>
      <c r="T2134" s="53"/>
      <c r="Y2134" s="28"/>
    </row>
    <row r="2135" spans="9:25" x14ac:dyDescent="0.3">
      <c r="I2135" s="22">
        <v>40158</v>
      </c>
      <c r="J2135" s="29">
        <f t="shared" si="73"/>
        <v>2009</v>
      </c>
      <c r="K2135" s="29">
        <v>965</v>
      </c>
      <c r="L2135" s="42">
        <v>2519.1</v>
      </c>
      <c r="M2135" s="26">
        <f t="shared" si="74"/>
        <v>0.91320660140200027</v>
      </c>
      <c r="N2135" s="54"/>
      <c r="O2135" s="26"/>
      <c r="T2135" s="53"/>
      <c r="Y2135" s="28"/>
    </row>
    <row r="2136" spans="9:25" x14ac:dyDescent="0.3">
      <c r="I2136" s="22">
        <v>40161</v>
      </c>
      <c r="J2136" s="29">
        <f t="shared" si="73"/>
        <v>2009</v>
      </c>
      <c r="K2136" s="29">
        <v>970</v>
      </c>
      <c r="L2136" s="42">
        <v>2506.39</v>
      </c>
      <c r="M2136" s="26" t="str">
        <f t="shared" si="74"/>
        <v/>
      </c>
      <c r="N2136" s="54"/>
      <c r="O2136" s="26"/>
      <c r="T2136" s="53"/>
      <c r="Y2136" s="28"/>
    </row>
    <row r="2137" spans="9:25" x14ac:dyDescent="0.3">
      <c r="I2137" s="22">
        <v>40162</v>
      </c>
      <c r="J2137" s="29">
        <f t="shared" si="73"/>
        <v>2009</v>
      </c>
      <c r="K2137" s="29">
        <v>960</v>
      </c>
      <c r="L2137" s="42">
        <v>2494.7399999999998</v>
      </c>
      <c r="M2137" s="26">
        <f t="shared" si="74"/>
        <v>0.83533929727502787</v>
      </c>
      <c r="N2137" s="54"/>
      <c r="O2137" s="26"/>
      <c r="T2137" s="53"/>
      <c r="Y2137" s="28"/>
    </row>
    <row r="2138" spans="9:25" x14ac:dyDescent="0.3">
      <c r="I2138" s="22">
        <v>40163</v>
      </c>
      <c r="J2138" s="29">
        <f t="shared" si="73"/>
        <v>2009</v>
      </c>
      <c r="K2138" s="29">
        <v>965</v>
      </c>
      <c r="L2138" s="42">
        <v>2522.54</v>
      </c>
      <c r="M2138" s="26">
        <f t="shared" si="74"/>
        <v>0.87851121503678775</v>
      </c>
      <c r="N2138" s="54"/>
      <c r="O2138" s="26"/>
      <c r="T2138" s="53"/>
      <c r="Y2138" s="28"/>
    </row>
    <row r="2139" spans="9:25" x14ac:dyDescent="0.3">
      <c r="I2139" s="22">
        <v>40164</v>
      </c>
      <c r="J2139" s="29">
        <f t="shared" si="73"/>
        <v>2009</v>
      </c>
      <c r="K2139" s="29">
        <v>970</v>
      </c>
      <c r="L2139" s="42">
        <v>2509.58</v>
      </c>
      <c r="M2139" s="26">
        <f t="shared" si="74"/>
        <v>0.83989501312335946</v>
      </c>
      <c r="N2139" s="54"/>
      <c r="O2139" s="26"/>
      <c r="T2139" s="53"/>
      <c r="Y2139" s="28"/>
    </row>
    <row r="2140" spans="9:25" x14ac:dyDescent="0.3">
      <c r="I2140" s="22">
        <v>40168</v>
      </c>
      <c r="J2140" s="29">
        <f t="shared" si="73"/>
        <v>2009</v>
      </c>
      <c r="K2140" s="29">
        <v>925</v>
      </c>
      <c r="L2140" s="42">
        <v>2431.39</v>
      </c>
      <c r="M2140" s="26" t="str">
        <f t="shared" si="74"/>
        <v/>
      </c>
      <c r="N2140" s="54"/>
      <c r="O2140" s="26"/>
      <c r="T2140" s="53"/>
      <c r="Y2140" s="28"/>
    </row>
    <row r="2141" spans="9:25" x14ac:dyDescent="0.3">
      <c r="I2141" s="22">
        <v>40169</v>
      </c>
      <c r="J2141" s="29">
        <f t="shared" si="73"/>
        <v>2009</v>
      </c>
      <c r="K2141" s="29">
        <v>935</v>
      </c>
      <c r="L2141" s="42">
        <v>2467.64</v>
      </c>
      <c r="M2141" s="26">
        <f t="shared" si="74"/>
        <v>0.83425381510581198</v>
      </c>
      <c r="N2141" s="54"/>
      <c r="O2141" s="26"/>
      <c r="T2141" s="53"/>
      <c r="Y2141" s="28"/>
    </row>
    <row r="2142" spans="9:25" x14ac:dyDescent="0.3">
      <c r="I2142" s="22">
        <v>40170</v>
      </c>
      <c r="J2142" s="29">
        <f t="shared" si="73"/>
        <v>2009</v>
      </c>
      <c r="K2142" s="29">
        <v>945</v>
      </c>
      <c r="L2142" s="42">
        <v>2474.88</v>
      </c>
      <c r="M2142" s="26">
        <f t="shared" si="74"/>
        <v>0.84181228232072158</v>
      </c>
      <c r="N2142" s="54"/>
      <c r="O2142" s="26"/>
      <c r="T2142" s="53"/>
      <c r="Y2142" s="28"/>
    </row>
    <row r="2143" spans="9:25" x14ac:dyDescent="0.3">
      <c r="I2143" s="22">
        <v>40176</v>
      </c>
      <c r="J2143" s="29">
        <f t="shared" si="73"/>
        <v>2009</v>
      </c>
      <c r="K2143" s="29">
        <v>945</v>
      </c>
      <c r="L2143" s="42">
        <v>2518.9899999999998</v>
      </c>
      <c r="M2143" s="26" t="str">
        <f t="shared" si="74"/>
        <v/>
      </c>
      <c r="N2143" s="54"/>
      <c r="O2143" s="26"/>
      <c r="T2143" s="53"/>
      <c r="Y2143" s="28"/>
    </row>
    <row r="2144" spans="9:25" x14ac:dyDescent="0.3">
      <c r="I2144" s="22">
        <v>40177</v>
      </c>
      <c r="J2144" s="29">
        <f t="shared" si="73"/>
        <v>2009</v>
      </c>
      <c r="K2144" s="29">
        <v>970</v>
      </c>
      <c r="L2144" s="42">
        <v>2534.36</v>
      </c>
      <c r="M2144" s="26">
        <f t="shared" si="74"/>
        <v>0.8698106108114888</v>
      </c>
      <c r="N2144" s="54"/>
      <c r="O2144" s="26"/>
      <c r="T2144" s="53"/>
      <c r="Y2144" s="28"/>
    </row>
    <row r="2145" spans="9:25" x14ac:dyDescent="0.3">
      <c r="I2145" s="22">
        <v>40182</v>
      </c>
      <c r="J2145" s="29">
        <f t="shared" si="73"/>
        <v>2010</v>
      </c>
      <c r="K2145" s="29">
        <v>1010</v>
      </c>
      <c r="L2145" s="42">
        <v>2575.41</v>
      </c>
      <c r="M2145" s="26" t="str">
        <f t="shared" si="74"/>
        <v/>
      </c>
      <c r="N2145" s="54"/>
      <c r="O2145" s="26"/>
      <c r="T2145" s="53"/>
      <c r="Y2145" s="28"/>
    </row>
    <row r="2146" spans="9:25" x14ac:dyDescent="0.3">
      <c r="I2146" s="22">
        <v>40183</v>
      </c>
      <c r="J2146" s="29">
        <f t="shared" si="73"/>
        <v>2010</v>
      </c>
      <c r="K2146" s="29">
        <v>1020</v>
      </c>
      <c r="L2146" s="42">
        <v>2605.2800000000002</v>
      </c>
      <c r="M2146" s="26">
        <f t="shared" si="74"/>
        <v>0.81257044262317912</v>
      </c>
      <c r="N2146" s="54"/>
      <c r="O2146" s="26"/>
      <c r="T2146" s="53"/>
      <c r="Y2146" s="28"/>
    </row>
    <row r="2147" spans="9:25" x14ac:dyDescent="0.3">
      <c r="I2147" s="22">
        <v>40184</v>
      </c>
      <c r="J2147" s="29">
        <f t="shared" si="73"/>
        <v>2010</v>
      </c>
      <c r="K2147" s="29">
        <v>990</v>
      </c>
      <c r="L2147" s="42">
        <v>2603.3000000000002</v>
      </c>
      <c r="M2147" s="26" t="str">
        <f t="shared" si="74"/>
        <v/>
      </c>
      <c r="N2147" s="54"/>
      <c r="O2147" s="26"/>
      <c r="T2147" s="53"/>
      <c r="Y2147" s="28"/>
    </row>
    <row r="2148" spans="9:25" x14ac:dyDescent="0.3">
      <c r="I2148" s="22">
        <v>40185</v>
      </c>
      <c r="J2148" s="29">
        <f t="shared" si="73"/>
        <v>2010</v>
      </c>
      <c r="K2148" s="29">
        <v>995</v>
      </c>
      <c r="L2148" s="42">
        <v>2586.9</v>
      </c>
      <c r="M2148" s="26">
        <f t="shared" si="74"/>
        <v>0.81987660661146566</v>
      </c>
      <c r="N2148" s="54"/>
      <c r="O2148" s="26"/>
      <c r="T2148" s="53"/>
      <c r="Y2148" s="28"/>
    </row>
    <row r="2149" spans="9:25" x14ac:dyDescent="0.3">
      <c r="I2149" s="22">
        <v>40186</v>
      </c>
      <c r="J2149" s="29">
        <f t="shared" si="73"/>
        <v>2010</v>
      </c>
      <c r="K2149" s="29">
        <v>970</v>
      </c>
      <c r="L2149" s="42">
        <v>2614.37</v>
      </c>
      <c r="M2149" s="26">
        <f t="shared" si="74"/>
        <v>0.86386579784124429</v>
      </c>
      <c r="N2149" s="54"/>
      <c r="O2149" s="26"/>
      <c r="T2149" s="53"/>
      <c r="Y2149" s="28"/>
    </row>
    <row r="2150" spans="9:25" x14ac:dyDescent="0.3">
      <c r="I2150" s="22">
        <v>40189</v>
      </c>
      <c r="J2150" s="29">
        <f t="shared" si="73"/>
        <v>2010</v>
      </c>
      <c r="K2150" s="29">
        <v>980</v>
      </c>
      <c r="L2150" s="42">
        <v>2632.2</v>
      </c>
      <c r="M2150" s="26" t="str">
        <f t="shared" si="74"/>
        <v/>
      </c>
      <c r="N2150" s="54"/>
      <c r="O2150" s="26"/>
      <c r="T2150" s="53"/>
      <c r="Y2150" s="28"/>
    </row>
    <row r="2151" spans="9:25" x14ac:dyDescent="0.3">
      <c r="I2151" s="22">
        <v>40190</v>
      </c>
      <c r="J2151" s="29">
        <f t="shared" si="73"/>
        <v>2010</v>
      </c>
      <c r="K2151" s="29">
        <v>1030</v>
      </c>
      <c r="L2151" s="42">
        <v>2659.55</v>
      </c>
      <c r="M2151" s="26">
        <f t="shared" si="74"/>
        <v>0.89083217802424386</v>
      </c>
      <c r="N2151" s="54"/>
      <c r="O2151" s="26"/>
      <c r="T2151" s="53"/>
      <c r="Y2151" s="28"/>
    </row>
    <row r="2152" spans="9:25" x14ac:dyDescent="0.3">
      <c r="I2152" s="22">
        <v>40191</v>
      </c>
      <c r="J2152" s="29">
        <f t="shared" si="73"/>
        <v>2010</v>
      </c>
      <c r="K2152" s="29">
        <v>1000</v>
      </c>
      <c r="L2152" s="42">
        <v>2632.87</v>
      </c>
      <c r="M2152" s="26">
        <f t="shared" si="74"/>
        <v>0.88098418980803428</v>
      </c>
      <c r="N2152" s="54"/>
      <c r="O2152" s="26"/>
      <c r="T2152" s="53"/>
      <c r="Y2152" s="28"/>
    </row>
    <row r="2153" spans="9:25" x14ac:dyDescent="0.3">
      <c r="I2153" s="22">
        <v>40192</v>
      </c>
      <c r="J2153" s="29">
        <f t="shared" si="73"/>
        <v>2010</v>
      </c>
      <c r="K2153" s="29">
        <v>990</v>
      </c>
      <c r="L2153" s="42">
        <v>2645.18</v>
      </c>
      <c r="M2153" s="26">
        <f t="shared" si="74"/>
        <v>0.90724704559055724</v>
      </c>
      <c r="N2153" s="54"/>
      <c r="O2153" s="26"/>
      <c r="T2153" s="53"/>
      <c r="Y2153" s="28"/>
    </row>
    <row r="2154" spans="9:25" x14ac:dyDescent="0.3">
      <c r="I2154" s="22">
        <v>40193</v>
      </c>
      <c r="J2154" s="29">
        <f t="shared" si="73"/>
        <v>2010</v>
      </c>
      <c r="K2154" s="29">
        <v>990</v>
      </c>
      <c r="L2154" s="42">
        <v>2647.09</v>
      </c>
      <c r="M2154" s="26">
        <f t="shared" si="74"/>
        <v>0.97030867367825602</v>
      </c>
      <c r="N2154" s="54"/>
      <c r="O2154" s="26"/>
      <c r="T2154" s="53"/>
      <c r="Y2154" s="28"/>
    </row>
    <row r="2155" spans="9:25" x14ac:dyDescent="0.3">
      <c r="I2155" s="22">
        <v>40196</v>
      </c>
      <c r="J2155" s="29">
        <f t="shared" si="73"/>
        <v>2010</v>
      </c>
      <c r="K2155" s="29" t="s">
        <v>75</v>
      </c>
      <c r="L2155" s="42">
        <v>2642.55</v>
      </c>
      <c r="M2155" s="26" t="str">
        <f t="shared" si="74"/>
        <v/>
      </c>
      <c r="N2155" s="54"/>
      <c r="O2155" s="26"/>
      <c r="T2155" s="53"/>
      <c r="Y2155" s="28"/>
    </row>
    <row r="2156" spans="9:25" x14ac:dyDescent="0.3">
      <c r="I2156" s="22">
        <v>40197</v>
      </c>
      <c r="J2156" s="29">
        <f t="shared" si="73"/>
        <v>2010</v>
      </c>
      <c r="K2156" s="29">
        <v>995</v>
      </c>
      <c r="L2156" s="42">
        <v>2666.07</v>
      </c>
      <c r="M2156" s="26">
        <f t="shared" si="74"/>
        <v>0.97385780601026151</v>
      </c>
      <c r="N2156" s="54"/>
      <c r="O2156" s="26"/>
      <c r="T2156" s="53"/>
      <c r="Y2156" s="28"/>
    </row>
    <row r="2157" spans="9:25" x14ac:dyDescent="0.3">
      <c r="I2157" s="22">
        <v>40198</v>
      </c>
      <c r="J2157" s="29">
        <f t="shared" si="73"/>
        <v>2010</v>
      </c>
      <c r="K2157" s="29">
        <v>1010</v>
      </c>
      <c r="L2157" s="42">
        <v>2667.27</v>
      </c>
      <c r="M2157" s="26">
        <f t="shared" si="74"/>
        <v>0.98435442472938273</v>
      </c>
      <c r="N2157" s="54"/>
      <c r="O2157" s="26"/>
      <c r="T2157" s="53"/>
      <c r="Y2157" s="28"/>
    </row>
    <row r="2158" spans="9:25" x14ac:dyDescent="0.3">
      <c r="I2158" s="22">
        <v>40199</v>
      </c>
      <c r="J2158" s="29">
        <f t="shared" si="73"/>
        <v>2010</v>
      </c>
      <c r="K2158" s="29">
        <v>975</v>
      </c>
      <c r="L2158" s="42">
        <v>2638.38</v>
      </c>
      <c r="M2158" s="26">
        <f t="shared" si="74"/>
        <v>0.99657951492678498</v>
      </c>
      <c r="N2158" s="54"/>
      <c r="O2158" s="26"/>
      <c r="T2158" s="53"/>
      <c r="Y2158" s="28"/>
    </row>
    <row r="2159" spans="9:25" x14ac:dyDescent="0.3">
      <c r="I2159" s="22">
        <v>40200</v>
      </c>
      <c r="J2159" s="29">
        <f t="shared" si="73"/>
        <v>2010</v>
      </c>
      <c r="K2159" s="29">
        <v>965</v>
      </c>
      <c r="L2159" s="42">
        <v>2610.34</v>
      </c>
      <c r="M2159" s="26">
        <f t="shared" si="74"/>
        <v>0.96662447638851234</v>
      </c>
      <c r="N2159" s="54"/>
      <c r="O2159" s="26"/>
      <c r="T2159" s="53"/>
      <c r="Y2159" s="28"/>
    </row>
    <row r="2160" spans="9:25" x14ac:dyDescent="0.3">
      <c r="I2160" s="22">
        <v>40203</v>
      </c>
      <c r="J2160" s="29">
        <f t="shared" si="73"/>
        <v>2010</v>
      </c>
      <c r="K2160" s="29">
        <v>960</v>
      </c>
      <c r="L2160" s="42">
        <v>2597.86</v>
      </c>
      <c r="M2160" s="26" t="str">
        <f t="shared" si="74"/>
        <v/>
      </c>
      <c r="N2160" s="54"/>
      <c r="O2160" s="26"/>
      <c r="T2160" s="53"/>
      <c r="Y2160" s="28"/>
    </row>
    <row r="2161" spans="9:25" x14ac:dyDescent="0.3">
      <c r="I2161" s="22">
        <v>40205</v>
      </c>
      <c r="J2161" s="29">
        <f t="shared" si="73"/>
        <v>2010</v>
      </c>
      <c r="K2161" s="29">
        <v>945</v>
      </c>
      <c r="L2161" s="42">
        <v>2564.5500000000002</v>
      </c>
      <c r="M2161" s="26">
        <f t="shared" si="74"/>
        <v>0.91866859190651118</v>
      </c>
      <c r="N2161" s="54"/>
      <c r="O2161" s="26"/>
      <c r="T2161" s="53"/>
      <c r="Y2161" s="28"/>
    </row>
    <row r="2162" spans="9:25" x14ac:dyDescent="0.3">
      <c r="I2162" s="22">
        <v>40206</v>
      </c>
      <c r="J2162" s="29">
        <f t="shared" si="73"/>
        <v>2010</v>
      </c>
      <c r="K2162" s="29">
        <v>975</v>
      </c>
      <c r="L2162" s="42">
        <v>2619.56</v>
      </c>
      <c r="M2162" s="26">
        <f t="shared" si="74"/>
        <v>0.98233758371485858</v>
      </c>
      <c r="N2162" s="54"/>
      <c r="O2162" s="26"/>
      <c r="T2162" s="53"/>
      <c r="Y2162" s="28"/>
    </row>
    <row r="2163" spans="9:25" x14ac:dyDescent="0.3">
      <c r="I2163" s="22">
        <v>40207</v>
      </c>
      <c r="J2163" s="29">
        <f t="shared" si="73"/>
        <v>2010</v>
      </c>
      <c r="K2163" s="29">
        <v>1000</v>
      </c>
      <c r="L2163" s="42">
        <v>2610.8000000000002</v>
      </c>
      <c r="M2163" s="26">
        <f t="shared" si="74"/>
        <v>0.97093571886913521</v>
      </c>
      <c r="N2163" s="54"/>
      <c r="O2163" s="26"/>
      <c r="T2163" s="53"/>
      <c r="Y2163" s="28"/>
    </row>
    <row r="2164" spans="9:25" x14ac:dyDescent="0.3">
      <c r="I2164" s="22">
        <v>40210</v>
      </c>
      <c r="J2164" s="29">
        <f t="shared" si="73"/>
        <v>2010</v>
      </c>
      <c r="K2164" s="29">
        <v>970</v>
      </c>
      <c r="L2164" s="42">
        <v>2587.5500000000002</v>
      </c>
      <c r="M2164" s="26" t="str">
        <f t="shared" si="74"/>
        <v/>
      </c>
      <c r="N2164" s="54"/>
      <c r="O2164" s="26"/>
      <c r="T2164" s="53"/>
      <c r="Y2164" s="28"/>
    </row>
    <row r="2165" spans="9:25" x14ac:dyDescent="0.3">
      <c r="I2165" s="22">
        <v>40211</v>
      </c>
      <c r="J2165" s="29">
        <f t="shared" si="73"/>
        <v>2010</v>
      </c>
      <c r="K2165" s="29">
        <v>955</v>
      </c>
      <c r="L2165" s="42">
        <v>2580.25</v>
      </c>
      <c r="M2165" s="26">
        <f t="shared" si="74"/>
        <v>0.96869468351339794</v>
      </c>
      <c r="N2165" s="54"/>
      <c r="O2165" s="26"/>
      <c r="T2165" s="53"/>
      <c r="Y2165" s="28"/>
    </row>
    <row r="2166" spans="9:25" x14ac:dyDescent="0.3">
      <c r="I2166" s="22">
        <v>40212</v>
      </c>
      <c r="J2166" s="29">
        <f t="shared" si="73"/>
        <v>2010</v>
      </c>
      <c r="K2166" s="29">
        <v>955</v>
      </c>
      <c r="L2166" s="42">
        <v>2604.5500000000002</v>
      </c>
      <c r="M2166" s="26">
        <f t="shared" si="74"/>
        <v>0.99684895693574505</v>
      </c>
      <c r="N2166" s="54"/>
      <c r="O2166" s="26"/>
      <c r="T2166" s="53"/>
      <c r="Y2166" s="28"/>
    </row>
    <row r="2167" spans="9:25" x14ac:dyDescent="0.3">
      <c r="I2167" s="22">
        <v>40213</v>
      </c>
      <c r="J2167" s="29">
        <f t="shared" si="73"/>
        <v>2010</v>
      </c>
      <c r="K2167" s="29">
        <v>950</v>
      </c>
      <c r="L2167" s="42">
        <v>2593.2199999999998</v>
      </c>
      <c r="M2167" s="26">
        <f t="shared" si="74"/>
        <v>0.96402496288890904</v>
      </c>
      <c r="N2167" s="54"/>
      <c r="O2167" s="26"/>
      <c r="T2167" s="53"/>
      <c r="Y2167" s="28"/>
    </row>
    <row r="2168" spans="9:25" x14ac:dyDescent="0.3">
      <c r="I2168" s="22">
        <v>40214</v>
      </c>
      <c r="J2168" s="29">
        <f t="shared" si="73"/>
        <v>2010</v>
      </c>
      <c r="K2168" s="29">
        <v>910</v>
      </c>
      <c r="L2168" s="42">
        <v>2518.98</v>
      </c>
      <c r="M2168" s="26">
        <f t="shared" si="74"/>
        <v>0.89670802963676899</v>
      </c>
      <c r="N2168" s="54"/>
      <c r="O2168" s="26"/>
      <c r="T2168" s="53"/>
      <c r="Y2168" s="28"/>
    </row>
    <row r="2169" spans="9:25" x14ac:dyDescent="0.3">
      <c r="I2169" s="22">
        <v>40217</v>
      </c>
      <c r="J2169" s="29">
        <f t="shared" si="73"/>
        <v>2010</v>
      </c>
      <c r="K2169" s="29">
        <v>905</v>
      </c>
      <c r="L2169" s="42">
        <v>2475.5700000000002</v>
      </c>
      <c r="M2169" s="26" t="str">
        <f t="shared" si="74"/>
        <v/>
      </c>
      <c r="N2169" s="54"/>
      <c r="O2169" s="26"/>
      <c r="T2169" s="53"/>
      <c r="Y2169" s="28"/>
    </row>
    <row r="2170" spans="9:25" x14ac:dyDescent="0.3">
      <c r="I2170" s="22">
        <v>40218</v>
      </c>
      <c r="J2170" s="29">
        <f t="shared" si="73"/>
        <v>2010</v>
      </c>
      <c r="K2170" s="29">
        <v>920</v>
      </c>
      <c r="L2170" s="42">
        <v>2489.4899999999998</v>
      </c>
      <c r="M2170" s="26">
        <f t="shared" si="74"/>
        <v>0.85474173576808721</v>
      </c>
      <c r="N2170" s="54"/>
      <c r="O2170" s="26"/>
      <c r="T2170" s="53"/>
      <c r="Y2170" s="28"/>
    </row>
    <row r="2171" spans="9:25" x14ac:dyDescent="0.3">
      <c r="I2171" s="22">
        <v>40219</v>
      </c>
      <c r="J2171" s="29">
        <f t="shared" si="73"/>
        <v>2010</v>
      </c>
      <c r="K2171" s="29">
        <v>910</v>
      </c>
      <c r="L2171" s="42">
        <v>2483.44</v>
      </c>
      <c r="M2171" s="26">
        <f t="shared" si="74"/>
        <v>0.86426249690345525</v>
      </c>
      <c r="N2171" s="54"/>
      <c r="O2171" s="26"/>
      <c r="T2171" s="53"/>
      <c r="Y2171" s="28"/>
    </row>
    <row r="2172" spans="9:25" x14ac:dyDescent="0.3">
      <c r="I2172" s="22">
        <v>40220</v>
      </c>
      <c r="J2172" s="29">
        <f t="shared" si="73"/>
        <v>2010</v>
      </c>
      <c r="K2172" s="29">
        <v>925</v>
      </c>
      <c r="L2172" s="42">
        <v>2507.75</v>
      </c>
      <c r="M2172" s="26">
        <f t="shared" si="74"/>
        <v>0.89289865793088885</v>
      </c>
      <c r="N2172" s="54"/>
      <c r="O2172" s="26"/>
      <c r="T2172" s="53"/>
      <c r="Y2172" s="28"/>
    </row>
    <row r="2173" spans="9:25" x14ac:dyDescent="0.3">
      <c r="I2173" s="22">
        <v>40221</v>
      </c>
      <c r="J2173" s="29">
        <f t="shared" si="73"/>
        <v>2010</v>
      </c>
      <c r="K2173" s="29">
        <v>925</v>
      </c>
      <c r="L2173" s="42">
        <v>2534.14</v>
      </c>
      <c r="M2173" s="26">
        <f t="shared" si="74"/>
        <v>0.91195243771785528</v>
      </c>
      <c r="N2173" s="54"/>
      <c r="O2173" s="26"/>
      <c r="T2173" s="53"/>
      <c r="Y2173" s="28"/>
    </row>
    <row r="2174" spans="9:25" x14ac:dyDescent="0.3">
      <c r="I2174" s="22">
        <v>40224</v>
      </c>
      <c r="J2174" s="29">
        <f t="shared" si="73"/>
        <v>2010</v>
      </c>
      <c r="K2174" s="29">
        <v>910</v>
      </c>
      <c r="L2174" s="42">
        <v>2517.46</v>
      </c>
      <c r="M2174" s="26" t="str">
        <f t="shared" si="74"/>
        <v/>
      </c>
      <c r="N2174" s="54"/>
      <c r="O2174" s="26"/>
      <c r="T2174" s="53"/>
      <c r="Y2174" s="28"/>
    </row>
    <row r="2175" spans="9:25" x14ac:dyDescent="0.3">
      <c r="I2175" s="22">
        <v>40225</v>
      </c>
      <c r="J2175" s="29">
        <f t="shared" si="73"/>
        <v>2010</v>
      </c>
      <c r="K2175" s="29">
        <v>935</v>
      </c>
      <c r="L2175" s="42">
        <v>2558.5</v>
      </c>
      <c r="M2175" s="26">
        <f t="shared" si="74"/>
        <v>0.90648286140089418</v>
      </c>
      <c r="N2175" s="54"/>
      <c r="O2175" s="26"/>
      <c r="T2175" s="53"/>
      <c r="Y2175" s="28"/>
    </row>
    <row r="2176" spans="9:25" x14ac:dyDescent="0.3">
      <c r="I2176" s="22">
        <v>40226</v>
      </c>
      <c r="J2176" s="29">
        <f t="shared" si="73"/>
        <v>2010</v>
      </c>
      <c r="K2176" s="29">
        <v>960</v>
      </c>
      <c r="L2176" s="42">
        <v>2581.34</v>
      </c>
      <c r="M2176" s="26">
        <f t="shared" si="74"/>
        <v>0.9584686352462749</v>
      </c>
      <c r="N2176" s="54"/>
      <c r="O2176" s="26"/>
      <c r="T2176" s="53"/>
      <c r="Y2176" s="28"/>
    </row>
    <row r="2177" spans="9:25" x14ac:dyDescent="0.3">
      <c r="I2177" s="22">
        <v>40227</v>
      </c>
      <c r="J2177" s="29">
        <f t="shared" si="73"/>
        <v>2010</v>
      </c>
      <c r="K2177" s="29">
        <v>965</v>
      </c>
      <c r="L2177" s="42">
        <v>2560.0300000000002</v>
      </c>
      <c r="M2177" s="26">
        <f t="shared" si="74"/>
        <v>0.92395217231194748</v>
      </c>
      <c r="N2177" s="54"/>
      <c r="O2177" s="26"/>
      <c r="T2177" s="53"/>
      <c r="Y2177" s="28"/>
    </row>
    <row r="2178" spans="9:25" x14ac:dyDescent="0.3">
      <c r="I2178" s="22">
        <v>40228</v>
      </c>
      <c r="J2178" s="29">
        <f t="shared" si="73"/>
        <v>2010</v>
      </c>
      <c r="K2178" s="29">
        <v>970</v>
      </c>
      <c r="L2178" s="42">
        <v>2554.38</v>
      </c>
      <c r="M2178" s="26">
        <f t="shared" si="74"/>
        <v>0.9297272795950744</v>
      </c>
      <c r="N2178" s="54"/>
      <c r="O2178" s="26"/>
      <c r="T2178" s="53"/>
      <c r="Y2178" s="28"/>
    </row>
    <row r="2179" spans="9:25" x14ac:dyDescent="0.3">
      <c r="I2179" s="22">
        <v>40231</v>
      </c>
      <c r="J2179" s="29">
        <f t="shared" si="73"/>
        <v>2010</v>
      </c>
      <c r="K2179" s="29">
        <v>1000</v>
      </c>
      <c r="L2179" s="42">
        <v>2564.2600000000002</v>
      </c>
      <c r="M2179" s="26" t="str">
        <f t="shared" si="74"/>
        <v/>
      </c>
      <c r="N2179" s="54"/>
      <c r="O2179" s="26"/>
      <c r="T2179" s="53"/>
      <c r="Y2179" s="28"/>
    </row>
    <row r="2180" spans="9:25" x14ac:dyDescent="0.3">
      <c r="I2180" s="22">
        <v>40232</v>
      </c>
      <c r="J2180" s="29">
        <f t="shared" si="73"/>
        <v>2010</v>
      </c>
      <c r="K2180" s="29">
        <v>990</v>
      </c>
      <c r="L2180" s="42">
        <v>2583.65</v>
      </c>
      <c r="M2180" s="26">
        <f t="shared" si="74"/>
        <v>0.96858523056292101</v>
      </c>
      <c r="N2180" s="54"/>
      <c r="O2180" s="26"/>
      <c r="T2180" s="53"/>
      <c r="Y2180" s="28"/>
    </row>
    <row r="2181" spans="9:25" x14ac:dyDescent="0.3">
      <c r="I2181" s="22">
        <v>40233</v>
      </c>
      <c r="J2181" s="29">
        <f t="shared" ref="J2181:J2244" si="75">YEAR(I2181)</f>
        <v>2010</v>
      </c>
      <c r="K2181" s="29">
        <v>1010</v>
      </c>
      <c r="L2181" s="42">
        <v>2579.42</v>
      </c>
      <c r="M2181" s="26">
        <f t="shared" ref="M2181:M2244" si="76">IFERROR((L2181-_xlfn.XLOOKUP(EDATE(I2181, -12), I:I, L:L, "", 0)) / _xlfn.XLOOKUP(EDATE(I2181, -12), I:I, L:L, "", 0),IF(_xlfn.XLOOKUP(EDATE(I2181, -12), I:I, L:L, "", 0)=0, "Previous Year Value is Zero", ""))</f>
        <v>0.99049287351354709</v>
      </c>
      <c r="N2181" s="54"/>
      <c r="O2181" s="26"/>
      <c r="T2181" s="53"/>
      <c r="Y2181" s="28"/>
    </row>
    <row r="2182" spans="9:25" x14ac:dyDescent="0.3">
      <c r="I2182" s="22">
        <v>40234</v>
      </c>
      <c r="J2182" s="29">
        <f t="shared" si="75"/>
        <v>2010</v>
      </c>
      <c r="K2182" s="29">
        <v>975</v>
      </c>
      <c r="L2182" s="42">
        <v>2549.0300000000002</v>
      </c>
      <c r="M2182" s="26">
        <f t="shared" si="76"/>
        <v>0.96062640853466275</v>
      </c>
      <c r="N2182" s="54"/>
      <c r="O2182" s="26"/>
      <c r="T2182" s="53"/>
      <c r="Y2182" s="28"/>
    </row>
    <row r="2183" spans="9:25" x14ac:dyDescent="0.3">
      <c r="I2183" s="22">
        <v>40238</v>
      </c>
      <c r="J2183" s="29">
        <f t="shared" si="75"/>
        <v>2010</v>
      </c>
      <c r="K2183" s="29">
        <v>960</v>
      </c>
      <c r="L2183" s="42">
        <v>2554.67</v>
      </c>
      <c r="M2183" s="26" t="str">
        <f t="shared" si="76"/>
        <v/>
      </c>
      <c r="N2183" s="54"/>
      <c r="O2183" s="26"/>
      <c r="T2183" s="53"/>
      <c r="Y2183" s="28"/>
    </row>
    <row r="2184" spans="9:25" x14ac:dyDescent="0.3">
      <c r="I2184" s="22">
        <v>40239</v>
      </c>
      <c r="J2184" s="29">
        <f t="shared" si="75"/>
        <v>2010</v>
      </c>
      <c r="K2184" s="29">
        <v>980</v>
      </c>
      <c r="L2184" s="42">
        <v>2576.59</v>
      </c>
      <c r="M2184" s="26">
        <f t="shared" si="76"/>
        <v>1.0512455119376491</v>
      </c>
      <c r="N2184" s="54"/>
      <c r="O2184" s="26"/>
      <c r="T2184" s="53"/>
      <c r="Y2184" s="28"/>
    </row>
    <row r="2185" spans="9:25" x14ac:dyDescent="0.3">
      <c r="I2185" s="22">
        <v>40240</v>
      </c>
      <c r="J2185" s="29">
        <f t="shared" si="75"/>
        <v>2010</v>
      </c>
      <c r="K2185" s="29">
        <v>965</v>
      </c>
      <c r="L2185" s="42">
        <v>2567.09</v>
      </c>
      <c r="M2185" s="26">
        <f t="shared" si="76"/>
        <v>1.0296089562151138</v>
      </c>
      <c r="N2185" s="54"/>
      <c r="O2185" s="26"/>
      <c r="T2185" s="53"/>
      <c r="Y2185" s="28"/>
    </row>
    <row r="2186" spans="9:25" x14ac:dyDescent="0.3">
      <c r="I2186" s="22">
        <v>40241</v>
      </c>
      <c r="J2186" s="29">
        <f t="shared" si="75"/>
        <v>2010</v>
      </c>
      <c r="K2186" s="29">
        <v>990</v>
      </c>
      <c r="L2186" s="42">
        <v>2565.65</v>
      </c>
      <c r="M2186" s="26">
        <f t="shared" si="76"/>
        <v>0.98983232251159459</v>
      </c>
      <c r="N2186" s="54"/>
      <c r="O2186" s="26"/>
      <c r="T2186" s="53"/>
      <c r="Y2186" s="28"/>
    </row>
    <row r="2187" spans="9:25" x14ac:dyDescent="0.3">
      <c r="I2187" s="22">
        <v>40242</v>
      </c>
      <c r="J2187" s="29">
        <f t="shared" si="75"/>
        <v>2010</v>
      </c>
      <c r="K2187" s="29">
        <v>1000</v>
      </c>
      <c r="L2187" s="42">
        <v>2578.77</v>
      </c>
      <c r="M2187" s="26">
        <f t="shared" si="76"/>
        <v>1.0020418144976593</v>
      </c>
      <c r="N2187" s="54"/>
      <c r="O2187" s="26"/>
      <c r="T2187" s="53"/>
      <c r="Y2187" s="28"/>
    </row>
    <row r="2188" spans="9:25" x14ac:dyDescent="0.3">
      <c r="I2188" s="22">
        <v>40245</v>
      </c>
      <c r="J2188" s="29">
        <f t="shared" si="75"/>
        <v>2010</v>
      </c>
      <c r="K2188" s="29">
        <v>1010</v>
      </c>
      <c r="L2188" s="42">
        <v>2626.45</v>
      </c>
      <c r="M2188" s="26" t="str">
        <f t="shared" si="76"/>
        <v/>
      </c>
      <c r="N2188" s="54"/>
      <c r="O2188" s="26"/>
      <c r="T2188" s="53"/>
      <c r="Y2188" s="28"/>
    </row>
    <row r="2189" spans="9:25" x14ac:dyDescent="0.3">
      <c r="I2189" s="22">
        <v>40246</v>
      </c>
      <c r="J2189" s="29">
        <f t="shared" si="75"/>
        <v>2010</v>
      </c>
      <c r="K2189" s="29">
        <v>1040</v>
      </c>
      <c r="L2189" s="42">
        <v>2657.17</v>
      </c>
      <c r="M2189" s="26" t="str">
        <f t="shared" si="76"/>
        <v/>
      </c>
      <c r="N2189" s="54"/>
      <c r="O2189" s="26"/>
      <c r="T2189" s="53"/>
      <c r="Y2189" s="28"/>
    </row>
    <row r="2190" spans="9:25" x14ac:dyDescent="0.3">
      <c r="I2190" s="22">
        <v>40247</v>
      </c>
      <c r="J2190" s="29">
        <f t="shared" si="75"/>
        <v>2010</v>
      </c>
      <c r="K2190" s="29">
        <v>1030</v>
      </c>
      <c r="L2190" s="42">
        <v>2670.22</v>
      </c>
      <c r="M2190" s="26">
        <f t="shared" si="76"/>
        <v>1.0536836357203834</v>
      </c>
      <c r="N2190" s="54"/>
      <c r="O2190" s="26"/>
      <c r="T2190" s="53"/>
      <c r="Y2190" s="28"/>
    </row>
    <row r="2191" spans="9:25" x14ac:dyDescent="0.3">
      <c r="I2191" s="22">
        <v>40248</v>
      </c>
      <c r="J2191" s="29">
        <f t="shared" si="75"/>
        <v>2010</v>
      </c>
      <c r="K2191" s="29">
        <v>1040</v>
      </c>
      <c r="L2191" s="42">
        <v>2676.52</v>
      </c>
      <c r="M2191" s="26">
        <f t="shared" si="76"/>
        <v>1.0361196482366186</v>
      </c>
      <c r="N2191" s="54"/>
      <c r="O2191" s="26"/>
      <c r="T2191" s="53"/>
      <c r="Y2191" s="28"/>
    </row>
    <row r="2192" spans="9:25" x14ac:dyDescent="0.3">
      <c r="I2192" s="22">
        <v>40249</v>
      </c>
      <c r="J2192" s="29">
        <f t="shared" si="75"/>
        <v>2010</v>
      </c>
      <c r="K2192" s="29">
        <v>1020</v>
      </c>
      <c r="L2192" s="42">
        <v>2666.51</v>
      </c>
      <c r="M2192" s="26">
        <f t="shared" si="76"/>
        <v>1.0348669500385377</v>
      </c>
      <c r="N2192" s="54"/>
      <c r="O2192" s="26"/>
      <c r="T2192" s="53"/>
      <c r="Y2192" s="28"/>
    </row>
    <row r="2193" spans="9:25" x14ac:dyDescent="0.3">
      <c r="I2193" s="22">
        <v>40252</v>
      </c>
      <c r="J2193" s="29">
        <f t="shared" si="75"/>
        <v>2010</v>
      </c>
      <c r="K2193" s="29">
        <v>1040</v>
      </c>
      <c r="L2193" s="42">
        <v>2669.61</v>
      </c>
      <c r="M2193" s="26" t="str">
        <f t="shared" si="76"/>
        <v/>
      </c>
      <c r="N2193" s="54"/>
      <c r="O2193" s="26"/>
      <c r="T2193" s="53"/>
      <c r="Y2193" s="28"/>
    </row>
    <row r="2194" spans="9:25" x14ac:dyDescent="0.3">
      <c r="I2194" s="22">
        <v>40254</v>
      </c>
      <c r="J2194" s="29">
        <f t="shared" si="75"/>
        <v>2010</v>
      </c>
      <c r="K2194" s="29">
        <v>1160</v>
      </c>
      <c r="L2194" s="42">
        <v>2756.26</v>
      </c>
      <c r="M2194" s="26">
        <f t="shared" si="76"/>
        <v>1.1006638264143469</v>
      </c>
      <c r="N2194" s="54"/>
      <c r="O2194" s="26"/>
      <c r="T2194" s="53"/>
      <c r="Y2194" s="28"/>
    </row>
    <row r="2195" spans="9:25" x14ac:dyDescent="0.3">
      <c r="I2195" s="22">
        <v>40255</v>
      </c>
      <c r="J2195" s="29">
        <f t="shared" si="75"/>
        <v>2010</v>
      </c>
      <c r="K2195" s="29">
        <v>1090</v>
      </c>
      <c r="L2195" s="42">
        <v>2737.24</v>
      </c>
      <c r="M2195" s="26">
        <f t="shared" si="76"/>
        <v>1.0692147198451816</v>
      </c>
      <c r="N2195" s="54"/>
      <c r="O2195" s="26"/>
      <c r="T2195" s="53"/>
      <c r="Y2195" s="28"/>
    </row>
    <row r="2196" spans="9:25" x14ac:dyDescent="0.3">
      <c r="I2196" s="22">
        <v>40256</v>
      </c>
      <c r="J2196" s="29">
        <f t="shared" si="75"/>
        <v>2010</v>
      </c>
      <c r="K2196" s="29">
        <v>1090</v>
      </c>
      <c r="L2196" s="42">
        <v>2742.97</v>
      </c>
      <c r="M2196" s="26" t="str">
        <f t="shared" si="76"/>
        <v/>
      </c>
      <c r="N2196" s="54"/>
      <c r="O2196" s="26"/>
      <c r="T2196" s="53"/>
      <c r="Y2196" s="28"/>
    </row>
    <row r="2197" spans="9:25" x14ac:dyDescent="0.3">
      <c r="I2197" s="22">
        <v>40260</v>
      </c>
      <c r="J2197" s="29">
        <f t="shared" si="75"/>
        <v>2010</v>
      </c>
      <c r="K2197" s="29">
        <v>1120</v>
      </c>
      <c r="L2197" s="42">
        <v>2720.86</v>
      </c>
      <c r="M2197" s="26">
        <f t="shared" si="76"/>
        <v>0.93428358155902314</v>
      </c>
      <c r="N2197" s="54"/>
      <c r="O2197" s="26"/>
      <c r="T2197" s="53"/>
      <c r="Y2197" s="28"/>
    </row>
    <row r="2198" spans="9:25" x14ac:dyDescent="0.3">
      <c r="I2198" s="22">
        <v>40261</v>
      </c>
      <c r="J2198" s="29">
        <f t="shared" si="75"/>
        <v>2010</v>
      </c>
      <c r="K2198" s="29">
        <v>1140</v>
      </c>
      <c r="L2198" s="42">
        <v>2774.85</v>
      </c>
      <c r="M2198" s="26">
        <f t="shared" si="76"/>
        <v>0.93218533270200266</v>
      </c>
      <c r="N2198" s="54"/>
      <c r="O2198" s="26"/>
      <c r="T2198" s="53"/>
      <c r="Y2198" s="28"/>
    </row>
    <row r="2199" spans="9:25" x14ac:dyDescent="0.3">
      <c r="I2199" s="22">
        <v>40262</v>
      </c>
      <c r="J2199" s="29">
        <f t="shared" si="75"/>
        <v>2010</v>
      </c>
      <c r="K2199" s="29">
        <v>1150</v>
      </c>
      <c r="L2199" s="42">
        <v>2799.15</v>
      </c>
      <c r="M2199" s="26">
        <f t="shared" si="76"/>
        <v>0.97127404100086623</v>
      </c>
      <c r="N2199" s="54"/>
      <c r="O2199" s="26"/>
      <c r="T2199" s="53"/>
      <c r="Y2199" s="28"/>
    </row>
    <row r="2200" spans="9:25" x14ac:dyDescent="0.3">
      <c r="I2200" s="22">
        <v>40263</v>
      </c>
      <c r="J2200" s="29">
        <f t="shared" si="75"/>
        <v>2010</v>
      </c>
      <c r="K2200" s="29">
        <v>1150</v>
      </c>
      <c r="L2200" s="42">
        <v>2813.08</v>
      </c>
      <c r="M2200" s="26" t="str">
        <f t="shared" si="76"/>
        <v/>
      </c>
      <c r="N2200" s="54"/>
      <c r="O2200" s="26"/>
      <c r="T2200" s="53"/>
      <c r="Y2200" s="28"/>
    </row>
    <row r="2201" spans="9:25" x14ac:dyDescent="0.3">
      <c r="I2201" s="22">
        <v>40266</v>
      </c>
      <c r="J2201" s="29">
        <f t="shared" si="75"/>
        <v>2010</v>
      </c>
      <c r="K2201" s="29">
        <v>1120</v>
      </c>
      <c r="L2201" s="42">
        <v>2794.77</v>
      </c>
      <c r="M2201" s="26" t="str">
        <f t="shared" si="76"/>
        <v/>
      </c>
      <c r="N2201" s="54"/>
      <c r="O2201" s="26"/>
      <c r="T2201" s="53"/>
      <c r="Y2201" s="28"/>
    </row>
    <row r="2202" spans="9:25" x14ac:dyDescent="0.3">
      <c r="I2202" s="22">
        <v>40267</v>
      </c>
      <c r="J2202" s="29">
        <f t="shared" si="75"/>
        <v>2010</v>
      </c>
      <c r="K2202" s="29">
        <v>1110</v>
      </c>
      <c r="L2202" s="42">
        <v>2798.27</v>
      </c>
      <c r="M2202" s="26">
        <f t="shared" si="76"/>
        <v>0.97187634329041861</v>
      </c>
      <c r="N2202" s="54"/>
      <c r="O2202" s="26"/>
      <c r="T2202" s="53"/>
      <c r="Y2202" s="28"/>
    </row>
    <row r="2203" spans="9:25" x14ac:dyDescent="0.3">
      <c r="I2203" s="22">
        <v>40268</v>
      </c>
      <c r="J2203" s="29">
        <f t="shared" si="75"/>
        <v>2010</v>
      </c>
      <c r="K2203" s="29">
        <v>1100</v>
      </c>
      <c r="L2203" s="42">
        <v>2777.3</v>
      </c>
      <c r="M2203" s="26">
        <f t="shared" si="76"/>
        <v>0.9366558117804572</v>
      </c>
      <c r="N2203" s="54"/>
      <c r="O2203" s="26"/>
      <c r="T2203" s="53"/>
      <c r="Y2203" s="28"/>
    </row>
    <row r="2204" spans="9:25" x14ac:dyDescent="0.3">
      <c r="I2204" s="22">
        <v>40269</v>
      </c>
      <c r="J2204" s="29">
        <f t="shared" si="75"/>
        <v>2010</v>
      </c>
      <c r="K2204" s="29">
        <v>1090</v>
      </c>
      <c r="L2204" s="42">
        <v>2830</v>
      </c>
      <c r="M2204" s="26">
        <f t="shared" si="76"/>
        <v>0.9360355737985292</v>
      </c>
      <c r="N2204" s="54"/>
      <c r="O2204" s="26"/>
      <c r="T2204" s="53"/>
      <c r="Y2204" s="28"/>
    </row>
    <row r="2205" spans="9:25" x14ac:dyDescent="0.3">
      <c r="I2205" s="22">
        <v>40274</v>
      </c>
      <c r="J2205" s="29">
        <f t="shared" si="75"/>
        <v>2010</v>
      </c>
      <c r="K2205" s="29">
        <v>1140</v>
      </c>
      <c r="L2205" s="42">
        <v>2880.97</v>
      </c>
      <c r="M2205" s="26">
        <f t="shared" si="76"/>
        <v>0.89957405844498339</v>
      </c>
      <c r="N2205" s="54"/>
      <c r="O2205" s="26"/>
      <c r="T2205" s="53"/>
      <c r="Y2205" s="28"/>
    </row>
    <row r="2206" spans="9:25" x14ac:dyDescent="0.3">
      <c r="I2206" s="22">
        <v>40275</v>
      </c>
      <c r="J2206" s="29">
        <f t="shared" si="75"/>
        <v>2010</v>
      </c>
      <c r="K2206" s="29">
        <v>1170</v>
      </c>
      <c r="L2206" s="42">
        <v>2898.58</v>
      </c>
      <c r="M2206" s="26">
        <f t="shared" si="76"/>
        <v>0.94423352964061025</v>
      </c>
      <c r="N2206" s="54"/>
      <c r="O2206" s="26"/>
      <c r="T2206" s="53"/>
      <c r="Y2206" s="28"/>
    </row>
    <row r="2207" spans="9:25" x14ac:dyDescent="0.3">
      <c r="I2207" s="22">
        <v>40276</v>
      </c>
      <c r="J2207" s="29">
        <f t="shared" si="75"/>
        <v>2010</v>
      </c>
      <c r="K2207" s="29">
        <v>1130</v>
      </c>
      <c r="L2207" s="42">
        <v>2850.83</v>
      </c>
      <c r="M2207" s="26">
        <f t="shared" si="76"/>
        <v>0.94496332935357319</v>
      </c>
      <c r="N2207" s="54"/>
      <c r="O2207" s="26"/>
      <c r="T2207" s="53"/>
      <c r="Y2207" s="28"/>
    </row>
    <row r="2208" spans="9:25" x14ac:dyDescent="0.3">
      <c r="I2208" s="22">
        <v>40277</v>
      </c>
      <c r="J2208" s="29">
        <f t="shared" si="75"/>
        <v>2010</v>
      </c>
      <c r="K2208" s="29">
        <v>1110</v>
      </c>
      <c r="L2208" s="42">
        <v>2845.01</v>
      </c>
      <c r="M2208" s="26" t="str">
        <f t="shared" si="76"/>
        <v/>
      </c>
      <c r="N2208" s="54"/>
      <c r="O2208" s="26"/>
      <c r="T2208" s="53"/>
      <c r="Y2208" s="28"/>
    </row>
    <row r="2209" spans="9:25" x14ac:dyDescent="0.3">
      <c r="I2209" s="22">
        <v>40280</v>
      </c>
      <c r="J2209" s="29">
        <f t="shared" si="75"/>
        <v>2010</v>
      </c>
      <c r="K2209" s="29">
        <v>1170</v>
      </c>
      <c r="L2209" s="42">
        <v>2881.33</v>
      </c>
      <c r="M2209" s="26" t="str">
        <f t="shared" si="76"/>
        <v/>
      </c>
      <c r="N2209" s="54"/>
      <c r="O2209" s="26"/>
      <c r="T2209" s="53"/>
      <c r="Y2209" s="28"/>
    </row>
    <row r="2210" spans="9:25" x14ac:dyDescent="0.3">
      <c r="I2210" s="22">
        <v>40282</v>
      </c>
      <c r="J2210" s="29">
        <f t="shared" si="75"/>
        <v>2010</v>
      </c>
      <c r="K2210" s="29">
        <v>1160</v>
      </c>
      <c r="L2210" s="42">
        <v>2885.01</v>
      </c>
      <c r="M2210" s="26">
        <f t="shared" si="76"/>
        <v>0.83728172404569956</v>
      </c>
      <c r="N2210" s="54"/>
      <c r="O2210" s="26"/>
      <c r="T2210" s="53"/>
      <c r="Y2210" s="28"/>
    </row>
    <row r="2211" spans="9:25" x14ac:dyDescent="0.3">
      <c r="I2211" s="22">
        <v>40283</v>
      </c>
      <c r="J2211" s="29">
        <f t="shared" si="75"/>
        <v>2010</v>
      </c>
      <c r="K2211" s="29">
        <v>1160</v>
      </c>
      <c r="L2211" s="42">
        <v>2900.53</v>
      </c>
      <c r="M2211" s="26">
        <f t="shared" si="76"/>
        <v>0.82004317106534652</v>
      </c>
      <c r="N2211" s="54"/>
      <c r="O2211" s="26"/>
      <c r="T2211" s="53"/>
      <c r="Y2211" s="28"/>
    </row>
    <row r="2212" spans="9:25" x14ac:dyDescent="0.3">
      <c r="I2212" s="22">
        <v>40284</v>
      </c>
      <c r="J2212" s="29">
        <f t="shared" si="75"/>
        <v>2010</v>
      </c>
      <c r="K2212" s="29">
        <v>1150</v>
      </c>
      <c r="L2212" s="42">
        <v>2878.67</v>
      </c>
      <c r="M2212" s="26">
        <f t="shared" si="76"/>
        <v>0.77139112295319046</v>
      </c>
      <c r="N2212" s="54"/>
      <c r="O2212" s="26"/>
      <c r="T2212" s="53"/>
      <c r="Y2212" s="28"/>
    </row>
    <row r="2213" spans="9:25" x14ac:dyDescent="0.3">
      <c r="I2213" s="22">
        <v>40287</v>
      </c>
      <c r="J2213" s="29">
        <f t="shared" si="75"/>
        <v>2010</v>
      </c>
      <c r="K2213" s="29">
        <v>1130</v>
      </c>
      <c r="L2213" s="42">
        <v>2840.43</v>
      </c>
      <c r="M2213" s="26" t="str">
        <f t="shared" si="76"/>
        <v/>
      </c>
      <c r="N2213" s="54"/>
      <c r="O2213" s="26"/>
      <c r="T2213" s="53"/>
      <c r="Y2213" s="28"/>
    </row>
    <row r="2214" spans="9:25" x14ac:dyDescent="0.3">
      <c r="I2214" s="22">
        <v>40288</v>
      </c>
      <c r="J2214" s="29">
        <f t="shared" si="75"/>
        <v>2010</v>
      </c>
      <c r="K2214" s="29">
        <v>1170</v>
      </c>
      <c r="L2214" s="42">
        <v>2891.27</v>
      </c>
      <c r="M2214" s="26">
        <f t="shared" si="76"/>
        <v>0.73978999308000126</v>
      </c>
      <c r="N2214" s="54"/>
      <c r="O2214" s="26"/>
      <c r="T2214" s="53"/>
      <c r="Y2214" s="28"/>
    </row>
    <row r="2215" spans="9:25" x14ac:dyDescent="0.3">
      <c r="I2215" s="22">
        <v>40289</v>
      </c>
      <c r="J2215" s="29">
        <f t="shared" si="75"/>
        <v>2010</v>
      </c>
      <c r="K2215" s="29">
        <v>1150</v>
      </c>
      <c r="L2215" s="42">
        <v>2912.83</v>
      </c>
      <c r="M2215" s="26">
        <f t="shared" si="76"/>
        <v>0.78827393559873538</v>
      </c>
      <c r="N2215" s="54"/>
      <c r="O2215" s="26"/>
      <c r="T2215" s="53"/>
      <c r="Y2215" s="28"/>
    </row>
    <row r="2216" spans="9:25" x14ac:dyDescent="0.3">
      <c r="I2216" s="22">
        <v>40290</v>
      </c>
      <c r="J2216" s="29">
        <f t="shared" si="75"/>
        <v>2010</v>
      </c>
      <c r="K2216" s="29">
        <v>1140</v>
      </c>
      <c r="L2216" s="42">
        <v>2926.53</v>
      </c>
      <c r="M2216" s="26">
        <f t="shared" si="76"/>
        <v>0.81183484704964626</v>
      </c>
      <c r="N2216" s="54"/>
      <c r="O2216" s="26"/>
      <c r="T2216" s="53"/>
      <c r="Y2216" s="28"/>
    </row>
    <row r="2217" spans="9:25" x14ac:dyDescent="0.3">
      <c r="I2217" s="22">
        <v>40291</v>
      </c>
      <c r="J2217" s="29">
        <f t="shared" si="75"/>
        <v>2010</v>
      </c>
      <c r="K2217" s="29">
        <v>1140</v>
      </c>
      <c r="L2217" s="42">
        <v>2924.73</v>
      </c>
      <c r="M2217" s="26">
        <f t="shared" si="76"/>
        <v>0.8363345262761348</v>
      </c>
      <c r="N2217" s="54"/>
      <c r="O2217" s="26"/>
      <c r="T2217" s="53"/>
      <c r="Y2217" s="28"/>
    </row>
    <row r="2218" spans="9:25" x14ac:dyDescent="0.3">
      <c r="I2218" s="22">
        <v>40294</v>
      </c>
      <c r="J2218" s="29">
        <f t="shared" si="75"/>
        <v>2010</v>
      </c>
      <c r="K2218" s="29">
        <v>1140</v>
      </c>
      <c r="L2218" s="42">
        <v>2944.71</v>
      </c>
      <c r="M2218" s="26" t="str">
        <f t="shared" si="76"/>
        <v/>
      </c>
      <c r="N2218" s="54"/>
      <c r="O2218" s="26"/>
      <c r="T2218" s="53"/>
      <c r="Y2218" s="28"/>
    </row>
    <row r="2219" spans="9:25" x14ac:dyDescent="0.3">
      <c r="I2219" s="22">
        <v>40295</v>
      </c>
      <c r="J2219" s="29">
        <f t="shared" si="75"/>
        <v>2010</v>
      </c>
      <c r="K2219" s="29">
        <v>1140</v>
      </c>
      <c r="L2219" s="42">
        <v>2939.3</v>
      </c>
      <c r="M2219" s="26">
        <f t="shared" si="76"/>
        <v>0.86494340388812774</v>
      </c>
      <c r="N2219" s="54"/>
      <c r="O2219" s="26"/>
      <c r="T2219" s="53"/>
      <c r="Y2219" s="28"/>
    </row>
    <row r="2220" spans="9:25" x14ac:dyDescent="0.3">
      <c r="I2220" s="22">
        <v>40296</v>
      </c>
      <c r="J2220" s="29">
        <f t="shared" si="75"/>
        <v>2010</v>
      </c>
      <c r="K2220" s="29">
        <v>1090</v>
      </c>
      <c r="L2220" s="42">
        <v>2903.32</v>
      </c>
      <c r="M2220" s="26">
        <f t="shared" si="76"/>
        <v>0.81921399568900699</v>
      </c>
      <c r="N2220" s="54"/>
      <c r="O2220" s="26"/>
      <c r="T2220" s="53"/>
      <c r="Y2220" s="28"/>
    </row>
    <row r="2221" spans="9:25" x14ac:dyDescent="0.3">
      <c r="I2221" s="22">
        <v>40297</v>
      </c>
      <c r="J2221" s="29">
        <f t="shared" si="75"/>
        <v>2010</v>
      </c>
      <c r="K2221" s="29">
        <v>1090</v>
      </c>
      <c r="L2221" s="42">
        <v>2926.86</v>
      </c>
      <c r="M2221" s="26">
        <f t="shared" si="76"/>
        <v>0.78012273520700159</v>
      </c>
      <c r="N2221" s="54"/>
      <c r="O2221" s="26"/>
      <c r="T2221" s="53"/>
      <c r="Y2221" s="28"/>
    </row>
    <row r="2222" spans="9:25" x14ac:dyDescent="0.3">
      <c r="I2222" s="22">
        <v>40298</v>
      </c>
      <c r="J2222" s="29">
        <f t="shared" si="75"/>
        <v>2010</v>
      </c>
      <c r="K2222" s="29">
        <v>1090</v>
      </c>
      <c r="L2222" s="42">
        <v>2971.25</v>
      </c>
      <c r="M2222" s="26">
        <f t="shared" si="76"/>
        <v>0.72469337172112358</v>
      </c>
      <c r="N2222" s="54"/>
      <c r="O2222" s="26"/>
      <c r="T2222" s="53"/>
      <c r="Y2222" s="28"/>
    </row>
    <row r="2223" spans="9:25" x14ac:dyDescent="0.3">
      <c r="I2223" s="22">
        <v>40301</v>
      </c>
      <c r="J2223" s="29">
        <f t="shared" si="75"/>
        <v>2010</v>
      </c>
      <c r="K2223" s="29">
        <v>1100</v>
      </c>
      <c r="L2223" s="42">
        <v>2960.9</v>
      </c>
      <c r="M2223" s="26" t="str">
        <f t="shared" si="76"/>
        <v/>
      </c>
      <c r="N2223" s="54"/>
      <c r="O2223" s="26"/>
      <c r="T2223" s="53"/>
      <c r="Y2223" s="28"/>
    </row>
    <row r="2224" spans="9:25" x14ac:dyDescent="0.3">
      <c r="I2224" s="22">
        <v>40302</v>
      </c>
      <c r="J2224" s="29">
        <f t="shared" si="75"/>
        <v>2010</v>
      </c>
      <c r="K2224" s="29">
        <v>1100</v>
      </c>
      <c r="L2224" s="42">
        <v>2959.01</v>
      </c>
      <c r="M2224" s="26">
        <f t="shared" si="76"/>
        <v>0.65478846852892658</v>
      </c>
      <c r="N2224" s="54"/>
      <c r="O2224" s="26"/>
      <c r="T2224" s="53"/>
      <c r="Y2224" s="28"/>
    </row>
    <row r="2225" spans="9:25" x14ac:dyDescent="0.3">
      <c r="I2225" s="22">
        <v>40303</v>
      </c>
      <c r="J2225" s="29">
        <f t="shared" si="75"/>
        <v>2010</v>
      </c>
      <c r="K2225" s="29">
        <v>1040</v>
      </c>
      <c r="L2225" s="42">
        <v>2846.24</v>
      </c>
      <c r="M2225" s="26">
        <f t="shared" si="76"/>
        <v>0.60616679927993811</v>
      </c>
      <c r="N2225" s="54"/>
      <c r="O2225" s="26"/>
      <c r="T2225" s="53"/>
      <c r="Y2225" s="28"/>
    </row>
    <row r="2226" spans="9:25" x14ac:dyDescent="0.3">
      <c r="I2226" s="22">
        <v>40304</v>
      </c>
      <c r="J2226" s="29">
        <f t="shared" si="75"/>
        <v>2010</v>
      </c>
      <c r="K2226" s="29">
        <v>1020</v>
      </c>
      <c r="L2226" s="42">
        <v>2810.62</v>
      </c>
      <c r="M2226" s="26">
        <f t="shared" si="76"/>
        <v>0.56289689380206187</v>
      </c>
      <c r="N2226" s="54"/>
      <c r="O2226" s="26"/>
      <c r="T2226" s="53"/>
      <c r="Y2226" s="28"/>
    </row>
    <row r="2227" spans="9:25" x14ac:dyDescent="0.3">
      <c r="I2227" s="22">
        <v>40305</v>
      </c>
      <c r="J2227" s="29">
        <f t="shared" si="75"/>
        <v>2010</v>
      </c>
      <c r="K2227" s="29">
        <v>985</v>
      </c>
      <c r="L2227" s="42">
        <v>2739.33</v>
      </c>
      <c r="M2227" s="26">
        <f t="shared" si="76"/>
        <v>0.49784290674467563</v>
      </c>
      <c r="N2227" s="54"/>
      <c r="O2227" s="26"/>
      <c r="T2227" s="53"/>
      <c r="Y2227" s="28"/>
    </row>
    <row r="2228" spans="9:25" x14ac:dyDescent="0.3">
      <c r="I2228" s="22">
        <v>40308</v>
      </c>
      <c r="J2228" s="29">
        <f t="shared" si="75"/>
        <v>2010</v>
      </c>
      <c r="K2228" s="29" t="s">
        <v>75</v>
      </c>
      <c r="L2228" s="42">
        <v>2850.43</v>
      </c>
      <c r="M2228" s="26" t="str">
        <f t="shared" si="76"/>
        <v/>
      </c>
      <c r="N2228" s="54"/>
      <c r="O2228" s="26"/>
      <c r="T2228" s="53"/>
      <c r="Y2228" s="28"/>
    </row>
    <row r="2229" spans="9:25" x14ac:dyDescent="0.3">
      <c r="I2229" s="22">
        <v>40310</v>
      </c>
      <c r="J2229" s="29">
        <f t="shared" si="75"/>
        <v>2010</v>
      </c>
      <c r="K2229" s="29">
        <v>1030</v>
      </c>
      <c r="L2229" s="42">
        <v>2847.62</v>
      </c>
      <c r="M2229" s="26">
        <f t="shared" si="76"/>
        <v>0.5459224112658928</v>
      </c>
      <c r="N2229" s="54"/>
      <c r="O2229" s="26"/>
      <c r="T2229" s="53"/>
      <c r="Y2229" s="28"/>
    </row>
    <row r="2230" spans="9:25" x14ac:dyDescent="0.3">
      <c r="I2230" s="22">
        <v>40312</v>
      </c>
      <c r="J2230" s="29">
        <f t="shared" si="75"/>
        <v>2010</v>
      </c>
      <c r="K2230" s="29">
        <v>1050</v>
      </c>
      <c r="L2230" s="42">
        <v>2858.39</v>
      </c>
      <c r="M2230" s="26">
        <f t="shared" si="76"/>
        <v>0.60133893557422957</v>
      </c>
      <c r="N2230" s="54"/>
      <c r="O2230" s="26"/>
      <c r="T2230" s="53"/>
      <c r="Y2230" s="28"/>
    </row>
    <row r="2231" spans="9:25" x14ac:dyDescent="0.3">
      <c r="I2231" s="22">
        <v>40315</v>
      </c>
      <c r="J2231" s="29">
        <f t="shared" si="75"/>
        <v>2010</v>
      </c>
      <c r="K2231" s="29">
        <v>1070</v>
      </c>
      <c r="L2231" s="42">
        <v>2819.47</v>
      </c>
      <c r="M2231" s="26" t="str">
        <f t="shared" si="76"/>
        <v/>
      </c>
      <c r="N2231" s="54"/>
      <c r="O2231" s="26"/>
      <c r="T2231" s="53"/>
      <c r="Y2231" s="28"/>
    </row>
    <row r="2232" spans="9:25" x14ac:dyDescent="0.3">
      <c r="I2232" s="22">
        <v>40316</v>
      </c>
      <c r="J2232" s="29">
        <f t="shared" si="75"/>
        <v>2010</v>
      </c>
      <c r="K2232" s="29">
        <v>1090</v>
      </c>
      <c r="L2232" s="42">
        <v>2834.19</v>
      </c>
      <c r="M2232" s="26">
        <f t="shared" si="76"/>
        <v>0.57143332390758339</v>
      </c>
      <c r="N2232" s="54"/>
      <c r="O2232" s="26"/>
      <c r="T2232" s="53"/>
      <c r="Y2232" s="28"/>
    </row>
    <row r="2233" spans="9:25" x14ac:dyDescent="0.3">
      <c r="I2233" s="22">
        <v>40317</v>
      </c>
      <c r="J2233" s="29">
        <f t="shared" si="75"/>
        <v>2010</v>
      </c>
      <c r="K2233" s="29">
        <v>1050</v>
      </c>
      <c r="L2233" s="42">
        <v>2729.48</v>
      </c>
      <c r="M2233" s="26">
        <f t="shared" si="76"/>
        <v>0.44721689059500963</v>
      </c>
      <c r="N2233" s="54"/>
      <c r="O2233" s="26"/>
      <c r="T2233" s="53"/>
      <c r="Y2233" s="28"/>
    </row>
    <row r="2234" spans="9:25" x14ac:dyDescent="0.3">
      <c r="I2234" s="22">
        <v>40318</v>
      </c>
      <c r="J2234" s="29">
        <f t="shared" si="75"/>
        <v>2010</v>
      </c>
      <c r="K2234" s="29">
        <v>1040</v>
      </c>
      <c r="L2234" s="42">
        <v>2694.25</v>
      </c>
      <c r="M2234" s="26">
        <f t="shared" si="76"/>
        <v>0.42876460980421272</v>
      </c>
      <c r="N2234" s="54"/>
      <c r="O2234" s="26"/>
      <c r="T2234" s="53"/>
      <c r="Y2234" s="28"/>
    </row>
    <row r="2235" spans="9:25" x14ac:dyDescent="0.3">
      <c r="I2235" s="22">
        <v>40319</v>
      </c>
      <c r="J2235" s="29">
        <f t="shared" si="75"/>
        <v>2010</v>
      </c>
      <c r="K2235" s="29">
        <v>1020</v>
      </c>
      <c r="L2235" s="42">
        <v>2623.22</v>
      </c>
      <c r="M2235" s="26" t="str">
        <f t="shared" si="76"/>
        <v/>
      </c>
      <c r="N2235" s="54"/>
      <c r="O2235" s="26"/>
      <c r="T2235" s="53"/>
      <c r="Y2235" s="28"/>
    </row>
    <row r="2236" spans="9:25" x14ac:dyDescent="0.3">
      <c r="I2236" s="22">
        <v>40322</v>
      </c>
      <c r="J2236" s="29">
        <f t="shared" si="75"/>
        <v>2010</v>
      </c>
      <c r="K2236" s="29">
        <v>1030</v>
      </c>
      <c r="L2236" s="42">
        <v>2609.61</v>
      </c>
      <c r="M2236" s="26" t="str">
        <f t="shared" si="76"/>
        <v/>
      </c>
      <c r="N2236" s="54"/>
      <c r="O2236" s="26"/>
      <c r="T2236" s="53"/>
      <c r="Y2236" s="28"/>
    </row>
    <row r="2237" spans="9:25" x14ac:dyDescent="0.3">
      <c r="I2237" s="22">
        <v>40323</v>
      </c>
      <c r="J2237" s="29">
        <f t="shared" si="75"/>
        <v>2010</v>
      </c>
      <c r="K2237" s="29">
        <v>1000</v>
      </c>
      <c r="L2237" s="42">
        <v>2514.12</v>
      </c>
      <c r="M2237" s="26">
        <f t="shared" si="76"/>
        <v>0.32953986578316941</v>
      </c>
      <c r="N2237" s="54"/>
      <c r="O2237" s="26"/>
      <c r="T2237" s="53"/>
      <c r="Y2237" s="28"/>
    </row>
    <row r="2238" spans="9:25" x14ac:dyDescent="0.3">
      <c r="I2238" s="22">
        <v>40324</v>
      </c>
      <c r="J2238" s="29">
        <f t="shared" si="75"/>
        <v>2010</v>
      </c>
      <c r="K2238" s="29">
        <v>1050</v>
      </c>
      <c r="L2238" s="42">
        <v>2696.78</v>
      </c>
      <c r="M2238" s="26">
        <f t="shared" si="76"/>
        <v>0.4517627678874242</v>
      </c>
      <c r="N2238" s="54"/>
      <c r="O2238" s="26"/>
      <c r="T2238" s="53"/>
      <c r="Y2238" s="28"/>
    </row>
    <row r="2239" spans="9:25" x14ac:dyDescent="0.3">
      <c r="I2239" s="22">
        <v>40325</v>
      </c>
      <c r="J2239" s="29">
        <f t="shared" si="75"/>
        <v>2010</v>
      </c>
      <c r="K2239" s="29">
        <v>1060</v>
      </c>
      <c r="L2239" s="42">
        <v>2713.92</v>
      </c>
      <c r="M2239" s="26">
        <f t="shared" si="76"/>
        <v>0.43378204179962393</v>
      </c>
      <c r="N2239" s="54"/>
      <c r="O2239" s="26"/>
      <c r="T2239" s="53"/>
      <c r="Y2239" s="28"/>
    </row>
    <row r="2240" spans="9:25" x14ac:dyDescent="0.3">
      <c r="I2240" s="22">
        <v>40329</v>
      </c>
      <c r="J2240" s="29">
        <f t="shared" si="75"/>
        <v>2010</v>
      </c>
      <c r="K2240" s="29">
        <v>1110</v>
      </c>
      <c r="L2240" s="42">
        <v>2796.96</v>
      </c>
      <c r="M2240" s="26" t="str">
        <f t="shared" si="76"/>
        <v/>
      </c>
      <c r="N2240" s="54"/>
      <c r="O2240" s="26"/>
      <c r="T2240" s="53"/>
      <c r="Y2240" s="28"/>
    </row>
    <row r="2241" spans="9:25" x14ac:dyDescent="0.3">
      <c r="I2241" s="22">
        <v>40330</v>
      </c>
      <c r="J2241" s="29">
        <f t="shared" si="75"/>
        <v>2010</v>
      </c>
      <c r="K2241" s="29">
        <v>1060</v>
      </c>
      <c r="L2241" s="42">
        <v>2724.62</v>
      </c>
      <c r="M2241" s="26">
        <f t="shared" si="76"/>
        <v>0.36327792732840314</v>
      </c>
      <c r="N2241" s="54"/>
      <c r="O2241" s="26"/>
      <c r="T2241" s="53"/>
      <c r="Y2241" s="28"/>
    </row>
    <row r="2242" spans="9:25" x14ac:dyDescent="0.3">
      <c r="I2242" s="22">
        <v>40331</v>
      </c>
      <c r="J2242" s="29">
        <f t="shared" si="75"/>
        <v>2010</v>
      </c>
      <c r="K2242" s="29">
        <v>1090</v>
      </c>
      <c r="L2242" s="42">
        <v>2733.68</v>
      </c>
      <c r="M2242" s="26">
        <f t="shared" si="76"/>
        <v>0.36777008365688652</v>
      </c>
      <c r="N2242" s="54"/>
      <c r="O2242" s="26"/>
      <c r="T2242" s="53"/>
      <c r="Y2242" s="28"/>
    </row>
    <row r="2243" spans="9:25" x14ac:dyDescent="0.3">
      <c r="I2243" s="22">
        <v>40332</v>
      </c>
      <c r="J2243" s="29">
        <f t="shared" si="75"/>
        <v>2010</v>
      </c>
      <c r="K2243" s="29">
        <v>1110</v>
      </c>
      <c r="L2243" s="42">
        <v>2810.98</v>
      </c>
      <c r="M2243" s="26">
        <f t="shared" si="76"/>
        <v>0.39786464834328733</v>
      </c>
      <c r="N2243" s="54"/>
      <c r="O2243" s="26"/>
      <c r="T2243" s="53"/>
      <c r="Y2243" s="28"/>
    </row>
    <row r="2244" spans="9:25" x14ac:dyDescent="0.3">
      <c r="I2244" s="22">
        <v>40333</v>
      </c>
      <c r="J2244" s="29">
        <f t="shared" si="75"/>
        <v>2010</v>
      </c>
      <c r="K2244" s="29">
        <v>1130</v>
      </c>
      <c r="L2244" s="42">
        <v>2823.25</v>
      </c>
      <c r="M2244" s="26">
        <f t="shared" si="76"/>
        <v>0.38890255421307407</v>
      </c>
      <c r="N2244" s="54"/>
      <c r="O2244" s="26"/>
      <c r="T2244" s="53"/>
      <c r="Y2244" s="28"/>
    </row>
    <row r="2245" spans="9:25" x14ac:dyDescent="0.3">
      <c r="I2245" s="22">
        <v>40336</v>
      </c>
      <c r="J2245" s="29">
        <f t="shared" ref="J2245:J2308" si="77">YEAR(I2245)</f>
        <v>2010</v>
      </c>
      <c r="K2245" s="29">
        <v>1100</v>
      </c>
      <c r="L2245" s="42">
        <v>2750.23</v>
      </c>
      <c r="M2245" s="26" t="str">
        <f t="shared" ref="M2245:M2308" si="78">IFERROR((L2245-_xlfn.XLOOKUP(EDATE(I2245, -12), I:I, L:L, "", 0)) / _xlfn.XLOOKUP(EDATE(I2245, -12), I:I, L:L, "", 0),IF(_xlfn.XLOOKUP(EDATE(I2245, -12), I:I, L:L, "", 0)=0, "Previous Year Value is Zero", ""))</f>
        <v/>
      </c>
      <c r="N2245" s="54"/>
      <c r="O2245" s="26"/>
      <c r="T2245" s="53"/>
      <c r="Y2245" s="28"/>
    </row>
    <row r="2246" spans="9:25" x14ac:dyDescent="0.3">
      <c r="I2246" s="22">
        <v>40337</v>
      </c>
      <c r="J2246" s="29">
        <f t="shared" si="77"/>
        <v>2010</v>
      </c>
      <c r="K2246" s="29">
        <v>1120</v>
      </c>
      <c r="L2246" s="42">
        <v>2779.98</v>
      </c>
      <c r="M2246" s="26">
        <f t="shared" si="78"/>
        <v>0.35170301218000138</v>
      </c>
      <c r="N2246" s="54"/>
      <c r="O2246" s="26"/>
      <c r="T2246" s="53"/>
      <c r="Y2246" s="28"/>
    </row>
    <row r="2247" spans="9:25" x14ac:dyDescent="0.3">
      <c r="I2247" s="22">
        <v>40338</v>
      </c>
      <c r="J2247" s="29">
        <f t="shared" si="77"/>
        <v>2010</v>
      </c>
      <c r="K2247" s="29">
        <v>1120</v>
      </c>
      <c r="L2247" s="42">
        <v>2785.79</v>
      </c>
      <c r="M2247" s="26">
        <f t="shared" si="78"/>
        <v>0.33081895007380724</v>
      </c>
      <c r="N2247" s="54"/>
      <c r="O2247" s="26"/>
      <c r="T2247" s="53"/>
      <c r="Y2247" s="28"/>
    </row>
    <row r="2248" spans="9:25" x14ac:dyDescent="0.3">
      <c r="I2248" s="22">
        <v>40339</v>
      </c>
      <c r="J2248" s="29">
        <f t="shared" si="77"/>
        <v>2010</v>
      </c>
      <c r="K2248" s="29">
        <v>1090</v>
      </c>
      <c r="L2248" s="42">
        <v>2770.79</v>
      </c>
      <c r="M2248" s="26">
        <f t="shared" si="78"/>
        <v>0.31391163736894268</v>
      </c>
      <c r="N2248" s="54"/>
      <c r="O2248" s="26"/>
      <c r="T2248" s="53"/>
      <c r="Y2248" s="28"/>
    </row>
    <row r="2249" spans="9:25" x14ac:dyDescent="0.3">
      <c r="I2249" s="22">
        <v>40340</v>
      </c>
      <c r="J2249" s="29">
        <f t="shared" si="77"/>
        <v>2010</v>
      </c>
      <c r="K2249" s="29">
        <v>1090</v>
      </c>
      <c r="L2249" s="42">
        <v>2801.9</v>
      </c>
      <c r="M2249" s="26">
        <f t="shared" si="78"/>
        <v>0.34088505400580971</v>
      </c>
      <c r="N2249" s="54"/>
      <c r="O2249" s="26"/>
      <c r="T2249" s="53"/>
      <c r="Y2249" s="28"/>
    </row>
    <row r="2250" spans="9:25" x14ac:dyDescent="0.3">
      <c r="I2250" s="22">
        <v>40343</v>
      </c>
      <c r="J2250" s="29">
        <f t="shared" si="77"/>
        <v>2010</v>
      </c>
      <c r="K2250" s="29">
        <v>1090</v>
      </c>
      <c r="L2250" s="42">
        <v>2826.84</v>
      </c>
      <c r="M2250" s="26" t="str">
        <f t="shared" si="78"/>
        <v/>
      </c>
      <c r="N2250" s="54"/>
      <c r="O2250" s="26"/>
      <c r="T2250" s="53"/>
      <c r="Y2250" s="28"/>
    </row>
    <row r="2251" spans="9:25" x14ac:dyDescent="0.3">
      <c r="I2251" s="22">
        <v>40344</v>
      </c>
      <c r="J2251" s="29">
        <f t="shared" si="77"/>
        <v>2010</v>
      </c>
      <c r="K2251" s="29">
        <v>1100</v>
      </c>
      <c r="L2251" s="42">
        <v>2830.17</v>
      </c>
      <c r="M2251" s="26">
        <f t="shared" si="78"/>
        <v>0.36731114847237517</v>
      </c>
      <c r="N2251" s="54"/>
      <c r="O2251" s="26"/>
      <c r="T2251" s="53"/>
      <c r="Y2251" s="28"/>
    </row>
    <row r="2252" spans="9:25" x14ac:dyDescent="0.3">
      <c r="I2252" s="22">
        <v>40345</v>
      </c>
      <c r="J2252" s="29">
        <f t="shared" si="77"/>
        <v>2010</v>
      </c>
      <c r="K2252" s="29">
        <v>1130</v>
      </c>
      <c r="L2252" s="42">
        <v>2858.66</v>
      </c>
      <c r="M2252" s="26">
        <f t="shared" si="78"/>
        <v>0.40795027507301623</v>
      </c>
      <c r="N2252" s="54"/>
      <c r="O2252" s="26"/>
      <c r="T2252" s="53"/>
      <c r="Y2252" s="28"/>
    </row>
    <row r="2253" spans="9:25" x14ac:dyDescent="0.3">
      <c r="I2253" s="22">
        <v>40346</v>
      </c>
      <c r="J2253" s="29">
        <f t="shared" si="77"/>
        <v>2010</v>
      </c>
      <c r="K2253" s="29">
        <v>1120</v>
      </c>
      <c r="L2253" s="42">
        <v>2891.1</v>
      </c>
      <c r="M2253" s="26">
        <f t="shared" si="78"/>
        <v>0.42772485518303971</v>
      </c>
      <c r="N2253" s="54"/>
      <c r="O2253" s="26"/>
      <c r="T2253" s="53"/>
      <c r="Y2253" s="28"/>
    </row>
    <row r="2254" spans="9:25" x14ac:dyDescent="0.3">
      <c r="I2254" s="22">
        <v>40347</v>
      </c>
      <c r="J2254" s="29">
        <f t="shared" si="77"/>
        <v>2010</v>
      </c>
      <c r="K2254" s="29">
        <v>1140</v>
      </c>
      <c r="L2254" s="42">
        <v>2929.59</v>
      </c>
      <c r="M2254" s="26">
        <f t="shared" si="78"/>
        <v>0.50159149970015227</v>
      </c>
      <c r="N2254" s="54"/>
      <c r="O2254" s="26"/>
      <c r="T2254" s="53"/>
      <c r="Y2254" s="28"/>
    </row>
    <row r="2255" spans="9:25" x14ac:dyDescent="0.3">
      <c r="I2255" s="22">
        <v>40350</v>
      </c>
      <c r="J2255" s="29">
        <f t="shared" si="77"/>
        <v>2010</v>
      </c>
      <c r="K2255" s="29">
        <v>1160</v>
      </c>
      <c r="L2255" s="42">
        <v>2941.9</v>
      </c>
      <c r="M2255" s="26" t="str">
        <f t="shared" si="78"/>
        <v/>
      </c>
      <c r="N2255" s="54"/>
      <c r="O2255" s="26"/>
      <c r="T2255" s="53"/>
      <c r="Y2255" s="28"/>
    </row>
    <row r="2256" spans="9:25" x14ac:dyDescent="0.3">
      <c r="I2256" s="22">
        <v>40351</v>
      </c>
      <c r="J2256" s="29">
        <f t="shared" si="77"/>
        <v>2010</v>
      </c>
      <c r="K2256" s="29">
        <v>1170</v>
      </c>
      <c r="L2256" s="42">
        <v>2934.59</v>
      </c>
      <c r="M2256" s="26">
        <f t="shared" si="78"/>
        <v>0.4858457846209932</v>
      </c>
      <c r="N2256" s="54"/>
      <c r="O2256" s="26"/>
      <c r="T2256" s="53"/>
      <c r="Y2256" s="28"/>
    </row>
    <row r="2257" spans="9:25" x14ac:dyDescent="0.3">
      <c r="I2257" s="22">
        <v>40352</v>
      </c>
      <c r="J2257" s="29">
        <f t="shared" si="77"/>
        <v>2010</v>
      </c>
      <c r="K2257" s="29">
        <v>1160</v>
      </c>
      <c r="L2257" s="42">
        <v>2924.79</v>
      </c>
      <c r="M2257" s="26">
        <f t="shared" si="78"/>
        <v>0.52779214266685459</v>
      </c>
      <c r="N2257" s="54"/>
      <c r="O2257" s="26"/>
      <c r="T2257" s="53"/>
      <c r="Y2257" s="28"/>
    </row>
    <row r="2258" spans="9:25" x14ac:dyDescent="0.3">
      <c r="I2258" s="22">
        <v>40353</v>
      </c>
      <c r="J2258" s="29">
        <f t="shared" si="77"/>
        <v>2010</v>
      </c>
      <c r="K2258" s="29">
        <v>1130</v>
      </c>
      <c r="L2258" s="42">
        <v>2914.1</v>
      </c>
      <c r="M2258" s="26">
        <f t="shared" si="78"/>
        <v>0.46021135758918047</v>
      </c>
      <c r="N2258" s="54"/>
      <c r="O2258" s="26"/>
      <c r="T2258" s="53"/>
      <c r="Y2258" s="28"/>
    </row>
    <row r="2259" spans="9:25" x14ac:dyDescent="0.3">
      <c r="I2259" s="22">
        <v>40354</v>
      </c>
      <c r="J2259" s="29">
        <f t="shared" si="77"/>
        <v>2010</v>
      </c>
      <c r="K2259" s="29">
        <v>1150</v>
      </c>
      <c r="L2259" s="42">
        <v>2947.02</v>
      </c>
      <c r="M2259" s="26">
        <f t="shared" si="78"/>
        <v>0.44167070253452495</v>
      </c>
      <c r="N2259" s="54"/>
      <c r="O2259" s="26"/>
      <c r="T2259" s="53"/>
      <c r="Y2259" s="28"/>
    </row>
    <row r="2260" spans="9:25" x14ac:dyDescent="0.3">
      <c r="I2260" s="22">
        <v>40357</v>
      </c>
      <c r="J2260" s="29">
        <f t="shared" si="77"/>
        <v>2010</v>
      </c>
      <c r="K2260" s="29">
        <v>1160</v>
      </c>
      <c r="L2260" s="42">
        <v>2955.73</v>
      </c>
      <c r="M2260" s="26" t="str">
        <f t="shared" si="78"/>
        <v/>
      </c>
      <c r="N2260" s="54"/>
      <c r="O2260" s="26"/>
      <c r="T2260" s="53"/>
      <c r="Y2260" s="28"/>
    </row>
    <row r="2261" spans="9:25" x14ac:dyDescent="0.3">
      <c r="I2261" s="22">
        <v>40358</v>
      </c>
      <c r="J2261" s="29">
        <f t="shared" si="77"/>
        <v>2010</v>
      </c>
      <c r="K2261" s="29">
        <v>1160</v>
      </c>
      <c r="L2261" s="42">
        <v>2893.37</v>
      </c>
      <c r="M2261" s="26">
        <f t="shared" si="78"/>
        <v>0.42269830655154095</v>
      </c>
      <c r="N2261" s="54"/>
      <c r="O2261" s="26"/>
      <c r="T2261" s="53"/>
      <c r="Y2261" s="28"/>
    </row>
    <row r="2262" spans="9:25" x14ac:dyDescent="0.3">
      <c r="I2262" s="22">
        <v>40359</v>
      </c>
      <c r="J2262" s="29">
        <f t="shared" si="77"/>
        <v>2010</v>
      </c>
      <c r="K2262" s="29">
        <v>1190</v>
      </c>
      <c r="L2262" s="42">
        <v>2913.68</v>
      </c>
      <c r="M2262" s="26">
        <f t="shared" si="78"/>
        <v>0.4375906610485597</v>
      </c>
      <c r="N2262" s="54"/>
      <c r="O2262" s="26"/>
      <c r="T2262" s="53"/>
      <c r="Y2262" s="28"/>
    </row>
    <row r="2263" spans="9:25" x14ac:dyDescent="0.3">
      <c r="I2263" s="22">
        <v>40360</v>
      </c>
      <c r="J2263" s="29">
        <f t="shared" si="77"/>
        <v>2010</v>
      </c>
      <c r="K2263" s="29">
        <v>1140</v>
      </c>
      <c r="L2263" s="42">
        <v>2874.25</v>
      </c>
      <c r="M2263" s="26">
        <f t="shared" si="78"/>
        <v>0.39534827271491535</v>
      </c>
      <c r="N2263" s="54"/>
      <c r="O2263" s="26"/>
      <c r="T2263" s="53"/>
      <c r="Y2263" s="28"/>
    </row>
    <row r="2264" spans="9:25" x14ac:dyDescent="0.3">
      <c r="I2264" s="22">
        <v>40361</v>
      </c>
      <c r="J2264" s="29">
        <f t="shared" si="77"/>
        <v>2010</v>
      </c>
      <c r="K2264" s="29">
        <v>1120</v>
      </c>
      <c r="L2264" s="42">
        <v>2871.55</v>
      </c>
      <c r="M2264" s="26" t="str">
        <f t="shared" si="78"/>
        <v/>
      </c>
      <c r="N2264" s="54"/>
      <c r="O2264" s="26"/>
      <c r="T2264" s="53"/>
      <c r="Y2264" s="28"/>
    </row>
    <row r="2265" spans="9:25" x14ac:dyDescent="0.3">
      <c r="I2265" s="22">
        <v>40364</v>
      </c>
      <c r="J2265" s="29">
        <f t="shared" si="77"/>
        <v>2010</v>
      </c>
      <c r="K2265" s="29">
        <v>1120</v>
      </c>
      <c r="L2265" s="42">
        <v>2877.3</v>
      </c>
      <c r="M2265" s="26" t="str">
        <f t="shared" si="78"/>
        <v/>
      </c>
      <c r="N2265" s="54"/>
      <c r="O2265" s="26"/>
      <c r="T2265" s="53"/>
      <c r="Y2265" s="28"/>
    </row>
    <row r="2266" spans="9:25" x14ac:dyDescent="0.3">
      <c r="I2266" s="22">
        <v>40365</v>
      </c>
      <c r="J2266" s="29">
        <f t="shared" si="77"/>
        <v>2010</v>
      </c>
      <c r="K2266" s="29">
        <v>1140</v>
      </c>
      <c r="L2266" s="42">
        <v>2910.65</v>
      </c>
      <c r="M2266" s="26">
        <f t="shared" si="78"/>
        <v>0.43028781185350445</v>
      </c>
      <c r="N2266" s="54"/>
      <c r="O2266" s="26"/>
      <c r="T2266" s="53"/>
      <c r="Y2266" s="28"/>
    </row>
    <row r="2267" spans="9:25" x14ac:dyDescent="0.3">
      <c r="I2267" s="22">
        <v>40366</v>
      </c>
      <c r="J2267" s="29">
        <f t="shared" si="77"/>
        <v>2010</v>
      </c>
      <c r="K2267" s="29">
        <v>1160</v>
      </c>
      <c r="L2267" s="42">
        <v>2902.04</v>
      </c>
      <c r="M2267" s="26">
        <f t="shared" si="78"/>
        <v>0.39303492139685586</v>
      </c>
      <c r="N2267" s="54"/>
      <c r="O2267" s="26"/>
      <c r="T2267" s="53"/>
      <c r="Y2267" s="28"/>
    </row>
    <row r="2268" spans="9:25" x14ac:dyDescent="0.3">
      <c r="I2268" s="22">
        <v>40367</v>
      </c>
      <c r="J2268" s="29">
        <f t="shared" si="77"/>
        <v>2010</v>
      </c>
      <c r="K2268" s="29">
        <v>1150</v>
      </c>
      <c r="L2268" s="42">
        <v>2915.91</v>
      </c>
      <c r="M2268" s="26" t="str">
        <f t="shared" si="78"/>
        <v/>
      </c>
      <c r="N2268" s="54"/>
      <c r="O2268" s="26"/>
      <c r="T2268" s="53"/>
      <c r="Y2268" s="28"/>
    </row>
    <row r="2269" spans="9:25" x14ac:dyDescent="0.3">
      <c r="I2269" s="22">
        <v>40368</v>
      </c>
      <c r="J2269" s="29">
        <f t="shared" si="77"/>
        <v>2010</v>
      </c>
      <c r="K2269" s="29">
        <v>1170</v>
      </c>
      <c r="L2269" s="42">
        <v>2943.9</v>
      </c>
      <c r="M2269" s="26">
        <f t="shared" si="78"/>
        <v>0.41264029712519873</v>
      </c>
      <c r="N2269" s="54"/>
      <c r="O2269" s="26"/>
      <c r="T2269" s="53"/>
      <c r="Y2269" s="28"/>
    </row>
    <row r="2270" spans="9:25" x14ac:dyDescent="0.3">
      <c r="I2270" s="22">
        <v>40373</v>
      </c>
      <c r="J2270" s="29">
        <f t="shared" si="77"/>
        <v>2010</v>
      </c>
      <c r="K2270" s="29">
        <v>1190</v>
      </c>
      <c r="L2270" s="42">
        <v>2981.06</v>
      </c>
      <c r="M2270" s="26">
        <f t="shared" si="78"/>
        <v>0.44952299448599131</v>
      </c>
      <c r="N2270" s="54"/>
      <c r="O2270" s="26"/>
      <c r="T2270" s="53"/>
      <c r="Y2270" s="28"/>
    </row>
    <row r="2271" spans="9:25" x14ac:dyDescent="0.3">
      <c r="I2271" s="22">
        <v>40374</v>
      </c>
      <c r="J2271" s="29">
        <f t="shared" si="77"/>
        <v>2010</v>
      </c>
      <c r="K2271" s="29">
        <v>1180</v>
      </c>
      <c r="L2271" s="42">
        <v>2980.6</v>
      </c>
      <c r="M2271" s="26">
        <f t="shared" si="78"/>
        <v>0.40377152330356791</v>
      </c>
      <c r="N2271" s="54"/>
      <c r="O2271" s="26"/>
      <c r="T2271" s="53"/>
      <c r="Y2271" s="28"/>
    </row>
    <row r="2272" spans="9:25" x14ac:dyDescent="0.3">
      <c r="I2272" s="22">
        <v>40375</v>
      </c>
      <c r="J2272" s="29">
        <f t="shared" si="77"/>
        <v>2010</v>
      </c>
      <c r="K2272" s="29">
        <v>1210</v>
      </c>
      <c r="L2272" s="42">
        <v>2992.45</v>
      </c>
      <c r="M2272" s="26">
        <f t="shared" si="78"/>
        <v>0.41289926579947595</v>
      </c>
      <c r="N2272" s="54"/>
      <c r="O2272" s="26"/>
      <c r="T2272" s="53"/>
      <c r="Y2272" s="28"/>
    </row>
    <row r="2273" spans="9:25" x14ac:dyDescent="0.3">
      <c r="I2273" s="22">
        <v>40378</v>
      </c>
      <c r="J2273" s="29">
        <f t="shared" si="77"/>
        <v>2010</v>
      </c>
      <c r="K2273" s="29">
        <v>1190</v>
      </c>
      <c r="L2273" s="42">
        <v>2975.57</v>
      </c>
      <c r="M2273" s="26" t="str">
        <f t="shared" si="78"/>
        <v/>
      </c>
      <c r="N2273" s="54"/>
      <c r="O2273" s="26"/>
      <c r="T2273" s="53"/>
      <c r="Y2273" s="28"/>
    </row>
    <row r="2274" spans="9:25" x14ac:dyDescent="0.3">
      <c r="I2274" s="22">
        <v>40379</v>
      </c>
      <c r="J2274" s="29">
        <f t="shared" si="77"/>
        <v>2010</v>
      </c>
      <c r="K2274" s="29">
        <v>1190</v>
      </c>
      <c r="L2274" s="42">
        <v>2995.44</v>
      </c>
      <c r="M2274" s="26" t="str">
        <f t="shared" si="78"/>
        <v/>
      </c>
      <c r="N2274" s="54"/>
      <c r="O2274" s="26"/>
      <c r="T2274" s="53"/>
      <c r="Y2274" s="28"/>
    </row>
    <row r="2275" spans="9:25" x14ac:dyDescent="0.3">
      <c r="I2275" s="22">
        <v>40380</v>
      </c>
      <c r="J2275" s="29">
        <f t="shared" si="77"/>
        <v>2010</v>
      </c>
      <c r="K2275" s="29">
        <v>1190</v>
      </c>
      <c r="L2275" s="42">
        <v>3013.4</v>
      </c>
      <c r="M2275" s="26">
        <f t="shared" si="78"/>
        <v>0.40383405930446525</v>
      </c>
      <c r="N2275" s="54"/>
      <c r="O2275" s="26"/>
      <c r="T2275" s="53"/>
      <c r="Y2275" s="28"/>
    </row>
    <row r="2276" spans="9:25" x14ac:dyDescent="0.3">
      <c r="I2276" s="22">
        <v>40381</v>
      </c>
      <c r="J2276" s="29">
        <f t="shared" si="77"/>
        <v>2010</v>
      </c>
      <c r="K2276" s="29">
        <v>1190</v>
      </c>
      <c r="L2276" s="42">
        <v>3009.92</v>
      </c>
      <c r="M2276" s="26">
        <f t="shared" si="78"/>
        <v>0.41602645828726809</v>
      </c>
      <c r="N2276" s="54"/>
      <c r="O2276" s="26"/>
      <c r="T2276" s="53"/>
      <c r="Y2276" s="28"/>
    </row>
    <row r="2277" spans="9:25" x14ac:dyDescent="0.3">
      <c r="I2277" s="22">
        <v>40382</v>
      </c>
      <c r="J2277" s="29">
        <f t="shared" si="77"/>
        <v>2010</v>
      </c>
      <c r="K2277" s="29">
        <v>1200</v>
      </c>
      <c r="L2277" s="42">
        <v>3042.02</v>
      </c>
      <c r="M2277" s="26">
        <f t="shared" si="78"/>
        <v>0.40787330149209533</v>
      </c>
      <c r="N2277" s="54"/>
      <c r="O2277" s="26"/>
      <c r="T2277" s="53"/>
      <c r="Y2277" s="28"/>
    </row>
    <row r="2278" spans="9:25" x14ac:dyDescent="0.3">
      <c r="I2278" s="22">
        <v>40385</v>
      </c>
      <c r="J2278" s="29">
        <f t="shared" si="77"/>
        <v>2010</v>
      </c>
      <c r="K2278" s="29">
        <v>1190</v>
      </c>
      <c r="L2278" s="42">
        <v>3023.7</v>
      </c>
      <c r="M2278" s="26" t="str">
        <f t="shared" si="78"/>
        <v/>
      </c>
      <c r="N2278" s="54"/>
      <c r="O2278" s="26"/>
      <c r="T2278" s="53"/>
      <c r="Y2278" s="28"/>
    </row>
    <row r="2279" spans="9:25" x14ac:dyDescent="0.3">
      <c r="I2279" s="22">
        <v>40386</v>
      </c>
      <c r="J2279" s="29">
        <f t="shared" si="77"/>
        <v>2010</v>
      </c>
      <c r="K2279" s="29">
        <v>1200</v>
      </c>
      <c r="L2279" s="42">
        <v>3041.68</v>
      </c>
      <c r="M2279" s="26">
        <f t="shared" si="78"/>
        <v>0.37688651487030916</v>
      </c>
      <c r="N2279" s="54"/>
      <c r="O2279" s="26"/>
      <c r="T2279" s="53"/>
      <c r="Y2279" s="28"/>
    </row>
    <row r="2280" spans="9:25" x14ac:dyDescent="0.3">
      <c r="I2280" s="22">
        <v>40387</v>
      </c>
      <c r="J2280" s="29">
        <f t="shared" si="77"/>
        <v>2010</v>
      </c>
      <c r="K2280" s="29">
        <v>1200</v>
      </c>
      <c r="L2280" s="42">
        <v>3057.48</v>
      </c>
      <c r="M2280" s="26">
        <f t="shared" si="78"/>
        <v>0.36670972817608427</v>
      </c>
      <c r="N2280" s="54"/>
      <c r="O2280" s="26"/>
      <c r="T2280" s="53"/>
      <c r="Y2280" s="28"/>
    </row>
    <row r="2281" spans="9:25" x14ac:dyDescent="0.3">
      <c r="I2281" s="22">
        <v>40388</v>
      </c>
      <c r="J2281" s="29">
        <f t="shared" si="77"/>
        <v>2010</v>
      </c>
      <c r="K2281" s="29">
        <v>1240</v>
      </c>
      <c r="L2281" s="42">
        <v>3096.82</v>
      </c>
      <c r="M2281" s="26">
        <f t="shared" si="78"/>
        <v>0.39132270948553571</v>
      </c>
      <c r="N2281" s="54"/>
      <c r="O2281" s="26"/>
      <c r="T2281" s="53"/>
      <c r="Y2281" s="28"/>
    </row>
    <row r="2282" spans="9:25" x14ac:dyDescent="0.3">
      <c r="I2282" s="22">
        <v>40389</v>
      </c>
      <c r="J2282" s="29">
        <f t="shared" si="77"/>
        <v>2010</v>
      </c>
      <c r="K2282" s="29">
        <v>1190</v>
      </c>
      <c r="L2282" s="42">
        <v>3069.28</v>
      </c>
      <c r="M2282" s="26">
        <f t="shared" si="78"/>
        <v>0.33554961838704361</v>
      </c>
      <c r="N2282" s="54"/>
      <c r="O2282" s="26"/>
      <c r="T2282" s="53"/>
      <c r="Y2282" s="28"/>
    </row>
    <row r="2283" spans="9:25" x14ac:dyDescent="0.3">
      <c r="I2283" s="22">
        <v>40392</v>
      </c>
      <c r="J2283" s="29">
        <f t="shared" si="77"/>
        <v>2010</v>
      </c>
      <c r="K2283" s="29">
        <v>1190</v>
      </c>
      <c r="L2283" s="42">
        <v>3058.98</v>
      </c>
      <c r="M2283" s="26" t="str">
        <f t="shared" si="78"/>
        <v/>
      </c>
      <c r="N2283" s="54"/>
      <c r="O2283" s="26"/>
      <c r="T2283" s="53"/>
      <c r="Y2283" s="28"/>
    </row>
    <row r="2284" spans="9:25" x14ac:dyDescent="0.3">
      <c r="I2284" s="22">
        <v>40393</v>
      </c>
      <c r="J2284" s="29">
        <f t="shared" si="77"/>
        <v>2010</v>
      </c>
      <c r="K2284" s="29">
        <v>1150</v>
      </c>
      <c r="L2284" s="42">
        <v>2973.66</v>
      </c>
      <c r="M2284" s="26">
        <f t="shared" si="78"/>
        <v>0.27144689584402243</v>
      </c>
      <c r="N2284" s="54"/>
      <c r="O2284" s="26"/>
      <c r="T2284" s="53"/>
      <c r="Y2284" s="28"/>
    </row>
    <row r="2285" spans="9:25" x14ac:dyDescent="0.3">
      <c r="I2285" s="22">
        <v>40394</v>
      </c>
      <c r="J2285" s="29">
        <f t="shared" si="77"/>
        <v>2010</v>
      </c>
      <c r="K2285" s="29">
        <v>1150</v>
      </c>
      <c r="L2285" s="42">
        <v>2983.25</v>
      </c>
      <c r="M2285" s="26">
        <f t="shared" si="78"/>
        <v>0.26404077810591964</v>
      </c>
      <c r="N2285" s="54"/>
      <c r="O2285" s="26"/>
      <c r="T2285" s="53"/>
      <c r="Y2285" s="28"/>
    </row>
    <row r="2286" spans="9:25" x14ac:dyDescent="0.3">
      <c r="I2286" s="22">
        <v>40395</v>
      </c>
      <c r="J2286" s="29">
        <f t="shared" si="77"/>
        <v>2010</v>
      </c>
      <c r="K2286" s="29">
        <v>1190</v>
      </c>
      <c r="L2286" s="42">
        <v>3044.94</v>
      </c>
      <c r="M2286" s="26">
        <f t="shared" si="78"/>
        <v>0.31413946984540758</v>
      </c>
      <c r="N2286" s="54"/>
      <c r="O2286" s="26"/>
      <c r="T2286" s="53"/>
      <c r="Y2286" s="28"/>
    </row>
    <row r="2287" spans="9:25" x14ac:dyDescent="0.3">
      <c r="I2287" s="22">
        <v>40396</v>
      </c>
      <c r="J2287" s="29">
        <f t="shared" si="77"/>
        <v>2010</v>
      </c>
      <c r="K2287" s="29">
        <v>1200</v>
      </c>
      <c r="L2287" s="42">
        <v>3060.59</v>
      </c>
      <c r="M2287" s="26">
        <f t="shared" si="78"/>
        <v>0.29687115992508417</v>
      </c>
      <c r="N2287" s="54"/>
      <c r="O2287" s="26"/>
      <c r="T2287" s="53"/>
      <c r="Y2287" s="28"/>
    </row>
    <row r="2288" spans="9:25" x14ac:dyDescent="0.3">
      <c r="I2288" s="22">
        <v>40399</v>
      </c>
      <c r="J2288" s="29">
        <f t="shared" si="77"/>
        <v>2010</v>
      </c>
      <c r="K2288" s="29">
        <v>1230</v>
      </c>
      <c r="L2288" s="42">
        <v>3082.6</v>
      </c>
      <c r="M2288" s="26" t="str">
        <f t="shared" si="78"/>
        <v/>
      </c>
      <c r="N2288" s="54"/>
      <c r="O2288" s="26"/>
      <c r="T2288" s="53"/>
      <c r="Y2288" s="28"/>
    </row>
    <row r="2289" spans="9:25" x14ac:dyDescent="0.3">
      <c r="I2289" s="22">
        <v>40400</v>
      </c>
      <c r="J2289" s="29">
        <f t="shared" si="77"/>
        <v>2010</v>
      </c>
      <c r="K2289" s="29">
        <v>1200</v>
      </c>
      <c r="L2289" s="42">
        <v>3057.16</v>
      </c>
      <c r="M2289" s="26">
        <f t="shared" si="78"/>
        <v>0.2793819782721505</v>
      </c>
      <c r="N2289" s="54"/>
      <c r="O2289" s="26"/>
      <c r="T2289" s="53"/>
      <c r="Y2289" s="28"/>
    </row>
    <row r="2290" spans="9:25" x14ac:dyDescent="0.3">
      <c r="I2290" s="22">
        <v>40401</v>
      </c>
      <c r="J2290" s="29">
        <f t="shared" si="77"/>
        <v>2010</v>
      </c>
      <c r="K2290" s="29">
        <v>1190</v>
      </c>
      <c r="L2290" s="42">
        <v>3035.32</v>
      </c>
      <c r="M2290" s="26">
        <f t="shared" si="78"/>
        <v>0.26509619552532421</v>
      </c>
      <c r="N2290" s="54"/>
      <c r="O2290" s="26"/>
      <c r="T2290" s="53"/>
      <c r="Y2290" s="28"/>
    </row>
    <row r="2291" spans="9:25" x14ac:dyDescent="0.3">
      <c r="I2291" s="22">
        <v>40402</v>
      </c>
      <c r="J2291" s="29">
        <f t="shared" si="77"/>
        <v>2010</v>
      </c>
      <c r="K2291" s="29">
        <v>1180</v>
      </c>
      <c r="L2291" s="42">
        <v>3025.64</v>
      </c>
      <c r="M2291" s="26">
        <f t="shared" si="78"/>
        <v>0.28895439983641186</v>
      </c>
      <c r="N2291" s="54"/>
      <c r="O2291" s="26"/>
      <c r="T2291" s="53"/>
      <c r="Y2291" s="28"/>
    </row>
    <row r="2292" spans="9:25" x14ac:dyDescent="0.3">
      <c r="I2292" s="22">
        <v>40403</v>
      </c>
      <c r="J2292" s="29">
        <f t="shared" si="77"/>
        <v>2010</v>
      </c>
      <c r="K2292" s="29">
        <v>1200</v>
      </c>
      <c r="L2292" s="42">
        <v>3053.01</v>
      </c>
      <c r="M2292" s="26">
        <f t="shared" si="78"/>
        <v>0.27395065282976372</v>
      </c>
      <c r="N2292" s="54"/>
      <c r="O2292" s="26"/>
      <c r="T2292" s="53"/>
      <c r="Y2292" s="28"/>
    </row>
    <row r="2293" spans="9:25" x14ac:dyDescent="0.3">
      <c r="I2293" s="22">
        <v>40406</v>
      </c>
      <c r="J2293" s="29">
        <f t="shared" si="77"/>
        <v>2010</v>
      </c>
      <c r="K2293" s="29">
        <v>1180</v>
      </c>
      <c r="L2293" s="42">
        <v>3052.6</v>
      </c>
      <c r="M2293" s="26" t="str">
        <f t="shared" si="78"/>
        <v/>
      </c>
      <c r="N2293" s="54"/>
      <c r="O2293" s="26"/>
      <c r="T2293" s="53"/>
      <c r="Y2293" s="28"/>
    </row>
    <row r="2294" spans="9:25" x14ac:dyDescent="0.3">
      <c r="I2294" s="22">
        <v>40408</v>
      </c>
      <c r="J2294" s="29">
        <f t="shared" si="77"/>
        <v>2010</v>
      </c>
      <c r="K2294" s="29">
        <v>1200</v>
      </c>
      <c r="L2294" s="42">
        <v>3072.09</v>
      </c>
      <c r="M2294" s="26">
        <f t="shared" si="78"/>
        <v>0.314549912494277</v>
      </c>
      <c r="N2294" s="54"/>
      <c r="O2294" s="26"/>
      <c r="T2294" s="53"/>
      <c r="Y2294" s="28"/>
    </row>
    <row r="2295" spans="9:25" x14ac:dyDescent="0.3">
      <c r="I2295" s="22">
        <v>40409</v>
      </c>
      <c r="J2295" s="29">
        <f t="shared" si="77"/>
        <v>2010</v>
      </c>
      <c r="K2295" s="29">
        <v>1190</v>
      </c>
      <c r="L2295" s="42">
        <v>3105.35</v>
      </c>
      <c r="M2295" s="26">
        <f t="shared" si="78"/>
        <v>0.36334101635385796</v>
      </c>
      <c r="N2295" s="54"/>
      <c r="O2295" s="26"/>
      <c r="T2295" s="53"/>
      <c r="Y2295" s="28"/>
    </row>
    <row r="2296" spans="9:25" x14ac:dyDescent="0.3">
      <c r="I2296" s="22">
        <v>40410</v>
      </c>
      <c r="J2296" s="29">
        <f t="shared" si="77"/>
        <v>2010</v>
      </c>
      <c r="K2296" s="29">
        <v>1200</v>
      </c>
      <c r="L2296" s="42">
        <v>3117.72</v>
      </c>
      <c r="M2296" s="26">
        <f t="shared" si="78"/>
        <v>0.33885873299436581</v>
      </c>
      <c r="N2296" s="54"/>
      <c r="O2296" s="26"/>
      <c r="T2296" s="53"/>
      <c r="Y2296" s="28"/>
    </row>
    <row r="2297" spans="9:25" x14ac:dyDescent="0.3">
      <c r="I2297" s="22">
        <v>40413</v>
      </c>
      <c r="J2297" s="29">
        <f t="shared" si="77"/>
        <v>2010</v>
      </c>
      <c r="K2297" s="29">
        <v>1210</v>
      </c>
      <c r="L2297" s="42">
        <v>3128.73</v>
      </c>
      <c r="M2297" s="26" t="str">
        <f t="shared" si="78"/>
        <v/>
      </c>
      <c r="N2297" s="54"/>
      <c r="O2297" s="26"/>
      <c r="T2297" s="53"/>
      <c r="Y2297" s="28"/>
    </row>
    <row r="2298" spans="9:25" x14ac:dyDescent="0.3">
      <c r="I2298" s="22">
        <v>40414</v>
      </c>
      <c r="J2298" s="29">
        <f t="shared" si="77"/>
        <v>2010</v>
      </c>
      <c r="K2298" s="29">
        <v>1210</v>
      </c>
      <c r="L2298" s="42">
        <v>3114.94</v>
      </c>
      <c r="M2298" s="26">
        <f t="shared" si="78"/>
        <v>0.3110734173166041</v>
      </c>
      <c r="N2298" s="54"/>
      <c r="O2298" s="26"/>
      <c r="T2298" s="53"/>
      <c r="Y2298" s="28"/>
    </row>
    <row r="2299" spans="9:25" x14ac:dyDescent="0.3">
      <c r="I2299" s="22">
        <v>40415</v>
      </c>
      <c r="J2299" s="29">
        <f t="shared" si="77"/>
        <v>2010</v>
      </c>
      <c r="K2299" s="29">
        <v>1210</v>
      </c>
      <c r="L2299" s="42">
        <v>3138.91</v>
      </c>
      <c r="M2299" s="26">
        <f t="shared" si="78"/>
        <v>0.31858165442844416</v>
      </c>
      <c r="N2299" s="54"/>
      <c r="O2299" s="26"/>
      <c r="T2299" s="53"/>
      <c r="Y2299" s="28"/>
    </row>
    <row r="2300" spans="9:25" x14ac:dyDescent="0.3">
      <c r="I2300" s="22">
        <v>40416</v>
      </c>
      <c r="J2300" s="29">
        <f t="shared" si="77"/>
        <v>2010</v>
      </c>
      <c r="K2300" s="29">
        <v>1190</v>
      </c>
      <c r="L2300" s="42">
        <v>3145.14</v>
      </c>
      <c r="M2300" s="26">
        <f t="shared" si="78"/>
        <v>0.32143742463520275</v>
      </c>
      <c r="N2300" s="54"/>
      <c r="O2300" s="26"/>
      <c r="T2300" s="53"/>
      <c r="Y2300" s="28"/>
    </row>
    <row r="2301" spans="9:25" x14ac:dyDescent="0.3">
      <c r="I2301" s="22">
        <v>40417</v>
      </c>
      <c r="J2301" s="29">
        <f t="shared" si="77"/>
        <v>2010</v>
      </c>
      <c r="K2301" s="29">
        <v>1180</v>
      </c>
      <c r="L2301" s="42">
        <v>3104.73</v>
      </c>
      <c r="M2301" s="26">
        <f t="shared" si="78"/>
        <v>0.31776355440863141</v>
      </c>
      <c r="N2301" s="54"/>
      <c r="O2301" s="26"/>
      <c r="T2301" s="53"/>
      <c r="Y2301" s="28"/>
    </row>
    <row r="2302" spans="9:25" x14ac:dyDescent="0.3">
      <c r="I2302" s="22">
        <v>40420</v>
      </c>
      <c r="J2302" s="29">
        <f t="shared" si="77"/>
        <v>2010</v>
      </c>
      <c r="K2302" s="29">
        <v>1160</v>
      </c>
      <c r="L2302" s="42">
        <v>3099.56</v>
      </c>
      <c r="M2302" s="26" t="str">
        <f t="shared" si="78"/>
        <v/>
      </c>
      <c r="N2302" s="54"/>
      <c r="O2302" s="26"/>
      <c r="T2302" s="53"/>
      <c r="Y2302" s="28"/>
    </row>
    <row r="2303" spans="9:25" x14ac:dyDescent="0.3">
      <c r="I2303" s="22">
        <v>40421</v>
      </c>
      <c r="J2303" s="29">
        <f t="shared" si="77"/>
        <v>2010</v>
      </c>
      <c r="K2303" s="29">
        <v>1160</v>
      </c>
      <c r="L2303" s="42">
        <v>3081.88</v>
      </c>
      <c r="M2303" s="26">
        <f t="shared" si="78"/>
        <v>0.31617653339255369</v>
      </c>
      <c r="N2303" s="54"/>
      <c r="O2303" s="26"/>
      <c r="T2303" s="53"/>
      <c r="Y2303" s="28"/>
    </row>
    <row r="2304" spans="9:25" x14ac:dyDescent="0.3">
      <c r="I2304" s="22">
        <v>40422</v>
      </c>
      <c r="J2304" s="29">
        <f t="shared" si="77"/>
        <v>2010</v>
      </c>
      <c r="K2304" s="29">
        <v>1210</v>
      </c>
      <c r="L2304" s="42">
        <v>3135.32</v>
      </c>
      <c r="M2304" s="26">
        <f t="shared" si="78"/>
        <v>0.34741782019932027</v>
      </c>
      <c r="N2304" s="54"/>
      <c r="O2304" s="26"/>
      <c r="T2304" s="53"/>
      <c r="Y2304" s="28"/>
    </row>
    <row r="2305" spans="9:25" x14ac:dyDescent="0.3">
      <c r="I2305" s="22">
        <v>40423</v>
      </c>
      <c r="J2305" s="29">
        <f t="shared" si="77"/>
        <v>2010</v>
      </c>
      <c r="K2305" s="29">
        <v>1180</v>
      </c>
      <c r="L2305" s="42">
        <v>3122.15</v>
      </c>
      <c r="M2305" s="26">
        <f t="shared" si="78"/>
        <v>0.36581172651830995</v>
      </c>
      <c r="N2305" s="54"/>
      <c r="O2305" s="26"/>
      <c r="T2305" s="53"/>
      <c r="Y2305" s="28"/>
    </row>
    <row r="2306" spans="9:25" x14ac:dyDescent="0.3">
      <c r="I2306" s="22">
        <v>40424</v>
      </c>
      <c r="J2306" s="29">
        <f t="shared" si="77"/>
        <v>2010</v>
      </c>
      <c r="K2306" s="29">
        <v>1200</v>
      </c>
      <c r="L2306" s="42">
        <v>3164.28</v>
      </c>
      <c r="M2306" s="26">
        <f t="shared" si="78"/>
        <v>0.36259231348907317</v>
      </c>
      <c r="N2306" s="54"/>
      <c r="O2306" s="26"/>
      <c r="T2306" s="53"/>
      <c r="Y2306" s="28"/>
    </row>
    <row r="2307" spans="9:25" x14ac:dyDescent="0.3">
      <c r="I2307" s="22">
        <v>40427</v>
      </c>
      <c r="J2307" s="29">
        <f t="shared" si="77"/>
        <v>2010</v>
      </c>
      <c r="K2307" s="29">
        <v>1210</v>
      </c>
      <c r="L2307" s="42">
        <v>3217.15</v>
      </c>
      <c r="M2307" s="26" t="str">
        <f t="shared" si="78"/>
        <v/>
      </c>
      <c r="N2307" s="54"/>
      <c r="O2307" s="26"/>
      <c r="T2307" s="53"/>
      <c r="Y2307" s="28"/>
    </row>
    <row r="2308" spans="9:25" x14ac:dyDescent="0.3">
      <c r="I2308" s="22">
        <v>40428</v>
      </c>
      <c r="J2308" s="29">
        <f t="shared" si="77"/>
        <v>2010</v>
      </c>
      <c r="K2308" s="29">
        <v>1210</v>
      </c>
      <c r="L2308" s="42">
        <v>3230.89</v>
      </c>
      <c r="M2308" s="26">
        <f t="shared" si="78"/>
        <v>0.38049214019885574</v>
      </c>
      <c r="N2308" s="54"/>
      <c r="O2308" s="26"/>
      <c r="T2308" s="53"/>
      <c r="Y2308" s="28"/>
    </row>
    <row r="2309" spans="9:25" x14ac:dyDescent="0.3">
      <c r="I2309" s="22">
        <v>40436</v>
      </c>
      <c r="J2309" s="29">
        <f t="shared" ref="J2309:J2372" si="79">YEAR(I2309)</f>
        <v>2010</v>
      </c>
      <c r="K2309" s="29" t="s">
        <v>75</v>
      </c>
      <c r="L2309" s="42">
        <v>3357.03</v>
      </c>
      <c r="M2309" s="26">
        <f t="shared" ref="M2309:M2372" si="80">IFERROR((L2309-_xlfn.XLOOKUP(EDATE(I2309, -12), I:I, L:L, "", 0)) / _xlfn.XLOOKUP(EDATE(I2309, -12), I:I, L:L, "", 0),IF(_xlfn.XLOOKUP(EDATE(I2309, -12), I:I, L:L, "", 0)=0, "Previous Year Value is Zero", ""))</f>
        <v>0.38713942754668179</v>
      </c>
      <c r="N2309" s="54"/>
      <c r="O2309" s="26"/>
      <c r="T2309" s="53"/>
      <c r="Y2309" s="28"/>
    </row>
    <row r="2310" spans="9:25" x14ac:dyDescent="0.3">
      <c r="I2310" s="22">
        <v>40437</v>
      </c>
      <c r="J2310" s="29">
        <f t="shared" si="79"/>
        <v>2010</v>
      </c>
      <c r="K2310" s="29">
        <v>1270</v>
      </c>
      <c r="L2310" s="42">
        <v>3341.63</v>
      </c>
      <c r="M2310" s="26">
        <f t="shared" si="80"/>
        <v>0.36987980453889541</v>
      </c>
      <c r="N2310" s="54"/>
      <c r="O2310" s="26"/>
      <c r="T2310" s="53"/>
      <c r="Y2310" s="28"/>
    </row>
    <row r="2311" spans="9:25" x14ac:dyDescent="0.3">
      <c r="I2311" s="22">
        <v>40438</v>
      </c>
      <c r="J2311" s="29">
        <f t="shared" si="79"/>
        <v>2010</v>
      </c>
      <c r="K2311" s="29">
        <v>1300</v>
      </c>
      <c r="L2311" s="42">
        <v>3384.65</v>
      </c>
      <c r="M2311" s="26">
        <f t="shared" si="80"/>
        <v>0.37755953422683869</v>
      </c>
      <c r="N2311" s="54"/>
      <c r="O2311" s="26"/>
      <c r="T2311" s="53"/>
      <c r="Y2311" s="28"/>
    </row>
    <row r="2312" spans="9:25" x14ac:dyDescent="0.3">
      <c r="I2312" s="22">
        <v>40441</v>
      </c>
      <c r="J2312" s="29">
        <f t="shared" si="79"/>
        <v>2010</v>
      </c>
      <c r="K2312" s="29">
        <v>1290</v>
      </c>
      <c r="L2312" s="42">
        <v>3370.98</v>
      </c>
      <c r="M2312" s="26" t="str">
        <f t="shared" si="80"/>
        <v/>
      </c>
      <c r="N2312" s="54"/>
      <c r="O2312" s="26"/>
      <c r="T2312" s="53"/>
      <c r="Y2312" s="28"/>
    </row>
    <row r="2313" spans="9:25" x14ac:dyDescent="0.3">
      <c r="I2313" s="22">
        <v>40442</v>
      </c>
      <c r="J2313" s="29">
        <f t="shared" si="79"/>
        <v>2010</v>
      </c>
      <c r="K2313" s="29">
        <v>1280</v>
      </c>
      <c r="L2313" s="42">
        <v>3365.04</v>
      </c>
      <c r="M2313" s="26" t="str">
        <f t="shared" si="80"/>
        <v/>
      </c>
      <c r="N2313" s="54"/>
      <c r="O2313" s="26"/>
      <c r="T2313" s="53"/>
      <c r="Y2313" s="28"/>
    </row>
    <row r="2314" spans="9:25" x14ac:dyDescent="0.3">
      <c r="I2314" s="22">
        <v>40443</v>
      </c>
      <c r="J2314" s="29">
        <f t="shared" si="79"/>
        <v>2010</v>
      </c>
      <c r="K2314" s="29">
        <v>1250</v>
      </c>
      <c r="L2314" s="42">
        <v>3343.34</v>
      </c>
      <c r="M2314" s="26" t="str">
        <f t="shared" si="80"/>
        <v/>
      </c>
      <c r="N2314" s="54"/>
      <c r="O2314" s="26"/>
      <c r="T2314" s="53"/>
      <c r="Y2314" s="28"/>
    </row>
    <row r="2315" spans="9:25" x14ac:dyDescent="0.3">
      <c r="I2315" s="22">
        <v>40444</v>
      </c>
      <c r="J2315" s="29">
        <f t="shared" si="79"/>
        <v>2010</v>
      </c>
      <c r="K2315" s="29">
        <v>1280</v>
      </c>
      <c r="L2315" s="42">
        <v>3337.2</v>
      </c>
      <c r="M2315" s="26" t="str">
        <f t="shared" si="80"/>
        <v/>
      </c>
      <c r="N2315" s="54"/>
      <c r="O2315" s="26"/>
      <c r="T2315" s="53"/>
      <c r="Y2315" s="28"/>
    </row>
    <row r="2316" spans="9:25" x14ac:dyDescent="0.3">
      <c r="I2316" s="22">
        <v>40445</v>
      </c>
      <c r="J2316" s="29">
        <f t="shared" si="79"/>
        <v>2010</v>
      </c>
      <c r="K2316" s="29">
        <v>1300</v>
      </c>
      <c r="L2316" s="42">
        <v>3397.63</v>
      </c>
      <c r="M2316" s="26">
        <f t="shared" si="80"/>
        <v>0.37617157438535381</v>
      </c>
      <c r="N2316" s="54"/>
      <c r="O2316" s="26"/>
      <c r="T2316" s="53"/>
      <c r="Y2316" s="28"/>
    </row>
    <row r="2317" spans="9:25" x14ac:dyDescent="0.3">
      <c r="I2317" s="22">
        <v>40448</v>
      </c>
      <c r="J2317" s="29">
        <f t="shared" si="79"/>
        <v>2010</v>
      </c>
      <c r="K2317" s="29">
        <v>1340</v>
      </c>
      <c r="L2317" s="42">
        <v>3468.04</v>
      </c>
      <c r="M2317" s="26" t="str">
        <f t="shared" si="80"/>
        <v/>
      </c>
      <c r="N2317" s="54"/>
      <c r="O2317" s="26"/>
      <c r="T2317" s="53"/>
      <c r="Y2317" s="28"/>
    </row>
    <row r="2318" spans="9:25" x14ac:dyDescent="0.3">
      <c r="I2318" s="22">
        <v>40449</v>
      </c>
      <c r="J2318" s="29">
        <f t="shared" si="79"/>
        <v>2010</v>
      </c>
      <c r="K2318" s="29">
        <v>1350</v>
      </c>
      <c r="L2318" s="42">
        <v>3472.71</v>
      </c>
      <c r="M2318" s="26">
        <f t="shared" si="80"/>
        <v>0.44827197924790335</v>
      </c>
      <c r="N2318" s="54"/>
      <c r="O2318" s="26"/>
      <c r="T2318" s="53"/>
      <c r="Y2318" s="28"/>
    </row>
    <row r="2319" spans="9:25" x14ac:dyDescent="0.3">
      <c r="I2319" s="22">
        <v>40450</v>
      </c>
      <c r="J2319" s="29">
        <f t="shared" si="79"/>
        <v>2010</v>
      </c>
      <c r="K2319" s="29">
        <v>1360</v>
      </c>
      <c r="L2319" s="42">
        <v>3495.46</v>
      </c>
      <c r="M2319" s="26">
        <f t="shared" si="80"/>
        <v>0.43032043963778172</v>
      </c>
      <c r="N2319" s="54"/>
      <c r="O2319" s="26"/>
      <c r="T2319" s="53"/>
      <c r="Y2319" s="28"/>
    </row>
    <row r="2320" spans="9:25" x14ac:dyDescent="0.3">
      <c r="I2320" s="22">
        <v>40451</v>
      </c>
      <c r="J2320" s="29">
        <f t="shared" si="79"/>
        <v>2010</v>
      </c>
      <c r="K2320" s="29">
        <v>1340</v>
      </c>
      <c r="L2320" s="42">
        <v>3501.3</v>
      </c>
      <c r="M2320" s="26">
        <f t="shared" si="80"/>
        <v>0.4189148116178133</v>
      </c>
      <c r="N2320" s="54"/>
      <c r="O2320" s="26"/>
      <c r="T2320" s="53"/>
      <c r="Y2320" s="28"/>
    </row>
    <row r="2321" spans="9:25" x14ac:dyDescent="0.3">
      <c r="I2321" s="22">
        <v>40452</v>
      </c>
      <c r="J2321" s="29">
        <f t="shared" si="79"/>
        <v>2010</v>
      </c>
      <c r="K2321" s="29">
        <v>1400</v>
      </c>
      <c r="L2321" s="42">
        <v>3547.12</v>
      </c>
      <c r="M2321" s="26">
        <f t="shared" si="80"/>
        <v>0.43146204352756495</v>
      </c>
      <c r="N2321" s="54"/>
      <c r="O2321" s="26"/>
      <c r="T2321" s="53"/>
      <c r="Y2321" s="28"/>
    </row>
    <row r="2322" spans="9:25" x14ac:dyDescent="0.3">
      <c r="I2322" s="22">
        <v>40455</v>
      </c>
      <c r="J2322" s="29">
        <f t="shared" si="79"/>
        <v>2010</v>
      </c>
      <c r="K2322" s="29">
        <v>1370</v>
      </c>
      <c r="L2322" s="42">
        <v>3569.5</v>
      </c>
      <c r="M2322" s="26" t="str">
        <f t="shared" si="80"/>
        <v/>
      </c>
      <c r="N2322" s="54"/>
      <c r="O2322" s="26"/>
      <c r="T2322" s="53"/>
      <c r="Y2322" s="28"/>
    </row>
    <row r="2323" spans="9:25" x14ac:dyDescent="0.3">
      <c r="I2323" s="22">
        <v>40456</v>
      </c>
      <c r="J2323" s="29">
        <f t="shared" si="79"/>
        <v>2010</v>
      </c>
      <c r="K2323" s="29">
        <v>1360</v>
      </c>
      <c r="L2323" s="42">
        <v>3591.7</v>
      </c>
      <c r="M2323" s="26">
        <f t="shared" si="80"/>
        <v>0.44802673751516886</v>
      </c>
      <c r="N2323" s="54"/>
      <c r="O2323" s="26"/>
      <c r="T2323" s="53"/>
      <c r="Y2323" s="28"/>
    </row>
    <row r="2324" spans="9:25" x14ac:dyDescent="0.3">
      <c r="I2324" s="22">
        <v>40457</v>
      </c>
      <c r="J2324" s="29">
        <f t="shared" si="79"/>
        <v>2010</v>
      </c>
      <c r="K2324" s="29">
        <v>1380</v>
      </c>
      <c r="L2324" s="42">
        <v>3603.4</v>
      </c>
      <c r="M2324" s="26">
        <f t="shared" si="80"/>
        <v>0.42531099816071039</v>
      </c>
      <c r="N2324" s="54"/>
      <c r="O2324" s="26"/>
      <c r="T2324" s="53"/>
      <c r="Y2324" s="28"/>
    </row>
    <row r="2325" spans="9:25" x14ac:dyDescent="0.3">
      <c r="I2325" s="22">
        <v>40458</v>
      </c>
      <c r="J2325" s="29">
        <f t="shared" si="79"/>
        <v>2010</v>
      </c>
      <c r="K2325" s="29">
        <v>1390</v>
      </c>
      <c r="L2325" s="42">
        <v>3586.19</v>
      </c>
      <c r="M2325" s="26">
        <f t="shared" si="80"/>
        <v>0.42682252398136405</v>
      </c>
      <c r="N2325" s="54"/>
      <c r="O2325" s="26"/>
      <c r="T2325" s="53"/>
      <c r="Y2325" s="28"/>
    </row>
    <row r="2326" spans="9:25" x14ac:dyDescent="0.3">
      <c r="I2326" s="22">
        <v>40459</v>
      </c>
      <c r="J2326" s="29">
        <f t="shared" si="79"/>
        <v>2010</v>
      </c>
      <c r="K2326" s="29">
        <v>1370</v>
      </c>
      <c r="L2326" s="42">
        <v>3546.95</v>
      </c>
      <c r="M2326" s="26">
        <f t="shared" si="80"/>
        <v>0.42761982193743653</v>
      </c>
      <c r="N2326" s="54"/>
      <c r="O2326" s="26"/>
      <c r="T2326" s="53"/>
      <c r="Y2326" s="28"/>
    </row>
    <row r="2327" spans="9:25" x14ac:dyDescent="0.3">
      <c r="I2327" s="22">
        <v>40462</v>
      </c>
      <c r="J2327" s="29">
        <f t="shared" si="79"/>
        <v>2010</v>
      </c>
      <c r="K2327" s="29">
        <v>1350</v>
      </c>
      <c r="L2327" s="42">
        <v>3548.75</v>
      </c>
      <c r="M2327" s="26" t="str">
        <f t="shared" si="80"/>
        <v/>
      </c>
      <c r="N2327" s="54"/>
      <c r="O2327" s="26"/>
      <c r="T2327" s="53"/>
      <c r="Y2327" s="28"/>
    </row>
    <row r="2328" spans="9:25" x14ac:dyDescent="0.3">
      <c r="I2328" s="22">
        <v>40463</v>
      </c>
      <c r="J2328" s="29">
        <f t="shared" si="79"/>
        <v>2010</v>
      </c>
      <c r="K2328" s="29">
        <v>1350</v>
      </c>
      <c r="L2328" s="42">
        <v>3547.25</v>
      </c>
      <c r="M2328" s="26">
        <f t="shared" si="80"/>
        <v>0.44391437259076233</v>
      </c>
      <c r="N2328" s="54"/>
      <c r="O2328" s="26"/>
      <c r="T2328" s="53"/>
      <c r="Y2328" s="28"/>
    </row>
    <row r="2329" spans="9:25" x14ac:dyDescent="0.3">
      <c r="I2329" s="22">
        <v>40464</v>
      </c>
      <c r="J2329" s="29">
        <f t="shared" si="79"/>
        <v>2010</v>
      </c>
      <c r="K2329" s="29">
        <v>1360</v>
      </c>
      <c r="L2329" s="42">
        <v>3611.98</v>
      </c>
      <c r="M2329" s="26">
        <f t="shared" si="80"/>
        <v>0.46116286878183177</v>
      </c>
      <c r="N2329" s="54"/>
      <c r="O2329" s="26"/>
      <c r="T2329" s="53"/>
      <c r="Y2329" s="28"/>
    </row>
    <row r="2330" spans="9:25" x14ac:dyDescent="0.3">
      <c r="I2330" s="22">
        <v>40465</v>
      </c>
      <c r="J2330" s="29">
        <f t="shared" si="79"/>
        <v>2010</v>
      </c>
      <c r="K2330" s="29">
        <v>1360</v>
      </c>
      <c r="L2330" s="42">
        <v>3618.48</v>
      </c>
      <c r="M2330" s="26">
        <f t="shared" si="80"/>
        <v>0.44063828770722863</v>
      </c>
      <c r="N2330" s="54"/>
      <c r="O2330" s="26"/>
      <c r="T2330" s="53"/>
      <c r="Y2330" s="28"/>
    </row>
    <row r="2331" spans="9:25" x14ac:dyDescent="0.3">
      <c r="I2331" s="22">
        <v>40466</v>
      </c>
      <c r="J2331" s="29">
        <f t="shared" si="79"/>
        <v>2010</v>
      </c>
      <c r="K2331" s="29">
        <v>1330</v>
      </c>
      <c r="L2331" s="42">
        <v>3597.03</v>
      </c>
      <c r="M2331" s="26">
        <f t="shared" si="80"/>
        <v>0.43001455048541376</v>
      </c>
      <c r="N2331" s="54"/>
      <c r="O2331" s="26"/>
      <c r="T2331" s="53"/>
      <c r="Y2331" s="28"/>
    </row>
    <row r="2332" spans="9:25" x14ac:dyDescent="0.3">
      <c r="I2332" s="22">
        <v>40469</v>
      </c>
      <c r="J2332" s="29">
        <f t="shared" si="79"/>
        <v>2010</v>
      </c>
      <c r="K2332" s="29">
        <v>1320</v>
      </c>
      <c r="L2332" s="42">
        <v>3566.92</v>
      </c>
      <c r="M2332" s="26" t="str">
        <f t="shared" si="80"/>
        <v/>
      </c>
      <c r="N2332" s="54"/>
      <c r="O2332" s="26"/>
      <c r="T2332" s="53"/>
      <c r="Y2332" s="28"/>
    </row>
    <row r="2333" spans="9:25" x14ac:dyDescent="0.3">
      <c r="I2333" s="22">
        <v>40470</v>
      </c>
      <c r="J2333" s="29">
        <f t="shared" si="79"/>
        <v>2010</v>
      </c>
      <c r="K2333" s="29">
        <v>1350</v>
      </c>
      <c r="L2333" s="42">
        <v>3592.79</v>
      </c>
      <c r="M2333" s="26">
        <f t="shared" si="80"/>
        <v>0.42519000999635048</v>
      </c>
      <c r="N2333" s="54"/>
      <c r="O2333" s="26"/>
      <c r="T2333" s="53"/>
      <c r="Y2333" s="28"/>
    </row>
    <row r="2334" spans="9:25" x14ac:dyDescent="0.3">
      <c r="I2334" s="22">
        <v>40471</v>
      </c>
      <c r="J2334" s="29">
        <f t="shared" si="79"/>
        <v>2010</v>
      </c>
      <c r="K2334" s="29">
        <v>1360</v>
      </c>
      <c r="L2334" s="42">
        <v>3578.95</v>
      </c>
      <c r="M2334" s="26">
        <f t="shared" si="80"/>
        <v>0.43030988482227783</v>
      </c>
      <c r="N2334" s="54"/>
      <c r="O2334" s="26"/>
      <c r="T2334" s="53"/>
      <c r="Y2334" s="28"/>
    </row>
    <row r="2335" spans="9:25" x14ac:dyDescent="0.3">
      <c r="I2335" s="22">
        <v>40472</v>
      </c>
      <c r="J2335" s="29">
        <f t="shared" si="79"/>
        <v>2010</v>
      </c>
      <c r="K2335" s="29">
        <v>1360</v>
      </c>
      <c r="L2335" s="42">
        <v>3588.01</v>
      </c>
      <c r="M2335" s="26">
        <f t="shared" si="80"/>
        <v>0.44864744832041342</v>
      </c>
      <c r="N2335" s="54"/>
      <c r="O2335" s="26"/>
      <c r="T2335" s="53"/>
      <c r="Y2335" s="28"/>
    </row>
    <row r="2336" spans="9:25" x14ac:dyDescent="0.3">
      <c r="I2336" s="22">
        <v>40473</v>
      </c>
      <c r="J2336" s="29">
        <f t="shared" si="79"/>
        <v>2010</v>
      </c>
      <c r="K2336" s="29">
        <v>1370</v>
      </c>
      <c r="L2336" s="42">
        <v>3597.75</v>
      </c>
      <c r="M2336" s="26">
        <f t="shared" si="80"/>
        <v>0.47862057061129887</v>
      </c>
      <c r="N2336" s="54"/>
      <c r="O2336" s="26"/>
      <c r="T2336" s="53"/>
      <c r="Y2336" s="28"/>
    </row>
    <row r="2337" spans="9:25" x14ac:dyDescent="0.3">
      <c r="I2337" s="22">
        <v>40476</v>
      </c>
      <c r="J2337" s="29">
        <f t="shared" si="79"/>
        <v>2010</v>
      </c>
      <c r="K2337" s="29">
        <v>1380</v>
      </c>
      <c r="L2337" s="42">
        <v>3643.49</v>
      </c>
      <c r="M2337" s="26" t="str">
        <f t="shared" si="80"/>
        <v/>
      </c>
      <c r="N2337" s="54"/>
      <c r="O2337" s="26"/>
      <c r="T2337" s="53"/>
      <c r="Y2337" s="28"/>
    </row>
    <row r="2338" spans="9:25" x14ac:dyDescent="0.3">
      <c r="I2338" s="22">
        <v>40477</v>
      </c>
      <c r="J2338" s="29">
        <f t="shared" si="79"/>
        <v>2010</v>
      </c>
      <c r="K2338" s="29">
        <v>1410</v>
      </c>
      <c r="L2338" s="42">
        <v>3654.1</v>
      </c>
      <c r="M2338" s="26">
        <f t="shared" si="80"/>
        <v>0.48076556807728615</v>
      </c>
      <c r="N2338" s="54"/>
      <c r="O2338" s="26"/>
      <c r="T2338" s="53"/>
      <c r="Y2338" s="28"/>
    </row>
    <row r="2339" spans="9:25" x14ac:dyDescent="0.3">
      <c r="I2339" s="22">
        <v>40478</v>
      </c>
      <c r="J2339" s="29">
        <f t="shared" si="79"/>
        <v>2010</v>
      </c>
      <c r="K2339" s="29">
        <v>1400</v>
      </c>
      <c r="L2339" s="42">
        <v>3624.47</v>
      </c>
      <c r="M2339" s="26">
        <f t="shared" si="80"/>
        <v>0.49450354609929081</v>
      </c>
      <c r="N2339" s="54"/>
      <c r="O2339" s="26"/>
      <c r="T2339" s="53"/>
      <c r="Y2339" s="28"/>
    </row>
    <row r="2340" spans="9:25" x14ac:dyDescent="0.3">
      <c r="I2340" s="22">
        <v>40479</v>
      </c>
      <c r="J2340" s="29">
        <f t="shared" si="79"/>
        <v>2010</v>
      </c>
      <c r="K2340" s="29">
        <v>1370</v>
      </c>
      <c r="L2340" s="42">
        <v>3638.83</v>
      </c>
      <c r="M2340" s="26">
        <f t="shared" si="80"/>
        <v>0.54494737423099293</v>
      </c>
      <c r="N2340" s="54"/>
      <c r="O2340" s="26"/>
      <c r="T2340" s="53"/>
      <c r="Y2340" s="28"/>
    </row>
    <row r="2341" spans="9:25" x14ac:dyDescent="0.3">
      <c r="I2341" s="22">
        <v>40480</v>
      </c>
      <c r="J2341" s="29">
        <f t="shared" si="79"/>
        <v>2010</v>
      </c>
      <c r="K2341" s="29">
        <v>1400</v>
      </c>
      <c r="L2341" s="42">
        <v>3635.32</v>
      </c>
      <c r="M2341" s="26">
        <f t="shared" si="80"/>
        <v>0.5508845876545948</v>
      </c>
      <c r="N2341" s="54"/>
      <c r="O2341" s="26"/>
      <c r="T2341" s="53"/>
      <c r="Y2341" s="28"/>
    </row>
    <row r="2342" spans="9:25" x14ac:dyDescent="0.3">
      <c r="I2342" s="22">
        <v>40483</v>
      </c>
      <c r="J2342" s="29">
        <f t="shared" si="79"/>
        <v>2010</v>
      </c>
      <c r="K2342" s="29">
        <v>1410</v>
      </c>
      <c r="L2342" s="42">
        <v>3645.15</v>
      </c>
      <c r="M2342" s="26" t="str">
        <f t="shared" si="80"/>
        <v/>
      </c>
      <c r="N2342" s="54"/>
      <c r="O2342" s="26"/>
      <c r="T2342" s="53"/>
      <c r="Y2342" s="28"/>
    </row>
    <row r="2343" spans="9:25" x14ac:dyDescent="0.3">
      <c r="I2343" s="22">
        <v>40484</v>
      </c>
      <c r="J2343" s="29">
        <f t="shared" si="79"/>
        <v>2010</v>
      </c>
      <c r="K2343" s="29">
        <v>1410</v>
      </c>
      <c r="L2343" s="42">
        <v>3625.49</v>
      </c>
      <c r="M2343" s="26">
        <f t="shared" si="80"/>
        <v>0.52868479195830731</v>
      </c>
      <c r="N2343" s="54"/>
      <c r="O2343" s="26"/>
      <c r="T2343" s="53"/>
      <c r="Y2343" s="28"/>
    </row>
    <row r="2344" spans="9:25" x14ac:dyDescent="0.3">
      <c r="I2344" s="22">
        <v>40485</v>
      </c>
      <c r="J2344" s="29">
        <f t="shared" si="79"/>
        <v>2010</v>
      </c>
      <c r="K2344" s="29">
        <v>1430</v>
      </c>
      <c r="L2344" s="42">
        <v>3605.67</v>
      </c>
      <c r="M2344" s="26">
        <f t="shared" si="80"/>
        <v>0.54477295414526306</v>
      </c>
      <c r="N2344" s="54"/>
      <c r="O2344" s="26"/>
      <c r="T2344" s="53"/>
      <c r="Y2344" s="28"/>
    </row>
    <row r="2345" spans="9:25" x14ac:dyDescent="0.3">
      <c r="I2345" s="22">
        <v>40486</v>
      </c>
      <c r="J2345" s="29">
        <f t="shared" si="79"/>
        <v>2010</v>
      </c>
      <c r="K2345" s="29">
        <v>1430</v>
      </c>
      <c r="L2345" s="42">
        <v>3629.05</v>
      </c>
      <c r="M2345" s="26">
        <f t="shared" si="80"/>
        <v>0.53004393176663045</v>
      </c>
      <c r="N2345" s="54"/>
      <c r="O2345" s="26"/>
      <c r="T2345" s="53"/>
      <c r="Y2345" s="28"/>
    </row>
    <row r="2346" spans="9:25" x14ac:dyDescent="0.3">
      <c r="I2346" s="22">
        <v>40487</v>
      </c>
      <c r="J2346" s="29">
        <f t="shared" si="79"/>
        <v>2010</v>
      </c>
      <c r="K2346" s="29">
        <v>1420</v>
      </c>
      <c r="L2346" s="42">
        <v>3655.3</v>
      </c>
      <c r="M2346" s="26">
        <f t="shared" si="80"/>
        <v>0.54413845835392727</v>
      </c>
      <c r="N2346" s="54"/>
      <c r="O2346" s="26"/>
      <c r="T2346" s="53"/>
      <c r="Y2346" s="28"/>
    </row>
    <row r="2347" spans="9:25" x14ac:dyDescent="0.3">
      <c r="I2347" s="22">
        <v>40490</v>
      </c>
      <c r="J2347" s="29">
        <f t="shared" si="79"/>
        <v>2010</v>
      </c>
      <c r="K2347" s="29">
        <v>1430</v>
      </c>
      <c r="L2347" s="42">
        <v>3699.26</v>
      </c>
      <c r="M2347" s="26" t="str">
        <f t="shared" si="80"/>
        <v/>
      </c>
      <c r="N2347" s="54"/>
      <c r="O2347" s="26"/>
      <c r="T2347" s="53"/>
      <c r="Y2347" s="28"/>
    </row>
    <row r="2348" spans="9:25" x14ac:dyDescent="0.3">
      <c r="I2348" s="22">
        <v>40491</v>
      </c>
      <c r="J2348" s="29">
        <f t="shared" si="79"/>
        <v>2010</v>
      </c>
      <c r="K2348" s="29">
        <v>1400</v>
      </c>
      <c r="L2348" s="42">
        <v>3737.48</v>
      </c>
      <c r="M2348" s="26">
        <f t="shared" si="80"/>
        <v>0.55312225994523023</v>
      </c>
      <c r="N2348" s="54"/>
      <c r="O2348" s="26"/>
      <c r="T2348" s="53"/>
      <c r="Y2348" s="28"/>
    </row>
    <row r="2349" spans="9:25" x14ac:dyDescent="0.3">
      <c r="I2349" s="22">
        <v>40492</v>
      </c>
      <c r="J2349" s="29">
        <f t="shared" si="79"/>
        <v>2010</v>
      </c>
      <c r="K2349" s="29">
        <v>1410</v>
      </c>
      <c r="L2349" s="42">
        <v>3756.97</v>
      </c>
      <c r="M2349" s="26">
        <f t="shared" si="80"/>
        <v>0.57725990360879265</v>
      </c>
      <c r="N2349" s="54"/>
      <c r="O2349" s="26"/>
      <c r="T2349" s="53"/>
      <c r="Y2349" s="28"/>
    </row>
    <row r="2350" spans="9:25" x14ac:dyDescent="0.3">
      <c r="I2350" s="22">
        <v>40493</v>
      </c>
      <c r="J2350" s="29">
        <f t="shared" si="79"/>
        <v>2010</v>
      </c>
      <c r="K2350" s="29">
        <v>1390</v>
      </c>
      <c r="L2350" s="42">
        <v>3744.62</v>
      </c>
      <c r="M2350" s="26">
        <f t="shared" si="80"/>
        <v>0.5577399870209826</v>
      </c>
      <c r="N2350" s="54"/>
      <c r="O2350" s="26"/>
      <c r="T2350" s="53"/>
      <c r="Y2350" s="28"/>
    </row>
    <row r="2351" spans="9:25" x14ac:dyDescent="0.3">
      <c r="I2351" s="22">
        <v>40494</v>
      </c>
      <c r="J2351" s="29">
        <f t="shared" si="79"/>
        <v>2010</v>
      </c>
      <c r="K2351" s="29">
        <v>1380</v>
      </c>
      <c r="L2351" s="42">
        <v>3665.85</v>
      </c>
      <c r="M2351" s="26">
        <f t="shared" si="80"/>
        <v>0.51463880212206836</v>
      </c>
      <c r="N2351" s="54"/>
      <c r="O2351" s="26"/>
      <c r="T2351" s="53"/>
      <c r="Y2351" s="28"/>
    </row>
    <row r="2352" spans="9:25" x14ac:dyDescent="0.3">
      <c r="I2352" s="22">
        <v>40497</v>
      </c>
      <c r="J2352" s="29">
        <f t="shared" si="79"/>
        <v>2010</v>
      </c>
      <c r="K2352" s="29">
        <v>1360</v>
      </c>
      <c r="L2352" s="42">
        <v>3656.46</v>
      </c>
      <c r="M2352" s="26" t="str">
        <f t="shared" si="80"/>
        <v/>
      </c>
      <c r="N2352" s="54"/>
      <c r="O2352" s="26"/>
      <c r="T2352" s="53"/>
      <c r="Y2352" s="28"/>
    </row>
    <row r="2353" spans="9:25" x14ac:dyDescent="0.3">
      <c r="I2353" s="22">
        <v>40498</v>
      </c>
      <c r="J2353" s="29">
        <f t="shared" si="79"/>
        <v>2010</v>
      </c>
      <c r="K2353" s="29">
        <v>1410</v>
      </c>
      <c r="L2353" s="42">
        <v>3674.03</v>
      </c>
      <c r="M2353" s="26">
        <f t="shared" si="80"/>
        <v>0.4882568822204581</v>
      </c>
      <c r="N2353" s="54"/>
      <c r="O2353" s="26"/>
      <c r="T2353" s="53"/>
      <c r="Y2353" s="28"/>
    </row>
    <row r="2354" spans="9:25" x14ac:dyDescent="0.3">
      <c r="I2354" s="22">
        <v>40500</v>
      </c>
      <c r="J2354" s="29">
        <f t="shared" si="79"/>
        <v>2010</v>
      </c>
      <c r="K2354" s="29">
        <v>1370</v>
      </c>
      <c r="L2354" s="42">
        <v>3677.9</v>
      </c>
      <c r="M2354" s="26">
        <f t="shared" si="80"/>
        <v>0.48049898761386833</v>
      </c>
      <c r="N2354" s="54"/>
      <c r="O2354" s="26"/>
      <c r="T2354" s="53"/>
      <c r="Y2354" s="28"/>
    </row>
    <row r="2355" spans="9:25" x14ac:dyDescent="0.3">
      <c r="I2355" s="22">
        <v>40501</v>
      </c>
      <c r="J2355" s="29">
        <f t="shared" si="79"/>
        <v>2010</v>
      </c>
      <c r="K2355" s="29">
        <v>1390</v>
      </c>
      <c r="L2355" s="42">
        <v>3725.05</v>
      </c>
      <c r="M2355" s="26">
        <f t="shared" si="80"/>
        <v>0.5088565653619791</v>
      </c>
      <c r="N2355" s="54"/>
      <c r="O2355" s="26"/>
      <c r="T2355" s="53"/>
      <c r="Y2355" s="28"/>
    </row>
    <row r="2356" spans="9:25" x14ac:dyDescent="0.3">
      <c r="I2356" s="22">
        <v>40504</v>
      </c>
      <c r="J2356" s="29">
        <f t="shared" si="79"/>
        <v>2010</v>
      </c>
      <c r="K2356" s="29">
        <v>1360</v>
      </c>
      <c r="L2356" s="42">
        <v>3741.23</v>
      </c>
      <c r="M2356" s="26" t="str">
        <f t="shared" si="80"/>
        <v/>
      </c>
      <c r="N2356" s="54"/>
      <c r="O2356" s="26"/>
      <c r="T2356" s="53"/>
      <c r="Y2356" s="28"/>
    </row>
    <row r="2357" spans="9:25" x14ac:dyDescent="0.3">
      <c r="I2357" s="22">
        <v>40505</v>
      </c>
      <c r="J2357" s="29">
        <f t="shared" si="79"/>
        <v>2010</v>
      </c>
      <c r="K2357" s="29">
        <v>1320</v>
      </c>
      <c r="L2357" s="42">
        <v>3678.19</v>
      </c>
      <c r="M2357" s="26">
        <f t="shared" si="80"/>
        <v>0.4822923970952116</v>
      </c>
      <c r="N2357" s="54"/>
      <c r="O2357" s="26"/>
      <c r="T2357" s="53"/>
      <c r="Y2357" s="28"/>
    </row>
    <row r="2358" spans="9:25" x14ac:dyDescent="0.3">
      <c r="I2358" s="22">
        <v>40506</v>
      </c>
      <c r="J2358" s="29">
        <f t="shared" si="79"/>
        <v>2010</v>
      </c>
      <c r="K2358" s="29">
        <v>1320</v>
      </c>
      <c r="L2358" s="42">
        <v>3658.78</v>
      </c>
      <c r="M2358" s="26">
        <f t="shared" si="80"/>
        <v>0.4801608492321634</v>
      </c>
      <c r="N2358" s="54"/>
      <c r="O2358" s="26"/>
      <c r="T2358" s="53"/>
      <c r="Y2358" s="28"/>
    </row>
    <row r="2359" spans="9:25" x14ac:dyDescent="0.3">
      <c r="I2359" s="22">
        <v>40507</v>
      </c>
      <c r="J2359" s="29">
        <f t="shared" si="79"/>
        <v>2010</v>
      </c>
      <c r="K2359" s="29">
        <v>1320</v>
      </c>
      <c r="L2359" s="42">
        <v>3702.01</v>
      </c>
      <c r="M2359" s="26">
        <f t="shared" si="80"/>
        <v>0.50394673231689235</v>
      </c>
      <c r="N2359" s="54"/>
      <c r="O2359" s="26"/>
      <c r="T2359" s="53"/>
      <c r="Y2359" s="28"/>
    </row>
    <row r="2360" spans="9:25" x14ac:dyDescent="0.3">
      <c r="I2360" s="22">
        <v>40508</v>
      </c>
      <c r="J2360" s="29">
        <f t="shared" si="79"/>
        <v>2010</v>
      </c>
      <c r="K2360" s="29">
        <v>1290</v>
      </c>
      <c r="L2360" s="42">
        <v>3642.5</v>
      </c>
      <c r="M2360" s="26">
        <f t="shared" si="80"/>
        <v>0.52181723988101203</v>
      </c>
      <c r="N2360" s="54"/>
      <c r="O2360" s="26"/>
      <c r="T2360" s="53"/>
      <c r="Y2360" s="28"/>
    </row>
    <row r="2361" spans="9:25" x14ac:dyDescent="0.3">
      <c r="I2361" s="22">
        <v>40511</v>
      </c>
      <c r="J2361" s="29">
        <f t="shared" si="79"/>
        <v>2010</v>
      </c>
      <c r="K2361" s="29">
        <v>1290</v>
      </c>
      <c r="L2361" s="42">
        <v>3630.64</v>
      </c>
      <c r="M2361" s="26" t="str">
        <f t="shared" si="80"/>
        <v/>
      </c>
      <c r="N2361" s="54"/>
      <c r="O2361" s="26"/>
      <c r="T2361" s="53"/>
      <c r="Y2361" s="28"/>
    </row>
    <row r="2362" spans="9:25" x14ac:dyDescent="0.3">
      <c r="I2362" s="22">
        <v>40512</v>
      </c>
      <c r="J2362" s="29">
        <f t="shared" si="79"/>
        <v>2010</v>
      </c>
      <c r="K2362" s="29">
        <v>1210</v>
      </c>
      <c r="L2362" s="42">
        <v>3531.21</v>
      </c>
      <c r="M2362" s="26">
        <f t="shared" si="80"/>
        <v>0.46169034373137285</v>
      </c>
      <c r="N2362" s="54"/>
      <c r="O2362" s="26"/>
      <c r="T2362" s="53"/>
      <c r="Y2362" s="28"/>
    </row>
    <row r="2363" spans="9:25" x14ac:dyDescent="0.3">
      <c r="I2363" s="22">
        <v>40513</v>
      </c>
      <c r="J2363" s="29">
        <f t="shared" si="79"/>
        <v>2010</v>
      </c>
      <c r="K2363" s="29">
        <v>1280</v>
      </c>
      <c r="L2363" s="42">
        <v>3619.09</v>
      </c>
      <c r="M2363" s="26">
        <f t="shared" si="80"/>
        <v>0.47567380224260963</v>
      </c>
      <c r="N2363" s="54"/>
      <c r="O2363" s="26"/>
      <c r="T2363" s="53"/>
      <c r="Y2363" s="28"/>
    </row>
    <row r="2364" spans="9:25" x14ac:dyDescent="0.3">
      <c r="I2364" s="22">
        <v>40514</v>
      </c>
      <c r="J2364" s="29">
        <f t="shared" si="79"/>
        <v>2010</v>
      </c>
      <c r="K2364" s="29">
        <v>1300</v>
      </c>
      <c r="L2364" s="42">
        <v>3694.58</v>
      </c>
      <c r="M2364" s="26">
        <f t="shared" si="80"/>
        <v>0.49483726876952211</v>
      </c>
      <c r="N2364" s="54"/>
      <c r="O2364" s="26"/>
      <c r="T2364" s="53"/>
      <c r="Y2364" s="28"/>
    </row>
    <row r="2365" spans="9:25" x14ac:dyDescent="0.3">
      <c r="I2365" s="22">
        <v>40515</v>
      </c>
      <c r="J2365" s="29">
        <f t="shared" si="79"/>
        <v>2010</v>
      </c>
      <c r="K2365" s="29">
        <v>1290</v>
      </c>
      <c r="L2365" s="42">
        <v>3696.26</v>
      </c>
      <c r="M2365" s="26">
        <f t="shared" si="80"/>
        <v>0.4784803443144911</v>
      </c>
      <c r="N2365" s="54"/>
      <c r="O2365" s="26"/>
      <c r="T2365" s="53"/>
      <c r="Y2365" s="28"/>
    </row>
    <row r="2366" spans="9:25" x14ac:dyDescent="0.3">
      <c r="I2366" s="22">
        <v>40518</v>
      </c>
      <c r="J2366" s="29">
        <f t="shared" si="79"/>
        <v>2010</v>
      </c>
      <c r="K2366" s="29">
        <v>1310</v>
      </c>
      <c r="L2366" s="42">
        <v>3722.35</v>
      </c>
      <c r="M2366" s="26" t="str">
        <f t="shared" si="80"/>
        <v/>
      </c>
      <c r="N2366" s="54"/>
      <c r="O2366" s="26"/>
      <c r="T2366" s="53"/>
      <c r="Y2366" s="28"/>
    </row>
    <row r="2367" spans="9:25" x14ac:dyDescent="0.3">
      <c r="I2367" s="22">
        <v>40520</v>
      </c>
      <c r="J2367" s="29">
        <f t="shared" si="79"/>
        <v>2010</v>
      </c>
      <c r="K2367" s="29">
        <v>1340</v>
      </c>
      <c r="L2367" s="42">
        <v>3769.99</v>
      </c>
      <c r="M2367" s="26">
        <f t="shared" si="80"/>
        <v>0.51777655210174367</v>
      </c>
      <c r="N2367" s="54"/>
      <c r="O2367" s="26"/>
      <c r="T2367" s="53"/>
      <c r="Y2367" s="28"/>
    </row>
    <row r="2368" spans="9:25" x14ac:dyDescent="0.3">
      <c r="I2368" s="22">
        <v>40521</v>
      </c>
      <c r="J2368" s="29">
        <f t="shared" si="79"/>
        <v>2010</v>
      </c>
      <c r="K2368" s="29">
        <v>1320</v>
      </c>
      <c r="L2368" s="42">
        <v>3786.1</v>
      </c>
      <c r="M2368" s="26">
        <f t="shared" si="80"/>
        <v>0.52585338330713727</v>
      </c>
      <c r="N2368" s="54"/>
      <c r="O2368" s="26"/>
      <c r="T2368" s="53"/>
      <c r="Y2368" s="28"/>
    </row>
    <row r="2369" spans="9:25" x14ac:dyDescent="0.3">
      <c r="I2369" s="22">
        <v>40522</v>
      </c>
      <c r="J2369" s="29">
        <f t="shared" si="79"/>
        <v>2010</v>
      </c>
      <c r="K2369" s="29">
        <v>1310</v>
      </c>
      <c r="L2369" s="42">
        <v>3747.71</v>
      </c>
      <c r="M2369" s="26">
        <f t="shared" si="80"/>
        <v>0.50725937484918193</v>
      </c>
      <c r="N2369" s="54"/>
      <c r="O2369" s="26"/>
      <c r="T2369" s="53"/>
      <c r="Y2369" s="28"/>
    </row>
    <row r="2370" spans="9:25" x14ac:dyDescent="0.3">
      <c r="I2370" s="22">
        <v>40525</v>
      </c>
      <c r="J2370" s="29">
        <f t="shared" si="79"/>
        <v>2010</v>
      </c>
      <c r="K2370" s="29">
        <v>1280</v>
      </c>
      <c r="L2370" s="42">
        <v>3692.23</v>
      </c>
      <c r="M2370" s="26" t="str">
        <f t="shared" si="80"/>
        <v/>
      </c>
      <c r="N2370" s="54"/>
      <c r="O2370" s="26"/>
      <c r="T2370" s="53"/>
      <c r="Y2370" s="28"/>
    </row>
    <row r="2371" spans="9:25" x14ac:dyDescent="0.3">
      <c r="I2371" s="22">
        <v>40526</v>
      </c>
      <c r="J2371" s="29">
        <f t="shared" si="79"/>
        <v>2010</v>
      </c>
      <c r="K2371" s="29">
        <v>1300</v>
      </c>
      <c r="L2371" s="42">
        <v>3689.67</v>
      </c>
      <c r="M2371" s="26">
        <f t="shared" si="80"/>
        <v>0.47210529885612385</v>
      </c>
      <c r="N2371" s="54"/>
      <c r="O2371" s="26"/>
      <c r="T2371" s="53"/>
      <c r="Y2371" s="28"/>
    </row>
    <row r="2372" spans="9:25" x14ac:dyDescent="0.3">
      <c r="I2372" s="22">
        <v>40527</v>
      </c>
      <c r="J2372" s="29">
        <f t="shared" si="79"/>
        <v>2010</v>
      </c>
      <c r="K2372" s="29">
        <v>1300</v>
      </c>
      <c r="L2372" s="42">
        <v>3658.31</v>
      </c>
      <c r="M2372" s="26">
        <f t="shared" si="80"/>
        <v>0.46640932522026352</v>
      </c>
      <c r="N2372" s="54"/>
      <c r="O2372" s="26"/>
      <c r="T2372" s="53"/>
      <c r="Y2372" s="28"/>
    </row>
    <row r="2373" spans="9:25" x14ac:dyDescent="0.3">
      <c r="I2373" s="22">
        <v>40528</v>
      </c>
      <c r="J2373" s="29">
        <f t="shared" ref="J2373:J2436" si="81">YEAR(I2373)</f>
        <v>2010</v>
      </c>
      <c r="K2373" s="29">
        <v>1280</v>
      </c>
      <c r="L2373" s="42">
        <v>3571.74</v>
      </c>
      <c r="M2373" s="26">
        <f t="shared" ref="M2373:M2436" si="82">IFERROR((L2373-_xlfn.XLOOKUP(EDATE(I2373, -12), I:I, L:L, "", 0)) / _xlfn.XLOOKUP(EDATE(I2373, -12), I:I, L:L, "", 0),IF(_xlfn.XLOOKUP(EDATE(I2373, -12), I:I, L:L, "", 0)=0, "Previous Year Value is Zero", ""))</f>
        <v>0.41592997534231363</v>
      </c>
      <c r="N2373" s="54"/>
      <c r="O2373" s="26"/>
      <c r="T2373" s="53"/>
      <c r="Y2373" s="28"/>
    </row>
    <row r="2374" spans="9:25" x14ac:dyDescent="0.3">
      <c r="I2374" s="22">
        <v>40529</v>
      </c>
      <c r="J2374" s="29">
        <f t="shared" si="81"/>
        <v>2010</v>
      </c>
      <c r="K2374" s="29">
        <v>1340</v>
      </c>
      <c r="L2374" s="42">
        <v>3581.56</v>
      </c>
      <c r="M2374" s="26">
        <f t="shared" si="82"/>
        <v>0.4271551414977805</v>
      </c>
      <c r="N2374" s="54"/>
      <c r="O2374" s="26"/>
      <c r="T2374" s="53"/>
      <c r="Y2374" s="28"/>
    </row>
    <row r="2375" spans="9:25" x14ac:dyDescent="0.3">
      <c r="I2375" s="22">
        <v>40532</v>
      </c>
      <c r="J2375" s="29">
        <f t="shared" si="81"/>
        <v>2010</v>
      </c>
      <c r="K2375" s="29">
        <v>1320</v>
      </c>
      <c r="L2375" s="42">
        <v>3568.81</v>
      </c>
      <c r="M2375" s="26" t="str">
        <f t="shared" si="82"/>
        <v/>
      </c>
      <c r="N2375" s="54"/>
      <c r="O2375" s="26"/>
      <c r="T2375" s="53"/>
      <c r="Y2375" s="28"/>
    </row>
    <row r="2376" spans="9:25" x14ac:dyDescent="0.3">
      <c r="I2376" s="22">
        <v>40533</v>
      </c>
      <c r="J2376" s="29">
        <f t="shared" si="81"/>
        <v>2010</v>
      </c>
      <c r="K2376" s="29">
        <v>1330</v>
      </c>
      <c r="L2376" s="42">
        <v>3637.45</v>
      </c>
      <c r="M2376" s="26">
        <f t="shared" si="82"/>
        <v>0.49603724618428141</v>
      </c>
      <c r="N2376" s="54"/>
      <c r="O2376" s="26"/>
      <c r="T2376" s="53"/>
      <c r="Y2376" s="28"/>
    </row>
    <row r="2377" spans="9:25" x14ac:dyDescent="0.3">
      <c r="I2377" s="22">
        <v>40534</v>
      </c>
      <c r="J2377" s="29">
        <f t="shared" si="81"/>
        <v>2010</v>
      </c>
      <c r="K2377" s="29">
        <v>1290</v>
      </c>
      <c r="L2377" s="42">
        <v>3620.68</v>
      </c>
      <c r="M2377" s="26">
        <f t="shared" si="82"/>
        <v>0.4672642686939748</v>
      </c>
      <c r="N2377" s="54"/>
      <c r="O2377" s="26"/>
      <c r="T2377" s="53"/>
      <c r="Y2377" s="28"/>
    </row>
    <row r="2378" spans="9:25" x14ac:dyDescent="0.3">
      <c r="I2378" s="22">
        <v>40535</v>
      </c>
      <c r="J2378" s="29">
        <f t="shared" si="81"/>
        <v>2010</v>
      </c>
      <c r="K2378" s="29">
        <v>1270</v>
      </c>
      <c r="L2378" s="42">
        <v>3611.53</v>
      </c>
      <c r="M2378" s="26">
        <f t="shared" si="82"/>
        <v>0.45927479312128267</v>
      </c>
      <c r="N2378" s="54"/>
      <c r="O2378" s="26"/>
      <c r="T2378" s="53"/>
      <c r="Y2378" s="28"/>
    </row>
    <row r="2379" spans="9:25" x14ac:dyDescent="0.3">
      <c r="I2379" s="22">
        <v>40539</v>
      </c>
      <c r="J2379" s="29">
        <f t="shared" si="81"/>
        <v>2010</v>
      </c>
      <c r="K2379" s="29">
        <v>1290</v>
      </c>
      <c r="L2379" s="42">
        <v>3625.27</v>
      </c>
      <c r="M2379" s="26" t="str">
        <f t="shared" si="82"/>
        <v/>
      </c>
      <c r="N2379" s="54"/>
      <c r="O2379" s="26"/>
      <c r="T2379" s="53"/>
      <c r="Y2379" s="28"/>
    </row>
    <row r="2380" spans="9:25" x14ac:dyDescent="0.3">
      <c r="I2380" s="22">
        <v>40540</v>
      </c>
      <c r="J2380" s="29">
        <f t="shared" si="81"/>
        <v>2010</v>
      </c>
      <c r="K2380" s="29">
        <v>1290</v>
      </c>
      <c r="L2380" s="42">
        <v>3659.99</v>
      </c>
      <c r="M2380" s="26" t="str">
        <f t="shared" si="82"/>
        <v/>
      </c>
      <c r="N2380" s="54"/>
      <c r="O2380" s="26"/>
      <c r="T2380" s="53"/>
      <c r="Y2380" s="28"/>
    </row>
    <row r="2381" spans="9:25" x14ac:dyDescent="0.3">
      <c r="I2381" s="22">
        <v>40541</v>
      </c>
      <c r="J2381" s="29">
        <f t="shared" si="81"/>
        <v>2010</v>
      </c>
      <c r="K2381" s="29">
        <v>1300</v>
      </c>
      <c r="L2381" s="42">
        <v>3699.22</v>
      </c>
      <c r="M2381" s="26">
        <f t="shared" si="82"/>
        <v>0.46853302315610629</v>
      </c>
      <c r="N2381" s="54"/>
      <c r="O2381" s="26"/>
      <c r="T2381" s="53"/>
      <c r="Y2381" s="28"/>
    </row>
    <row r="2382" spans="9:25" x14ac:dyDescent="0.3">
      <c r="I2382" s="22">
        <v>40542</v>
      </c>
      <c r="J2382" s="29">
        <f t="shared" si="81"/>
        <v>2010</v>
      </c>
      <c r="K2382" s="29">
        <v>1280</v>
      </c>
      <c r="L2382" s="42">
        <v>3703.51</v>
      </c>
      <c r="M2382" s="26">
        <f t="shared" si="82"/>
        <v>0.4613196231001121</v>
      </c>
      <c r="N2382" s="54"/>
      <c r="O2382" s="26"/>
      <c r="T2382" s="53"/>
      <c r="Y2382" s="28"/>
    </row>
    <row r="2383" spans="9:25" x14ac:dyDescent="0.3">
      <c r="I2383" s="22">
        <v>40546</v>
      </c>
      <c r="J2383" s="29">
        <f t="shared" si="81"/>
        <v>2011</v>
      </c>
      <c r="K2383" s="29">
        <v>1290</v>
      </c>
      <c r="L2383" s="42">
        <v>3727.52</v>
      </c>
      <c r="M2383" s="26" t="str">
        <f t="shared" si="82"/>
        <v/>
      </c>
      <c r="N2383" s="54"/>
      <c r="O2383" s="26"/>
      <c r="T2383" s="53"/>
      <c r="Y2383" s="28"/>
    </row>
    <row r="2384" spans="9:25" x14ac:dyDescent="0.3">
      <c r="I2384" s="22">
        <v>40547</v>
      </c>
      <c r="J2384" s="29">
        <f t="shared" si="81"/>
        <v>2011</v>
      </c>
      <c r="K2384" s="29">
        <v>1300</v>
      </c>
      <c r="L2384" s="42">
        <v>3760.06</v>
      </c>
      <c r="M2384" s="26">
        <f t="shared" si="82"/>
        <v>0.45998501209516163</v>
      </c>
      <c r="N2384" s="54"/>
      <c r="O2384" s="26"/>
      <c r="T2384" s="53"/>
      <c r="Y2384" s="28"/>
    </row>
    <row r="2385" spans="9:25" x14ac:dyDescent="0.3">
      <c r="I2385" s="22">
        <v>40548</v>
      </c>
      <c r="J2385" s="29">
        <f t="shared" si="81"/>
        <v>2011</v>
      </c>
      <c r="K2385" s="29">
        <v>1320</v>
      </c>
      <c r="L2385" s="42">
        <v>3783.71</v>
      </c>
      <c r="M2385" s="26">
        <f t="shared" si="82"/>
        <v>0.45232374255358337</v>
      </c>
      <c r="N2385" s="54"/>
      <c r="O2385" s="26"/>
      <c r="T2385" s="53"/>
      <c r="Y2385" s="28"/>
    </row>
    <row r="2386" spans="9:25" x14ac:dyDescent="0.3">
      <c r="I2386" s="22">
        <v>40549</v>
      </c>
      <c r="J2386" s="29">
        <f t="shared" si="81"/>
        <v>2011</v>
      </c>
      <c r="K2386" s="29">
        <v>1310</v>
      </c>
      <c r="L2386" s="42">
        <v>3736.26</v>
      </c>
      <c r="M2386" s="26">
        <f t="shared" si="82"/>
        <v>0.4352014750508969</v>
      </c>
      <c r="N2386" s="54"/>
      <c r="O2386" s="26"/>
      <c r="T2386" s="53"/>
      <c r="Y2386" s="28"/>
    </row>
    <row r="2387" spans="9:25" x14ac:dyDescent="0.3">
      <c r="I2387" s="22">
        <v>40550</v>
      </c>
      <c r="J2387" s="29">
        <f t="shared" si="81"/>
        <v>2011</v>
      </c>
      <c r="K2387" s="29">
        <v>1280</v>
      </c>
      <c r="L2387" s="42">
        <v>3631.45</v>
      </c>
      <c r="M2387" s="26">
        <f t="shared" si="82"/>
        <v>0.40378445243341438</v>
      </c>
      <c r="N2387" s="54"/>
      <c r="O2387" s="26"/>
      <c r="T2387" s="53"/>
      <c r="Y2387" s="28"/>
    </row>
    <row r="2388" spans="9:25" x14ac:dyDescent="0.3">
      <c r="I2388" s="22">
        <v>40553</v>
      </c>
      <c r="J2388" s="29">
        <f t="shared" si="81"/>
        <v>2011</v>
      </c>
      <c r="K2388" s="29">
        <v>1180</v>
      </c>
      <c r="L2388" s="42">
        <v>3478.55</v>
      </c>
      <c r="M2388" s="26" t="str">
        <f t="shared" si="82"/>
        <v/>
      </c>
      <c r="N2388" s="54"/>
      <c r="O2388" s="26"/>
      <c r="T2388" s="53"/>
      <c r="Y2388" s="28"/>
    </row>
    <row r="2389" spans="9:25" x14ac:dyDescent="0.3">
      <c r="I2389" s="22">
        <v>40554</v>
      </c>
      <c r="J2389" s="29">
        <f t="shared" si="81"/>
        <v>2011</v>
      </c>
      <c r="K2389" s="29">
        <v>1140</v>
      </c>
      <c r="L2389" s="42">
        <v>3455.13</v>
      </c>
      <c r="M2389" s="26">
        <f t="shared" si="82"/>
        <v>0.31263961705037624</v>
      </c>
      <c r="N2389" s="54"/>
      <c r="O2389" s="26"/>
      <c r="T2389" s="53"/>
      <c r="Y2389" s="28"/>
    </row>
    <row r="2390" spans="9:25" x14ac:dyDescent="0.3">
      <c r="I2390" s="22">
        <v>40555</v>
      </c>
      <c r="J2390" s="29">
        <f t="shared" si="81"/>
        <v>2011</v>
      </c>
      <c r="K2390" s="29">
        <v>1160</v>
      </c>
      <c r="L2390" s="42">
        <v>3554.77</v>
      </c>
      <c r="M2390" s="26">
        <f t="shared" si="82"/>
        <v>0.3366058167735142</v>
      </c>
      <c r="N2390" s="54"/>
      <c r="O2390" s="26"/>
      <c r="T2390" s="53"/>
      <c r="Y2390" s="28"/>
    </row>
    <row r="2391" spans="9:25" x14ac:dyDescent="0.3">
      <c r="I2391" s="22">
        <v>40556</v>
      </c>
      <c r="J2391" s="29">
        <f t="shared" si="81"/>
        <v>2011</v>
      </c>
      <c r="K2391" s="29">
        <v>1180</v>
      </c>
      <c r="L2391" s="42">
        <v>3564.94</v>
      </c>
      <c r="M2391" s="26">
        <f t="shared" si="82"/>
        <v>0.35401292126082951</v>
      </c>
      <c r="N2391" s="54"/>
      <c r="O2391" s="26"/>
      <c r="T2391" s="53"/>
      <c r="Y2391" s="28"/>
    </row>
    <row r="2392" spans="9:25" x14ac:dyDescent="0.3">
      <c r="I2392" s="22">
        <v>40557</v>
      </c>
      <c r="J2392" s="29">
        <f t="shared" si="81"/>
        <v>2011</v>
      </c>
      <c r="K2392" s="29">
        <v>1210</v>
      </c>
      <c r="L2392" s="42">
        <v>3569.14</v>
      </c>
      <c r="M2392" s="26">
        <f t="shared" si="82"/>
        <v>0.34929948056464971</v>
      </c>
      <c r="N2392" s="54"/>
      <c r="O2392" s="26"/>
      <c r="T2392" s="53"/>
      <c r="Y2392" s="28"/>
    </row>
    <row r="2393" spans="9:25" x14ac:dyDescent="0.3">
      <c r="I2393" s="22">
        <v>40560</v>
      </c>
      <c r="J2393" s="29">
        <f t="shared" si="81"/>
        <v>2011</v>
      </c>
      <c r="K2393" s="29">
        <v>1190</v>
      </c>
      <c r="L2393" s="42">
        <v>3535.73</v>
      </c>
      <c r="M2393" s="26" t="str">
        <f t="shared" si="82"/>
        <v/>
      </c>
      <c r="N2393" s="54"/>
      <c r="O2393" s="26"/>
      <c r="T2393" s="53"/>
      <c r="Y2393" s="28"/>
    </row>
    <row r="2394" spans="9:25" x14ac:dyDescent="0.3">
      <c r="I2394" s="22">
        <v>40561</v>
      </c>
      <c r="J2394" s="29">
        <f t="shared" si="81"/>
        <v>2011</v>
      </c>
      <c r="K2394" s="29">
        <v>1160</v>
      </c>
      <c r="L2394" s="42">
        <v>3548.65</v>
      </c>
      <c r="M2394" s="26">
        <f t="shared" si="82"/>
        <v>0.34288849785245307</v>
      </c>
      <c r="N2394" s="54"/>
      <c r="O2394" s="26"/>
      <c r="T2394" s="53"/>
      <c r="Y2394" s="28"/>
    </row>
    <row r="2395" spans="9:25" x14ac:dyDescent="0.3">
      <c r="I2395" s="22">
        <v>40562</v>
      </c>
      <c r="J2395" s="29">
        <f t="shared" si="81"/>
        <v>2011</v>
      </c>
      <c r="K2395" s="29">
        <v>1150</v>
      </c>
      <c r="L2395" s="42">
        <v>3534.28</v>
      </c>
      <c r="M2395" s="26">
        <f t="shared" si="82"/>
        <v>0.3256516145487553</v>
      </c>
      <c r="N2395" s="54"/>
      <c r="O2395" s="26"/>
      <c r="T2395" s="53"/>
      <c r="Y2395" s="28"/>
    </row>
    <row r="2396" spans="9:25" x14ac:dyDescent="0.3">
      <c r="I2396" s="22">
        <v>40563</v>
      </c>
      <c r="J2396" s="29">
        <f t="shared" si="81"/>
        <v>2011</v>
      </c>
      <c r="K2396" s="29">
        <v>1140</v>
      </c>
      <c r="L2396" s="42">
        <v>3454.12</v>
      </c>
      <c r="M2396" s="26">
        <f t="shared" si="82"/>
        <v>0.29500200579618857</v>
      </c>
      <c r="N2396" s="54"/>
      <c r="O2396" s="26"/>
      <c r="T2396" s="53"/>
      <c r="Y2396" s="28"/>
    </row>
    <row r="2397" spans="9:25" x14ac:dyDescent="0.3">
      <c r="I2397" s="22">
        <v>40564</v>
      </c>
      <c r="J2397" s="29">
        <f t="shared" si="81"/>
        <v>2011</v>
      </c>
      <c r="K2397" s="29">
        <v>1090</v>
      </c>
      <c r="L2397" s="42">
        <v>3379.54</v>
      </c>
      <c r="M2397" s="26">
        <f t="shared" si="82"/>
        <v>0.28091480378110806</v>
      </c>
      <c r="N2397" s="54"/>
      <c r="O2397" s="26"/>
      <c r="T2397" s="53"/>
      <c r="Y2397" s="28"/>
    </row>
    <row r="2398" spans="9:25" x14ac:dyDescent="0.3">
      <c r="I2398" s="22">
        <v>40567</v>
      </c>
      <c r="J2398" s="29">
        <f t="shared" si="81"/>
        <v>2011</v>
      </c>
      <c r="K2398" s="29">
        <v>1080</v>
      </c>
      <c r="L2398" s="42">
        <v>3346.06</v>
      </c>
      <c r="M2398" s="26" t="str">
        <f t="shared" si="82"/>
        <v/>
      </c>
      <c r="N2398" s="54"/>
      <c r="O2398" s="26"/>
      <c r="T2398" s="53"/>
      <c r="Y2398" s="28"/>
    </row>
    <row r="2399" spans="9:25" x14ac:dyDescent="0.3">
      <c r="I2399" s="22">
        <v>40568</v>
      </c>
      <c r="J2399" s="29">
        <f t="shared" si="81"/>
        <v>2011</v>
      </c>
      <c r="K2399" s="29">
        <v>1120</v>
      </c>
      <c r="L2399" s="42">
        <v>3433.91</v>
      </c>
      <c r="M2399" s="26">
        <f t="shared" si="82"/>
        <v>0.32182257704418238</v>
      </c>
      <c r="N2399" s="54"/>
      <c r="O2399" s="26"/>
      <c r="T2399" s="53"/>
      <c r="Y2399" s="28"/>
    </row>
    <row r="2400" spans="9:25" x14ac:dyDescent="0.3">
      <c r="I2400" s="22">
        <v>40569</v>
      </c>
      <c r="J2400" s="29">
        <f t="shared" si="81"/>
        <v>2011</v>
      </c>
      <c r="K2400" s="29">
        <v>1170</v>
      </c>
      <c r="L2400" s="42">
        <v>3501.72</v>
      </c>
      <c r="M2400" s="26" t="str">
        <f t="shared" si="82"/>
        <v/>
      </c>
      <c r="N2400" s="54"/>
      <c r="O2400" s="26"/>
      <c r="T2400" s="53"/>
      <c r="Y2400" s="28"/>
    </row>
    <row r="2401" spans="9:25" x14ac:dyDescent="0.3">
      <c r="I2401" s="22">
        <v>40570</v>
      </c>
      <c r="J2401" s="29">
        <f t="shared" si="81"/>
        <v>2011</v>
      </c>
      <c r="K2401" s="29">
        <v>1180</v>
      </c>
      <c r="L2401" s="42">
        <v>3514.62</v>
      </c>
      <c r="M2401" s="26">
        <f t="shared" si="82"/>
        <v>0.37046265426683028</v>
      </c>
      <c r="N2401" s="54"/>
      <c r="O2401" s="26"/>
      <c r="T2401" s="53"/>
      <c r="Y2401" s="28"/>
    </row>
    <row r="2402" spans="9:25" x14ac:dyDescent="0.3">
      <c r="I2402" s="22">
        <v>40571</v>
      </c>
      <c r="J2402" s="29">
        <f t="shared" si="81"/>
        <v>2011</v>
      </c>
      <c r="K2402" s="29">
        <v>1160</v>
      </c>
      <c r="L2402" s="42">
        <v>3487.61</v>
      </c>
      <c r="M2402" s="26">
        <f t="shared" si="82"/>
        <v>0.33137244422727491</v>
      </c>
      <c r="N2402" s="54"/>
      <c r="O2402" s="26"/>
      <c r="T2402" s="53"/>
      <c r="Y2402" s="28"/>
    </row>
    <row r="2403" spans="9:25" x14ac:dyDescent="0.3">
      <c r="I2403" s="22">
        <v>40574</v>
      </c>
      <c r="J2403" s="29">
        <f t="shared" si="81"/>
        <v>2011</v>
      </c>
      <c r="K2403" s="29">
        <v>1130</v>
      </c>
      <c r="L2403" s="42">
        <v>3409.17</v>
      </c>
      <c r="M2403" s="26" t="str">
        <f t="shared" si="82"/>
        <v/>
      </c>
      <c r="N2403" s="54"/>
      <c r="O2403" s="26"/>
      <c r="T2403" s="53"/>
      <c r="Y2403" s="28"/>
    </row>
    <row r="2404" spans="9:25" x14ac:dyDescent="0.3">
      <c r="I2404" s="22">
        <v>40575</v>
      </c>
      <c r="J2404" s="29">
        <f t="shared" si="81"/>
        <v>2011</v>
      </c>
      <c r="K2404" s="29">
        <v>1130</v>
      </c>
      <c r="L2404" s="42">
        <v>3442.5</v>
      </c>
      <c r="M2404" s="26">
        <f t="shared" si="82"/>
        <v>0.33040907422078791</v>
      </c>
      <c r="N2404" s="54"/>
      <c r="O2404" s="26"/>
      <c r="T2404" s="53"/>
      <c r="Y2404" s="28"/>
    </row>
    <row r="2405" spans="9:25" x14ac:dyDescent="0.3">
      <c r="I2405" s="22">
        <v>40576</v>
      </c>
      <c r="J2405" s="29">
        <f t="shared" si="81"/>
        <v>2011</v>
      </c>
      <c r="K2405" s="29">
        <v>1170</v>
      </c>
      <c r="L2405" s="42">
        <v>3480.83</v>
      </c>
      <c r="M2405" s="26">
        <f t="shared" si="82"/>
        <v>0.34902819494235054</v>
      </c>
      <c r="N2405" s="54"/>
      <c r="O2405" s="26"/>
      <c r="T2405" s="53"/>
      <c r="Y2405" s="28"/>
    </row>
    <row r="2406" spans="9:25" x14ac:dyDescent="0.3">
      <c r="I2406" s="22">
        <v>40578</v>
      </c>
      <c r="J2406" s="29">
        <f t="shared" si="81"/>
        <v>2011</v>
      </c>
      <c r="K2406" s="29">
        <v>1200</v>
      </c>
      <c r="L2406" s="42">
        <v>3496.17</v>
      </c>
      <c r="M2406" s="26">
        <f t="shared" si="82"/>
        <v>0.34819645074463423</v>
      </c>
      <c r="N2406" s="54"/>
      <c r="O2406" s="26"/>
      <c r="T2406" s="53"/>
      <c r="Y2406" s="28"/>
    </row>
    <row r="2407" spans="9:25" x14ac:dyDescent="0.3">
      <c r="I2407" s="22">
        <v>40581</v>
      </c>
      <c r="J2407" s="29">
        <f t="shared" si="81"/>
        <v>2011</v>
      </c>
      <c r="K2407" s="29">
        <v>1210</v>
      </c>
      <c r="L2407" s="42">
        <v>3487.71</v>
      </c>
      <c r="M2407" s="26" t="str">
        <f t="shared" si="82"/>
        <v/>
      </c>
      <c r="N2407" s="54"/>
      <c r="O2407" s="26"/>
      <c r="T2407" s="53"/>
      <c r="Y2407" s="28"/>
    </row>
    <row r="2408" spans="9:25" x14ac:dyDescent="0.3">
      <c r="I2408" s="22">
        <v>40582</v>
      </c>
      <c r="J2408" s="29">
        <f t="shared" si="81"/>
        <v>2011</v>
      </c>
      <c r="K2408" s="29">
        <v>1200</v>
      </c>
      <c r="L2408" s="42">
        <v>3459.93</v>
      </c>
      <c r="M2408" s="26">
        <f t="shared" si="82"/>
        <v>0.39762963681091612</v>
      </c>
      <c r="N2408" s="54"/>
      <c r="O2408" s="26"/>
      <c r="T2408" s="53"/>
      <c r="Y2408" s="28"/>
    </row>
    <row r="2409" spans="9:25" x14ac:dyDescent="0.3">
      <c r="I2409" s="22">
        <v>40583</v>
      </c>
      <c r="J2409" s="29">
        <f t="shared" si="81"/>
        <v>2011</v>
      </c>
      <c r="K2409" s="29">
        <v>1180</v>
      </c>
      <c r="L2409" s="42">
        <v>3417.47</v>
      </c>
      <c r="M2409" s="26">
        <f t="shared" si="82"/>
        <v>0.37275907916882578</v>
      </c>
      <c r="N2409" s="54"/>
      <c r="O2409" s="26"/>
      <c r="T2409" s="53"/>
      <c r="Y2409" s="28"/>
    </row>
    <row r="2410" spans="9:25" x14ac:dyDescent="0.3">
      <c r="I2410" s="22">
        <v>40584</v>
      </c>
      <c r="J2410" s="29">
        <f t="shared" si="81"/>
        <v>2011</v>
      </c>
      <c r="K2410" s="29">
        <v>1140</v>
      </c>
      <c r="L2410" s="42">
        <v>3373.64</v>
      </c>
      <c r="M2410" s="26">
        <f t="shared" si="82"/>
        <v>0.35845440195857353</v>
      </c>
      <c r="N2410" s="54"/>
      <c r="O2410" s="26"/>
      <c r="T2410" s="53"/>
      <c r="Y2410" s="28"/>
    </row>
    <row r="2411" spans="9:25" x14ac:dyDescent="0.3">
      <c r="I2411" s="22">
        <v>40585</v>
      </c>
      <c r="J2411" s="29">
        <f t="shared" si="81"/>
        <v>2011</v>
      </c>
      <c r="K2411" s="29">
        <v>1190</v>
      </c>
      <c r="L2411" s="42">
        <v>3391.77</v>
      </c>
      <c r="M2411" s="26">
        <f t="shared" si="82"/>
        <v>0.35251520287109961</v>
      </c>
      <c r="N2411" s="54"/>
      <c r="O2411" s="26"/>
      <c r="T2411" s="53"/>
      <c r="Y2411" s="28"/>
    </row>
    <row r="2412" spans="9:25" x14ac:dyDescent="0.3">
      <c r="I2412" s="22">
        <v>40588</v>
      </c>
      <c r="J2412" s="29">
        <f t="shared" si="81"/>
        <v>2011</v>
      </c>
      <c r="K2412" s="29">
        <v>1220</v>
      </c>
      <c r="L2412" s="42">
        <v>3416.77</v>
      </c>
      <c r="M2412" s="26" t="str">
        <f t="shared" si="82"/>
        <v/>
      </c>
      <c r="N2412" s="54"/>
      <c r="O2412" s="26"/>
      <c r="T2412" s="53"/>
      <c r="Y2412" s="28"/>
    </row>
    <row r="2413" spans="9:25" x14ac:dyDescent="0.3">
      <c r="I2413" s="22">
        <v>40590</v>
      </c>
      <c r="J2413" s="29">
        <f t="shared" si="81"/>
        <v>2011</v>
      </c>
      <c r="K2413" s="29">
        <v>1210</v>
      </c>
      <c r="L2413" s="42">
        <v>3416.78</v>
      </c>
      <c r="M2413" s="26">
        <f t="shared" si="82"/>
        <v>0.33546218487394963</v>
      </c>
      <c r="N2413" s="54"/>
      <c r="O2413" s="26"/>
      <c r="T2413" s="53"/>
      <c r="Y2413" s="28"/>
    </row>
    <row r="2414" spans="9:25" x14ac:dyDescent="0.3">
      <c r="I2414" s="22">
        <v>40591</v>
      </c>
      <c r="J2414" s="29">
        <f t="shared" si="81"/>
        <v>2011</v>
      </c>
      <c r="K2414" s="29">
        <v>1200</v>
      </c>
      <c r="L2414" s="42">
        <v>3434.38</v>
      </c>
      <c r="M2414" s="26">
        <f t="shared" si="82"/>
        <v>0.33046402256192514</v>
      </c>
      <c r="N2414" s="54"/>
      <c r="O2414" s="26"/>
      <c r="T2414" s="53"/>
      <c r="Y2414" s="28"/>
    </row>
    <row r="2415" spans="9:25" x14ac:dyDescent="0.3">
      <c r="I2415" s="22">
        <v>40592</v>
      </c>
      <c r="J2415" s="29">
        <f t="shared" si="81"/>
        <v>2011</v>
      </c>
      <c r="K2415" s="29">
        <v>1230</v>
      </c>
      <c r="L2415" s="42">
        <v>3501.5</v>
      </c>
      <c r="M2415" s="26">
        <f t="shared" si="82"/>
        <v>0.36775740909286209</v>
      </c>
      <c r="N2415" s="54"/>
      <c r="O2415" s="26"/>
      <c r="T2415" s="53"/>
      <c r="Y2415" s="28"/>
    </row>
    <row r="2416" spans="9:25" x14ac:dyDescent="0.3">
      <c r="I2416" s="22">
        <v>40595</v>
      </c>
      <c r="J2416" s="29">
        <f t="shared" si="81"/>
        <v>2011</v>
      </c>
      <c r="K2416" s="29">
        <v>1250</v>
      </c>
      <c r="L2416" s="42">
        <v>3497.64</v>
      </c>
      <c r="M2416" s="26" t="str">
        <f t="shared" si="82"/>
        <v/>
      </c>
      <c r="N2416" s="54"/>
      <c r="O2416" s="26"/>
      <c r="T2416" s="53"/>
      <c r="Y2416" s="28"/>
    </row>
    <row r="2417" spans="9:25" x14ac:dyDescent="0.3">
      <c r="I2417" s="22">
        <v>40596</v>
      </c>
      <c r="J2417" s="29">
        <f t="shared" si="81"/>
        <v>2011</v>
      </c>
      <c r="K2417" s="29">
        <v>1250</v>
      </c>
      <c r="L2417" s="42">
        <v>3451.1</v>
      </c>
      <c r="M2417" s="26">
        <f t="shared" si="82"/>
        <v>0.34584636503318683</v>
      </c>
      <c r="N2417" s="54"/>
      <c r="O2417" s="26"/>
      <c r="T2417" s="53"/>
      <c r="Y2417" s="28"/>
    </row>
    <row r="2418" spans="9:25" x14ac:dyDescent="0.3">
      <c r="I2418" s="22">
        <v>40597</v>
      </c>
      <c r="J2418" s="29">
        <f t="shared" si="81"/>
        <v>2011</v>
      </c>
      <c r="K2418" s="29">
        <v>1280</v>
      </c>
      <c r="L2418" s="42">
        <v>3474.12</v>
      </c>
      <c r="M2418" s="26">
        <f t="shared" si="82"/>
        <v>0.34465581638379805</v>
      </c>
      <c r="N2418" s="54"/>
      <c r="O2418" s="26"/>
      <c r="T2418" s="53"/>
      <c r="Y2418" s="28"/>
    </row>
    <row r="2419" spans="9:25" x14ac:dyDescent="0.3">
      <c r="I2419" s="22">
        <v>40598</v>
      </c>
      <c r="J2419" s="29">
        <f t="shared" si="81"/>
        <v>2011</v>
      </c>
      <c r="K2419" s="29">
        <v>1250</v>
      </c>
      <c r="L2419" s="42">
        <v>3439.13</v>
      </c>
      <c r="M2419" s="26">
        <f t="shared" si="82"/>
        <v>0.33329585720820959</v>
      </c>
      <c r="N2419" s="54"/>
      <c r="O2419" s="26"/>
      <c r="T2419" s="53"/>
      <c r="Y2419" s="28"/>
    </row>
    <row r="2420" spans="9:25" x14ac:dyDescent="0.3">
      <c r="I2420" s="22">
        <v>40599</v>
      </c>
      <c r="J2420" s="29">
        <f t="shared" si="81"/>
        <v>2011</v>
      </c>
      <c r="K2420" s="29">
        <v>1220</v>
      </c>
      <c r="L2420" s="42">
        <v>3443.53</v>
      </c>
      <c r="M2420" s="26">
        <f t="shared" si="82"/>
        <v>0.35091780010435342</v>
      </c>
      <c r="N2420" s="54"/>
      <c r="O2420" s="26"/>
      <c r="T2420" s="53"/>
      <c r="Y2420" s="28"/>
    </row>
    <row r="2421" spans="9:25" x14ac:dyDescent="0.3">
      <c r="I2421" s="22">
        <v>40602</v>
      </c>
      <c r="J2421" s="29">
        <f t="shared" si="81"/>
        <v>2011</v>
      </c>
      <c r="K2421" s="29">
        <v>1260</v>
      </c>
      <c r="L2421" s="42">
        <v>3470.35</v>
      </c>
      <c r="M2421" s="26" t="str">
        <f t="shared" si="82"/>
        <v/>
      </c>
      <c r="N2421" s="54"/>
      <c r="O2421" s="26"/>
      <c r="T2421" s="53"/>
      <c r="Y2421" s="28"/>
    </row>
    <row r="2422" spans="9:25" x14ac:dyDescent="0.3">
      <c r="I2422" s="22">
        <v>40604</v>
      </c>
      <c r="J2422" s="29">
        <f t="shared" si="81"/>
        <v>2011</v>
      </c>
      <c r="K2422" s="29">
        <v>1300</v>
      </c>
      <c r="L2422" s="42">
        <v>3486.2</v>
      </c>
      <c r="M2422" s="26">
        <f t="shared" si="82"/>
        <v>0.3530286153404304</v>
      </c>
      <c r="N2422" s="54"/>
      <c r="O2422" s="26"/>
      <c r="T2422" s="53"/>
      <c r="Y2422" s="28"/>
    </row>
    <row r="2423" spans="9:25" x14ac:dyDescent="0.3">
      <c r="I2423" s="22">
        <v>40605</v>
      </c>
      <c r="J2423" s="29">
        <f t="shared" si="81"/>
        <v>2011</v>
      </c>
      <c r="K2423" s="29">
        <v>1330</v>
      </c>
      <c r="L2423" s="42">
        <v>3494.54</v>
      </c>
      <c r="M2423" s="26">
        <f t="shared" si="82"/>
        <v>0.36128456735057973</v>
      </c>
      <c r="N2423" s="54"/>
      <c r="O2423" s="26"/>
      <c r="T2423" s="53"/>
      <c r="Y2423" s="28"/>
    </row>
    <row r="2424" spans="9:25" x14ac:dyDescent="0.3">
      <c r="I2424" s="22">
        <v>40606</v>
      </c>
      <c r="J2424" s="29">
        <f t="shared" si="81"/>
        <v>2011</v>
      </c>
      <c r="K2424" s="29">
        <v>1360</v>
      </c>
      <c r="L2424" s="42">
        <v>3542.9</v>
      </c>
      <c r="M2424" s="26">
        <f t="shared" si="82"/>
        <v>0.38089762828133222</v>
      </c>
      <c r="N2424" s="54"/>
      <c r="O2424" s="26"/>
      <c r="T2424" s="53"/>
      <c r="Y2424" s="28"/>
    </row>
    <row r="2425" spans="9:25" x14ac:dyDescent="0.3">
      <c r="I2425" s="22">
        <v>40609</v>
      </c>
      <c r="J2425" s="29">
        <f t="shared" si="81"/>
        <v>2011</v>
      </c>
      <c r="K2425" s="29">
        <v>1380</v>
      </c>
      <c r="L2425" s="42">
        <v>3561.72</v>
      </c>
      <c r="M2425" s="26" t="str">
        <f t="shared" si="82"/>
        <v/>
      </c>
      <c r="N2425" s="54"/>
      <c r="O2425" s="26"/>
      <c r="T2425" s="53"/>
      <c r="Y2425" s="28"/>
    </row>
    <row r="2426" spans="9:25" x14ac:dyDescent="0.3">
      <c r="I2426" s="22">
        <v>40610</v>
      </c>
      <c r="J2426" s="29">
        <f t="shared" si="81"/>
        <v>2011</v>
      </c>
      <c r="K2426" s="29">
        <v>1370</v>
      </c>
      <c r="L2426" s="42">
        <v>3580.31</v>
      </c>
      <c r="M2426" s="26">
        <f t="shared" si="82"/>
        <v>0.36317462734870271</v>
      </c>
      <c r="N2426" s="54"/>
      <c r="O2426" s="26"/>
      <c r="T2426" s="53"/>
      <c r="Y2426" s="28"/>
    </row>
    <row r="2427" spans="9:25" x14ac:dyDescent="0.3">
      <c r="I2427" s="22">
        <v>40611</v>
      </c>
      <c r="J2427" s="29">
        <f t="shared" si="81"/>
        <v>2011</v>
      </c>
      <c r="K2427" s="29">
        <v>1370</v>
      </c>
      <c r="L2427" s="42">
        <v>3598.68</v>
      </c>
      <c r="M2427" s="26">
        <f t="shared" si="82"/>
        <v>0.35432810094950634</v>
      </c>
      <c r="N2427" s="54"/>
      <c r="O2427" s="26"/>
      <c r="T2427" s="53"/>
      <c r="Y2427" s="28"/>
    </row>
    <row r="2428" spans="9:25" x14ac:dyDescent="0.3">
      <c r="I2428" s="22">
        <v>40612</v>
      </c>
      <c r="J2428" s="29">
        <f t="shared" si="81"/>
        <v>2011</v>
      </c>
      <c r="K2428" s="29">
        <v>1380</v>
      </c>
      <c r="L2428" s="42">
        <v>3587.65</v>
      </c>
      <c r="M2428" s="26">
        <f t="shared" si="82"/>
        <v>0.34357843173970698</v>
      </c>
      <c r="N2428" s="54"/>
      <c r="O2428" s="26"/>
      <c r="T2428" s="53"/>
      <c r="Y2428" s="28"/>
    </row>
    <row r="2429" spans="9:25" x14ac:dyDescent="0.3">
      <c r="I2429" s="22">
        <v>40613</v>
      </c>
      <c r="J2429" s="29">
        <f t="shared" si="81"/>
        <v>2011</v>
      </c>
      <c r="K2429" s="29">
        <v>1360</v>
      </c>
      <c r="L2429" s="42">
        <v>3542.23</v>
      </c>
      <c r="M2429" s="26">
        <f t="shared" si="82"/>
        <v>0.32344611659916611</v>
      </c>
      <c r="N2429" s="54"/>
      <c r="O2429" s="26"/>
      <c r="T2429" s="53"/>
      <c r="Y2429" s="28"/>
    </row>
    <row r="2430" spans="9:25" x14ac:dyDescent="0.3">
      <c r="I2430" s="22">
        <v>40616</v>
      </c>
      <c r="J2430" s="29">
        <f t="shared" si="81"/>
        <v>2011</v>
      </c>
      <c r="K2430" s="29">
        <v>1360</v>
      </c>
      <c r="L2430" s="42">
        <v>3569.84</v>
      </c>
      <c r="M2430" s="26" t="str">
        <f t="shared" si="82"/>
        <v/>
      </c>
      <c r="N2430" s="54"/>
      <c r="O2430" s="26"/>
      <c r="T2430" s="53"/>
      <c r="Y2430" s="28"/>
    </row>
    <row r="2431" spans="9:25" x14ac:dyDescent="0.3">
      <c r="I2431" s="22">
        <v>40617</v>
      </c>
      <c r="J2431" s="29">
        <f t="shared" si="81"/>
        <v>2011</v>
      </c>
      <c r="K2431" s="29">
        <v>1330</v>
      </c>
      <c r="L2431" s="42">
        <v>3524.48</v>
      </c>
      <c r="M2431" s="26">
        <f t="shared" si="82"/>
        <v>0.32022280407999665</v>
      </c>
      <c r="N2431" s="54"/>
      <c r="O2431" s="26"/>
      <c r="T2431" s="53"/>
      <c r="Y2431" s="28"/>
    </row>
    <row r="2432" spans="9:25" x14ac:dyDescent="0.3">
      <c r="I2432" s="22">
        <v>40618</v>
      </c>
      <c r="J2432" s="29">
        <f t="shared" si="81"/>
        <v>2011</v>
      </c>
      <c r="K2432" s="29">
        <v>1340</v>
      </c>
      <c r="L2432" s="42">
        <v>3531.48</v>
      </c>
      <c r="M2432" s="26" t="str">
        <f t="shared" si="82"/>
        <v/>
      </c>
      <c r="N2432" s="54"/>
      <c r="O2432" s="26"/>
      <c r="T2432" s="53"/>
      <c r="Y2432" s="28"/>
    </row>
    <row r="2433" spans="9:25" x14ac:dyDescent="0.3">
      <c r="I2433" s="22">
        <v>40619</v>
      </c>
      <c r="J2433" s="29">
        <f t="shared" si="81"/>
        <v>2011</v>
      </c>
      <c r="K2433" s="29">
        <v>1310</v>
      </c>
      <c r="L2433" s="42">
        <v>3484.21</v>
      </c>
      <c r="M2433" s="26">
        <f t="shared" si="82"/>
        <v>0.26410788532286494</v>
      </c>
      <c r="N2433" s="54"/>
      <c r="O2433" s="26"/>
      <c r="T2433" s="53"/>
      <c r="Y2433" s="28"/>
    </row>
    <row r="2434" spans="9:25" x14ac:dyDescent="0.3">
      <c r="I2434" s="22">
        <v>40620</v>
      </c>
      <c r="J2434" s="29">
        <f t="shared" si="81"/>
        <v>2011</v>
      </c>
      <c r="K2434" s="29">
        <v>1310</v>
      </c>
      <c r="L2434" s="42">
        <v>3494.07</v>
      </c>
      <c r="M2434" s="26">
        <f t="shared" si="82"/>
        <v>0.27649384051087972</v>
      </c>
      <c r="N2434" s="54"/>
      <c r="O2434" s="26"/>
      <c r="T2434" s="53"/>
      <c r="Y2434" s="28"/>
    </row>
    <row r="2435" spans="9:25" x14ac:dyDescent="0.3">
      <c r="I2435" s="22">
        <v>40623</v>
      </c>
      <c r="J2435" s="29">
        <f t="shared" si="81"/>
        <v>2011</v>
      </c>
      <c r="K2435" s="29">
        <v>1340</v>
      </c>
      <c r="L2435" s="42">
        <v>3518.85</v>
      </c>
      <c r="M2435" s="26" t="str">
        <f t="shared" si="82"/>
        <v/>
      </c>
      <c r="N2435" s="54"/>
      <c r="O2435" s="26"/>
      <c r="T2435" s="53"/>
      <c r="Y2435" s="28"/>
    </row>
    <row r="2436" spans="9:25" x14ac:dyDescent="0.3">
      <c r="I2436" s="22">
        <v>40625</v>
      </c>
      <c r="J2436" s="29">
        <f t="shared" si="81"/>
        <v>2011</v>
      </c>
      <c r="K2436" s="29">
        <v>1360</v>
      </c>
      <c r="L2436" s="42">
        <v>3556.23</v>
      </c>
      <c r="M2436" s="26">
        <f t="shared" si="82"/>
        <v>0.30702424968576109</v>
      </c>
      <c r="N2436" s="54"/>
      <c r="O2436" s="26"/>
      <c r="T2436" s="53"/>
      <c r="Y2436" s="28"/>
    </row>
    <row r="2437" spans="9:25" x14ac:dyDescent="0.3">
      <c r="I2437" s="22">
        <v>40626</v>
      </c>
      <c r="J2437" s="29">
        <f t="shared" ref="J2437:J2500" si="83">YEAR(I2437)</f>
        <v>2011</v>
      </c>
      <c r="K2437" s="29">
        <v>1370</v>
      </c>
      <c r="L2437" s="42">
        <v>3611.64</v>
      </c>
      <c r="M2437" s="26">
        <f t="shared" ref="M2437:M2500" si="84">IFERROR((L2437-_xlfn.XLOOKUP(EDATE(I2437, -12), I:I, L:L, "", 0)) / _xlfn.XLOOKUP(EDATE(I2437, -12), I:I, L:L, "", 0),IF(_xlfn.XLOOKUP(EDATE(I2437, -12), I:I, L:L, "", 0)=0, "Previous Year Value is Zero", ""))</f>
        <v>0.30156224660792474</v>
      </c>
      <c r="N2437" s="54"/>
      <c r="O2437" s="26"/>
      <c r="T2437" s="53"/>
      <c r="Y2437" s="28"/>
    </row>
    <row r="2438" spans="9:25" x14ac:dyDescent="0.3">
      <c r="I2438" s="22">
        <v>40627</v>
      </c>
      <c r="J2438" s="29">
        <f t="shared" si="83"/>
        <v>2011</v>
      </c>
      <c r="K2438" s="29">
        <v>1380</v>
      </c>
      <c r="L2438" s="42">
        <v>3607.11</v>
      </c>
      <c r="M2438" s="26">
        <f t="shared" si="84"/>
        <v>0.28864476716145976</v>
      </c>
      <c r="N2438" s="54"/>
      <c r="O2438" s="26"/>
      <c r="T2438" s="53"/>
      <c r="Y2438" s="28"/>
    </row>
    <row r="2439" spans="9:25" x14ac:dyDescent="0.3">
      <c r="I2439" s="22">
        <v>40630</v>
      </c>
      <c r="J2439" s="29">
        <f t="shared" si="83"/>
        <v>2011</v>
      </c>
      <c r="K2439" s="29">
        <v>1390</v>
      </c>
      <c r="L2439" s="42">
        <v>3602.86</v>
      </c>
      <c r="M2439" s="26" t="str">
        <f t="shared" si="84"/>
        <v/>
      </c>
      <c r="N2439" s="54"/>
      <c r="O2439" s="26"/>
      <c r="T2439" s="53"/>
      <c r="Y2439" s="28"/>
    </row>
    <row r="2440" spans="9:25" x14ac:dyDescent="0.3">
      <c r="I2440" s="22">
        <v>40631</v>
      </c>
      <c r="J2440" s="29">
        <f t="shared" si="83"/>
        <v>2011</v>
      </c>
      <c r="K2440" s="29">
        <v>1390</v>
      </c>
      <c r="L2440" s="42">
        <v>3591.51</v>
      </c>
      <c r="M2440" s="26">
        <f t="shared" si="84"/>
        <v>0.28508249337154767</v>
      </c>
      <c r="N2440" s="54"/>
      <c r="O2440" s="26"/>
      <c r="T2440" s="53"/>
      <c r="Y2440" s="28"/>
    </row>
    <row r="2441" spans="9:25" x14ac:dyDescent="0.3">
      <c r="I2441" s="22">
        <v>40632</v>
      </c>
      <c r="J2441" s="29">
        <f t="shared" si="83"/>
        <v>2011</v>
      </c>
      <c r="K2441" s="29">
        <v>1370</v>
      </c>
      <c r="L2441" s="42">
        <v>3640.98</v>
      </c>
      <c r="M2441" s="26">
        <f t="shared" si="84"/>
        <v>0.30115392724790674</v>
      </c>
      <c r="N2441" s="54"/>
      <c r="O2441" s="26"/>
      <c r="T2441" s="53"/>
      <c r="Y2441" s="28"/>
    </row>
    <row r="2442" spans="9:25" x14ac:dyDescent="0.3">
      <c r="I2442" s="22">
        <v>40633</v>
      </c>
      <c r="J2442" s="29">
        <f t="shared" si="83"/>
        <v>2011</v>
      </c>
      <c r="K2442" s="29">
        <v>1390</v>
      </c>
      <c r="L2442" s="42">
        <v>3678.67</v>
      </c>
      <c r="M2442" s="26">
        <f t="shared" si="84"/>
        <v>0.32454902243185824</v>
      </c>
      <c r="N2442" s="54"/>
      <c r="O2442" s="26"/>
      <c r="T2442" s="53"/>
      <c r="Y2442" s="28"/>
    </row>
    <row r="2443" spans="9:25" x14ac:dyDescent="0.3">
      <c r="I2443" s="22">
        <v>40634</v>
      </c>
      <c r="J2443" s="29">
        <f t="shared" si="83"/>
        <v>2011</v>
      </c>
      <c r="K2443" s="29">
        <v>1420</v>
      </c>
      <c r="L2443" s="42">
        <v>3707.49</v>
      </c>
      <c r="M2443" s="26">
        <f t="shared" si="84"/>
        <v>0.31006713780918721</v>
      </c>
      <c r="N2443" s="54"/>
      <c r="O2443" s="26"/>
      <c r="T2443" s="53"/>
      <c r="Y2443" s="28"/>
    </row>
    <row r="2444" spans="9:25" x14ac:dyDescent="0.3">
      <c r="I2444" s="22">
        <v>40637</v>
      </c>
      <c r="J2444" s="29">
        <f t="shared" si="83"/>
        <v>2011</v>
      </c>
      <c r="K2444" s="29">
        <v>1400</v>
      </c>
      <c r="L2444" s="42">
        <v>3700.05</v>
      </c>
      <c r="M2444" s="26" t="str">
        <f t="shared" si="84"/>
        <v/>
      </c>
      <c r="N2444" s="54"/>
      <c r="O2444" s="26"/>
      <c r="T2444" s="53"/>
      <c r="Y2444" s="28"/>
    </row>
    <row r="2445" spans="9:25" x14ac:dyDescent="0.3">
      <c r="I2445" s="22">
        <v>40638</v>
      </c>
      <c r="J2445" s="29">
        <f t="shared" si="83"/>
        <v>2011</v>
      </c>
      <c r="K2445" s="29">
        <v>1400</v>
      </c>
      <c r="L2445" s="42">
        <v>3685.94</v>
      </c>
      <c r="M2445" s="26" t="str">
        <f t="shared" si="84"/>
        <v/>
      </c>
      <c r="N2445" s="54"/>
      <c r="O2445" s="26"/>
      <c r="T2445" s="53"/>
      <c r="Y2445" s="28"/>
    </row>
    <row r="2446" spans="9:25" x14ac:dyDescent="0.3">
      <c r="I2446" s="22">
        <v>40639</v>
      </c>
      <c r="J2446" s="29">
        <f t="shared" si="83"/>
        <v>2011</v>
      </c>
      <c r="K2446" s="29">
        <v>1390</v>
      </c>
      <c r="L2446" s="42">
        <v>3727.8</v>
      </c>
      <c r="M2446" s="26">
        <f t="shared" si="84"/>
        <v>0.29393919409087926</v>
      </c>
      <c r="N2446" s="54"/>
      <c r="O2446" s="26"/>
      <c r="T2446" s="53"/>
      <c r="Y2446" s="28"/>
    </row>
    <row r="2447" spans="9:25" x14ac:dyDescent="0.3">
      <c r="I2447" s="22">
        <v>40640</v>
      </c>
      <c r="J2447" s="29">
        <f t="shared" si="83"/>
        <v>2011</v>
      </c>
      <c r="K2447" s="29">
        <v>1410</v>
      </c>
      <c r="L2447" s="42">
        <v>3730.58</v>
      </c>
      <c r="M2447" s="26">
        <f t="shared" si="84"/>
        <v>0.28703710092528067</v>
      </c>
      <c r="N2447" s="54"/>
      <c r="O2447" s="26"/>
      <c r="T2447" s="53"/>
      <c r="Y2447" s="28"/>
    </row>
    <row r="2448" spans="9:25" x14ac:dyDescent="0.3">
      <c r="I2448" s="22">
        <v>40641</v>
      </c>
      <c r="J2448" s="29">
        <f t="shared" si="83"/>
        <v>2011</v>
      </c>
      <c r="K2448" s="29">
        <v>1400</v>
      </c>
      <c r="L2448" s="42">
        <v>3741.81</v>
      </c>
      <c r="M2448" s="26">
        <f t="shared" si="84"/>
        <v>0.3125335428629557</v>
      </c>
      <c r="N2448" s="54"/>
      <c r="O2448" s="26"/>
      <c r="T2448" s="53"/>
      <c r="Y2448" s="28"/>
    </row>
    <row r="2449" spans="9:25" x14ac:dyDescent="0.3">
      <c r="I2449" s="22">
        <v>40644</v>
      </c>
      <c r="J2449" s="29">
        <f t="shared" si="83"/>
        <v>2011</v>
      </c>
      <c r="K2449" s="29">
        <v>1420</v>
      </c>
      <c r="L2449" s="42">
        <v>3745.84</v>
      </c>
      <c r="M2449" s="26" t="str">
        <f t="shared" si="84"/>
        <v/>
      </c>
      <c r="N2449" s="54"/>
      <c r="O2449" s="26"/>
      <c r="T2449" s="53"/>
      <c r="Y2449" s="28"/>
    </row>
    <row r="2450" spans="9:25" x14ac:dyDescent="0.3">
      <c r="I2450" s="22">
        <v>40645</v>
      </c>
      <c r="J2450" s="29">
        <f t="shared" si="83"/>
        <v>2011</v>
      </c>
      <c r="K2450" s="29">
        <v>1410</v>
      </c>
      <c r="L2450" s="42">
        <v>3719.23</v>
      </c>
      <c r="M2450" s="26">
        <f t="shared" si="84"/>
        <v>0.29080320546414334</v>
      </c>
      <c r="N2450" s="54"/>
      <c r="O2450" s="26"/>
      <c r="T2450" s="53"/>
      <c r="Y2450" s="28"/>
    </row>
    <row r="2451" spans="9:25" x14ac:dyDescent="0.3">
      <c r="I2451" s="22">
        <v>40646</v>
      </c>
      <c r="J2451" s="29">
        <f t="shared" si="83"/>
        <v>2011</v>
      </c>
      <c r="K2451" s="29">
        <v>1430</v>
      </c>
      <c r="L2451" s="42">
        <v>3734.41</v>
      </c>
      <c r="M2451" s="26" t="str">
        <f t="shared" si="84"/>
        <v/>
      </c>
      <c r="N2451" s="54"/>
      <c r="O2451" s="26"/>
      <c r="T2451" s="53"/>
      <c r="Y2451" s="28"/>
    </row>
    <row r="2452" spans="9:25" x14ac:dyDescent="0.3">
      <c r="I2452" s="22">
        <v>40647</v>
      </c>
      <c r="J2452" s="29">
        <f t="shared" si="83"/>
        <v>2011</v>
      </c>
      <c r="K2452" s="29">
        <v>1430</v>
      </c>
      <c r="L2452" s="42">
        <v>3707.98</v>
      </c>
      <c r="M2452" s="26">
        <f t="shared" si="84"/>
        <v>0.28525724347575909</v>
      </c>
      <c r="N2452" s="54"/>
      <c r="O2452" s="26"/>
      <c r="T2452" s="53"/>
      <c r="Y2452" s="28"/>
    </row>
    <row r="2453" spans="9:25" x14ac:dyDescent="0.3">
      <c r="I2453" s="22">
        <v>40648</v>
      </c>
      <c r="J2453" s="29">
        <f t="shared" si="83"/>
        <v>2011</v>
      </c>
      <c r="K2453" s="29">
        <v>1460</v>
      </c>
      <c r="L2453" s="42">
        <v>3730.51</v>
      </c>
      <c r="M2453" s="26">
        <f t="shared" si="84"/>
        <v>0.28614770404029605</v>
      </c>
      <c r="N2453" s="54"/>
      <c r="O2453" s="26"/>
      <c r="T2453" s="53"/>
      <c r="Y2453" s="28"/>
    </row>
    <row r="2454" spans="9:25" x14ac:dyDescent="0.3">
      <c r="I2454" s="22">
        <v>40651</v>
      </c>
      <c r="J2454" s="29">
        <f t="shared" si="83"/>
        <v>2011</v>
      </c>
      <c r="K2454" s="29">
        <v>1480</v>
      </c>
      <c r="L2454" s="42">
        <v>3727.07</v>
      </c>
      <c r="M2454" s="26" t="str">
        <f t="shared" si="84"/>
        <v/>
      </c>
      <c r="N2454" s="54"/>
      <c r="O2454" s="26"/>
      <c r="T2454" s="53"/>
      <c r="Y2454" s="28"/>
    </row>
    <row r="2455" spans="9:25" x14ac:dyDescent="0.3">
      <c r="I2455" s="22">
        <v>40652</v>
      </c>
      <c r="J2455" s="29">
        <f t="shared" si="83"/>
        <v>2011</v>
      </c>
      <c r="K2455" s="29">
        <v>1490</v>
      </c>
      <c r="L2455" s="42">
        <v>3732.65</v>
      </c>
      <c r="M2455" s="26">
        <f t="shared" si="84"/>
        <v>0.31411441225448272</v>
      </c>
      <c r="N2455" s="54"/>
      <c r="O2455" s="26"/>
      <c r="T2455" s="53"/>
      <c r="Y2455" s="28"/>
    </row>
    <row r="2456" spans="9:25" x14ac:dyDescent="0.3">
      <c r="I2456" s="22">
        <v>40653</v>
      </c>
      <c r="J2456" s="29">
        <f t="shared" si="83"/>
        <v>2011</v>
      </c>
      <c r="K2456" s="29">
        <v>1510</v>
      </c>
      <c r="L2456" s="42">
        <v>3794.76</v>
      </c>
      <c r="M2456" s="26">
        <f t="shared" si="84"/>
        <v>0.3124889754329413</v>
      </c>
      <c r="N2456" s="54"/>
      <c r="O2456" s="26"/>
      <c r="T2456" s="53"/>
      <c r="Y2456" s="28"/>
    </row>
    <row r="2457" spans="9:25" x14ac:dyDescent="0.3">
      <c r="I2457" s="22">
        <v>40654</v>
      </c>
      <c r="J2457" s="29">
        <f t="shared" si="83"/>
        <v>2011</v>
      </c>
      <c r="K2457" s="29">
        <v>1500</v>
      </c>
      <c r="L2457" s="42">
        <v>3801.08</v>
      </c>
      <c r="M2457" s="26">
        <f t="shared" si="84"/>
        <v>0.30494398917890847</v>
      </c>
      <c r="N2457" s="54"/>
      <c r="O2457" s="26"/>
      <c r="T2457" s="53"/>
      <c r="Y2457" s="28"/>
    </row>
    <row r="2458" spans="9:25" x14ac:dyDescent="0.3">
      <c r="I2458" s="22">
        <v>40659</v>
      </c>
      <c r="J2458" s="29">
        <f t="shared" si="83"/>
        <v>2011</v>
      </c>
      <c r="K2458" s="29">
        <v>1510</v>
      </c>
      <c r="L2458" s="42">
        <v>3774.87</v>
      </c>
      <c r="M2458" s="26">
        <f t="shared" si="84"/>
        <v>0.28191570647024661</v>
      </c>
      <c r="N2458" s="54"/>
      <c r="O2458" s="26"/>
      <c r="T2458" s="53"/>
      <c r="Y2458" s="28"/>
    </row>
    <row r="2459" spans="9:25" x14ac:dyDescent="0.3">
      <c r="I2459" s="22">
        <v>40660</v>
      </c>
      <c r="J2459" s="29">
        <f t="shared" si="83"/>
        <v>2011</v>
      </c>
      <c r="K2459" s="29">
        <v>1500</v>
      </c>
      <c r="L2459" s="42">
        <v>3804.93</v>
      </c>
      <c r="M2459" s="26">
        <f t="shared" si="84"/>
        <v>0.29450209233490954</v>
      </c>
      <c r="N2459" s="54"/>
      <c r="O2459" s="26"/>
      <c r="T2459" s="53"/>
      <c r="Y2459" s="28"/>
    </row>
    <row r="2460" spans="9:25" x14ac:dyDescent="0.3">
      <c r="I2460" s="22">
        <v>40661</v>
      </c>
      <c r="J2460" s="29">
        <f t="shared" si="83"/>
        <v>2011</v>
      </c>
      <c r="K2460" s="29">
        <v>1520</v>
      </c>
      <c r="L2460" s="42">
        <v>3808.93</v>
      </c>
      <c r="M2460" s="26">
        <f t="shared" si="84"/>
        <v>0.31192221319041635</v>
      </c>
      <c r="N2460" s="54"/>
      <c r="O2460" s="26"/>
      <c r="T2460" s="53"/>
      <c r="Y2460" s="28"/>
    </row>
    <row r="2461" spans="9:25" x14ac:dyDescent="0.3">
      <c r="I2461" s="22">
        <v>40662</v>
      </c>
      <c r="J2461" s="29">
        <f t="shared" si="83"/>
        <v>2011</v>
      </c>
      <c r="K2461" s="29">
        <v>1480</v>
      </c>
      <c r="L2461" s="42">
        <v>3819.62</v>
      </c>
      <c r="M2461" s="26">
        <f t="shared" si="84"/>
        <v>0.30502313059046204</v>
      </c>
      <c r="N2461" s="54"/>
      <c r="O2461" s="26"/>
      <c r="T2461" s="53"/>
      <c r="Y2461" s="28"/>
    </row>
    <row r="2462" spans="9:25" x14ac:dyDescent="0.3">
      <c r="I2462" s="22">
        <v>40665</v>
      </c>
      <c r="J2462" s="29">
        <f t="shared" si="83"/>
        <v>2011</v>
      </c>
      <c r="K2462" s="29">
        <v>1500</v>
      </c>
      <c r="L2462" s="42">
        <v>3849.3</v>
      </c>
      <c r="M2462" s="26" t="str">
        <f t="shared" si="84"/>
        <v/>
      </c>
      <c r="N2462" s="54"/>
      <c r="O2462" s="26"/>
      <c r="T2462" s="53"/>
      <c r="Y2462" s="28"/>
    </row>
    <row r="2463" spans="9:25" x14ac:dyDescent="0.3">
      <c r="I2463" s="22">
        <v>40666</v>
      </c>
      <c r="J2463" s="29">
        <f t="shared" si="83"/>
        <v>2011</v>
      </c>
      <c r="K2463" s="29">
        <v>1450</v>
      </c>
      <c r="L2463" s="42">
        <v>3813.87</v>
      </c>
      <c r="M2463" s="26">
        <f t="shared" si="84"/>
        <v>0.28807794927218067</v>
      </c>
      <c r="N2463" s="54"/>
      <c r="O2463" s="26"/>
      <c r="T2463" s="53"/>
      <c r="Y2463" s="28"/>
    </row>
    <row r="2464" spans="9:25" x14ac:dyDescent="0.3">
      <c r="I2464" s="22">
        <v>40667</v>
      </c>
      <c r="J2464" s="29">
        <f t="shared" si="83"/>
        <v>2011</v>
      </c>
      <c r="K2464" s="29">
        <v>1470</v>
      </c>
      <c r="L2464" s="42">
        <v>3814.93</v>
      </c>
      <c r="M2464" s="26">
        <f t="shared" si="84"/>
        <v>0.2892589075400217</v>
      </c>
      <c r="N2464" s="54"/>
      <c r="O2464" s="26"/>
      <c r="T2464" s="53"/>
      <c r="Y2464" s="28"/>
    </row>
    <row r="2465" spans="9:25" x14ac:dyDescent="0.3">
      <c r="I2465" s="22">
        <v>40668</v>
      </c>
      <c r="J2465" s="29">
        <f t="shared" si="83"/>
        <v>2011</v>
      </c>
      <c r="K2465" s="29">
        <v>1430</v>
      </c>
      <c r="L2465" s="42">
        <v>3816.27</v>
      </c>
      <c r="M2465" s="26">
        <f t="shared" si="84"/>
        <v>0.34081103490921366</v>
      </c>
      <c r="N2465" s="54"/>
      <c r="O2465" s="26"/>
      <c r="T2465" s="53"/>
      <c r="Y2465" s="28"/>
    </row>
    <row r="2466" spans="9:25" x14ac:dyDescent="0.3">
      <c r="I2466" s="22">
        <v>40669</v>
      </c>
      <c r="J2466" s="29">
        <f t="shared" si="83"/>
        <v>2011</v>
      </c>
      <c r="K2466" s="29">
        <v>1460</v>
      </c>
      <c r="L2466" s="42">
        <v>3798.55</v>
      </c>
      <c r="M2466" s="26">
        <f t="shared" si="84"/>
        <v>0.35149895752538596</v>
      </c>
      <c r="N2466" s="54"/>
      <c r="O2466" s="26"/>
      <c r="T2466" s="53"/>
      <c r="Y2466" s="28"/>
    </row>
    <row r="2467" spans="9:25" x14ac:dyDescent="0.3">
      <c r="I2467" s="22">
        <v>40672</v>
      </c>
      <c r="J2467" s="29">
        <f t="shared" si="83"/>
        <v>2011</v>
      </c>
      <c r="K2467" s="29">
        <v>1440</v>
      </c>
      <c r="L2467" s="42">
        <v>3785.45</v>
      </c>
      <c r="M2467" s="26" t="str">
        <f t="shared" si="84"/>
        <v/>
      </c>
      <c r="N2467" s="54"/>
      <c r="O2467" s="26"/>
      <c r="T2467" s="53"/>
      <c r="Y2467" s="28"/>
    </row>
    <row r="2468" spans="9:25" x14ac:dyDescent="0.3">
      <c r="I2468" s="22">
        <v>40673</v>
      </c>
      <c r="J2468" s="29">
        <f t="shared" si="83"/>
        <v>2011</v>
      </c>
      <c r="K2468" s="29">
        <v>1460</v>
      </c>
      <c r="L2468" s="42">
        <v>3800.52</v>
      </c>
      <c r="M2468" s="26">
        <f t="shared" si="84"/>
        <v>0.33331462270604795</v>
      </c>
      <c r="N2468" s="54"/>
      <c r="O2468" s="26"/>
      <c r="T2468" s="53"/>
      <c r="Y2468" s="28"/>
    </row>
    <row r="2469" spans="9:25" x14ac:dyDescent="0.3">
      <c r="I2469" s="22">
        <v>40674</v>
      </c>
      <c r="J2469" s="29">
        <f t="shared" si="83"/>
        <v>2011</v>
      </c>
      <c r="K2469" s="29">
        <v>1470</v>
      </c>
      <c r="L2469" s="42">
        <v>3838.14</v>
      </c>
      <c r="M2469" s="26" t="str">
        <f t="shared" si="84"/>
        <v/>
      </c>
      <c r="N2469" s="54"/>
      <c r="O2469" s="26"/>
      <c r="T2469" s="53"/>
      <c r="Y2469" s="28"/>
    </row>
    <row r="2470" spans="9:25" x14ac:dyDescent="0.3">
      <c r="I2470" s="22">
        <v>40675</v>
      </c>
      <c r="J2470" s="29">
        <f t="shared" si="83"/>
        <v>2011</v>
      </c>
      <c r="K2470" s="29">
        <v>1440</v>
      </c>
      <c r="L2470" s="42">
        <v>3808.71</v>
      </c>
      <c r="M2470" s="26">
        <f t="shared" si="84"/>
        <v>0.33750640886073291</v>
      </c>
      <c r="N2470" s="54"/>
      <c r="O2470" s="26"/>
      <c r="T2470" s="53"/>
      <c r="Y2470" s="28"/>
    </row>
    <row r="2471" spans="9:25" x14ac:dyDescent="0.3">
      <c r="I2471" s="22">
        <v>40676</v>
      </c>
      <c r="J2471" s="29">
        <f t="shared" si="83"/>
        <v>2011</v>
      </c>
      <c r="K2471" s="29">
        <v>1460</v>
      </c>
      <c r="L2471" s="42">
        <v>3832.02</v>
      </c>
      <c r="M2471" s="26" t="str">
        <f t="shared" si="84"/>
        <v/>
      </c>
      <c r="N2471" s="54"/>
      <c r="O2471" s="26"/>
      <c r="T2471" s="53"/>
      <c r="Y2471" s="28"/>
    </row>
    <row r="2472" spans="9:25" x14ac:dyDescent="0.3">
      <c r="I2472" s="22">
        <v>40679</v>
      </c>
      <c r="J2472" s="29">
        <f t="shared" si="83"/>
        <v>2011</v>
      </c>
      <c r="K2472" s="29">
        <v>1420</v>
      </c>
      <c r="L2472" s="42">
        <v>3799.23</v>
      </c>
      <c r="M2472" s="26" t="str">
        <f t="shared" si="84"/>
        <v/>
      </c>
      <c r="N2472" s="54"/>
      <c r="O2472" s="26"/>
      <c r="T2472" s="53"/>
      <c r="Y2472" s="28"/>
    </row>
    <row r="2473" spans="9:25" x14ac:dyDescent="0.3">
      <c r="I2473" s="22">
        <v>40681</v>
      </c>
      <c r="J2473" s="29">
        <f t="shared" si="83"/>
        <v>2011</v>
      </c>
      <c r="K2473" s="29">
        <v>1430</v>
      </c>
      <c r="L2473" s="42">
        <v>3840.21</v>
      </c>
      <c r="M2473" s="26">
        <f t="shared" si="84"/>
        <v>0.35495855958845385</v>
      </c>
      <c r="N2473" s="54"/>
      <c r="O2473" s="26"/>
      <c r="T2473" s="53"/>
      <c r="Y2473" s="28"/>
    </row>
    <row r="2474" spans="9:25" x14ac:dyDescent="0.3">
      <c r="I2474" s="22">
        <v>40682</v>
      </c>
      <c r="J2474" s="29">
        <f t="shared" si="83"/>
        <v>2011</v>
      </c>
      <c r="K2474" s="29">
        <v>1450</v>
      </c>
      <c r="L2474" s="42">
        <v>3859.81</v>
      </c>
      <c r="M2474" s="26">
        <f t="shared" si="84"/>
        <v>0.41411917288274686</v>
      </c>
      <c r="N2474" s="54"/>
      <c r="O2474" s="26"/>
      <c r="T2474" s="53"/>
      <c r="Y2474" s="28"/>
    </row>
    <row r="2475" spans="9:25" x14ac:dyDescent="0.3">
      <c r="I2475" s="22">
        <v>40683</v>
      </c>
      <c r="J2475" s="29">
        <f t="shared" si="83"/>
        <v>2011</v>
      </c>
      <c r="K2475" s="29">
        <v>1460</v>
      </c>
      <c r="L2475" s="42">
        <v>3872.95</v>
      </c>
      <c r="M2475" s="26">
        <f t="shared" si="84"/>
        <v>0.43748724134731365</v>
      </c>
      <c r="N2475" s="54"/>
      <c r="O2475" s="26"/>
      <c r="T2475" s="53"/>
      <c r="Y2475" s="28"/>
    </row>
    <row r="2476" spans="9:25" x14ac:dyDescent="0.3">
      <c r="I2476" s="22">
        <v>40686</v>
      </c>
      <c r="J2476" s="29">
        <f t="shared" si="83"/>
        <v>2011</v>
      </c>
      <c r="K2476" s="29">
        <v>1430</v>
      </c>
      <c r="L2476" s="42">
        <v>3778.45</v>
      </c>
      <c r="M2476" s="26" t="str">
        <f t="shared" si="84"/>
        <v/>
      </c>
      <c r="N2476" s="54"/>
      <c r="O2476" s="26"/>
      <c r="T2476" s="53"/>
      <c r="Y2476" s="28"/>
    </row>
    <row r="2477" spans="9:25" x14ac:dyDescent="0.3">
      <c r="I2477" s="22">
        <v>40687</v>
      </c>
      <c r="J2477" s="29">
        <f t="shared" si="83"/>
        <v>2011</v>
      </c>
      <c r="K2477" s="29">
        <v>1410</v>
      </c>
      <c r="L2477" s="42">
        <v>3785.94</v>
      </c>
      <c r="M2477" s="26">
        <f t="shared" si="84"/>
        <v>0.45076850563877358</v>
      </c>
      <c r="N2477" s="54"/>
      <c r="O2477" s="26"/>
      <c r="T2477" s="53"/>
      <c r="Y2477" s="28"/>
    </row>
    <row r="2478" spans="9:25" x14ac:dyDescent="0.3">
      <c r="I2478" s="22">
        <v>40688</v>
      </c>
      <c r="J2478" s="29">
        <f t="shared" si="83"/>
        <v>2011</v>
      </c>
      <c r="K2478" s="29">
        <v>1420</v>
      </c>
      <c r="L2478" s="42">
        <v>3780.16</v>
      </c>
      <c r="M2478" s="26">
        <f t="shared" si="84"/>
        <v>0.50357182632491693</v>
      </c>
      <c r="N2478" s="54"/>
      <c r="O2478" s="26"/>
      <c r="T2478" s="53"/>
      <c r="Y2478" s="28"/>
    </row>
    <row r="2479" spans="9:25" x14ac:dyDescent="0.3">
      <c r="I2479" s="22">
        <v>40689</v>
      </c>
      <c r="J2479" s="29">
        <f t="shared" si="83"/>
        <v>2011</v>
      </c>
      <c r="K2479" s="29">
        <v>1450</v>
      </c>
      <c r="L2479" s="42">
        <v>3814.82</v>
      </c>
      <c r="M2479" s="26">
        <f t="shared" si="84"/>
        <v>0.41458331788280833</v>
      </c>
      <c r="N2479" s="54"/>
      <c r="O2479" s="26"/>
      <c r="T2479" s="53"/>
      <c r="Y2479" s="28"/>
    </row>
    <row r="2480" spans="9:25" x14ac:dyDescent="0.3">
      <c r="I2480" s="22">
        <v>40690</v>
      </c>
      <c r="J2480" s="29">
        <f t="shared" si="83"/>
        <v>2011</v>
      </c>
      <c r="K2480" s="29">
        <v>1430</v>
      </c>
      <c r="L2480" s="42">
        <v>3832.38</v>
      </c>
      <c r="M2480" s="26">
        <f t="shared" si="84"/>
        <v>0.4121197382384153</v>
      </c>
      <c r="N2480" s="54"/>
      <c r="O2480" s="26"/>
      <c r="T2480" s="53"/>
      <c r="Y2480" s="28"/>
    </row>
    <row r="2481" spans="9:25" x14ac:dyDescent="0.3">
      <c r="I2481" s="22">
        <v>40693</v>
      </c>
      <c r="J2481" s="29">
        <f t="shared" si="83"/>
        <v>2011</v>
      </c>
      <c r="K2481" s="29">
        <v>1420</v>
      </c>
      <c r="L2481" s="42">
        <v>3826.14</v>
      </c>
      <c r="M2481" s="26" t="str">
        <f t="shared" si="84"/>
        <v/>
      </c>
      <c r="N2481" s="54"/>
      <c r="O2481" s="26"/>
      <c r="T2481" s="53"/>
      <c r="Y2481" s="28"/>
    </row>
    <row r="2482" spans="9:25" x14ac:dyDescent="0.3">
      <c r="I2482" s="22">
        <v>40694</v>
      </c>
      <c r="J2482" s="29">
        <f t="shared" si="83"/>
        <v>2011</v>
      </c>
      <c r="K2482" s="29">
        <v>1420</v>
      </c>
      <c r="L2482" s="42">
        <v>3836.97</v>
      </c>
      <c r="M2482" s="26">
        <f t="shared" si="84"/>
        <v>0.37183585035181044</v>
      </c>
      <c r="N2482" s="54"/>
      <c r="O2482" s="26"/>
      <c r="T2482" s="53"/>
      <c r="Y2482" s="28"/>
    </row>
    <row r="2483" spans="9:25" x14ac:dyDescent="0.3">
      <c r="I2483" s="22">
        <v>40695</v>
      </c>
      <c r="J2483" s="29">
        <f t="shared" si="83"/>
        <v>2011</v>
      </c>
      <c r="K2483" s="29">
        <v>1420</v>
      </c>
      <c r="L2483" s="42">
        <v>3837.76</v>
      </c>
      <c r="M2483" s="26">
        <f t="shared" si="84"/>
        <v>0.40854871505017226</v>
      </c>
      <c r="N2483" s="54"/>
      <c r="O2483" s="26"/>
      <c r="T2483" s="53"/>
      <c r="Y2483" s="28"/>
    </row>
    <row r="2484" spans="9:25" x14ac:dyDescent="0.3">
      <c r="I2484" s="22">
        <v>40697</v>
      </c>
      <c r="J2484" s="29">
        <f t="shared" si="83"/>
        <v>2011</v>
      </c>
      <c r="K2484" s="29">
        <v>1430</v>
      </c>
      <c r="L2484" s="42">
        <v>3844.02</v>
      </c>
      <c r="M2484" s="26">
        <f t="shared" si="84"/>
        <v>0.36750172537691478</v>
      </c>
      <c r="N2484" s="54"/>
      <c r="O2484" s="26"/>
      <c r="T2484" s="53"/>
      <c r="Y2484" s="28"/>
    </row>
    <row r="2485" spans="9:25" x14ac:dyDescent="0.3">
      <c r="I2485" s="22">
        <v>40700</v>
      </c>
      <c r="J2485" s="29">
        <f t="shared" si="83"/>
        <v>2011</v>
      </c>
      <c r="K2485" s="29">
        <v>1430</v>
      </c>
      <c r="L2485" s="42">
        <v>3834.2</v>
      </c>
      <c r="M2485" s="26" t="str">
        <f t="shared" si="84"/>
        <v/>
      </c>
      <c r="N2485" s="54"/>
      <c r="O2485" s="26"/>
      <c r="T2485" s="53"/>
      <c r="Y2485" s="28"/>
    </row>
    <row r="2486" spans="9:25" x14ac:dyDescent="0.3">
      <c r="I2486" s="22">
        <v>40701</v>
      </c>
      <c r="J2486" s="29">
        <f t="shared" si="83"/>
        <v>2011</v>
      </c>
      <c r="K2486" s="29">
        <v>1420</v>
      </c>
      <c r="L2486" s="42">
        <v>3842.95</v>
      </c>
      <c r="M2486" s="26">
        <f t="shared" si="84"/>
        <v>0.39731949691480339</v>
      </c>
      <c r="N2486" s="54"/>
      <c r="O2486" s="26"/>
      <c r="T2486" s="53"/>
      <c r="Y2486" s="28"/>
    </row>
    <row r="2487" spans="9:25" x14ac:dyDescent="0.3">
      <c r="I2487" s="22">
        <v>40702</v>
      </c>
      <c r="J2487" s="29">
        <f t="shared" si="83"/>
        <v>2011</v>
      </c>
      <c r="K2487" s="29">
        <v>1400</v>
      </c>
      <c r="L2487" s="42">
        <v>3825.82</v>
      </c>
      <c r="M2487" s="26">
        <f t="shared" si="84"/>
        <v>0.37620414535356372</v>
      </c>
      <c r="N2487" s="54"/>
      <c r="O2487" s="26"/>
      <c r="T2487" s="53"/>
      <c r="Y2487" s="28"/>
    </row>
    <row r="2488" spans="9:25" x14ac:dyDescent="0.3">
      <c r="I2488" s="22">
        <v>40703</v>
      </c>
      <c r="J2488" s="29">
        <f t="shared" si="83"/>
        <v>2011</v>
      </c>
      <c r="K2488" s="29">
        <v>1400</v>
      </c>
      <c r="L2488" s="42">
        <v>3806.19</v>
      </c>
      <c r="M2488" s="26">
        <f t="shared" si="84"/>
        <v>0.36628748039155862</v>
      </c>
      <c r="N2488" s="54"/>
      <c r="O2488" s="26"/>
      <c r="T2488" s="53"/>
      <c r="Y2488" s="28"/>
    </row>
    <row r="2489" spans="9:25" x14ac:dyDescent="0.3">
      <c r="I2489" s="22">
        <v>40704</v>
      </c>
      <c r="J2489" s="29">
        <f t="shared" si="83"/>
        <v>2011</v>
      </c>
      <c r="K2489" s="29">
        <v>1400</v>
      </c>
      <c r="L2489" s="42">
        <v>3787.65</v>
      </c>
      <c r="M2489" s="26">
        <f t="shared" si="84"/>
        <v>0.36699280710555476</v>
      </c>
      <c r="N2489" s="54"/>
      <c r="O2489" s="26"/>
      <c r="T2489" s="53"/>
      <c r="Y2489" s="28"/>
    </row>
    <row r="2490" spans="9:25" x14ac:dyDescent="0.3">
      <c r="I2490" s="22">
        <v>40707</v>
      </c>
      <c r="J2490" s="29">
        <f t="shared" si="83"/>
        <v>2011</v>
      </c>
      <c r="K2490" s="29">
        <v>1400</v>
      </c>
      <c r="L2490" s="42">
        <v>3748.76</v>
      </c>
      <c r="M2490" s="26" t="str">
        <f t="shared" si="84"/>
        <v/>
      </c>
      <c r="N2490" s="54"/>
      <c r="O2490" s="26"/>
      <c r="T2490" s="53"/>
      <c r="Y2490" s="28"/>
    </row>
    <row r="2491" spans="9:25" x14ac:dyDescent="0.3">
      <c r="I2491" s="22">
        <v>40708</v>
      </c>
      <c r="J2491" s="29">
        <f t="shared" si="83"/>
        <v>2011</v>
      </c>
      <c r="K2491" s="29">
        <v>1400</v>
      </c>
      <c r="L2491" s="42">
        <v>3773.27</v>
      </c>
      <c r="M2491" s="26">
        <f t="shared" si="84"/>
        <v>0.33480140368750966</v>
      </c>
      <c r="N2491" s="54"/>
      <c r="O2491" s="26"/>
      <c r="T2491" s="53"/>
      <c r="Y2491" s="28"/>
    </row>
    <row r="2492" spans="9:25" x14ac:dyDescent="0.3">
      <c r="I2492" s="22">
        <v>40709</v>
      </c>
      <c r="J2492" s="29">
        <f t="shared" si="83"/>
        <v>2011</v>
      </c>
      <c r="K2492" s="29">
        <v>1430</v>
      </c>
      <c r="L2492" s="42">
        <v>3794.25</v>
      </c>
      <c r="M2492" s="26">
        <f t="shared" si="84"/>
        <v>0.34064384824939842</v>
      </c>
      <c r="N2492" s="54"/>
      <c r="O2492" s="26"/>
      <c r="T2492" s="53"/>
      <c r="Y2492" s="28"/>
    </row>
    <row r="2493" spans="9:25" x14ac:dyDescent="0.3">
      <c r="I2493" s="22">
        <v>40710</v>
      </c>
      <c r="J2493" s="29">
        <f t="shared" si="83"/>
        <v>2011</v>
      </c>
      <c r="K2493" s="29">
        <v>1420</v>
      </c>
      <c r="L2493" s="42">
        <v>3740.47</v>
      </c>
      <c r="M2493" s="26">
        <f t="shared" si="84"/>
        <v>0.30846970258792583</v>
      </c>
      <c r="N2493" s="54"/>
      <c r="O2493" s="26"/>
      <c r="T2493" s="53"/>
      <c r="Y2493" s="28"/>
    </row>
    <row r="2494" spans="9:25" x14ac:dyDescent="0.3">
      <c r="I2494" s="22">
        <v>40711</v>
      </c>
      <c r="J2494" s="29">
        <f t="shared" si="83"/>
        <v>2011</v>
      </c>
      <c r="K2494" s="29">
        <v>1440</v>
      </c>
      <c r="L2494" s="42">
        <v>3722.3</v>
      </c>
      <c r="M2494" s="26">
        <f t="shared" si="84"/>
        <v>0.28750302652969467</v>
      </c>
      <c r="N2494" s="54"/>
      <c r="O2494" s="26"/>
      <c r="T2494" s="53"/>
      <c r="Y2494" s="28"/>
    </row>
    <row r="2495" spans="9:25" x14ac:dyDescent="0.3">
      <c r="I2495" s="22">
        <v>40714</v>
      </c>
      <c r="J2495" s="29">
        <f t="shared" si="83"/>
        <v>2011</v>
      </c>
      <c r="K2495" s="29">
        <v>1450</v>
      </c>
      <c r="L2495" s="42">
        <v>3729.12</v>
      </c>
      <c r="M2495" s="26" t="str">
        <f t="shared" si="84"/>
        <v/>
      </c>
      <c r="N2495" s="54"/>
      <c r="O2495" s="26"/>
      <c r="T2495" s="53"/>
      <c r="Y2495" s="28"/>
    </row>
    <row r="2496" spans="9:25" x14ac:dyDescent="0.3">
      <c r="I2496" s="22">
        <v>40715</v>
      </c>
      <c r="J2496" s="29">
        <f t="shared" si="83"/>
        <v>2011</v>
      </c>
      <c r="K2496" s="29">
        <v>1440</v>
      </c>
      <c r="L2496" s="42">
        <v>3794.94</v>
      </c>
      <c r="M2496" s="26">
        <f t="shared" si="84"/>
        <v>0.28996226928175667</v>
      </c>
      <c r="N2496" s="54"/>
      <c r="O2496" s="26"/>
      <c r="T2496" s="53"/>
      <c r="Y2496" s="28"/>
    </row>
    <row r="2497" spans="9:25" x14ac:dyDescent="0.3">
      <c r="I2497" s="22">
        <v>40716</v>
      </c>
      <c r="J2497" s="29">
        <f t="shared" si="83"/>
        <v>2011</v>
      </c>
      <c r="K2497" s="29">
        <v>1460</v>
      </c>
      <c r="L2497" s="42">
        <v>3821.83</v>
      </c>
      <c r="M2497" s="26">
        <f t="shared" si="84"/>
        <v>0.30233865718890873</v>
      </c>
      <c r="N2497" s="54"/>
      <c r="O2497" s="26"/>
      <c r="T2497" s="53"/>
      <c r="Y2497" s="28"/>
    </row>
    <row r="2498" spans="9:25" x14ac:dyDescent="0.3">
      <c r="I2498" s="22">
        <v>40717</v>
      </c>
      <c r="J2498" s="29">
        <f t="shared" si="83"/>
        <v>2011</v>
      </c>
      <c r="K2498" s="29">
        <v>1480</v>
      </c>
      <c r="L2498" s="42">
        <v>3823.65</v>
      </c>
      <c r="M2498" s="26">
        <f t="shared" si="84"/>
        <v>0.30732462843486202</v>
      </c>
      <c r="N2498" s="54"/>
      <c r="O2498" s="26"/>
      <c r="T2498" s="53"/>
      <c r="Y2498" s="28"/>
    </row>
    <row r="2499" spans="9:25" x14ac:dyDescent="0.3">
      <c r="I2499" s="22">
        <v>40718</v>
      </c>
      <c r="J2499" s="29">
        <f t="shared" si="83"/>
        <v>2011</v>
      </c>
      <c r="K2499" s="29">
        <v>1490</v>
      </c>
      <c r="L2499" s="42">
        <v>3848.56</v>
      </c>
      <c r="M2499" s="26">
        <f t="shared" si="84"/>
        <v>0.32066847397138054</v>
      </c>
      <c r="N2499" s="54"/>
      <c r="O2499" s="26"/>
      <c r="T2499" s="53"/>
      <c r="Y2499" s="28"/>
    </row>
    <row r="2500" spans="9:25" x14ac:dyDescent="0.3">
      <c r="I2500" s="22">
        <v>40721</v>
      </c>
      <c r="J2500" s="29">
        <f t="shared" si="83"/>
        <v>2011</v>
      </c>
      <c r="K2500" s="29">
        <v>1490</v>
      </c>
      <c r="L2500" s="42">
        <v>3813.43</v>
      </c>
      <c r="M2500" s="26" t="str">
        <f t="shared" si="84"/>
        <v/>
      </c>
      <c r="N2500" s="54"/>
      <c r="O2500" s="26"/>
      <c r="T2500" s="53"/>
      <c r="Y2500" s="28"/>
    </row>
    <row r="2501" spans="9:25" x14ac:dyDescent="0.3">
      <c r="I2501" s="22">
        <v>40722</v>
      </c>
      <c r="J2501" s="29">
        <f t="shared" ref="J2501:J2564" si="85">YEAR(I2501)</f>
        <v>2011</v>
      </c>
      <c r="K2501" s="29">
        <v>1490</v>
      </c>
      <c r="L2501" s="42">
        <v>3830.27</v>
      </c>
      <c r="M2501" s="26">
        <f t="shared" ref="M2501:M2564" si="86">IFERROR((L2501-_xlfn.XLOOKUP(EDATE(I2501, -12), I:I, L:L, "", 0)) / _xlfn.XLOOKUP(EDATE(I2501, -12), I:I, L:L, "", 0),IF(_xlfn.XLOOKUP(EDATE(I2501, -12), I:I, L:L, "", 0)=0, "Previous Year Value is Zero", ""))</f>
        <v>0.29587952891502267</v>
      </c>
      <c r="N2501" s="54"/>
      <c r="O2501" s="26"/>
      <c r="T2501" s="53"/>
      <c r="Y2501" s="28"/>
    </row>
    <row r="2502" spans="9:25" x14ac:dyDescent="0.3">
      <c r="I2502" s="22">
        <v>40724</v>
      </c>
      <c r="J2502" s="29">
        <f t="shared" si="85"/>
        <v>2011</v>
      </c>
      <c r="K2502" s="29">
        <v>1530</v>
      </c>
      <c r="L2502" s="42">
        <v>3888.57</v>
      </c>
      <c r="M2502" s="26">
        <f t="shared" si="86"/>
        <v>0.3345906207956949</v>
      </c>
      <c r="N2502" s="54"/>
      <c r="O2502" s="26"/>
      <c r="T2502" s="53"/>
      <c r="Y2502" s="28"/>
    </row>
    <row r="2503" spans="9:25" x14ac:dyDescent="0.3">
      <c r="I2503" s="22">
        <v>40725</v>
      </c>
      <c r="J2503" s="29">
        <f t="shared" si="85"/>
        <v>2011</v>
      </c>
      <c r="K2503" s="29">
        <v>1560</v>
      </c>
      <c r="L2503" s="42">
        <v>3927.1</v>
      </c>
      <c r="M2503" s="26">
        <f t="shared" si="86"/>
        <v>0.36630425328346522</v>
      </c>
      <c r="N2503" s="54"/>
      <c r="O2503" s="26"/>
      <c r="T2503" s="53"/>
      <c r="Y2503" s="28"/>
    </row>
    <row r="2504" spans="9:25" x14ac:dyDescent="0.3">
      <c r="I2504" s="22">
        <v>40729</v>
      </c>
      <c r="J2504" s="29">
        <f t="shared" si="85"/>
        <v>2011</v>
      </c>
      <c r="K2504" s="29">
        <v>1570</v>
      </c>
      <c r="L2504" s="42">
        <v>3924.13</v>
      </c>
      <c r="M2504" s="26">
        <f t="shared" si="86"/>
        <v>0.36382372362979176</v>
      </c>
      <c r="N2504" s="54"/>
      <c r="O2504" s="26"/>
      <c r="T2504" s="53"/>
      <c r="Y2504" s="28"/>
    </row>
    <row r="2505" spans="9:25" x14ac:dyDescent="0.3">
      <c r="I2505" s="22">
        <v>40730</v>
      </c>
      <c r="J2505" s="29">
        <f t="shared" si="85"/>
        <v>2011</v>
      </c>
      <c r="K2505" s="29">
        <v>1560</v>
      </c>
      <c r="L2505" s="42">
        <v>3908.96</v>
      </c>
      <c r="M2505" s="26">
        <f t="shared" si="86"/>
        <v>0.34298524384587631</v>
      </c>
      <c r="N2505" s="54"/>
      <c r="O2505" s="26"/>
      <c r="T2505" s="53"/>
      <c r="Y2505" s="28"/>
    </row>
    <row r="2506" spans="9:25" x14ac:dyDescent="0.3">
      <c r="I2506" s="22">
        <v>40731</v>
      </c>
      <c r="J2506" s="29">
        <f t="shared" si="85"/>
        <v>2011</v>
      </c>
      <c r="K2506" s="29">
        <v>1560</v>
      </c>
      <c r="L2506" s="42">
        <v>3939.47</v>
      </c>
      <c r="M2506" s="26">
        <f t="shared" si="86"/>
        <v>0.35748301195021426</v>
      </c>
      <c r="N2506" s="54"/>
      <c r="O2506" s="26"/>
      <c r="T2506" s="53"/>
      <c r="Y2506" s="28"/>
    </row>
    <row r="2507" spans="9:25" x14ac:dyDescent="0.3">
      <c r="I2507" s="22">
        <v>40732</v>
      </c>
      <c r="J2507" s="29">
        <f t="shared" si="85"/>
        <v>2011</v>
      </c>
      <c r="K2507" s="29">
        <v>1610</v>
      </c>
      <c r="L2507" s="42">
        <v>4003.69</v>
      </c>
      <c r="M2507" s="26">
        <f t="shared" si="86"/>
        <v>0.37304992266565162</v>
      </c>
      <c r="N2507" s="54"/>
      <c r="O2507" s="26"/>
      <c r="T2507" s="53"/>
      <c r="Y2507" s="28"/>
    </row>
    <row r="2508" spans="9:25" x14ac:dyDescent="0.3">
      <c r="I2508" s="22">
        <v>40735</v>
      </c>
      <c r="J2508" s="29">
        <f t="shared" si="85"/>
        <v>2011</v>
      </c>
      <c r="K2508" s="29">
        <v>1610</v>
      </c>
      <c r="L2508" s="42">
        <v>3995.59</v>
      </c>
      <c r="M2508" s="26" t="str">
        <f t="shared" si="86"/>
        <v/>
      </c>
      <c r="N2508" s="54"/>
      <c r="O2508" s="26"/>
      <c r="T2508" s="53"/>
      <c r="Y2508" s="28"/>
    </row>
    <row r="2509" spans="9:25" x14ac:dyDescent="0.3">
      <c r="I2509" s="22">
        <v>40736</v>
      </c>
      <c r="J2509" s="29">
        <f t="shared" si="85"/>
        <v>2011</v>
      </c>
      <c r="K2509" s="29">
        <v>1590</v>
      </c>
      <c r="L2509" s="42">
        <v>3938.01</v>
      </c>
      <c r="M2509" s="26" t="str">
        <f t="shared" si="86"/>
        <v/>
      </c>
      <c r="N2509" s="54"/>
      <c r="O2509" s="26"/>
      <c r="T2509" s="53"/>
      <c r="Y2509" s="28"/>
    </row>
    <row r="2510" spans="9:25" x14ac:dyDescent="0.3">
      <c r="I2510" s="22">
        <v>40737</v>
      </c>
      <c r="J2510" s="29">
        <f t="shared" si="85"/>
        <v>2011</v>
      </c>
      <c r="K2510" s="29">
        <v>1590</v>
      </c>
      <c r="L2510" s="42">
        <v>3980.85</v>
      </c>
      <c r="M2510" s="26" t="str">
        <f t="shared" si="86"/>
        <v/>
      </c>
      <c r="N2510" s="54"/>
      <c r="O2510" s="26"/>
      <c r="T2510" s="53"/>
      <c r="Y2510" s="28"/>
    </row>
    <row r="2511" spans="9:25" x14ac:dyDescent="0.3">
      <c r="I2511" s="22">
        <v>40738</v>
      </c>
      <c r="J2511" s="29">
        <f t="shared" si="85"/>
        <v>2011</v>
      </c>
      <c r="K2511" s="29">
        <v>1600</v>
      </c>
      <c r="L2511" s="42">
        <v>3997.64</v>
      </c>
      <c r="M2511" s="26">
        <f t="shared" si="86"/>
        <v>0.34101292828725349</v>
      </c>
      <c r="N2511" s="54"/>
      <c r="O2511" s="26"/>
      <c r="T2511" s="53"/>
      <c r="Y2511" s="28"/>
    </row>
    <row r="2512" spans="9:25" x14ac:dyDescent="0.3">
      <c r="I2512" s="22">
        <v>40739</v>
      </c>
      <c r="J2512" s="29">
        <f t="shared" si="85"/>
        <v>2011</v>
      </c>
      <c r="K2512" s="29">
        <v>1660</v>
      </c>
      <c r="L2512" s="42">
        <v>4023.2</v>
      </c>
      <c r="M2512" s="26">
        <f t="shared" si="86"/>
        <v>0.34979534321948597</v>
      </c>
      <c r="N2512" s="54"/>
      <c r="O2512" s="26"/>
      <c r="T2512" s="53"/>
      <c r="Y2512" s="28"/>
    </row>
    <row r="2513" spans="9:25" x14ac:dyDescent="0.3">
      <c r="I2513" s="22">
        <v>40742</v>
      </c>
      <c r="J2513" s="29">
        <f t="shared" si="85"/>
        <v>2011</v>
      </c>
      <c r="K2513" s="29">
        <v>1630</v>
      </c>
      <c r="L2513" s="42">
        <v>4032.97</v>
      </c>
      <c r="M2513" s="26" t="str">
        <f t="shared" si="86"/>
        <v/>
      </c>
      <c r="N2513" s="54"/>
      <c r="O2513" s="26"/>
      <c r="T2513" s="53"/>
      <c r="Y2513" s="28"/>
    </row>
    <row r="2514" spans="9:25" x14ac:dyDescent="0.3">
      <c r="I2514" s="22">
        <v>40743</v>
      </c>
      <c r="J2514" s="29">
        <f t="shared" si="85"/>
        <v>2011</v>
      </c>
      <c r="K2514" s="29">
        <v>1600</v>
      </c>
      <c r="L2514" s="42">
        <v>4023.42</v>
      </c>
      <c r="M2514" s="26">
        <f t="shared" si="86"/>
        <v>0.35215101644390817</v>
      </c>
      <c r="N2514" s="54"/>
      <c r="O2514" s="26"/>
      <c r="T2514" s="53"/>
      <c r="Y2514" s="28"/>
    </row>
    <row r="2515" spans="9:25" x14ac:dyDescent="0.3">
      <c r="I2515" s="22">
        <v>40744</v>
      </c>
      <c r="J2515" s="29">
        <f t="shared" si="85"/>
        <v>2011</v>
      </c>
      <c r="K2515" s="29">
        <v>1600</v>
      </c>
      <c r="L2515" s="42">
        <v>4050.63</v>
      </c>
      <c r="M2515" s="26">
        <f t="shared" si="86"/>
        <v>0.35226544347408062</v>
      </c>
      <c r="N2515" s="54"/>
      <c r="O2515" s="26"/>
      <c r="T2515" s="53"/>
      <c r="Y2515" s="28"/>
    </row>
    <row r="2516" spans="9:25" x14ac:dyDescent="0.3">
      <c r="I2516" s="22">
        <v>40745</v>
      </c>
      <c r="J2516" s="29">
        <f t="shared" si="85"/>
        <v>2011</v>
      </c>
      <c r="K2516" s="29">
        <v>1620</v>
      </c>
      <c r="L2516" s="42">
        <v>4068.07</v>
      </c>
      <c r="M2516" s="26">
        <f t="shared" si="86"/>
        <v>0.34999336297869515</v>
      </c>
      <c r="N2516" s="54"/>
      <c r="O2516" s="26"/>
      <c r="T2516" s="53"/>
      <c r="Y2516" s="28"/>
    </row>
    <row r="2517" spans="9:25" x14ac:dyDescent="0.3">
      <c r="I2517" s="22">
        <v>40746</v>
      </c>
      <c r="J2517" s="29">
        <f t="shared" si="85"/>
        <v>2011</v>
      </c>
      <c r="K2517" s="29">
        <v>1650</v>
      </c>
      <c r="L2517" s="42">
        <v>4106.82</v>
      </c>
      <c r="M2517" s="26">
        <f t="shared" si="86"/>
        <v>0.36442829045290226</v>
      </c>
      <c r="N2517" s="54"/>
      <c r="O2517" s="26"/>
      <c r="T2517" s="53"/>
      <c r="Y2517" s="28"/>
    </row>
    <row r="2518" spans="9:25" x14ac:dyDescent="0.3">
      <c r="I2518" s="22">
        <v>40749</v>
      </c>
      <c r="J2518" s="29">
        <f t="shared" si="85"/>
        <v>2011</v>
      </c>
      <c r="K2518" s="29">
        <v>1630</v>
      </c>
      <c r="L2518" s="42">
        <v>4087.09</v>
      </c>
      <c r="M2518" s="26" t="str">
        <f t="shared" si="86"/>
        <v/>
      </c>
      <c r="N2518" s="54"/>
      <c r="O2518" s="26"/>
      <c r="T2518" s="53"/>
      <c r="Y2518" s="28"/>
    </row>
    <row r="2519" spans="9:25" x14ac:dyDescent="0.3">
      <c r="I2519" s="22">
        <v>40750</v>
      </c>
      <c r="J2519" s="29">
        <f t="shared" si="85"/>
        <v>2011</v>
      </c>
      <c r="K2519" s="29">
        <v>1660</v>
      </c>
      <c r="L2519" s="42">
        <v>4132.78</v>
      </c>
      <c r="M2519" s="26">
        <f t="shared" si="86"/>
        <v>0.36679564771637396</v>
      </c>
      <c r="N2519" s="54"/>
      <c r="O2519" s="26"/>
      <c r="T2519" s="53"/>
      <c r="Y2519" s="28"/>
    </row>
    <row r="2520" spans="9:25" x14ac:dyDescent="0.3">
      <c r="I2520" s="22">
        <v>40751</v>
      </c>
      <c r="J2520" s="29">
        <f t="shared" si="85"/>
        <v>2011</v>
      </c>
      <c r="K2520" s="29">
        <v>1670</v>
      </c>
      <c r="L2520" s="42">
        <v>4174.1099999999997</v>
      </c>
      <c r="M2520" s="26">
        <f t="shared" si="86"/>
        <v>0.37230412140659108</v>
      </c>
      <c r="N2520" s="54"/>
      <c r="O2520" s="26"/>
      <c r="T2520" s="53"/>
      <c r="Y2520" s="28"/>
    </row>
    <row r="2521" spans="9:25" x14ac:dyDescent="0.3">
      <c r="I2521" s="22">
        <v>40752</v>
      </c>
      <c r="J2521" s="29">
        <f t="shared" si="85"/>
        <v>2011</v>
      </c>
      <c r="K2521" s="29">
        <v>1640</v>
      </c>
      <c r="L2521" s="42">
        <v>4145.83</v>
      </c>
      <c r="M2521" s="26">
        <f t="shared" si="86"/>
        <v>0.3559630807069874</v>
      </c>
      <c r="N2521" s="54"/>
      <c r="O2521" s="26"/>
      <c r="T2521" s="53"/>
      <c r="Y2521" s="28"/>
    </row>
    <row r="2522" spans="9:25" x14ac:dyDescent="0.3">
      <c r="I2522" s="22">
        <v>40753</v>
      </c>
      <c r="J2522" s="29">
        <f t="shared" si="85"/>
        <v>2011</v>
      </c>
      <c r="K2522" s="29">
        <v>1660</v>
      </c>
      <c r="L2522" s="42">
        <v>4130.8</v>
      </c>
      <c r="M2522" s="26">
        <f t="shared" si="86"/>
        <v>0.33388443629271314</v>
      </c>
      <c r="N2522" s="54"/>
      <c r="O2522" s="26"/>
      <c r="T2522" s="53"/>
      <c r="Y2522" s="28"/>
    </row>
    <row r="2523" spans="9:25" x14ac:dyDescent="0.3">
      <c r="I2523" s="22">
        <v>40756</v>
      </c>
      <c r="J2523" s="29">
        <f t="shared" si="85"/>
        <v>2011</v>
      </c>
      <c r="K2523" s="29">
        <v>1710</v>
      </c>
      <c r="L2523" s="42">
        <v>4193.4399999999996</v>
      </c>
      <c r="M2523" s="26" t="str">
        <f t="shared" si="86"/>
        <v/>
      </c>
      <c r="N2523" s="54"/>
      <c r="O2523" s="26"/>
      <c r="T2523" s="53"/>
      <c r="Y2523" s="28"/>
    </row>
    <row r="2524" spans="9:25" x14ac:dyDescent="0.3">
      <c r="I2524" s="22">
        <v>40757</v>
      </c>
      <c r="J2524" s="29">
        <f t="shared" si="85"/>
        <v>2011</v>
      </c>
      <c r="K2524" s="29">
        <v>1750</v>
      </c>
      <c r="L2524" s="42">
        <v>4177.8500000000004</v>
      </c>
      <c r="M2524" s="26">
        <f t="shared" si="86"/>
        <v>0.36576571275392461</v>
      </c>
      <c r="N2524" s="54"/>
      <c r="O2524" s="26"/>
      <c r="T2524" s="53"/>
      <c r="Y2524" s="28"/>
    </row>
    <row r="2525" spans="9:25" x14ac:dyDescent="0.3">
      <c r="I2525" s="22">
        <v>40758</v>
      </c>
      <c r="J2525" s="29">
        <f t="shared" si="85"/>
        <v>2011</v>
      </c>
      <c r="K2525" s="29">
        <v>1740</v>
      </c>
      <c r="L2525" s="42">
        <v>4136.51</v>
      </c>
      <c r="M2525" s="26">
        <f t="shared" si="86"/>
        <v>0.39105008642548256</v>
      </c>
      <c r="N2525" s="54"/>
      <c r="O2525" s="26"/>
      <c r="T2525" s="53"/>
      <c r="Y2525" s="28"/>
    </row>
    <row r="2526" spans="9:25" x14ac:dyDescent="0.3">
      <c r="I2526" s="22">
        <v>40759</v>
      </c>
      <c r="J2526" s="29">
        <f t="shared" si="85"/>
        <v>2011</v>
      </c>
      <c r="K2526" s="29">
        <v>1720</v>
      </c>
      <c r="L2526" s="42">
        <v>4122.09</v>
      </c>
      <c r="M2526" s="26">
        <f t="shared" si="86"/>
        <v>0.38174474147322557</v>
      </c>
      <c r="N2526" s="54"/>
      <c r="O2526" s="26"/>
      <c r="T2526" s="53"/>
      <c r="Y2526" s="28"/>
    </row>
    <row r="2527" spans="9:25" x14ac:dyDescent="0.3">
      <c r="I2527" s="22">
        <v>40760</v>
      </c>
      <c r="J2527" s="29">
        <f t="shared" si="85"/>
        <v>2011</v>
      </c>
      <c r="K2527" s="29">
        <v>1660</v>
      </c>
      <c r="L2527" s="42">
        <v>3921.64</v>
      </c>
      <c r="M2527" s="26">
        <f t="shared" si="86"/>
        <v>0.28792028742766684</v>
      </c>
      <c r="N2527" s="54"/>
      <c r="O2527" s="26"/>
      <c r="T2527" s="53"/>
      <c r="Y2527" s="28"/>
    </row>
    <row r="2528" spans="9:25" x14ac:dyDescent="0.3">
      <c r="I2528" s="22">
        <v>40764</v>
      </c>
      <c r="J2528" s="29">
        <f t="shared" si="85"/>
        <v>2011</v>
      </c>
      <c r="K2528" s="29">
        <v>1570</v>
      </c>
      <c r="L2528" s="42">
        <v>3735.12</v>
      </c>
      <c r="M2528" s="26">
        <f t="shared" si="86"/>
        <v>0.21167845325374685</v>
      </c>
      <c r="N2528" s="54"/>
      <c r="O2528" s="26"/>
      <c r="T2528" s="53"/>
      <c r="Y2528" s="28"/>
    </row>
    <row r="2529" spans="9:25" x14ac:dyDescent="0.3">
      <c r="I2529" s="22">
        <v>40765</v>
      </c>
      <c r="J2529" s="29">
        <f t="shared" si="85"/>
        <v>2011</v>
      </c>
      <c r="K2529" s="29">
        <v>1600</v>
      </c>
      <c r="L2529" s="42">
        <v>3863.58</v>
      </c>
      <c r="M2529" s="26">
        <f t="shared" si="86"/>
        <v>0.2637807638461841</v>
      </c>
      <c r="N2529" s="54"/>
      <c r="O2529" s="26"/>
      <c r="T2529" s="53"/>
      <c r="Y2529" s="28"/>
    </row>
    <row r="2530" spans="9:25" x14ac:dyDescent="0.3">
      <c r="I2530" s="22">
        <v>40766</v>
      </c>
      <c r="J2530" s="29">
        <f t="shared" si="85"/>
        <v>2011</v>
      </c>
      <c r="K2530" s="29">
        <v>1570</v>
      </c>
      <c r="L2530" s="42">
        <v>3869.37</v>
      </c>
      <c r="M2530" s="26">
        <f t="shared" si="86"/>
        <v>0.27478157163000927</v>
      </c>
      <c r="N2530" s="54"/>
      <c r="O2530" s="26"/>
      <c r="T2530" s="53"/>
      <c r="Y2530" s="28"/>
    </row>
    <row r="2531" spans="9:25" x14ac:dyDescent="0.3">
      <c r="I2531" s="22">
        <v>40767</v>
      </c>
      <c r="J2531" s="29">
        <f t="shared" si="85"/>
        <v>2011</v>
      </c>
      <c r="K2531" s="29">
        <v>1590</v>
      </c>
      <c r="L2531" s="42">
        <v>3890.53</v>
      </c>
      <c r="M2531" s="26">
        <f t="shared" si="86"/>
        <v>0.28585357147578705</v>
      </c>
      <c r="N2531" s="54"/>
      <c r="O2531" s="26"/>
      <c r="T2531" s="53"/>
      <c r="Y2531" s="28"/>
    </row>
    <row r="2532" spans="9:25" x14ac:dyDescent="0.3">
      <c r="I2532" s="22">
        <v>40770</v>
      </c>
      <c r="J2532" s="29">
        <f t="shared" si="85"/>
        <v>2011</v>
      </c>
      <c r="K2532" s="29">
        <v>1630</v>
      </c>
      <c r="L2532" s="42">
        <v>3960.02</v>
      </c>
      <c r="M2532" s="26" t="str">
        <f t="shared" si="86"/>
        <v/>
      </c>
      <c r="N2532" s="54"/>
      <c r="O2532" s="26"/>
      <c r="T2532" s="53"/>
      <c r="Y2532" s="28"/>
    </row>
    <row r="2533" spans="9:25" x14ac:dyDescent="0.3">
      <c r="I2533" s="22">
        <v>40773</v>
      </c>
      <c r="J2533" s="29">
        <f t="shared" si="85"/>
        <v>2011</v>
      </c>
      <c r="K2533" s="29">
        <v>1640</v>
      </c>
      <c r="L2533" s="42">
        <v>4020.99</v>
      </c>
      <c r="M2533" s="26">
        <f t="shared" si="86"/>
        <v>0.30887766959952334</v>
      </c>
      <c r="N2533" s="54"/>
      <c r="O2533" s="26"/>
      <c r="T2533" s="53"/>
      <c r="Y2533" s="28"/>
    </row>
    <row r="2534" spans="9:25" x14ac:dyDescent="0.3">
      <c r="I2534" s="22">
        <v>40774</v>
      </c>
      <c r="J2534" s="29">
        <f t="shared" si="85"/>
        <v>2011</v>
      </c>
      <c r="K2534" s="29">
        <v>1600</v>
      </c>
      <c r="L2534" s="42">
        <v>3842.75</v>
      </c>
      <c r="M2534" s="26">
        <f t="shared" si="86"/>
        <v>0.23746115574733931</v>
      </c>
      <c r="N2534" s="54"/>
      <c r="O2534" s="26"/>
      <c r="T2534" s="53"/>
      <c r="Y2534" s="28"/>
    </row>
    <row r="2535" spans="9:25" x14ac:dyDescent="0.3">
      <c r="I2535" s="22">
        <v>40777</v>
      </c>
      <c r="J2535" s="29">
        <f t="shared" si="85"/>
        <v>2011</v>
      </c>
      <c r="K2535" s="29">
        <v>1550</v>
      </c>
      <c r="L2535" s="42">
        <v>3839.62</v>
      </c>
      <c r="M2535" s="26" t="str">
        <f t="shared" si="86"/>
        <v/>
      </c>
      <c r="N2535" s="54"/>
      <c r="O2535" s="26"/>
      <c r="T2535" s="53"/>
      <c r="Y2535" s="28"/>
    </row>
    <row r="2536" spans="9:25" x14ac:dyDescent="0.3">
      <c r="I2536" s="22">
        <v>40778</v>
      </c>
      <c r="J2536" s="29">
        <f t="shared" si="85"/>
        <v>2011</v>
      </c>
      <c r="K2536" s="29">
        <v>1590</v>
      </c>
      <c r="L2536" s="42">
        <v>3880.46</v>
      </c>
      <c r="M2536" s="26">
        <f t="shared" si="86"/>
        <v>0.24026681752660026</v>
      </c>
      <c r="N2536" s="54"/>
      <c r="O2536" s="26"/>
      <c r="T2536" s="53"/>
      <c r="Y2536" s="28"/>
    </row>
    <row r="2537" spans="9:25" x14ac:dyDescent="0.3">
      <c r="I2537" s="22">
        <v>40779</v>
      </c>
      <c r="J2537" s="29">
        <f t="shared" si="85"/>
        <v>2011</v>
      </c>
      <c r="K2537" s="29">
        <v>1580</v>
      </c>
      <c r="L2537" s="42">
        <v>3847.02</v>
      </c>
      <c r="M2537" s="26">
        <f t="shared" si="86"/>
        <v>0.23502218341284259</v>
      </c>
      <c r="N2537" s="54"/>
      <c r="O2537" s="26"/>
      <c r="T2537" s="53"/>
      <c r="Y2537" s="28"/>
    </row>
    <row r="2538" spans="9:25" x14ac:dyDescent="0.3">
      <c r="I2538" s="22">
        <v>40780</v>
      </c>
      <c r="J2538" s="29">
        <f t="shared" si="85"/>
        <v>2011</v>
      </c>
      <c r="K2538" s="29">
        <v>1600</v>
      </c>
      <c r="L2538" s="42">
        <v>3844.38</v>
      </c>
      <c r="M2538" s="26">
        <f t="shared" si="86"/>
        <v>0.22474999283190672</v>
      </c>
      <c r="N2538" s="54"/>
      <c r="O2538" s="26"/>
      <c r="T2538" s="53"/>
      <c r="Y2538" s="28"/>
    </row>
    <row r="2539" spans="9:25" x14ac:dyDescent="0.3">
      <c r="I2539" s="22">
        <v>40781</v>
      </c>
      <c r="J2539" s="29">
        <f t="shared" si="85"/>
        <v>2011</v>
      </c>
      <c r="K2539" s="29">
        <v>1600</v>
      </c>
      <c r="L2539" s="42">
        <v>3841.73</v>
      </c>
      <c r="M2539" s="26">
        <f t="shared" si="86"/>
        <v>0.2214813966945828</v>
      </c>
      <c r="N2539" s="54"/>
      <c r="O2539" s="26"/>
      <c r="T2539" s="53"/>
      <c r="Y2539" s="28"/>
    </row>
    <row r="2540" spans="9:25" x14ac:dyDescent="0.3">
      <c r="I2540" s="22">
        <v>40791</v>
      </c>
      <c r="J2540" s="29">
        <f t="shared" si="85"/>
        <v>2011</v>
      </c>
      <c r="K2540" s="29">
        <v>1630</v>
      </c>
      <c r="L2540" s="42">
        <v>3866.17</v>
      </c>
      <c r="M2540" s="26" t="str">
        <f t="shared" si="86"/>
        <v/>
      </c>
      <c r="N2540" s="54"/>
      <c r="O2540" s="26"/>
      <c r="T2540" s="53"/>
      <c r="Y2540" s="28"/>
    </row>
    <row r="2541" spans="9:25" x14ac:dyDescent="0.3">
      <c r="I2541" s="22">
        <v>40792</v>
      </c>
      <c r="J2541" s="29">
        <f t="shared" si="85"/>
        <v>2011</v>
      </c>
      <c r="K2541" s="29">
        <v>1640</v>
      </c>
      <c r="L2541" s="42">
        <v>3889.97</v>
      </c>
      <c r="M2541" s="26">
        <f t="shared" si="86"/>
        <v>0.20913541488584608</v>
      </c>
      <c r="N2541" s="54"/>
      <c r="O2541" s="26"/>
      <c r="T2541" s="53"/>
      <c r="Y2541" s="28"/>
    </row>
    <row r="2542" spans="9:25" x14ac:dyDescent="0.3">
      <c r="I2542" s="22">
        <v>40793</v>
      </c>
      <c r="J2542" s="29">
        <f t="shared" si="85"/>
        <v>2011</v>
      </c>
      <c r="K2542" s="29">
        <v>1670</v>
      </c>
      <c r="L2542" s="42">
        <v>4001.43</v>
      </c>
      <c r="M2542" s="26">
        <f t="shared" si="86"/>
        <v>0.23849156114878561</v>
      </c>
      <c r="N2542" s="54"/>
      <c r="O2542" s="26"/>
      <c r="T2542" s="53"/>
      <c r="Y2542" s="28"/>
    </row>
    <row r="2543" spans="9:25" x14ac:dyDescent="0.3">
      <c r="I2543" s="22">
        <v>40794</v>
      </c>
      <c r="J2543" s="29">
        <f t="shared" si="85"/>
        <v>2011</v>
      </c>
      <c r="K2543" s="29">
        <v>1680</v>
      </c>
      <c r="L2543" s="42">
        <v>4005.39</v>
      </c>
      <c r="M2543" s="26" t="str">
        <f t="shared" si="86"/>
        <v/>
      </c>
      <c r="N2543" s="54"/>
      <c r="O2543" s="26"/>
      <c r="T2543" s="53"/>
      <c r="Y2543" s="28"/>
    </row>
    <row r="2544" spans="9:25" x14ac:dyDescent="0.3">
      <c r="I2544" s="22">
        <v>40795</v>
      </c>
      <c r="J2544" s="29">
        <f t="shared" si="85"/>
        <v>2011</v>
      </c>
      <c r="K2544" s="29">
        <v>1670</v>
      </c>
      <c r="L2544" s="42">
        <v>3998.5</v>
      </c>
      <c r="M2544" s="26" t="str">
        <f t="shared" si="86"/>
        <v/>
      </c>
      <c r="N2544" s="54"/>
      <c r="O2544" s="26"/>
      <c r="T2544" s="53"/>
      <c r="Y2544" s="28"/>
    </row>
    <row r="2545" spans="9:25" x14ac:dyDescent="0.3">
      <c r="I2545" s="22">
        <v>40799</v>
      </c>
      <c r="J2545" s="29">
        <f t="shared" si="85"/>
        <v>2011</v>
      </c>
      <c r="K2545" s="29">
        <v>1620</v>
      </c>
      <c r="L2545" s="42">
        <v>3874.78</v>
      </c>
      <c r="M2545" s="26" t="str">
        <f t="shared" si="86"/>
        <v/>
      </c>
      <c r="N2545" s="54"/>
      <c r="O2545" s="26"/>
      <c r="T2545" s="53"/>
      <c r="Y2545" s="28"/>
    </row>
    <row r="2546" spans="9:25" x14ac:dyDescent="0.3">
      <c r="I2546" s="22">
        <v>40800</v>
      </c>
      <c r="J2546" s="29">
        <f t="shared" si="85"/>
        <v>2011</v>
      </c>
      <c r="K2546" s="29">
        <v>1550</v>
      </c>
      <c r="L2546" s="42">
        <v>3799.04</v>
      </c>
      <c r="M2546" s="26" t="str">
        <f t="shared" si="86"/>
        <v/>
      </c>
      <c r="N2546" s="54"/>
      <c r="O2546" s="26"/>
      <c r="T2546" s="53"/>
      <c r="Y2546" s="28"/>
    </row>
    <row r="2547" spans="9:25" x14ac:dyDescent="0.3">
      <c r="I2547" s="22">
        <v>40801</v>
      </c>
      <c r="J2547" s="29">
        <f t="shared" si="85"/>
        <v>2011</v>
      </c>
      <c r="K2547" s="29">
        <v>1580</v>
      </c>
      <c r="L2547" s="42">
        <v>3774.33</v>
      </c>
      <c r="M2547" s="26">
        <f t="shared" si="86"/>
        <v>0.12430630646732371</v>
      </c>
      <c r="N2547" s="54"/>
      <c r="O2547" s="26"/>
      <c r="T2547" s="53"/>
      <c r="Y2547" s="28"/>
    </row>
    <row r="2548" spans="9:25" x14ac:dyDescent="0.3">
      <c r="I2548" s="22">
        <v>40802</v>
      </c>
      <c r="J2548" s="29">
        <f t="shared" si="85"/>
        <v>2011</v>
      </c>
      <c r="K2548" s="29">
        <v>1580</v>
      </c>
      <c r="L2548" s="42">
        <v>3835.18</v>
      </c>
      <c r="M2548" s="26">
        <f t="shared" si="86"/>
        <v>0.14769738121814793</v>
      </c>
      <c r="N2548" s="54"/>
      <c r="O2548" s="26"/>
      <c r="T2548" s="53"/>
      <c r="Y2548" s="28"/>
    </row>
    <row r="2549" spans="9:25" x14ac:dyDescent="0.3">
      <c r="I2549" s="22">
        <v>40805</v>
      </c>
      <c r="J2549" s="29">
        <f t="shared" si="85"/>
        <v>2011</v>
      </c>
      <c r="K2549" s="29">
        <v>1570</v>
      </c>
      <c r="L2549" s="42">
        <v>3755.05</v>
      </c>
      <c r="M2549" s="26" t="str">
        <f t="shared" si="86"/>
        <v/>
      </c>
      <c r="N2549" s="54"/>
      <c r="O2549" s="26"/>
      <c r="T2549" s="53"/>
      <c r="Y2549" s="28"/>
    </row>
    <row r="2550" spans="9:25" x14ac:dyDescent="0.3">
      <c r="I2550" s="22">
        <v>40806</v>
      </c>
      <c r="J2550" s="29">
        <f t="shared" si="85"/>
        <v>2011</v>
      </c>
      <c r="K2550" s="29">
        <v>1590</v>
      </c>
      <c r="L2550" s="42">
        <v>3752.11</v>
      </c>
      <c r="M2550" s="26">
        <f t="shared" si="86"/>
        <v>0.11306207690345244</v>
      </c>
      <c r="N2550" s="54"/>
      <c r="O2550" s="26"/>
      <c r="T2550" s="53"/>
      <c r="Y2550" s="28"/>
    </row>
    <row r="2551" spans="9:25" x14ac:dyDescent="0.3">
      <c r="I2551" s="22">
        <v>40807</v>
      </c>
      <c r="J2551" s="29">
        <f t="shared" si="85"/>
        <v>2011</v>
      </c>
      <c r="K2551" s="29">
        <v>1550</v>
      </c>
      <c r="L2551" s="42">
        <v>3697.49</v>
      </c>
      <c r="M2551" s="26">
        <f t="shared" si="86"/>
        <v>9.8795259491714763E-2</v>
      </c>
      <c r="N2551" s="54"/>
      <c r="O2551" s="26"/>
      <c r="T2551" s="53"/>
      <c r="Y2551" s="28"/>
    </row>
    <row r="2552" spans="9:25" x14ac:dyDescent="0.3">
      <c r="I2552" s="22">
        <v>40808</v>
      </c>
      <c r="J2552" s="29">
        <f t="shared" si="85"/>
        <v>2011</v>
      </c>
      <c r="K2552" s="29">
        <v>1420</v>
      </c>
      <c r="L2552" s="42">
        <v>3369.14</v>
      </c>
      <c r="M2552" s="26">
        <f t="shared" si="86"/>
        <v>7.7168340641393714E-3</v>
      </c>
      <c r="N2552" s="54"/>
      <c r="O2552" s="26"/>
      <c r="T2552" s="53"/>
      <c r="Y2552" s="28"/>
    </row>
    <row r="2553" spans="9:25" x14ac:dyDescent="0.3">
      <c r="I2553" s="22">
        <v>40809</v>
      </c>
      <c r="J2553" s="29">
        <f t="shared" si="85"/>
        <v>2011</v>
      </c>
      <c r="K2553" s="29">
        <v>1500</v>
      </c>
      <c r="L2553" s="42">
        <v>3426.35</v>
      </c>
      <c r="M2553" s="26">
        <f t="shared" si="86"/>
        <v>2.6714011746374236E-2</v>
      </c>
      <c r="N2553" s="54"/>
      <c r="O2553" s="26"/>
      <c r="T2553" s="53"/>
      <c r="Y2553" s="28"/>
    </row>
    <row r="2554" spans="9:25" x14ac:dyDescent="0.3">
      <c r="I2554" s="22">
        <v>40812</v>
      </c>
      <c r="J2554" s="29">
        <f t="shared" si="85"/>
        <v>2011</v>
      </c>
      <c r="K2554" s="29">
        <v>1470</v>
      </c>
      <c r="L2554" s="42">
        <v>3316.14</v>
      </c>
      <c r="M2554" s="26" t="str">
        <f t="shared" si="86"/>
        <v/>
      </c>
      <c r="N2554" s="54"/>
      <c r="O2554" s="26"/>
      <c r="T2554" s="53"/>
      <c r="Y2554" s="28"/>
    </row>
    <row r="2555" spans="9:25" x14ac:dyDescent="0.3">
      <c r="I2555" s="22">
        <v>40813</v>
      </c>
      <c r="J2555" s="29">
        <f t="shared" si="85"/>
        <v>2011</v>
      </c>
      <c r="K2555" s="29">
        <v>1500</v>
      </c>
      <c r="L2555" s="42">
        <v>3473.94</v>
      </c>
      <c r="M2555" s="26">
        <f t="shared" si="86"/>
        <v>1.7012491205407351E-3</v>
      </c>
      <c r="N2555" s="54"/>
      <c r="O2555" s="26"/>
      <c r="T2555" s="53"/>
      <c r="Y2555" s="28"/>
    </row>
    <row r="2556" spans="9:25" x14ac:dyDescent="0.3">
      <c r="I2556" s="22">
        <v>40814</v>
      </c>
      <c r="J2556" s="29">
        <f t="shared" si="85"/>
        <v>2011</v>
      </c>
      <c r="K2556" s="29">
        <v>1510</v>
      </c>
      <c r="L2556" s="42">
        <v>3513.17</v>
      </c>
      <c r="M2556" s="26">
        <f t="shared" si="86"/>
        <v>1.1650843289534696E-2</v>
      </c>
      <c r="N2556" s="54"/>
      <c r="O2556" s="26"/>
      <c r="T2556" s="53"/>
      <c r="Y2556" s="28"/>
    </row>
    <row r="2557" spans="9:25" x14ac:dyDescent="0.3">
      <c r="I2557" s="22">
        <v>40815</v>
      </c>
      <c r="J2557" s="29">
        <f t="shared" si="85"/>
        <v>2011</v>
      </c>
      <c r="K2557" s="29">
        <v>1530</v>
      </c>
      <c r="L2557" s="42">
        <v>3537.18</v>
      </c>
      <c r="M2557" s="26">
        <f t="shared" si="86"/>
        <v>1.1935482025255561E-2</v>
      </c>
      <c r="N2557" s="54"/>
      <c r="O2557" s="26"/>
      <c r="T2557" s="53"/>
      <c r="Y2557" s="28"/>
    </row>
    <row r="2558" spans="9:25" x14ac:dyDescent="0.3">
      <c r="I2558" s="22">
        <v>40816</v>
      </c>
      <c r="J2558" s="29">
        <f t="shared" si="85"/>
        <v>2011</v>
      </c>
      <c r="K2558" s="29">
        <v>1540</v>
      </c>
      <c r="L2558" s="42">
        <v>3549.03</v>
      </c>
      <c r="M2558" s="26">
        <f t="shared" si="86"/>
        <v>1.3632079513323627E-2</v>
      </c>
      <c r="N2558" s="54"/>
      <c r="O2558" s="26"/>
      <c r="T2558" s="53"/>
      <c r="Y2558" s="28"/>
    </row>
    <row r="2559" spans="9:25" x14ac:dyDescent="0.3">
      <c r="I2559" s="22">
        <v>40819</v>
      </c>
      <c r="J2559" s="29">
        <f t="shared" si="85"/>
        <v>2011</v>
      </c>
      <c r="K2559" s="29">
        <v>1470</v>
      </c>
      <c r="L2559" s="42">
        <v>3348.71</v>
      </c>
      <c r="M2559" s="26" t="str">
        <f t="shared" si="86"/>
        <v/>
      </c>
      <c r="N2559" s="54"/>
      <c r="O2559" s="26"/>
      <c r="T2559" s="53"/>
      <c r="Y2559" s="28"/>
    </row>
    <row r="2560" spans="9:25" x14ac:dyDescent="0.3">
      <c r="I2560" s="22">
        <v>40820</v>
      </c>
      <c r="J2560" s="29">
        <f t="shared" si="85"/>
        <v>2011</v>
      </c>
      <c r="K2560" s="29">
        <v>1440</v>
      </c>
      <c r="L2560" s="42">
        <v>3269.45</v>
      </c>
      <c r="M2560" s="26">
        <f t="shared" si="86"/>
        <v>-8.405939207171878E-2</v>
      </c>
      <c r="N2560" s="54"/>
      <c r="O2560" s="26"/>
      <c r="T2560" s="53"/>
      <c r="Y2560" s="28"/>
    </row>
    <row r="2561" spans="9:25" x14ac:dyDescent="0.3">
      <c r="I2561" s="22">
        <v>40821</v>
      </c>
      <c r="J2561" s="29">
        <f t="shared" si="85"/>
        <v>2011</v>
      </c>
      <c r="K2561" s="29">
        <v>1460</v>
      </c>
      <c r="L2561" s="42">
        <v>3293.24</v>
      </c>
      <c r="M2561" s="26">
        <f t="shared" si="86"/>
        <v>-8.3097140629785349E-2</v>
      </c>
      <c r="N2561" s="54"/>
      <c r="O2561" s="26"/>
      <c r="T2561" s="53"/>
      <c r="Y2561" s="28"/>
    </row>
    <row r="2562" spans="9:25" x14ac:dyDescent="0.3">
      <c r="I2562" s="22">
        <v>40822</v>
      </c>
      <c r="J2562" s="29">
        <f t="shared" si="85"/>
        <v>2011</v>
      </c>
      <c r="K2562" s="29">
        <v>1500</v>
      </c>
      <c r="L2562" s="42">
        <v>3443.11</v>
      </c>
      <c r="M2562" s="26">
        <f t="shared" si="86"/>
        <v>-4.4482988288838309E-2</v>
      </c>
      <c r="N2562" s="54"/>
      <c r="O2562" s="26"/>
      <c r="T2562" s="53"/>
      <c r="Y2562" s="28"/>
    </row>
    <row r="2563" spans="9:25" x14ac:dyDescent="0.3">
      <c r="I2563" s="22">
        <v>40823</v>
      </c>
      <c r="J2563" s="29">
        <f t="shared" si="85"/>
        <v>2011</v>
      </c>
      <c r="K2563" s="29">
        <v>1490</v>
      </c>
      <c r="L2563" s="42">
        <v>3425.68</v>
      </c>
      <c r="M2563" s="26">
        <f t="shared" si="86"/>
        <v>-4.4757807031975502E-2</v>
      </c>
      <c r="N2563" s="54"/>
      <c r="O2563" s="26"/>
      <c r="T2563" s="53"/>
      <c r="Y2563" s="28"/>
    </row>
    <row r="2564" spans="9:25" x14ac:dyDescent="0.3">
      <c r="I2564" s="22">
        <v>40826</v>
      </c>
      <c r="J2564" s="29">
        <f t="shared" si="85"/>
        <v>2011</v>
      </c>
      <c r="K2564" s="29">
        <v>1500</v>
      </c>
      <c r="L2564" s="42">
        <v>3451.08</v>
      </c>
      <c r="M2564" s="26" t="str">
        <f t="shared" si="86"/>
        <v/>
      </c>
      <c r="N2564" s="54"/>
      <c r="O2564" s="26"/>
      <c r="T2564" s="53"/>
      <c r="Y2564" s="28"/>
    </row>
    <row r="2565" spans="9:25" x14ac:dyDescent="0.3">
      <c r="I2565" s="22">
        <v>40827</v>
      </c>
      <c r="J2565" s="29">
        <f t="shared" ref="J2565:J2628" si="87">YEAR(I2565)</f>
        <v>2011</v>
      </c>
      <c r="K2565" s="29">
        <v>1550</v>
      </c>
      <c r="L2565" s="42">
        <v>3531.75</v>
      </c>
      <c r="M2565" s="26">
        <f t="shared" ref="M2565:M2628" si="88">IFERROR((L2565-_xlfn.XLOOKUP(EDATE(I2565, -12), I:I, L:L, "", 0)) / _xlfn.XLOOKUP(EDATE(I2565, -12), I:I, L:L, "", 0),IF(_xlfn.XLOOKUP(EDATE(I2565, -12), I:I, L:L, "", 0)=0, "Previous Year Value is Zero", ""))</f>
        <v>-4.7904191616766467E-3</v>
      </c>
      <c r="N2565" s="54"/>
      <c r="O2565" s="26"/>
      <c r="T2565" s="53"/>
      <c r="Y2565" s="28"/>
    </row>
    <row r="2566" spans="9:25" x14ac:dyDescent="0.3">
      <c r="I2566" s="22">
        <v>40828</v>
      </c>
      <c r="J2566" s="29">
        <f t="shared" si="87"/>
        <v>2011</v>
      </c>
      <c r="K2566" s="29">
        <v>1590</v>
      </c>
      <c r="L2566" s="42">
        <v>3635.93</v>
      </c>
      <c r="M2566" s="26">
        <f t="shared" si="88"/>
        <v>2.4999647614349099E-2</v>
      </c>
      <c r="N2566" s="54"/>
      <c r="O2566" s="26"/>
      <c r="T2566" s="53"/>
      <c r="Y2566" s="28"/>
    </row>
    <row r="2567" spans="9:25" x14ac:dyDescent="0.3">
      <c r="I2567" s="22">
        <v>40829</v>
      </c>
      <c r="J2567" s="29">
        <f t="shared" si="87"/>
        <v>2011</v>
      </c>
      <c r="K2567" s="29">
        <v>1600</v>
      </c>
      <c r="L2567" s="42">
        <v>3675.38</v>
      </c>
      <c r="M2567" s="26">
        <f t="shared" si="88"/>
        <v>1.7552699627351228E-2</v>
      </c>
      <c r="N2567" s="54"/>
      <c r="O2567" s="26"/>
      <c r="T2567" s="53"/>
      <c r="Y2567" s="28"/>
    </row>
    <row r="2568" spans="9:25" x14ac:dyDescent="0.3">
      <c r="I2568" s="22">
        <v>40830</v>
      </c>
      <c r="J2568" s="29">
        <f t="shared" si="87"/>
        <v>2011</v>
      </c>
      <c r="K2568" s="29">
        <v>1590</v>
      </c>
      <c r="L2568" s="42">
        <v>3664.68</v>
      </c>
      <c r="M2568" s="26">
        <f t="shared" si="88"/>
        <v>1.2767792001061169E-2</v>
      </c>
      <c r="N2568" s="54"/>
      <c r="O2568" s="26"/>
      <c r="T2568" s="53"/>
      <c r="Y2568" s="28"/>
    </row>
    <row r="2569" spans="9:25" x14ac:dyDescent="0.3">
      <c r="I2569" s="22">
        <v>40833</v>
      </c>
      <c r="J2569" s="29">
        <f t="shared" si="87"/>
        <v>2011</v>
      </c>
      <c r="K2569" s="29">
        <v>1610</v>
      </c>
      <c r="L2569" s="42">
        <v>3729.01</v>
      </c>
      <c r="M2569" s="26" t="str">
        <f t="shared" si="88"/>
        <v/>
      </c>
      <c r="N2569" s="54"/>
      <c r="O2569" s="26"/>
      <c r="T2569" s="53"/>
      <c r="Y2569" s="28"/>
    </row>
    <row r="2570" spans="9:25" x14ac:dyDescent="0.3">
      <c r="I2570" s="22">
        <v>40834</v>
      </c>
      <c r="J2570" s="29">
        <f t="shared" si="87"/>
        <v>2011</v>
      </c>
      <c r="K2570" s="29">
        <v>1550</v>
      </c>
      <c r="L2570" s="42">
        <v>3622.03</v>
      </c>
      <c r="M2570" s="26">
        <f t="shared" si="88"/>
        <v>1.5450304464355838E-2</v>
      </c>
      <c r="N2570" s="54"/>
      <c r="O2570" s="26"/>
      <c r="T2570" s="53"/>
      <c r="Y2570" s="28"/>
    </row>
    <row r="2571" spans="9:25" x14ac:dyDescent="0.3">
      <c r="I2571" s="22">
        <v>40835</v>
      </c>
      <c r="J2571" s="29">
        <f t="shared" si="87"/>
        <v>2011</v>
      </c>
      <c r="K2571" s="29">
        <v>1570</v>
      </c>
      <c r="L2571" s="42">
        <v>3685.31</v>
      </c>
      <c r="M2571" s="26">
        <f t="shared" si="88"/>
        <v>2.5751574681514917E-2</v>
      </c>
      <c r="N2571" s="54"/>
      <c r="O2571" s="26"/>
      <c r="T2571" s="53"/>
      <c r="Y2571" s="28"/>
    </row>
    <row r="2572" spans="9:25" x14ac:dyDescent="0.3">
      <c r="I2572" s="22">
        <v>40836</v>
      </c>
      <c r="J2572" s="29">
        <f t="shared" si="87"/>
        <v>2011</v>
      </c>
      <c r="K2572" s="29">
        <v>1530</v>
      </c>
      <c r="L2572" s="42">
        <v>3622.78</v>
      </c>
      <c r="M2572" s="26">
        <f t="shared" si="88"/>
        <v>1.2246608642199635E-2</v>
      </c>
      <c r="N2572" s="54"/>
      <c r="O2572" s="26"/>
      <c r="T2572" s="53"/>
      <c r="Y2572" s="28"/>
    </row>
    <row r="2573" spans="9:25" x14ac:dyDescent="0.3">
      <c r="I2573" s="22">
        <v>40837</v>
      </c>
      <c r="J2573" s="29">
        <f t="shared" si="87"/>
        <v>2011</v>
      </c>
      <c r="K2573" s="29">
        <v>1530</v>
      </c>
      <c r="L2573" s="42">
        <v>3620.66</v>
      </c>
      <c r="M2573" s="26">
        <f t="shared" si="88"/>
        <v>9.0997516729328046E-3</v>
      </c>
      <c r="N2573" s="54"/>
      <c r="O2573" s="26"/>
      <c r="T2573" s="53"/>
      <c r="Y2573" s="28"/>
    </row>
    <row r="2574" spans="9:25" x14ac:dyDescent="0.3">
      <c r="I2574" s="22">
        <v>40840</v>
      </c>
      <c r="J2574" s="29">
        <f t="shared" si="87"/>
        <v>2011</v>
      </c>
      <c r="K2574" s="29">
        <v>1590</v>
      </c>
      <c r="L2574" s="42">
        <v>3706.78</v>
      </c>
      <c r="M2574" s="26" t="str">
        <f t="shared" si="88"/>
        <v/>
      </c>
      <c r="N2574" s="54"/>
      <c r="O2574" s="26"/>
      <c r="T2574" s="53"/>
      <c r="Y2574" s="28"/>
    </row>
    <row r="2575" spans="9:25" x14ac:dyDescent="0.3">
      <c r="I2575" s="22">
        <v>40841</v>
      </c>
      <c r="J2575" s="29">
        <f t="shared" si="87"/>
        <v>2011</v>
      </c>
      <c r="K2575" s="29">
        <v>1600</v>
      </c>
      <c r="L2575" s="42">
        <v>3710.48</v>
      </c>
      <c r="M2575" s="26">
        <f t="shared" si="88"/>
        <v>1.8386217610038794E-2</v>
      </c>
      <c r="N2575" s="54"/>
      <c r="O2575" s="26"/>
      <c r="T2575" s="53"/>
      <c r="Y2575" s="28"/>
    </row>
    <row r="2576" spans="9:25" x14ac:dyDescent="0.3">
      <c r="I2576" s="22">
        <v>40842</v>
      </c>
      <c r="J2576" s="29">
        <f t="shared" si="87"/>
        <v>2011</v>
      </c>
      <c r="K2576" s="29">
        <v>1600</v>
      </c>
      <c r="L2576" s="42">
        <v>3738.61</v>
      </c>
      <c r="M2576" s="26">
        <f t="shared" si="88"/>
        <v>2.3127445882707157E-2</v>
      </c>
      <c r="N2576" s="54"/>
      <c r="O2576" s="26"/>
      <c r="T2576" s="53"/>
      <c r="Y2576" s="28"/>
    </row>
    <row r="2577" spans="9:25" x14ac:dyDescent="0.3">
      <c r="I2577" s="22">
        <v>40843</v>
      </c>
      <c r="J2577" s="29">
        <f t="shared" si="87"/>
        <v>2011</v>
      </c>
      <c r="K2577" s="29">
        <v>1590</v>
      </c>
      <c r="L2577" s="42">
        <v>3813</v>
      </c>
      <c r="M2577" s="26">
        <f t="shared" si="88"/>
        <v>5.2015880942593046E-2</v>
      </c>
      <c r="N2577" s="54"/>
      <c r="O2577" s="26"/>
      <c r="T2577" s="53"/>
      <c r="Y2577" s="28"/>
    </row>
    <row r="2578" spans="9:25" x14ac:dyDescent="0.3">
      <c r="I2578" s="22">
        <v>40844</v>
      </c>
      <c r="J2578" s="29">
        <f t="shared" si="87"/>
        <v>2011</v>
      </c>
      <c r="K2578" s="29">
        <v>1600</v>
      </c>
      <c r="L2578" s="42">
        <v>3829.96</v>
      </c>
      <c r="M2578" s="26">
        <f t="shared" si="88"/>
        <v>5.2525124834081317E-2</v>
      </c>
      <c r="N2578" s="54"/>
      <c r="O2578" s="26"/>
      <c r="T2578" s="53"/>
      <c r="Y2578" s="28"/>
    </row>
    <row r="2579" spans="9:25" x14ac:dyDescent="0.3">
      <c r="I2579" s="22">
        <v>40847</v>
      </c>
      <c r="J2579" s="29">
        <f t="shared" si="87"/>
        <v>2011</v>
      </c>
      <c r="K2579" s="29">
        <v>1620</v>
      </c>
      <c r="L2579" s="42">
        <v>3790.85</v>
      </c>
      <c r="M2579" s="26" t="str">
        <f t="shared" si="88"/>
        <v/>
      </c>
      <c r="N2579" s="54"/>
      <c r="O2579" s="26"/>
      <c r="T2579" s="53"/>
      <c r="Y2579" s="28"/>
    </row>
    <row r="2580" spans="9:25" x14ac:dyDescent="0.3">
      <c r="I2580" s="22">
        <v>40848</v>
      </c>
      <c r="J2580" s="29">
        <f t="shared" si="87"/>
        <v>2011</v>
      </c>
      <c r="K2580" s="29">
        <v>1580</v>
      </c>
      <c r="L2580" s="42">
        <v>3685.01</v>
      </c>
      <c r="M2580" s="26">
        <f t="shared" si="88"/>
        <v>1.0935078117498628E-2</v>
      </c>
      <c r="N2580" s="54"/>
      <c r="O2580" s="26"/>
      <c r="T2580" s="53"/>
      <c r="Y2580" s="28"/>
    </row>
    <row r="2581" spans="9:25" x14ac:dyDescent="0.3">
      <c r="I2581" s="22">
        <v>40849</v>
      </c>
      <c r="J2581" s="29">
        <f t="shared" si="87"/>
        <v>2011</v>
      </c>
      <c r="K2581" s="29">
        <v>1590</v>
      </c>
      <c r="L2581" s="42">
        <v>3763.03</v>
      </c>
      <c r="M2581" s="26">
        <f t="shared" si="88"/>
        <v>3.7936940937638892E-2</v>
      </c>
      <c r="N2581" s="54"/>
      <c r="O2581" s="26"/>
      <c r="T2581" s="53"/>
      <c r="Y2581" s="28"/>
    </row>
    <row r="2582" spans="9:25" x14ac:dyDescent="0.3">
      <c r="I2582" s="22">
        <v>40850</v>
      </c>
      <c r="J2582" s="29">
        <f t="shared" si="87"/>
        <v>2011</v>
      </c>
      <c r="K2582" s="29">
        <v>1560</v>
      </c>
      <c r="L2582" s="42">
        <v>3705.81</v>
      </c>
      <c r="M2582" s="26">
        <f t="shared" si="88"/>
        <v>2.7772924310876999E-2</v>
      </c>
      <c r="N2582" s="54"/>
      <c r="O2582" s="26"/>
      <c r="T2582" s="53"/>
      <c r="Y2582" s="28"/>
    </row>
    <row r="2583" spans="9:25" x14ac:dyDescent="0.3">
      <c r="I2583" s="22">
        <v>40851</v>
      </c>
      <c r="J2583" s="29">
        <f t="shared" si="87"/>
        <v>2011</v>
      </c>
      <c r="K2583" s="29">
        <v>1600</v>
      </c>
      <c r="L2583" s="42">
        <v>3783.63</v>
      </c>
      <c r="M2583" s="26">
        <f t="shared" si="88"/>
        <v>4.2595169534726696E-2</v>
      </c>
      <c r="N2583" s="54"/>
      <c r="O2583" s="26"/>
      <c r="T2583" s="53"/>
      <c r="Y2583" s="28"/>
    </row>
    <row r="2584" spans="9:25" x14ac:dyDescent="0.3">
      <c r="I2584" s="22">
        <v>40854</v>
      </c>
      <c r="J2584" s="29">
        <f t="shared" si="87"/>
        <v>2011</v>
      </c>
      <c r="K2584" s="29">
        <v>1590</v>
      </c>
      <c r="L2584" s="42">
        <v>3778.24</v>
      </c>
      <c r="M2584" s="26" t="str">
        <f t="shared" si="88"/>
        <v/>
      </c>
      <c r="N2584" s="54"/>
      <c r="O2584" s="26"/>
      <c r="T2584" s="53"/>
      <c r="Y2584" s="28"/>
    </row>
    <row r="2585" spans="9:25" x14ac:dyDescent="0.3">
      <c r="I2585" s="22">
        <v>40855</v>
      </c>
      <c r="J2585" s="29">
        <f t="shared" si="87"/>
        <v>2011</v>
      </c>
      <c r="K2585" s="29">
        <v>1640</v>
      </c>
      <c r="L2585" s="42">
        <v>3805.65</v>
      </c>
      <c r="M2585" s="26">
        <f t="shared" si="88"/>
        <v>2.8759806015257069E-2</v>
      </c>
      <c r="N2585" s="54"/>
      <c r="O2585" s="26"/>
      <c r="T2585" s="53"/>
      <c r="Y2585" s="28"/>
    </row>
    <row r="2586" spans="9:25" x14ac:dyDescent="0.3">
      <c r="I2586" s="22">
        <v>40856</v>
      </c>
      <c r="J2586" s="29">
        <f t="shared" si="87"/>
        <v>2011</v>
      </c>
      <c r="K2586" s="29">
        <v>1660</v>
      </c>
      <c r="L2586" s="42">
        <v>3857.36</v>
      </c>
      <c r="M2586" s="26">
        <f t="shared" si="88"/>
        <v>3.2075088027226931E-2</v>
      </c>
      <c r="N2586" s="54"/>
      <c r="O2586" s="26"/>
      <c r="T2586" s="53"/>
      <c r="Y2586" s="28"/>
    </row>
    <row r="2587" spans="9:25" x14ac:dyDescent="0.3">
      <c r="I2587" s="22">
        <v>40857</v>
      </c>
      <c r="J2587" s="29">
        <f t="shared" si="87"/>
        <v>2011</v>
      </c>
      <c r="K2587" s="29">
        <v>1630</v>
      </c>
      <c r="L2587" s="42">
        <v>3783.88</v>
      </c>
      <c r="M2587" s="26">
        <f t="shared" si="88"/>
        <v>7.1626869525176703E-3</v>
      </c>
      <c r="N2587" s="54"/>
      <c r="O2587" s="26"/>
      <c r="T2587" s="53"/>
      <c r="Y2587" s="28"/>
    </row>
    <row r="2588" spans="9:25" x14ac:dyDescent="0.3">
      <c r="I2588" s="22">
        <v>40858</v>
      </c>
      <c r="J2588" s="29">
        <f t="shared" si="87"/>
        <v>2011</v>
      </c>
      <c r="K2588" s="29">
        <v>1630</v>
      </c>
      <c r="L2588" s="42">
        <v>3778.89</v>
      </c>
      <c r="M2588" s="26">
        <f t="shared" si="88"/>
        <v>9.151796443964938E-3</v>
      </c>
      <c r="N2588" s="54"/>
      <c r="O2588" s="26"/>
      <c r="T2588" s="53"/>
      <c r="Y2588" s="28"/>
    </row>
    <row r="2589" spans="9:25" x14ac:dyDescent="0.3">
      <c r="I2589" s="22">
        <v>40861</v>
      </c>
      <c r="J2589" s="29">
        <f t="shared" si="87"/>
        <v>2011</v>
      </c>
      <c r="K2589" s="29">
        <v>1650</v>
      </c>
      <c r="L2589" s="42">
        <v>3833.04</v>
      </c>
      <c r="M2589" s="26" t="str">
        <f t="shared" si="88"/>
        <v/>
      </c>
      <c r="N2589" s="54"/>
      <c r="O2589" s="26"/>
      <c r="T2589" s="53"/>
      <c r="Y2589" s="28"/>
    </row>
    <row r="2590" spans="9:25" x14ac:dyDescent="0.3">
      <c r="I2590" s="22">
        <v>40863</v>
      </c>
      <c r="J2590" s="29">
        <f t="shared" si="87"/>
        <v>2011</v>
      </c>
      <c r="K2590" s="29">
        <v>1610</v>
      </c>
      <c r="L2590" s="42">
        <v>3814.09</v>
      </c>
      <c r="M2590" s="26">
        <f t="shared" si="88"/>
        <v>3.8121626660642387E-2</v>
      </c>
      <c r="N2590" s="54"/>
      <c r="O2590" s="26"/>
      <c r="T2590" s="53"/>
      <c r="Y2590" s="28"/>
    </row>
    <row r="2591" spans="9:25" x14ac:dyDescent="0.3">
      <c r="I2591" s="22">
        <v>40864</v>
      </c>
      <c r="J2591" s="29">
        <f t="shared" si="87"/>
        <v>2011</v>
      </c>
      <c r="K2591" s="29">
        <v>1610</v>
      </c>
      <c r="L2591" s="42">
        <v>3792.25</v>
      </c>
      <c r="M2591" s="26" t="str">
        <f t="shared" si="88"/>
        <v/>
      </c>
      <c r="N2591" s="54"/>
      <c r="O2591" s="26"/>
      <c r="T2591" s="53"/>
      <c r="Y2591" s="28"/>
    </row>
    <row r="2592" spans="9:25" x14ac:dyDescent="0.3">
      <c r="I2592" s="22">
        <v>40865</v>
      </c>
      <c r="J2592" s="29">
        <f t="shared" si="87"/>
        <v>2011</v>
      </c>
      <c r="K2592" s="29">
        <v>1570</v>
      </c>
      <c r="L2592" s="42">
        <v>3754.5</v>
      </c>
      <c r="M2592" s="26">
        <f t="shared" si="88"/>
        <v>2.0827102422578077E-2</v>
      </c>
      <c r="N2592" s="54"/>
      <c r="O2592" s="26"/>
      <c r="T2592" s="53"/>
      <c r="Y2592" s="28"/>
    </row>
    <row r="2593" spans="9:25" x14ac:dyDescent="0.3">
      <c r="I2593" s="22">
        <v>40868</v>
      </c>
      <c r="J2593" s="29">
        <f t="shared" si="87"/>
        <v>2011</v>
      </c>
      <c r="K2593" s="29">
        <v>1550</v>
      </c>
      <c r="L2593" s="42">
        <v>3679.83</v>
      </c>
      <c r="M2593" s="26" t="str">
        <f t="shared" si="88"/>
        <v/>
      </c>
      <c r="N2593" s="54"/>
      <c r="O2593" s="26"/>
      <c r="T2593" s="53"/>
      <c r="Y2593" s="28"/>
    </row>
    <row r="2594" spans="9:25" x14ac:dyDescent="0.3">
      <c r="I2594" s="22">
        <v>40869</v>
      </c>
      <c r="J2594" s="29">
        <f t="shared" si="87"/>
        <v>2011</v>
      </c>
      <c r="K2594" s="29">
        <v>1560</v>
      </c>
      <c r="L2594" s="42">
        <v>3735.53</v>
      </c>
      <c r="M2594" s="26">
        <f t="shared" si="88"/>
        <v>-1.523563106251104E-3</v>
      </c>
      <c r="N2594" s="54"/>
      <c r="O2594" s="26"/>
      <c r="T2594" s="53"/>
      <c r="Y2594" s="28"/>
    </row>
    <row r="2595" spans="9:25" x14ac:dyDescent="0.3">
      <c r="I2595" s="22">
        <v>40870</v>
      </c>
      <c r="J2595" s="29">
        <f t="shared" si="87"/>
        <v>2011</v>
      </c>
      <c r="K2595" s="29">
        <v>1540</v>
      </c>
      <c r="L2595" s="42">
        <v>3687.01</v>
      </c>
      <c r="M2595" s="26">
        <f t="shared" si="88"/>
        <v>2.3979185414565759E-3</v>
      </c>
      <c r="N2595" s="54"/>
      <c r="O2595" s="26"/>
      <c r="T2595" s="53"/>
      <c r="Y2595" s="28"/>
    </row>
    <row r="2596" spans="9:25" x14ac:dyDescent="0.3">
      <c r="I2596" s="22">
        <v>40871</v>
      </c>
      <c r="J2596" s="29">
        <f t="shared" si="87"/>
        <v>2011</v>
      </c>
      <c r="K2596" s="29">
        <v>1530</v>
      </c>
      <c r="L2596" s="42">
        <v>3696.03</v>
      </c>
      <c r="M2596" s="26">
        <f t="shared" si="88"/>
        <v>1.018098929151247E-2</v>
      </c>
      <c r="N2596" s="54"/>
      <c r="O2596" s="26"/>
      <c r="T2596" s="53"/>
      <c r="Y2596" s="28"/>
    </row>
    <row r="2597" spans="9:25" x14ac:dyDescent="0.3">
      <c r="I2597" s="22">
        <v>40872</v>
      </c>
      <c r="J2597" s="29">
        <f t="shared" si="87"/>
        <v>2011</v>
      </c>
      <c r="K2597" s="29">
        <v>1490</v>
      </c>
      <c r="L2597" s="42">
        <v>3637.19</v>
      </c>
      <c r="M2597" s="26">
        <f t="shared" si="88"/>
        <v>-1.7509407051844852E-2</v>
      </c>
      <c r="N2597" s="54"/>
      <c r="O2597" s="26"/>
      <c r="T2597" s="53"/>
      <c r="Y2597" s="28"/>
    </row>
    <row r="2598" spans="9:25" x14ac:dyDescent="0.3">
      <c r="I2598" s="22">
        <v>40875</v>
      </c>
      <c r="J2598" s="29">
        <f t="shared" si="87"/>
        <v>2011</v>
      </c>
      <c r="K2598" s="29">
        <v>1510</v>
      </c>
      <c r="L2598" s="42">
        <v>3647.05</v>
      </c>
      <c r="M2598" s="26" t="str">
        <f t="shared" si="88"/>
        <v/>
      </c>
      <c r="N2598" s="54"/>
      <c r="O2598" s="26"/>
      <c r="T2598" s="53"/>
      <c r="Y2598" s="28"/>
    </row>
    <row r="2599" spans="9:25" x14ac:dyDescent="0.3">
      <c r="I2599" s="22">
        <v>40876</v>
      </c>
      <c r="J2599" s="29">
        <f t="shared" si="87"/>
        <v>2011</v>
      </c>
      <c r="K2599" s="29">
        <v>1540</v>
      </c>
      <c r="L2599" s="42">
        <v>3687.77</v>
      </c>
      <c r="M2599" s="26">
        <f t="shared" si="88"/>
        <v>1.5735517704867492E-2</v>
      </c>
      <c r="N2599" s="54"/>
      <c r="O2599" s="26"/>
      <c r="T2599" s="53"/>
      <c r="Y2599" s="28"/>
    </row>
    <row r="2600" spans="9:25" x14ac:dyDescent="0.3">
      <c r="I2600" s="22">
        <v>40877</v>
      </c>
      <c r="J2600" s="29">
        <f t="shared" si="87"/>
        <v>2011</v>
      </c>
      <c r="K2600" s="29">
        <v>1580</v>
      </c>
      <c r="L2600" s="42">
        <v>3715.08</v>
      </c>
      <c r="M2600" s="26">
        <f t="shared" si="88"/>
        <v>5.206997035010659E-2</v>
      </c>
      <c r="N2600" s="54"/>
      <c r="O2600" s="26"/>
      <c r="T2600" s="53"/>
      <c r="Y2600" s="28"/>
    </row>
    <row r="2601" spans="9:25" x14ac:dyDescent="0.3">
      <c r="I2601" s="22">
        <v>40878</v>
      </c>
      <c r="J2601" s="29">
        <f t="shared" si="87"/>
        <v>2011</v>
      </c>
      <c r="K2601" s="29" t="s">
        <v>75</v>
      </c>
      <c r="L2601" s="42">
        <v>3781.1</v>
      </c>
      <c r="M2601" s="26">
        <f t="shared" si="88"/>
        <v>4.4765396826273944E-2</v>
      </c>
      <c r="N2601" s="54"/>
      <c r="O2601" s="26"/>
      <c r="T2601" s="53"/>
      <c r="Y2601" s="28"/>
    </row>
    <row r="2602" spans="9:25" x14ac:dyDescent="0.3">
      <c r="I2602" s="22">
        <v>40879</v>
      </c>
      <c r="J2602" s="29">
        <f t="shared" si="87"/>
        <v>2011</v>
      </c>
      <c r="K2602" s="29">
        <v>1600</v>
      </c>
      <c r="L2602" s="42">
        <v>3779.84</v>
      </c>
      <c r="M2602" s="26">
        <f t="shared" si="88"/>
        <v>2.3077048000043367E-2</v>
      </c>
      <c r="N2602" s="54"/>
      <c r="O2602" s="26"/>
      <c r="T2602" s="53"/>
      <c r="Y2602" s="28"/>
    </row>
    <row r="2603" spans="9:25" x14ac:dyDescent="0.3">
      <c r="I2603" s="22">
        <v>40882</v>
      </c>
      <c r="J2603" s="29">
        <f t="shared" si="87"/>
        <v>2011</v>
      </c>
      <c r="K2603" s="29">
        <v>1610</v>
      </c>
      <c r="L2603" s="42">
        <v>3780.79</v>
      </c>
      <c r="M2603" s="26" t="str">
        <f t="shared" si="88"/>
        <v/>
      </c>
      <c r="N2603" s="54"/>
      <c r="O2603" s="26"/>
      <c r="T2603" s="53"/>
      <c r="Y2603" s="28"/>
    </row>
    <row r="2604" spans="9:25" x14ac:dyDescent="0.3">
      <c r="I2604" s="22">
        <v>40883</v>
      </c>
      <c r="J2604" s="29">
        <f t="shared" si="87"/>
        <v>2011</v>
      </c>
      <c r="K2604" s="29">
        <v>1580</v>
      </c>
      <c r="L2604" s="42">
        <v>3752.67</v>
      </c>
      <c r="M2604" s="26">
        <f t="shared" si="88"/>
        <v>8.1453920238559411E-3</v>
      </c>
      <c r="N2604" s="54"/>
      <c r="O2604" s="26"/>
      <c r="T2604" s="53"/>
      <c r="Y2604" s="28"/>
    </row>
    <row r="2605" spans="9:25" x14ac:dyDescent="0.3">
      <c r="I2605" s="22">
        <v>40884</v>
      </c>
      <c r="J2605" s="29">
        <f t="shared" si="87"/>
        <v>2011</v>
      </c>
      <c r="K2605" s="29">
        <v>1610</v>
      </c>
      <c r="L2605" s="42">
        <v>3793.24</v>
      </c>
      <c r="M2605" s="26" t="str">
        <f t="shared" si="88"/>
        <v/>
      </c>
      <c r="N2605" s="54"/>
      <c r="O2605" s="26"/>
      <c r="T2605" s="53"/>
      <c r="Y2605" s="28"/>
    </row>
    <row r="2606" spans="9:25" x14ac:dyDescent="0.3">
      <c r="I2606" s="22">
        <v>40885</v>
      </c>
      <c r="J2606" s="29">
        <f t="shared" si="87"/>
        <v>2011</v>
      </c>
      <c r="K2606" s="29">
        <v>1590</v>
      </c>
      <c r="L2606" s="42">
        <v>3781.76</v>
      </c>
      <c r="M2606" s="26">
        <f t="shared" si="88"/>
        <v>3.1220241963507696E-3</v>
      </c>
      <c r="N2606" s="54"/>
      <c r="O2606" s="26"/>
      <c r="T2606" s="53"/>
      <c r="Y2606" s="28"/>
    </row>
    <row r="2607" spans="9:25" x14ac:dyDescent="0.3">
      <c r="I2607" s="22">
        <v>40886</v>
      </c>
      <c r="J2607" s="29">
        <f t="shared" si="87"/>
        <v>2011</v>
      </c>
      <c r="K2607" s="29">
        <v>1580</v>
      </c>
      <c r="L2607" s="42">
        <v>3759.61</v>
      </c>
      <c r="M2607" s="26">
        <f t="shared" si="88"/>
        <v>-6.9966456247853416E-3</v>
      </c>
      <c r="N2607" s="54"/>
      <c r="O2607" s="26"/>
      <c r="T2607" s="53"/>
      <c r="Y2607" s="28"/>
    </row>
    <row r="2608" spans="9:25" x14ac:dyDescent="0.3">
      <c r="I2608" s="22">
        <v>40889</v>
      </c>
      <c r="J2608" s="29">
        <f t="shared" si="87"/>
        <v>2011</v>
      </c>
      <c r="K2608" s="29">
        <v>1600</v>
      </c>
      <c r="L2608" s="42">
        <v>3792.15</v>
      </c>
      <c r="M2608" s="26" t="str">
        <f t="shared" si="88"/>
        <v/>
      </c>
      <c r="N2608" s="54"/>
      <c r="O2608" s="26"/>
      <c r="T2608" s="53"/>
      <c r="Y2608" s="28"/>
    </row>
    <row r="2609" spans="9:25" x14ac:dyDescent="0.3">
      <c r="I2609" s="22">
        <v>40890</v>
      </c>
      <c r="J2609" s="29">
        <f t="shared" si="87"/>
        <v>2011</v>
      </c>
      <c r="K2609" s="29">
        <v>1570</v>
      </c>
      <c r="L2609" s="42">
        <v>3763.58</v>
      </c>
      <c r="M2609" s="26">
        <f t="shared" si="88"/>
        <v>1.9324364950179137E-2</v>
      </c>
      <c r="N2609" s="54"/>
      <c r="O2609" s="26"/>
      <c r="T2609" s="53"/>
      <c r="Y2609" s="28"/>
    </row>
    <row r="2610" spans="9:25" x14ac:dyDescent="0.3">
      <c r="I2610" s="22">
        <v>40891</v>
      </c>
      <c r="J2610" s="29">
        <f t="shared" si="87"/>
        <v>2011</v>
      </c>
      <c r="K2610" s="29">
        <v>1580</v>
      </c>
      <c r="L2610" s="42">
        <v>3751.6</v>
      </c>
      <c r="M2610" s="26">
        <f t="shared" si="88"/>
        <v>1.6784698902611844E-2</v>
      </c>
      <c r="N2610" s="54"/>
      <c r="O2610" s="26"/>
      <c r="T2610" s="53"/>
      <c r="Y2610" s="28"/>
    </row>
    <row r="2611" spans="9:25" x14ac:dyDescent="0.3">
      <c r="I2611" s="22">
        <v>40892</v>
      </c>
      <c r="J2611" s="29">
        <f t="shared" si="87"/>
        <v>2011</v>
      </c>
      <c r="K2611" s="29">
        <v>1560</v>
      </c>
      <c r="L2611" s="42">
        <v>3701.54</v>
      </c>
      <c r="M2611" s="26">
        <f t="shared" si="88"/>
        <v>1.181693186197999E-2</v>
      </c>
      <c r="N2611" s="54"/>
      <c r="O2611" s="26"/>
      <c r="T2611" s="53"/>
      <c r="Y2611" s="28"/>
    </row>
    <row r="2612" spans="9:25" x14ac:dyDescent="0.3">
      <c r="I2612" s="22">
        <v>40893</v>
      </c>
      <c r="J2612" s="29">
        <f t="shared" si="87"/>
        <v>2011</v>
      </c>
      <c r="K2612" s="29">
        <v>1600</v>
      </c>
      <c r="L2612" s="42">
        <v>3768.35</v>
      </c>
      <c r="M2612" s="26">
        <f t="shared" si="88"/>
        <v>5.5045999988801018E-2</v>
      </c>
      <c r="N2612" s="54"/>
      <c r="O2612" s="26"/>
      <c r="T2612" s="53"/>
      <c r="Y2612" s="28"/>
    </row>
    <row r="2613" spans="9:25" x14ac:dyDescent="0.3">
      <c r="I2613" s="22">
        <v>40896</v>
      </c>
      <c r="J2613" s="29">
        <f t="shared" si="87"/>
        <v>2011</v>
      </c>
      <c r="K2613" s="29" t="s">
        <v>75</v>
      </c>
      <c r="L2613" s="42">
        <v>3770.29</v>
      </c>
      <c r="M2613" s="26" t="str">
        <f t="shared" si="88"/>
        <v/>
      </c>
      <c r="N2613" s="54"/>
      <c r="O2613" s="26"/>
      <c r="T2613" s="53"/>
      <c r="Y2613" s="28"/>
    </row>
    <row r="2614" spans="9:25" x14ac:dyDescent="0.3">
      <c r="I2614" s="22">
        <v>40897</v>
      </c>
      <c r="J2614" s="29">
        <f t="shared" si="87"/>
        <v>2011</v>
      </c>
      <c r="K2614" s="29">
        <v>1580</v>
      </c>
      <c r="L2614" s="42">
        <v>3752.34</v>
      </c>
      <c r="M2614" s="26">
        <f t="shared" si="88"/>
        <v>5.1426105620641108E-2</v>
      </c>
      <c r="N2614" s="54"/>
      <c r="O2614" s="26"/>
      <c r="T2614" s="53"/>
      <c r="Y2614" s="28"/>
    </row>
    <row r="2615" spans="9:25" x14ac:dyDescent="0.3">
      <c r="I2615" s="22">
        <v>40898</v>
      </c>
      <c r="J2615" s="29">
        <f t="shared" si="87"/>
        <v>2011</v>
      </c>
      <c r="K2615" s="29">
        <v>1590</v>
      </c>
      <c r="L2615" s="42">
        <v>3794.27</v>
      </c>
      <c r="M2615" s="26">
        <f t="shared" si="88"/>
        <v>4.3112620104743753E-2</v>
      </c>
      <c r="N2615" s="54"/>
      <c r="O2615" s="26"/>
      <c r="T2615" s="53"/>
      <c r="Y2615" s="28"/>
    </row>
    <row r="2616" spans="9:25" x14ac:dyDescent="0.3">
      <c r="I2616" s="22">
        <v>40899</v>
      </c>
      <c r="J2616" s="29">
        <f t="shared" si="87"/>
        <v>2011</v>
      </c>
      <c r="K2616" s="29">
        <v>1590</v>
      </c>
      <c r="L2616" s="42">
        <v>3795.44</v>
      </c>
      <c r="M2616" s="26">
        <f t="shared" si="88"/>
        <v>4.8267176331517898E-2</v>
      </c>
      <c r="N2616" s="54"/>
      <c r="O2616" s="26"/>
      <c r="T2616" s="53"/>
      <c r="Y2616" s="28"/>
    </row>
    <row r="2617" spans="9:25" x14ac:dyDescent="0.3">
      <c r="I2617" s="22">
        <v>40900</v>
      </c>
      <c r="J2617" s="29">
        <f t="shared" si="87"/>
        <v>2011</v>
      </c>
      <c r="K2617" s="29">
        <v>1610</v>
      </c>
      <c r="L2617" s="42">
        <v>3797.15</v>
      </c>
      <c r="M2617" s="26">
        <f t="shared" si="88"/>
        <v>5.1396499544514342E-2</v>
      </c>
      <c r="N2617" s="54"/>
      <c r="O2617" s="26"/>
      <c r="T2617" s="53"/>
      <c r="Y2617" s="28"/>
    </row>
    <row r="2618" spans="9:25" x14ac:dyDescent="0.3">
      <c r="I2618" s="22">
        <v>40904</v>
      </c>
      <c r="J2618" s="29">
        <f t="shared" si="87"/>
        <v>2011</v>
      </c>
      <c r="K2618" s="29">
        <v>1600</v>
      </c>
      <c r="L2618" s="42">
        <v>3789.43</v>
      </c>
      <c r="M2618" s="26">
        <f t="shared" si="88"/>
        <v>4.5282144502340478E-2</v>
      </c>
      <c r="N2618" s="54"/>
      <c r="O2618" s="26"/>
      <c r="T2618" s="53"/>
      <c r="Y2618" s="28"/>
    </row>
    <row r="2619" spans="9:25" x14ac:dyDescent="0.3">
      <c r="I2619" s="22">
        <v>40905</v>
      </c>
      <c r="J2619" s="29">
        <f t="shared" si="87"/>
        <v>2011</v>
      </c>
      <c r="K2619" s="29">
        <v>1590</v>
      </c>
      <c r="L2619" s="42">
        <v>3769.21</v>
      </c>
      <c r="M2619" s="26">
        <f t="shared" si="88"/>
        <v>2.9841611589102774E-2</v>
      </c>
      <c r="N2619" s="54"/>
      <c r="O2619" s="26"/>
      <c r="T2619" s="53"/>
      <c r="Y2619" s="28"/>
    </row>
    <row r="2620" spans="9:25" x14ac:dyDescent="0.3">
      <c r="I2620" s="22">
        <v>40906</v>
      </c>
      <c r="J2620" s="29">
        <f t="shared" si="87"/>
        <v>2011</v>
      </c>
      <c r="K2620" s="29">
        <v>1610</v>
      </c>
      <c r="L2620" s="42">
        <v>3808.77</v>
      </c>
      <c r="M2620" s="26">
        <f t="shared" si="88"/>
        <v>2.9614351133482243E-2</v>
      </c>
      <c r="N2620" s="54"/>
      <c r="O2620" s="26"/>
      <c r="T2620" s="53"/>
      <c r="Y2620" s="28"/>
    </row>
    <row r="2621" spans="9:25" x14ac:dyDescent="0.3">
      <c r="I2621" s="22">
        <v>40907</v>
      </c>
      <c r="J2621" s="29">
        <f t="shared" si="87"/>
        <v>2011</v>
      </c>
      <c r="K2621" s="29">
        <v>1600</v>
      </c>
      <c r="L2621" s="42">
        <v>3821.99</v>
      </c>
      <c r="M2621" s="26">
        <f t="shared" si="88"/>
        <v>3.199127314358529E-2</v>
      </c>
      <c r="N2621" s="54"/>
      <c r="O2621" s="26"/>
      <c r="T2621" s="53"/>
      <c r="Y2621" s="28"/>
    </row>
    <row r="2622" spans="9:25" x14ac:dyDescent="0.3">
      <c r="I2622" s="22">
        <v>40910</v>
      </c>
      <c r="J2622" s="29">
        <f t="shared" si="87"/>
        <v>2012</v>
      </c>
      <c r="K2622" s="29">
        <v>1600</v>
      </c>
      <c r="L2622" s="42">
        <v>3809.14</v>
      </c>
      <c r="M2622" s="26" t="str">
        <f t="shared" si="88"/>
        <v/>
      </c>
      <c r="N2622" s="54"/>
      <c r="O2622" s="26"/>
      <c r="T2622" s="53"/>
      <c r="Y2622" s="28"/>
    </row>
    <row r="2623" spans="9:25" x14ac:dyDescent="0.3">
      <c r="I2623" s="22">
        <v>40911</v>
      </c>
      <c r="J2623" s="29">
        <f t="shared" si="87"/>
        <v>2012</v>
      </c>
      <c r="K2623" s="29">
        <v>1620</v>
      </c>
      <c r="L2623" s="42">
        <v>3857.88</v>
      </c>
      <c r="M2623" s="26">
        <f t="shared" si="88"/>
        <v>3.4972314031849631E-2</v>
      </c>
      <c r="N2623" s="54"/>
      <c r="O2623" s="26"/>
      <c r="T2623" s="53"/>
      <c r="Y2623" s="28"/>
    </row>
    <row r="2624" spans="9:25" x14ac:dyDescent="0.3">
      <c r="I2624" s="22">
        <v>40912</v>
      </c>
      <c r="J2624" s="29">
        <f t="shared" si="87"/>
        <v>2012</v>
      </c>
      <c r="K2624" s="29">
        <v>1620</v>
      </c>
      <c r="L2624" s="42">
        <v>3907.42</v>
      </c>
      <c r="M2624" s="26">
        <f t="shared" si="88"/>
        <v>3.9190863975574891E-2</v>
      </c>
      <c r="N2624" s="54"/>
      <c r="O2624" s="26"/>
      <c r="T2624" s="53"/>
      <c r="Y2624" s="28"/>
    </row>
    <row r="2625" spans="9:25" x14ac:dyDescent="0.3">
      <c r="I2625" s="22">
        <v>40913</v>
      </c>
      <c r="J2625" s="29">
        <f t="shared" si="87"/>
        <v>2012</v>
      </c>
      <c r="K2625" s="29">
        <v>1610</v>
      </c>
      <c r="L2625" s="42">
        <v>3906.26</v>
      </c>
      <c r="M2625" s="26">
        <f t="shared" si="88"/>
        <v>3.2388845868208761E-2</v>
      </c>
      <c r="N2625" s="54"/>
      <c r="O2625" s="26"/>
      <c r="T2625" s="53"/>
      <c r="Y2625" s="28"/>
    </row>
    <row r="2626" spans="9:25" x14ac:dyDescent="0.3">
      <c r="I2626" s="22">
        <v>40914</v>
      </c>
      <c r="J2626" s="29">
        <f t="shared" si="87"/>
        <v>2012</v>
      </c>
      <c r="K2626" s="29">
        <v>1600</v>
      </c>
      <c r="L2626" s="42">
        <v>3869.42</v>
      </c>
      <c r="M2626" s="26">
        <f t="shared" si="88"/>
        <v>3.5639917992859128E-2</v>
      </c>
      <c r="N2626" s="54"/>
      <c r="O2626" s="26"/>
      <c r="T2626" s="53"/>
      <c r="Y2626" s="28"/>
    </row>
    <row r="2627" spans="9:25" x14ac:dyDescent="0.3">
      <c r="I2627" s="22">
        <v>40917</v>
      </c>
      <c r="J2627" s="29">
        <f t="shared" si="87"/>
        <v>2012</v>
      </c>
      <c r="K2627" s="29">
        <v>1630</v>
      </c>
      <c r="L2627" s="42">
        <v>3889.07</v>
      </c>
      <c r="M2627" s="26" t="str">
        <f t="shared" si="88"/>
        <v/>
      </c>
      <c r="N2627" s="54"/>
      <c r="O2627" s="26"/>
      <c r="T2627" s="53"/>
      <c r="Y2627" s="28"/>
    </row>
    <row r="2628" spans="9:25" x14ac:dyDescent="0.3">
      <c r="I2628" s="22">
        <v>40918</v>
      </c>
      <c r="J2628" s="29">
        <f t="shared" si="87"/>
        <v>2012</v>
      </c>
      <c r="K2628" s="29">
        <v>1630</v>
      </c>
      <c r="L2628" s="42">
        <v>3938.84</v>
      </c>
      <c r="M2628" s="26">
        <f t="shared" si="88"/>
        <v>0.1323223757025197</v>
      </c>
      <c r="N2628" s="54"/>
      <c r="O2628" s="26"/>
      <c r="T2628" s="53"/>
      <c r="Y2628" s="28"/>
    </row>
    <row r="2629" spans="9:25" x14ac:dyDescent="0.3">
      <c r="I2629" s="22">
        <v>40919</v>
      </c>
      <c r="J2629" s="29">
        <f t="shared" ref="J2629:J2692" si="89">YEAR(I2629)</f>
        <v>2012</v>
      </c>
      <c r="K2629" s="29">
        <v>1620</v>
      </c>
      <c r="L2629" s="42">
        <v>3909.64</v>
      </c>
      <c r="M2629" s="26">
        <f t="shared" ref="M2629:M2692" si="90">IFERROR((L2629-_xlfn.XLOOKUP(EDATE(I2629, -12), I:I, L:L, "", 0)) / _xlfn.XLOOKUP(EDATE(I2629, -12), I:I, L:L, "", 0),IF(_xlfn.XLOOKUP(EDATE(I2629, -12), I:I, L:L, "", 0)=0, "Previous Year Value is Zero", ""))</f>
        <v>0.13154642517068815</v>
      </c>
      <c r="N2629" s="54"/>
      <c r="O2629" s="26"/>
      <c r="T2629" s="53"/>
      <c r="Y2629" s="28"/>
    </row>
    <row r="2630" spans="9:25" x14ac:dyDescent="0.3">
      <c r="I2630" s="22">
        <v>40920</v>
      </c>
      <c r="J2630" s="29">
        <f t="shared" si="89"/>
        <v>2012</v>
      </c>
      <c r="K2630" s="29">
        <v>1630</v>
      </c>
      <c r="L2630" s="42">
        <v>3909.5</v>
      </c>
      <c r="M2630" s="26">
        <f t="shared" si="90"/>
        <v>9.9789859822154464E-2</v>
      </c>
      <c r="N2630" s="54"/>
      <c r="O2630" s="26"/>
      <c r="T2630" s="53"/>
      <c r="Y2630" s="28"/>
    </row>
    <row r="2631" spans="9:25" x14ac:dyDescent="0.3">
      <c r="I2631" s="22">
        <v>40921</v>
      </c>
      <c r="J2631" s="29">
        <f t="shared" si="89"/>
        <v>2012</v>
      </c>
      <c r="K2631" s="29">
        <v>1600</v>
      </c>
      <c r="L2631" s="42">
        <v>3935.33</v>
      </c>
      <c r="M2631" s="26">
        <f t="shared" si="90"/>
        <v>0.10389796181702914</v>
      </c>
      <c r="N2631" s="54"/>
      <c r="O2631" s="26"/>
      <c r="T2631" s="53"/>
      <c r="Y2631" s="28"/>
    </row>
    <row r="2632" spans="9:25" x14ac:dyDescent="0.3">
      <c r="I2632" s="22">
        <v>40924</v>
      </c>
      <c r="J2632" s="29">
        <f t="shared" si="89"/>
        <v>2012</v>
      </c>
      <c r="K2632" s="29">
        <v>1590</v>
      </c>
      <c r="L2632" s="42">
        <v>3909.69</v>
      </c>
      <c r="M2632" s="26" t="str">
        <f t="shared" si="90"/>
        <v/>
      </c>
      <c r="N2632" s="54"/>
      <c r="O2632" s="26"/>
      <c r="T2632" s="53"/>
      <c r="Y2632" s="28"/>
    </row>
    <row r="2633" spans="9:25" x14ac:dyDescent="0.3">
      <c r="I2633" s="22">
        <v>40925</v>
      </c>
      <c r="J2633" s="29">
        <f t="shared" si="89"/>
        <v>2012</v>
      </c>
      <c r="K2633" s="29">
        <v>1590</v>
      </c>
      <c r="L2633" s="42">
        <v>3954.75</v>
      </c>
      <c r="M2633" s="26">
        <f t="shared" si="90"/>
        <v>0.11851018035879436</v>
      </c>
      <c r="N2633" s="54"/>
      <c r="O2633" s="26"/>
      <c r="T2633" s="53"/>
      <c r="Y2633" s="28"/>
    </row>
    <row r="2634" spans="9:25" x14ac:dyDescent="0.3">
      <c r="I2634" s="22">
        <v>40927</v>
      </c>
      <c r="J2634" s="29">
        <f t="shared" si="89"/>
        <v>2012</v>
      </c>
      <c r="K2634" s="29">
        <v>1600</v>
      </c>
      <c r="L2634" s="42">
        <v>4001.07</v>
      </c>
      <c r="M2634" s="26">
        <f t="shared" si="90"/>
        <v>0.13207499122876509</v>
      </c>
      <c r="N2634" s="54"/>
      <c r="O2634" s="26"/>
      <c r="T2634" s="53"/>
      <c r="Y2634" s="28"/>
    </row>
    <row r="2635" spans="9:25" x14ac:dyDescent="0.3">
      <c r="I2635" s="22">
        <v>40928</v>
      </c>
      <c r="J2635" s="29">
        <f t="shared" si="89"/>
        <v>2012</v>
      </c>
      <c r="K2635" s="29">
        <v>1600</v>
      </c>
      <c r="L2635" s="42">
        <v>3986.51</v>
      </c>
      <c r="M2635" s="26">
        <f t="shared" si="90"/>
        <v>0.15413187729436162</v>
      </c>
      <c r="N2635" s="54"/>
      <c r="O2635" s="26"/>
      <c r="T2635" s="53"/>
      <c r="Y2635" s="28"/>
    </row>
    <row r="2636" spans="9:25" x14ac:dyDescent="0.3">
      <c r="I2636" s="22">
        <v>40932</v>
      </c>
      <c r="J2636" s="29">
        <f t="shared" si="89"/>
        <v>2012</v>
      </c>
      <c r="K2636" s="29">
        <v>1620</v>
      </c>
      <c r="L2636" s="42">
        <v>3994.58</v>
      </c>
      <c r="M2636" s="26">
        <f t="shared" si="90"/>
        <v>0.19381601047201782</v>
      </c>
      <c r="N2636" s="54"/>
      <c r="O2636" s="26"/>
      <c r="T2636" s="53"/>
      <c r="Y2636" s="28"/>
    </row>
    <row r="2637" spans="9:25" x14ac:dyDescent="0.3">
      <c r="I2637" s="22">
        <v>40933</v>
      </c>
      <c r="J2637" s="29">
        <f t="shared" si="89"/>
        <v>2012</v>
      </c>
      <c r="K2637" s="29">
        <v>1610</v>
      </c>
      <c r="L2637" s="42">
        <v>3963.61</v>
      </c>
      <c r="M2637" s="26">
        <f t="shared" si="90"/>
        <v>0.15425564444030282</v>
      </c>
      <c r="N2637" s="54"/>
      <c r="O2637" s="26"/>
      <c r="T2637" s="53"/>
      <c r="Y2637" s="28"/>
    </row>
    <row r="2638" spans="9:25" x14ac:dyDescent="0.3">
      <c r="I2638" s="22">
        <v>40934</v>
      </c>
      <c r="J2638" s="29">
        <f t="shared" si="89"/>
        <v>2012</v>
      </c>
      <c r="K2638" s="29">
        <v>1630</v>
      </c>
      <c r="L2638" s="42">
        <v>3983.43</v>
      </c>
      <c r="M2638" s="26">
        <f t="shared" si="90"/>
        <v>0.13756382577704673</v>
      </c>
      <c r="N2638" s="54"/>
      <c r="O2638" s="26"/>
      <c r="T2638" s="53"/>
      <c r="Y2638" s="28"/>
    </row>
    <row r="2639" spans="9:25" x14ac:dyDescent="0.3">
      <c r="I2639" s="22">
        <v>40935</v>
      </c>
      <c r="J2639" s="29">
        <f t="shared" si="89"/>
        <v>2012</v>
      </c>
      <c r="K2639" s="29">
        <v>1620</v>
      </c>
      <c r="L2639" s="42">
        <v>3986.41</v>
      </c>
      <c r="M2639" s="26">
        <f t="shared" si="90"/>
        <v>0.13423641816184964</v>
      </c>
      <c r="N2639" s="54"/>
      <c r="O2639" s="26"/>
      <c r="T2639" s="53"/>
      <c r="Y2639" s="28"/>
    </row>
    <row r="2640" spans="9:25" x14ac:dyDescent="0.3">
      <c r="I2640" s="22">
        <v>40939</v>
      </c>
      <c r="J2640" s="29">
        <f t="shared" si="89"/>
        <v>2012</v>
      </c>
      <c r="K2640" s="29">
        <v>1600</v>
      </c>
      <c r="L2640" s="42">
        <v>3941.69</v>
      </c>
      <c r="M2640" s="26">
        <f t="shared" si="90"/>
        <v>0.15620224277463429</v>
      </c>
      <c r="N2640" s="54"/>
      <c r="O2640" s="26"/>
      <c r="T2640" s="53"/>
      <c r="Y2640" s="28"/>
    </row>
    <row r="2641" spans="9:25" x14ac:dyDescent="0.3">
      <c r="I2641" s="22">
        <v>40940</v>
      </c>
      <c r="J2641" s="29">
        <f t="shared" si="89"/>
        <v>2012</v>
      </c>
      <c r="K2641" s="29">
        <v>1600</v>
      </c>
      <c r="L2641" s="42">
        <v>3964.98</v>
      </c>
      <c r="M2641" s="26">
        <f t="shared" si="90"/>
        <v>0.15177342047930284</v>
      </c>
      <c r="N2641" s="54"/>
      <c r="O2641" s="26"/>
      <c r="T2641" s="53"/>
      <c r="Y2641" s="28"/>
    </row>
    <row r="2642" spans="9:25" x14ac:dyDescent="0.3">
      <c r="I2642" s="22">
        <v>40941</v>
      </c>
      <c r="J2642" s="29">
        <f t="shared" si="89"/>
        <v>2012</v>
      </c>
      <c r="K2642" s="29">
        <v>1620</v>
      </c>
      <c r="L2642" s="42">
        <v>4016.9</v>
      </c>
      <c r="M2642" s="26">
        <f t="shared" si="90"/>
        <v>0.15400637204344947</v>
      </c>
      <c r="N2642" s="54"/>
      <c r="O2642" s="26"/>
      <c r="T2642" s="53"/>
      <c r="Y2642" s="28"/>
    </row>
    <row r="2643" spans="9:25" x14ac:dyDescent="0.3">
      <c r="I2643" s="22">
        <v>40942</v>
      </c>
      <c r="J2643" s="29">
        <f t="shared" si="89"/>
        <v>2012</v>
      </c>
      <c r="K2643" s="29">
        <v>1610</v>
      </c>
      <c r="L2643" s="42">
        <v>4015.95</v>
      </c>
      <c r="M2643" s="26" t="str">
        <f t="shared" si="90"/>
        <v/>
      </c>
      <c r="N2643" s="54"/>
      <c r="O2643" s="26"/>
      <c r="T2643" s="53"/>
      <c r="Y2643" s="28"/>
    </row>
    <row r="2644" spans="9:25" x14ac:dyDescent="0.3">
      <c r="I2644" s="22">
        <v>40945</v>
      </c>
      <c r="J2644" s="29">
        <f t="shared" si="89"/>
        <v>2012</v>
      </c>
      <c r="K2644" s="29">
        <v>1610</v>
      </c>
      <c r="L2644" s="42">
        <v>3974.79</v>
      </c>
      <c r="M2644" s="26" t="str">
        <f t="shared" si="90"/>
        <v/>
      </c>
      <c r="N2644" s="54"/>
      <c r="O2644" s="26"/>
      <c r="T2644" s="53"/>
      <c r="Y2644" s="28"/>
    </row>
    <row r="2645" spans="9:25" x14ac:dyDescent="0.3">
      <c r="I2645" s="22">
        <v>40946</v>
      </c>
      <c r="J2645" s="29">
        <f t="shared" si="89"/>
        <v>2012</v>
      </c>
      <c r="K2645" s="29">
        <v>1580</v>
      </c>
      <c r="L2645" s="42">
        <v>3955.45</v>
      </c>
      <c r="M2645" s="26">
        <f t="shared" si="90"/>
        <v>0.13411092091945712</v>
      </c>
      <c r="N2645" s="54"/>
      <c r="O2645" s="26"/>
      <c r="T2645" s="53"/>
      <c r="Y2645" s="28"/>
    </row>
    <row r="2646" spans="9:25" x14ac:dyDescent="0.3">
      <c r="I2646" s="22">
        <v>40947</v>
      </c>
      <c r="J2646" s="29">
        <f t="shared" si="89"/>
        <v>2012</v>
      </c>
      <c r="K2646" s="29">
        <v>1580</v>
      </c>
      <c r="L2646" s="42">
        <v>3988.7</v>
      </c>
      <c r="M2646" s="26">
        <f t="shared" si="90"/>
        <v>0.15282679129346546</v>
      </c>
      <c r="N2646" s="54"/>
      <c r="O2646" s="26"/>
      <c r="T2646" s="53"/>
      <c r="Y2646" s="28"/>
    </row>
    <row r="2647" spans="9:25" x14ac:dyDescent="0.3">
      <c r="I2647" s="22">
        <v>40948</v>
      </c>
      <c r="J2647" s="29">
        <f t="shared" si="89"/>
        <v>2012</v>
      </c>
      <c r="K2647" s="29">
        <v>1580</v>
      </c>
      <c r="L2647" s="42">
        <v>3978.99</v>
      </c>
      <c r="M2647" s="26">
        <f t="shared" si="90"/>
        <v>0.16430868449467004</v>
      </c>
      <c r="N2647" s="54"/>
      <c r="O2647" s="26"/>
      <c r="T2647" s="53"/>
      <c r="Y2647" s="28"/>
    </row>
    <row r="2648" spans="9:25" x14ac:dyDescent="0.3">
      <c r="I2648" s="22">
        <v>40949</v>
      </c>
      <c r="J2648" s="29">
        <f t="shared" si="89"/>
        <v>2012</v>
      </c>
      <c r="K2648" s="29">
        <v>1510</v>
      </c>
      <c r="L2648" s="42">
        <v>3912.39</v>
      </c>
      <c r="M2648" s="26">
        <f t="shared" si="90"/>
        <v>0.1596939803891346</v>
      </c>
      <c r="N2648" s="54"/>
      <c r="O2648" s="26"/>
      <c r="T2648" s="53"/>
      <c r="Y2648" s="28"/>
    </row>
    <row r="2649" spans="9:25" x14ac:dyDescent="0.3">
      <c r="I2649" s="22">
        <v>40952</v>
      </c>
      <c r="J2649" s="29">
        <f t="shared" si="89"/>
        <v>2012</v>
      </c>
      <c r="K2649" s="29">
        <v>1520</v>
      </c>
      <c r="L2649" s="42">
        <v>3961.9</v>
      </c>
      <c r="M2649" s="26" t="str">
        <f t="shared" si="90"/>
        <v/>
      </c>
      <c r="N2649" s="54"/>
      <c r="O2649" s="26"/>
      <c r="T2649" s="53"/>
      <c r="Y2649" s="28"/>
    </row>
    <row r="2650" spans="9:25" x14ac:dyDescent="0.3">
      <c r="I2650" s="22">
        <v>40953</v>
      </c>
      <c r="J2650" s="29">
        <f t="shared" si="89"/>
        <v>2012</v>
      </c>
      <c r="K2650" s="29">
        <v>1480</v>
      </c>
      <c r="L2650" s="42">
        <v>3952.82</v>
      </c>
      <c r="M2650" s="26">
        <f t="shared" si="90"/>
        <v>0.15688793802333789</v>
      </c>
      <c r="N2650" s="54"/>
      <c r="O2650" s="26"/>
      <c r="T2650" s="53"/>
      <c r="Y2650" s="28"/>
    </row>
    <row r="2651" spans="9:25" x14ac:dyDescent="0.3">
      <c r="I2651" s="22">
        <v>40954</v>
      </c>
      <c r="J2651" s="29">
        <f t="shared" si="89"/>
        <v>2012</v>
      </c>
      <c r="K2651" s="29">
        <v>1460</v>
      </c>
      <c r="L2651" s="42">
        <v>3953.04</v>
      </c>
      <c r="M2651" s="26" t="str">
        <f t="shared" si="90"/>
        <v/>
      </c>
      <c r="N2651" s="54"/>
      <c r="O2651" s="26"/>
      <c r="T2651" s="53"/>
      <c r="Y2651" s="28"/>
    </row>
    <row r="2652" spans="9:25" x14ac:dyDescent="0.3">
      <c r="I2652" s="22">
        <v>40955</v>
      </c>
      <c r="J2652" s="29">
        <f t="shared" si="89"/>
        <v>2012</v>
      </c>
      <c r="K2652" s="29">
        <v>1470</v>
      </c>
      <c r="L2652" s="42">
        <v>3927.61</v>
      </c>
      <c r="M2652" s="26">
        <f t="shared" si="90"/>
        <v>0.14950626028014677</v>
      </c>
      <c r="N2652" s="54"/>
      <c r="O2652" s="26"/>
      <c r="T2652" s="53"/>
      <c r="Y2652" s="28"/>
    </row>
    <row r="2653" spans="9:25" x14ac:dyDescent="0.3">
      <c r="I2653" s="22">
        <v>40956</v>
      </c>
      <c r="J2653" s="29">
        <f t="shared" si="89"/>
        <v>2012</v>
      </c>
      <c r="K2653" s="29">
        <v>1490</v>
      </c>
      <c r="L2653" s="42">
        <v>3976.54</v>
      </c>
      <c r="M2653" s="26">
        <f t="shared" si="90"/>
        <v>0.15786255452221357</v>
      </c>
      <c r="N2653" s="54"/>
      <c r="O2653" s="26"/>
      <c r="T2653" s="53"/>
      <c r="Y2653" s="28"/>
    </row>
    <row r="2654" spans="9:25" x14ac:dyDescent="0.3">
      <c r="I2654" s="22">
        <v>40959</v>
      </c>
      <c r="J2654" s="29">
        <f t="shared" si="89"/>
        <v>2012</v>
      </c>
      <c r="K2654" s="29">
        <v>1490</v>
      </c>
      <c r="L2654" s="42">
        <v>3980.25</v>
      </c>
      <c r="M2654" s="26" t="str">
        <f t="shared" si="90"/>
        <v/>
      </c>
      <c r="N2654" s="54"/>
      <c r="O2654" s="26"/>
      <c r="T2654" s="53"/>
      <c r="Y2654" s="28"/>
    </row>
    <row r="2655" spans="9:25" x14ac:dyDescent="0.3">
      <c r="I2655" s="22">
        <v>40960</v>
      </c>
      <c r="J2655" s="29">
        <f t="shared" si="89"/>
        <v>2012</v>
      </c>
      <c r="K2655" s="29">
        <v>1510</v>
      </c>
      <c r="L2655" s="42">
        <v>4002.95</v>
      </c>
      <c r="M2655" s="26">
        <f t="shared" si="90"/>
        <v>0.1444717009183335</v>
      </c>
      <c r="N2655" s="54"/>
      <c r="O2655" s="26"/>
      <c r="T2655" s="53"/>
      <c r="Y2655" s="28"/>
    </row>
    <row r="2656" spans="9:25" x14ac:dyDescent="0.3">
      <c r="I2656" s="22">
        <v>40961</v>
      </c>
      <c r="J2656" s="29">
        <f t="shared" si="89"/>
        <v>2012</v>
      </c>
      <c r="K2656" s="29">
        <v>1510</v>
      </c>
      <c r="L2656" s="42">
        <v>3995.02</v>
      </c>
      <c r="M2656" s="26">
        <f t="shared" si="90"/>
        <v>0.15760771927791142</v>
      </c>
      <c r="N2656" s="54"/>
      <c r="O2656" s="26"/>
      <c r="T2656" s="53"/>
      <c r="Y2656" s="28"/>
    </row>
    <row r="2657" spans="9:25" x14ac:dyDescent="0.3">
      <c r="I2657" s="22">
        <v>40962</v>
      </c>
      <c r="J2657" s="29">
        <f t="shared" si="89"/>
        <v>2012</v>
      </c>
      <c r="K2657" s="29">
        <v>1500</v>
      </c>
      <c r="L2657" s="42">
        <v>3958.81</v>
      </c>
      <c r="M2657" s="26">
        <f t="shared" si="90"/>
        <v>0.13951446697293129</v>
      </c>
      <c r="N2657" s="54"/>
      <c r="O2657" s="26"/>
      <c r="T2657" s="53"/>
      <c r="Y2657" s="28"/>
    </row>
    <row r="2658" spans="9:25" x14ac:dyDescent="0.3">
      <c r="I2658" s="22">
        <v>40963</v>
      </c>
      <c r="J2658" s="29">
        <f t="shared" si="89"/>
        <v>2012</v>
      </c>
      <c r="K2658" s="29">
        <v>1490</v>
      </c>
      <c r="L2658" s="42">
        <v>3894.56</v>
      </c>
      <c r="M2658" s="26">
        <f t="shared" si="90"/>
        <v>0.13242593330289923</v>
      </c>
      <c r="N2658" s="54"/>
      <c r="O2658" s="26"/>
      <c r="T2658" s="53"/>
      <c r="Y2658" s="28"/>
    </row>
    <row r="2659" spans="9:25" x14ac:dyDescent="0.3">
      <c r="I2659" s="22">
        <v>40966</v>
      </c>
      <c r="J2659" s="29">
        <f t="shared" si="89"/>
        <v>2012</v>
      </c>
      <c r="K2659" s="29">
        <v>1480</v>
      </c>
      <c r="L2659" s="42">
        <v>3861.02</v>
      </c>
      <c r="M2659" s="26" t="str">
        <f t="shared" si="90"/>
        <v/>
      </c>
      <c r="N2659" s="54"/>
      <c r="O2659" s="26"/>
      <c r="T2659" s="53"/>
      <c r="Y2659" s="28"/>
    </row>
    <row r="2660" spans="9:25" x14ac:dyDescent="0.3">
      <c r="I2660" s="22">
        <v>40967</v>
      </c>
      <c r="J2660" s="29">
        <f t="shared" si="89"/>
        <v>2012</v>
      </c>
      <c r="K2660" s="29">
        <v>1490</v>
      </c>
      <c r="L2660" s="42">
        <v>3903.56</v>
      </c>
      <c r="M2660" s="26">
        <f t="shared" si="90"/>
        <v>0.124831789300791</v>
      </c>
      <c r="N2660" s="54"/>
      <c r="O2660" s="26"/>
      <c r="T2660" s="53"/>
      <c r="Y2660" s="28"/>
    </row>
    <row r="2661" spans="9:25" x14ac:dyDescent="0.3">
      <c r="I2661" s="22">
        <v>40968</v>
      </c>
      <c r="J2661" s="29">
        <f t="shared" si="89"/>
        <v>2012</v>
      </c>
      <c r="K2661" s="29">
        <v>1520</v>
      </c>
      <c r="L2661" s="42">
        <v>3985.21</v>
      </c>
      <c r="M2661" s="26">
        <f t="shared" si="90"/>
        <v>0.14835967553704962</v>
      </c>
      <c r="N2661" s="54"/>
      <c r="O2661" s="26"/>
      <c r="T2661" s="53"/>
      <c r="Y2661" s="28"/>
    </row>
    <row r="2662" spans="9:25" x14ac:dyDescent="0.3">
      <c r="I2662" s="22">
        <v>40969</v>
      </c>
      <c r="J2662" s="29">
        <f t="shared" si="89"/>
        <v>2012</v>
      </c>
      <c r="K2662" s="29">
        <v>1530</v>
      </c>
      <c r="L2662" s="42">
        <v>3962.29</v>
      </c>
      <c r="M2662" s="26" t="str">
        <f t="shared" si="90"/>
        <v/>
      </c>
      <c r="N2662" s="54"/>
      <c r="O2662" s="26"/>
      <c r="T2662" s="53"/>
      <c r="Y2662" s="28"/>
    </row>
    <row r="2663" spans="9:25" x14ac:dyDescent="0.3">
      <c r="I2663" s="22">
        <v>40970</v>
      </c>
      <c r="J2663" s="29">
        <f t="shared" si="89"/>
        <v>2012</v>
      </c>
      <c r="K2663" s="29">
        <v>1550</v>
      </c>
      <c r="L2663" s="42">
        <v>4004.87</v>
      </c>
      <c r="M2663" s="26">
        <f t="shared" si="90"/>
        <v>0.14877803912569562</v>
      </c>
      <c r="N2663" s="54"/>
      <c r="O2663" s="26"/>
      <c r="T2663" s="53"/>
      <c r="Y2663" s="28"/>
    </row>
    <row r="2664" spans="9:25" x14ac:dyDescent="0.3">
      <c r="I2664" s="22">
        <v>40973</v>
      </c>
      <c r="J2664" s="29">
        <f t="shared" si="89"/>
        <v>2012</v>
      </c>
      <c r="K2664" s="29">
        <v>1540</v>
      </c>
      <c r="L2664" s="42">
        <v>3984.9</v>
      </c>
      <c r="M2664" s="26" t="str">
        <f t="shared" si="90"/>
        <v/>
      </c>
      <c r="N2664" s="54"/>
      <c r="O2664" s="26"/>
      <c r="T2664" s="53"/>
      <c r="Y2664" s="28"/>
    </row>
    <row r="2665" spans="9:25" x14ac:dyDescent="0.3">
      <c r="I2665" s="22">
        <v>40975</v>
      </c>
      <c r="J2665" s="29">
        <f t="shared" si="89"/>
        <v>2012</v>
      </c>
      <c r="K2665" s="29" t="s">
        <v>75</v>
      </c>
      <c r="L2665" s="42">
        <v>3942.52</v>
      </c>
      <c r="M2665" s="26">
        <f t="shared" si="90"/>
        <v>0.10691463674853728</v>
      </c>
      <c r="N2665" s="54"/>
      <c r="O2665" s="26"/>
      <c r="T2665" s="53"/>
      <c r="Y2665" s="28"/>
    </row>
    <row r="2666" spans="9:25" x14ac:dyDescent="0.3">
      <c r="I2666" s="22">
        <v>40976</v>
      </c>
      <c r="J2666" s="29">
        <f t="shared" si="89"/>
        <v>2012</v>
      </c>
      <c r="K2666" s="29">
        <v>1510</v>
      </c>
      <c r="L2666" s="42">
        <v>3967.67</v>
      </c>
      <c r="M2666" s="26">
        <f t="shared" si="90"/>
        <v>0.10819174875918569</v>
      </c>
      <c r="N2666" s="54"/>
      <c r="O2666" s="26"/>
      <c r="T2666" s="53"/>
      <c r="Y2666" s="28"/>
    </row>
    <row r="2667" spans="9:25" x14ac:dyDescent="0.3">
      <c r="I2667" s="22">
        <v>40977</v>
      </c>
      <c r="J2667" s="29">
        <f t="shared" si="89"/>
        <v>2012</v>
      </c>
      <c r="K2667" s="29">
        <v>1500</v>
      </c>
      <c r="L2667" s="42">
        <v>3991.54</v>
      </c>
      <c r="M2667" s="26">
        <f t="shared" si="90"/>
        <v>0.10916780597330136</v>
      </c>
      <c r="N2667" s="54"/>
      <c r="O2667" s="26"/>
      <c r="T2667" s="53"/>
      <c r="Y2667" s="28"/>
    </row>
    <row r="2668" spans="9:25" x14ac:dyDescent="0.3">
      <c r="I2668" s="22">
        <v>40980</v>
      </c>
      <c r="J2668" s="29">
        <f t="shared" si="89"/>
        <v>2012</v>
      </c>
      <c r="K2668" s="29">
        <v>1540</v>
      </c>
      <c r="L2668" s="42">
        <v>3987.35</v>
      </c>
      <c r="M2668" s="26" t="str">
        <f t="shared" si="90"/>
        <v/>
      </c>
      <c r="N2668" s="54"/>
      <c r="O2668" s="26"/>
      <c r="T2668" s="53"/>
      <c r="Y2668" s="28"/>
    </row>
    <row r="2669" spans="9:25" x14ac:dyDescent="0.3">
      <c r="I2669" s="22">
        <v>40981</v>
      </c>
      <c r="J2669" s="29">
        <f t="shared" si="89"/>
        <v>2012</v>
      </c>
      <c r="K2669" s="29">
        <v>1530</v>
      </c>
      <c r="L2669" s="42">
        <v>4008.64</v>
      </c>
      <c r="M2669" s="26" t="str">
        <f t="shared" si="90"/>
        <v/>
      </c>
      <c r="N2669" s="54"/>
      <c r="O2669" s="26"/>
      <c r="T2669" s="53"/>
      <c r="Y2669" s="28"/>
    </row>
    <row r="2670" spans="9:25" x14ac:dyDescent="0.3">
      <c r="I2670" s="22">
        <v>40982</v>
      </c>
      <c r="J2670" s="29">
        <f t="shared" si="89"/>
        <v>2012</v>
      </c>
      <c r="K2670" s="29">
        <v>1570</v>
      </c>
      <c r="L2670" s="42">
        <v>4054.33</v>
      </c>
      <c r="M2670" s="26">
        <f t="shared" si="90"/>
        <v>0.13571756717387887</v>
      </c>
      <c r="N2670" s="54"/>
      <c r="O2670" s="26"/>
      <c r="T2670" s="53"/>
      <c r="Y2670" s="28"/>
    </row>
    <row r="2671" spans="9:25" x14ac:dyDescent="0.3">
      <c r="I2671" s="22">
        <v>40983</v>
      </c>
      <c r="J2671" s="29">
        <f t="shared" si="89"/>
        <v>2012</v>
      </c>
      <c r="K2671" s="29">
        <v>1560</v>
      </c>
      <c r="L2671" s="42">
        <v>4039.98</v>
      </c>
      <c r="M2671" s="26">
        <f t="shared" si="90"/>
        <v>0.14626271109497005</v>
      </c>
      <c r="N2671" s="54"/>
      <c r="O2671" s="26"/>
      <c r="T2671" s="53"/>
      <c r="Y2671" s="28"/>
    </row>
    <row r="2672" spans="9:25" x14ac:dyDescent="0.3">
      <c r="I2672" s="22">
        <v>40984</v>
      </c>
      <c r="J2672" s="29">
        <f t="shared" si="89"/>
        <v>2012</v>
      </c>
      <c r="K2672" s="29">
        <v>1580</v>
      </c>
      <c r="L2672" s="42">
        <v>4028.54</v>
      </c>
      <c r="M2672" s="26">
        <f t="shared" si="90"/>
        <v>0.14075118647139442</v>
      </c>
      <c r="N2672" s="54"/>
      <c r="O2672" s="26"/>
      <c r="T2672" s="53"/>
      <c r="Y2672" s="28"/>
    </row>
    <row r="2673" spans="9:25" x14ac:dyDescent="0.3">
      <c r="I2673" s="22">
        <v>40987</v>
      </c>
      <c r="J2673" s="29">
        <f t="shared" si="89"/>
        <v>2012</v>
      </c>
      <c r="K2673" s="29">
        <v>1590</v>
      </c>
      <c r="L2673" s="42">
        <v>4024.73</v>
      </c>
      <c r="M2673" s="26" t="str">
        <f t="shared" si="90"/>
        <v/>
      </c>
      <c r="N2673" s="54"/>
      <c r="O2673" s="26"/>
      <c r="T2673" s="53"/>
      <c r="Y2673" s="28"/>
    </row>
    <row r="2674" spans="9:25" x14ac:dyDescent="0.3">
      <c r="I2674" s="22">
        <v>40988</v>
      </c>
      <c r="J2674" s="29">
        <f t="shared" si="89"/>
        <v>2012</v>
      </c>
      <c r="K2674" s="29">
        <v>1600</v>
      </c>
      <c r="L2674" s="42">
        <v>4022.17</v>
      </c>
      <c r="M2674" s="26" t="str">
        <f t="shared" si="90"/>
        <v/>
      </c>
      <c r="N2674" s="54"/>
      <c r="O2674" s="26"/>
      <c r="T2674" s="53"/>
      <c r="Y2674" s="28"/>
    </row>
    <row r="2675" spans="9:25" x14ac:dyDescent="0.3">
      <c r="I2675" s="22">
        <v>40989</v>
      </c>
      <c r="J2675" s="29">
        <f t="shared" si="89"/>
        <v>2012</v>
      </c>
      <c r="K2675" s="29">
        <v>1580</v>
      </c>
      <c r="L2675" s="42">
        <v>4036.23</v>
      </c>
      <c r="M2675" s="26">
        <f t="shared" si="90"/>
        <v>0.14703099023828811</v>
      </c>
      <c r="N2675" s="54"/>
      <c r="O2675" s="26"/>
      <c r="T2675" s="53"/>
      <c r="Y2675" s="28"/>
    </row>
    <row r="2676" spans="9:25" x14ac:dyDescent="0.3">
      <c r="I2676" s="22">
        <v>40990</v>
      </c>
      <c r="J2676" s="29">
        <f t="shared" si="89"/>
        <v>2012</v>
      </c>
      <c r="K2676" s="29">
        <v>1590</v>
      </c>
      <c r="L2676" s="42">
        <v>4041.56</v>
      </c>
      <c r="M2676" s="26" t="str">
        <f t="shared" si="90"/>
        <v/>
      </c>
      <c r="N2676" s="54"/>
      <c r="O2676" s="26"/>
      <c r="T2676" s="53"/>
      <c r="Y2676" s="28"/>
    </row>
    <row r="2677" spans="9:25" x14ac:dyDescent="0.3">
      <c r="I2677" s="22">
        <v>40994</v>
      </c>
      <c r="J2677" s="29">
        <f t="shared" si="89"/>
        <v>2012</v>
      </c>
      <c r="K2677" s="29">
        <v>1600</v>
      </c>
      <c r="L2677" s="42">
        <v>4031.71</v>
      </c>
      <c r="M2677" s="26" t="str">
        <f t="shared" si="90"/>
        <v/>
      </c>
      <c r="N2677" s="54"/>
      <c r="O2677" s="26"/>
      <c r="T2677" s="53"/>
      <c r="Y2677" s="28"/>
    </row>
    <row r="2678" spans="9:25" x14ac:dyDescent="0.3">
      <c r="I2678" s="22">
        <v>40995</v>
      </c>
      <c r="J2678" s="29">
        <f t="shared" si="89"/>
        <v>2012</v>
      </c>
      <c r="K2678" s="29">
        <v>1620</v>
      </c>
      <c r="L2678" s="42">
        <v>4079.38</v>
      </c>
      <c r="M2678" s="26" t="str">
        <f t="shared" si="90"/>
        <v/>
      </c>
      <c r="N2678" s="54"/>
      <c r="O2678" s="26"/>
      <c r="T2678" s="53"/>
      <c r="Y2678" s="28"/>
    </row>
    <row r="2679" spans="9:25" x14ac:dyDescent="0.3">
      <c r="I2679" s="22">
        <v>40996</v>
      </c>
      <c r="J2679" s="29">
        <f t="shared" si="89"/>
        <v>2012</v>
      </c>
      <c r="K2679" s="29">
        <v>1620</v>
      </c>
      <c r="L2679" s="42">
        <v>4090.57</v>
      </c>
      <c r="M2679" s="26">
        <f t="shared" si="90"/>
        <v>0.13536745807497377</v>
      </c>
      <c r="N2679" s="54"/>
      <c r="O2679" s="26"/>
      <c r="T2679" s="53"/>
      <c r="Y2679" s="28"/>
    </row>
    <row r="2680" spans="9:25" x14ac:dyDescent="0.3">
      <c r="I2680" s="22">
        <v>40997</v>
      </c>
      <c r="J2680" s="29">
        <f t="shared" si="89"/>
        <v>2012</v>
      </c>
      <c r="K2680" s="29">
        <v>1610</v>
      </c>
      <c r="L2680" s="42">
        <v>4105.17</v>
      </c>
      <c r="M2680" s="26">
        <f t="shared" si="90"/>
        <v>0.14302062363741153</v>
      </c>
      <c r="N2680" s="54"/>
      <c r="O2680" s="26"/>
      <c r="T2680" s="53"/>
      <c r="Y2680" s="28"/>
    </row>
    <row r="2681" spans="9:25" x14ac:dyDescent="0.3">
      <c r="I2681" s="22">
        <v>40998</v>
      </c>
      <c r="J2681" s="29">
        <f t="shared" si="89"/>
        <v>2012</v>
      </c>
      <c r="K2681" s="29">
        <v>1600</v>
      </c>
      <c r="L2681" s="42">
        <v>4121.55</v>
      </c>
      <c r="M2681" s="26">
        <f t="shared" si="90"/>
        <v>0.13198918972364587</v>
      </c>
      <c r="N2681" s="54"/>
      <c r="O2681" s="26"/>
      <c r="T2681" s="53"/>
      <c r="Y2681" s="28"/>
    </row>
    <row r="2682" spans="9:25" x14ac:dyDescent="0.3">
      <c r="I2682" s="22">
        <v>41001</v>
      </c>
      <c r="J2682" s="29">
        <f t="shared" si="89"/>
        <v>2012</v>
      </c>
      <c r="K2682" s="29">
        <v>1610</v>
      </c>
      <c r="L2682" s="42">
        <v>4166.07</v>
      </c>
      <c r="M2682" s="26" t="str">
        <f t="shared" si="90"/>
        <v/>
      </c>
      <c r="N2682" s="54"/>
      <c r="O2682" s="26"/>
      <c r="T2682" s="53"/>
      <c r="Y2682" s="28"/>
    </row>
    <row r="2683" spans="9:25" x14ac:dyDescent="0.3">
      <c r="I2683" s="22">
        <v>41002</v>
      </c>
      <c r="J2683" s="29">
        <f t="shared" si="89"/>
        <v>2012</v>
      </c>
      <c r="K2683" s="29" t="s">
        <v>75</v>
      </c>
      <c r="L2683" s="42">
        <v>4215.4399999999996</v>
      </c>
      <c r="M2683" s="26" t="str">
        <f t="shared" si="90"/>
        <v/>
      </c>
      <c r="N2683" s="54"/>
      <c r="O2683" s="26"/>
      <c r="T2683" s="53"/>
      <c r="Y2683" s="28"/>
    </row>
    <row r="2684" spans="9:25" x14ac:dyDescent="0.3">
      <c r="I2684" s="22">
        <v>41003</v>
      </c>
      <c r="J2684" s="29">
        <f t="shared" si="89"/>
        <v>2012</v>
      </c>
      <c r="K2684" s="29">
        <v>1550</v>
      </c>
      <c r="L2684" s="42">
        <v>4134.04</v>
      </c>
      <c r="M2684" s="26">
        <f t="shared" si="90"/>
        <v>0.11729300955392488</v>
      </c>
      <c r="N2684" s="54"/>
      <c r="O2684" s="26"/>
      <c r="T2684" s="53"/>
      <c r="Y2684" s="28"/>
    </row>
    <row r="2685" spans="9:25" x14ac:dyDescent="0.3">
      <c r="I2685" s="22">
        <v>41004</v>
      </c>
      <c r="J2685" s="29">
        <f t="shared" si="89"/>
        <v>2012</v>
      </c>
      <c r="K2685" s="29">
        <v>1590</v>
      </c>
      <c r="L2685" s="42">
        <v>4166.37</v>
      </c>
      <c r="M2685" s="26">
        <f t="shared" si="90"/>
        <v>0.13034124266808461</v>
      </c>
      <c r="N2685" s="54"/>
      <c r="O2685" s="26"/>
      <c r="T2685" s="53"/>
      <c r="Y2685" s="28"/>
    </row>
    <row r="2686" spans="9:25" x14ac:dyDescent="0.3">
      <c r="I2686" s="22">
        <v>41008</v>
      </c>
      <c r="J2686" s="29">
        <f t="shared" si="89"/>
        <v>2012</v>
      </c>
      <c r="K2686" s="29">
        <v>1590</v>
      </c>
      <c r="L2686" s="42">
        <v>4154.07</v>
      </c>
      <c r="M2686" s="26" t="str">
        <f t="shared" si="90"/>
        <v/>
      </c>
      <c r="N2686" s="54"/>
      <c r="O2686" s="26"/>
      <c r="T2686" s="53"/>
      <c r="Y2686" s="28"/>
    </row>
    <row r="2687" spans="9:25" x14ac:dyDescent="0.3">
      <c r="I2687" s="22">
        <v>41009</v>
      </c>
      <c r="J2687" s="29">
        <f t="shared" si="89"/>
        <v>2012</v>
      </c>
      <c r="K2687" s="29">
        <v>1580</v>
      </c>
      <c r="L2687" s="42">
        <v>4149.8</v>
      </c>
      <c r="M2687" s="26" t="str">
        <f t="shared" si="90"/>
        <v/>
      </c>
      <c r="N2687" s="54"/>
      <c r="O2687" s="26"/>
      <c r="T2687" s="53"/>
      <c r="Y2687" s="28"/>
    </row>
    <row r="2688" spans="9:25" x14ac:dyDescent="0.3">
      <c r="I2688" s="22">
        <v>41010</v>
      </c>
      <c r="J2688" s="29">
        <f t="shared" si="89"/>
        <v>2012</v>
      </c>
      <c r="K2688" s="29">
        <v>1580</v>
      </c>
      <c r="L2688" s="42">
        <v>4130.01</v>
      </c>
      <c r="M2688" s="26">
        <f t="shared" si="90"/>
        <v>0.10255910556777653</v>
      </c>
      <c r="N2688" s="54"/>
      <c r="O2688" s="26"/>
      <c r="T2688" s="53"/>
      <c r="Y2688" s="28"/>
    </row>
    <row r="2689" spans="9:25" x14ac:dyDescent="0.3">
      <c r="I2689" s="22">
        <v>41011</v>
      </c>
      <c r="J2689" s="29">
        <f t="shared" si="89"/>
        <v>2012</v>
      </c>
      <c r="K2689" s="29">
        <v>1600</v>
      </c>
      <c r="L2689" s="42">
        <v>4139.54</v>
      </c>
      <c r="M2689" s="26">
        <f t="shared" si="90"/>
        <v>0.11300995098447796</v>
      </c>
      <c r="N2689" s="54"/>
      <c r="O2689" s="26"/>
      <c r="T2689" s="53"/>
      <c r="Y2689" s="28"/>
    </row>
    <row r="2690" spans="9:25" x14ac:dyDescent="0.3">
      <c r="I2690" s="22">
        <v>41012</v>
      </c>
      <c r="J2690" s="29">
        <f t="shared" si="89"/>
        <v>2012</v>
      </c>
      <c r="K2690" s="29">
        <v>1590</v>
      </c>
      <c r="L2690" s="42">
        <v>4159.28</v>
      </c>
      <c r="M2690" s="26">
        <f t="shared" si="90"/>
        <v>0.11377165335354177</v>
      </c>
      <c r="N2690" s="54"/>
      <c r="O2690" s="26"/>
      <c r="T2690" s="53"/>
      <c r="Y2690" s="28"/>
    </row>
    <row r="2691" spans="9:25" x14ac:dyDescent="0.3">
      <c r="I2691" s="22">
        <v>41015</v>
      </c>
      <c r="J2691" s="29">
        <f t="shared" si="89"/>
        <v>2012</v>
      </c>
      <c r="K2691" s="29">
        <v>1570</v>
      </c>
      <c r="L2691" s="42">
        <v>4146.58</v>
      </c>
      <c r="M2691" s="26" t="str">
        <f t="shared" si="90"/>
        <v/>
      </c>
      <c r="N2691" s="54"/>
      <c r="O2691" s="26"/>
      <c r="T2691" s="53"/>
      <c r="Y2691" s="28"/>
    </row>
    <row r="2692" spans="9:25" x14ac:dyDescent="0.3">
      <c r="I2692" s="22">
        <v>41016</v>
      </c>
      <c r="J2692" s="29">
        <f t="shared" si="89"/>
        <v>2012</v>
      </c>
      <c r="K2692" s="29">
        <v>1580</v>
      </c>
      <c r="L2692" s="42">
        <v>4157.37</v>
      </c>
      <c r="M2692" s="26" t="str">
        <f t="shared" si="90"/>
        <v/>
      </c>
      <c r="N2692" s="54"/>
      <c r="O2692" s="26"/>
      <c r="T2692" s="53"/>
      <c r="Y2692" s="28"/>
    </row>
    <row r="2693" spans="9:25" x14ac:dyDescent="0.3">
      <c r="I2693" s="22">
        <v>41017</v>
      </c>
      <c r="J2693" s="29">
        <f t="shared" ref="J2693:J2756" si="91">YEAR(I2693)</f>
        <v>2012</v>
      </c>
      <c r="K2693" s="29">
        <v>1580</v>
      </c>
      <c r="L2693" s="42">
        <v>4166.24</v>
      </c>
      <c r="M2693" s="26">
        <f t="shared" ref="M2693:M2756" si="92">IFERROR((L2693-_xlfn.XLOOKUP(EDATE(I2693, -12), I:I, L:L, "", 0)) / _xlfn.XLOOKUP(EDATE(I2693, -12), I:I, L:L, "", 0),IF(_xlfn.XLOOKUP(EDATE(I2693, -12), I:I, L:L, "", 0)=0, "Previous Year Value is Zero", ""))</f>
        <v>0.11783250649974365</v>
      </c>
      <c r="N2693" s="54"/>
      <c r="O2693" s="26"/>
      <c r="T2693" s="53"/>
      <c r="Y2693" s="28"/>
    </row>
    <row r="2694" spans="9:25" x14ac:dyDescent="0.3">
      <c r="I2694" s="22">
        <v>41018</v>
      </c>
      <c r="J2694" s="29">
        <f t="shared" si="91"/>
        <v>2012</v>
      </c>
      <c r="K2694" s="29">
        <v>1590</v>
      </c>
      <c r="L2694" s="42">
        <v>4163.72</v>
      </c>
      <c r="M2694" s="26">
        <f t="shared" si="92"/>
        <v>0.11548631669189453</v>
      </c>
      <c r="N2694" s="54"/>
      <c r="O2694" s="26"/>
      <c r="T2694" s="53"/>
      <c r="Y2694" s="28"/>
    </row>
    <row r="2695" spans="9:25" x14ac:dyDescent="0.3">
      <c r="I2695" s="22">
        <v>41019</v>
      </c>
      <c r="J2695" s="29">
        <f t="shared" si="91"/>
        <v>2012</v>
      </c>
      <c r="K2695" s="29">
        <v>1600</v>
      </c>
      <c r="L2695" s="42">
        <v>4181.37</v>
      </c>
      <c r="M2695" s="26">
        <f t="shared" si="92"/>
        <v>0.10187996078803394</v>
      </c>
      <c r="N2695" s="54"/>
      <c r="O2695" s="26"/>
      <c r="T2695" s="53"/>
      <c r="Y2695" s="28"/>
    </row>
    <row r="2696" spans="9:25" x14ac:dyDescent="0.3">
      <c r="I2696" s="22">
        <v>41022</v>
      </c>
      <c r="J2696" s="29">
        <f t="shared" si="91"/>
        <v>2012</v>
      </c>
      <c r="K2696" s="29">
        <v>1600</v>
      </c>
      <c r="L2696" s="42">
        <v>4155.49</v>
      </c>
      <c r="M2696" s="26" t="str">
        <f t="shared" si="92"/>
        <v/>
      </c>
      <c r="N2696" s="54"/>
      <c r="O2696" s="26"/>
      <c r="T2696" s="53"/>
      <c r="Y2696" s="28"/>
    </row>
    <row r="2697" spans="9:25" x14ac:dyDescent="0.3">
      <c r="I2697" s="22">
        <v>41023</v>
      </c>
      <c r="J2697" s="29">
        <f t="shared" si="91"/>
        <v>2012</v>
      </c>
      <c r="K2697" s="29">
        <v>1600</v>
      </c>
      <c r="L2697" s="42">
        <v>4170.3500000000004</v>
      </c>
      <c r="M2697" s="26" t="str">
        <f t="shared" si="92"/>
        <v/>
      </c>
      <c r="N2697" s="54"/>
      <c r="O2697" s="26"/>
      <c r="T2697" s="53"/>
      <c r="Y2697" s="28"/>
    </row>
    <row r="2698" spans="9:25" x14ac:dyDescent="0.3">
      <c r="I2698" s="22">
        <v>41024</v>
      </c>
      <c r="J2698" s="29">
        <f t="shared" si="91"/>
        <v>2012</v>
      </c>
      <c r="K2698" s="29">
        <v>1590</v>
      </c>
      <c r="L2698" s="42">
        <v>4163.6400000000003</v>
      </c>
      <c r="M2698" s="26" t="str">
        <f t="shared" si="92"/>
        <v/>
      </c>
      <c r="N2698" s="54"/>
      <c r="O2698" s="26"/>
      <c r="T2698" s="53"/>
      <c r="Y2698" s="28"/>
    </row>
    <row r="2699" spans="9:25" x14ac:dyDescent="0.3">
      <c r="I2699" s="22">
        <v>41025</v>
      </c>
      <c r="J2699" s="29">
        <f t="shared" si="91"/>
        <v>2012</v>
      </c>
      <c r="K2699" s="29">
        <v>1600</v>
      </c>
      <c r="L2699" s="42">
        <v>4180.3100000000004</v>
      </c>
      <c r="M2699" s="26">
        <f t="shared" si="92"/>
        <v>0.1074050232193428</v>
      </c>
      <c r="N2699" s="54"/>
      <c r="O2699" s="26"/>
      <c r="T2699" s="53"/>
      <c r="Y2699" s="28"/>
    </row>
    <row r="2700" spans="9:25" x14ac:dyDescent="0.3">
      <c r="I2700" s="22">
        <v>41026</v>
      </c>
      <c r="J2700" s="29">
        <f t="shared" si="91"/>
        <v>2012</v>
      </c>
      <c r="K2700" s="29">
        <v>1570</v>
      </c>
      <c r="L2700" s="42">
        <v>4163.9799999999996</v>
      </c>
      <c r="M2700" s="26">
        <f t="shared" si="92"/>
        <v>9.4364416690977171E-2</v>
      </c>
      <c r="N2700" s="54"/>
      <c r="O2700" s="26"/>
      <c r="T2700" s="53"/>
      <c r="Y2700" s="28"/>
    </row>
    <row r="2701" spans="9:25" x14ac:dyDescent="0.3">
      <c r="I2701" s="22">
        <v>41029</v>
      </c>
      <c r="J2701" s="29">
        <f t="shared" si="91"/>
        <v>2012</v>
      </c>
      <c r="K2701" s="29">
        <v>1600</v>
      </c>
      <c r="L2701" s="42">
        <v>4180.7299999999996</v>
      </c>
      <c r="M2701" s="26" t="str">
        <f t="shared" si="92"/>
        <v/>
      </c>
      <c r="N2701" s="54"/>
      <c r="O2701" s="26"/>
      <c r="T2701" s="53"/>
      <c r="Y2701" s="28"/>
    </row>
    <row r="2702" spans="9:25" x14ac:dyDescent="0.3">
      <c r="I2702" s="22">
        <v>41031</v>
      </c>
      <c r="J2702" s="29">
        <f t="shared" si="91"/>
        <v>2012</v>
      </c>
      <c r="K2702" s="29">
        <v>1600</v>
      </c>
      <c r="L2702" s="42">
        <v>4195.9799999999996</v>
      </c>
      <c r="M2702" s="26">
        <f t="shared" si="92"/>
        <v>9.0063128361000541E-2</v>
      </c>
      <c r="N2702" s="54"/>
      <c r="O2702" s="26"/>
      <c r="T2702" s="53"/>
      <c r="Y2702" s="28"/>
    </row>
    <row r="2703" spans="9:25" x14ac:dyDescent="0.3">
      <c r="I2703" s="22">
        <v>41032</v>
      </c>
      <c r="J2703" s="29">
        <f t="shared" si="91"/>
        <v>2012</v>
      </c>
      <c r="K2703" s="29">
        <v>1610</v>
      </c>
      <c r="L2703" s="42">
        <v>4224</v>
      </c>
      <c r="M2703" s="26">
        <f t="shared" si="92"/>
        <v>0.10753643936473978</v>
      </c>
      <c r="N2703" s="54"/>
      <c r="O2703" s="26"/>
      <c r="T2703" s="53"/>
      <c r="Y2703" s="28"/>
    </row>
    <row r="2704" spans="9:25" x14ac:dyDescent="0.3">
      <c r="I2704" s="22">
        <v>41033</v>
      </c>
      <c r="J2704" s="29">
        <f t="shared" si="91"/>
        <v>2012</v>
      </c>
      <c r="K2704" s="29">
        <v>1610</v>
      </c>
      <c r="L2704" s="42">
        <v>4216.68</v>
      </c>
      <c r="M2704" s="26">
        <f t="shared" si="92"/>
        <v>0.10530992704977561</v>
      </c>
      <c r="N2704" s="54"/>
      <c r="O2704" s="26"/>
      <c r="T2704" s="53"/>
      <c r="Y2704" s="28"/>
    </row>
    <row r="2705" spans="9:25" x14ac:dyDescent="0.3">
      <c r="I2705" s="22">
        <v>41036</v>
      </c>
      <c r="J2705" s="29">
        <f t="shared" si="91"/>
        <v>2012</v>
      </c>
      <c r="K2705" s="29">
        <v>1600</v>
      </c>
      <c r="L2705" s="42">
        <v>4158.8599999999997</v>
      </c>
      <c r="M2705" s="26" t="str">
        <f t="shared" si="92"/>
        <v/>
      </c>
      <c r="N2705" s="54"/>
      <c r="O2705" s="26"/>
      <c r="T2705" s="53"/>
      <c r="Y2705" s="28"/>
    </row>
    <row r="2706" spans="9:25" x14ac:dyDescent="0.3">
      <c r="I2706" s="22">
        <v>41037</v>
      </c>
      <c r="J2706" s="29">
        <f t="shared" si="91"/>
        <v>2012</v>
      </c>
      <c r="K2706" s="29">
        <v>1600</v>
      </c>
      <c r="L2706" s="42">
        <v>4181.07</v>
      </c>
      <c r="M2706" s="26" t="str">
        <f t="shared" si="92"/>
        <v/>
      </c>
      <c r="N2706" s="54"/>
      <c r="O2706" s="26"/>
      <c r="T2706" s="53"/>
      <c r="Y2706" s="28"/>
    </row>
    <row r="2707" spans="9:25" x14ac:dyDescent="0.3">
      <c r="I2707" s="22">
        <v>41038</v>
      </c>
      <c r="J2707" s="29">
        <f t="shared" si="91"/>
        <v>2012</v>
      </c>
      <c r="K2707" s="29">
        <v>1600</v>
      </c>
      <c r="L2707" s="42">
        <v>4129.0600000000004</v>
      </c>
      <c r="M2707" s="26">
        <f t="shared" si="92"/>
        <v>9.077124252070444E-2</v>
      </c>
      <c r="N2707" s="54"/>
      <c r="O2707" s="26"/>
      <c r="T2707" s="53"/>
      <c r="Y2707" s="28"/>
    </row>
    <row r="2708" spans="9:25" x14ac:dyDescent="0.3">
      <c r="I2708" s="22">
        <v>41039</v>
      </c>
      <c r="J2708" s="29">
        <f t="shared" si="91"/>
        <v>2012</v>
      </c>
      <c r="K2708" s="29">
        <v>1600</v>
      </c>
      <c r="L2708" s="42">
        <v>4133.63</v>
      </c>
      <c r="M2708" s="26">
        <f t="shared" si="92"/>
        <v>8.7648532306105517E-2</v>
      </c>
      <c r="N2708" s="54"/>
      <c r="O2708" s="26"/>
      <c r="T2708" s="53"/>
      <c r="Y2708" s="28"/>
    </row>
    <row r="2709" spans="9:25" x14ac:dyDescent="0.3">
      <c r="I2709" s="22">
        <v>41040</v>
      </c>
      <c r="J2709" s="29">
        <f t="shared" si="91"/>
        <v>2012</v>
      </c>
      <c r="K2709" s="29">
        <v>1600</v>
      </c>
      <c r="L2709" s="42">
        <v>4114.1400000000003</v>
      </c>
      <c r="M2709" s="26">
        <f t="shared" si="92"/>
        <v>7.1909831324547951E-2</v>
      </c>
      <c r="N2709" s="54"/>
      <c r="O2709" s="26"/>
      <c r="T2709" s="53"/>
      <c r="Y2709" s="28"/>
    </row>
    <row r="2710" spans="9:25" x14ac:dyDescent="0.3">
      <c r="I2710" s="22">
        <v>41043</v>
      </c>
      <c r="J2710" s="29">
        <f t="shared" si="91"/>
        <v>2012</v>
      </c>
      <c r="K2710" s="29">
        <v>1550</v>
      </c>
      <c r="L2710" s="42">
        <v>4053.07</v>
      </c>
      <c r="M2710" s="26" t="str">
        <f t="shared" si="92"/>
        <v/>
      </c>
      <c r="N2710" s="54"/>
      <c r="O2710" s="26"/>
      <c r="T2710" s="53"/>
      <c r="Y2710" s="28"/>
    </row>
    <row r="2711" spans="9:25" x14ac:dyDescent="0.3">
      <c r="I2711" s="22">
        <v>41044</v>
      </c>
      <c r="J2711" s="29">
        <f t="shared" si="91"/>
        <v>2012</v>
      </c>
      <c r="K2711" s="29">
        <v>1560</v>
      </c>
      <c r="L2711" s="42">
        <v>4045.64</v>
      </c>
      <c r="M2711" s="26" t="str">
        <f t="shared" si="92"/>
        <v/>
      </c>
      <c r="N2711" s="54"/>
      <c r="O2711" s="26"/>
      <c r="T2711" s="53"/>
      <c r="Y2711" s="28"/>
    </row>
    <row r="2712" spans="9:25" x14ac:dyDescent="0.3">
      <c r="I2712" s="22">
        <v>41045</v>
      </c>
      <c r="J2712" s="29">
        <f t="shared" si="91"/>
        <v>2012</v>
      </c>
      <c r="K2712" s="29">
        <v>1510</v>
      </c>
      <c r="L2712" s="42">
        <v>3980.5</v>
      </c>
      <c r="M2712" s="26">
        <f t="shared" si="92"/>
        <v>4.7712299597550023E-2</v>
      </c>
      <c r="N2712" s="54"/>
      <c r="O2712" s="26"/>
      <c r="T2712" s="53"/>
      <c r="Y2712" s="28"/>
    </row>
    <row r="2713" spans="9:25" x14ac:dyDescent="0.3">
      <c r="I2713" s="22">
        <v>41050</v>
      </c>
      <c r="J2713" s="29">
        <f t="shared" si="91"/>
        <v>2012</v>
      </c>
      <c r="K2713" s="29">
        <v>1460</v>
      </c>
      <c r="L2713" s="42">
        <v>3940.11</v>
      </c>
      <c r="M2713" s="26" t="str">
        <f t="shared" si="92"/>
        <v/>
      </c>
      <c r="N2713" s="54"/>
      <c r="O2713" s="26"/>
      <c r="T2713" s="53"/>
      <c r="Y2713" s="28"/>
    </row>
    <row r="2714" spans="9:25" x14ac:dyDescent="0.3">
      <c r="I2714" s="22">
        <v>41051</v>
      </c>
      <c r="J2714" s="29">
        <f t="shared" si="91"/>
        <v>2012</v>
      </c>
      <c r="K2714" s="29">
        <v>1490</v>
      </c>
      <c r="L2714" s="42">
        <v>4021.1</v>
      </c>
      <c r="M2714" s="26" t="str">
        <f t="shared" si="92"/>
        <v/>
      </c>
      <c r="N2714" s="54"/>
      <c r="O2714" s="26"/>
      <c r="T2714" s="53"/>
      <c r="Y2714" s="28"/>
    </row>
    <row r="2715" spans="9:25" x14ac:dyDescent="0.3">
      <c r="I2715" s="22">
        <v>41052</v>
      </c>
      <c r="J2715" s="29">
        <f t="shared" si="91"/>
        <v>2012</v>
      </c>
      <c r="K2715" s="29">
        <v>1490</v>
      </c>
      <c r="L2715" s="42">
        <v>3981.58</v>
      </c>
      <c r="M2715" s="26">
        <f t="shared" si="92"/>
        <v>5.3760139739840444E-2</v>
      </c>
      <c r="N2715" s="54"/>
      <c r="O2715" s="26"/>
      <c r="T2715" s="53"/>
      <c r="Y2715" s="28"/>
    </row>
    <row r="2716" spans="9:25" x14ac:dyDescent="0.3">
      <c r="I2716" s="22">
        <v>41053</v>
      </c>
      <c r="J2716" s="29">
        <f t="shared" si="91"/>
        <v>2012</v>
      </c>
      <c r="K2716" s="29">
        <v>1490</v>
      </c>
      <c r="L2716" s="42">
        <v>3984.87</v>
      </c>
      <c r="M2716" s="26">
        <f t="shared" si="92"/>
        <v>5.2544414333032176E-2</v>
      </c>
      <c r="N2716" s="54"/>
      <c r="O2716" s="26"/>
      <c r="T2716" s="53"/>
      <c r="Y2716" s="28"/>
    </row>
    <row r="2717" spans="9:25" x14ac:dyDescent="0.3">
      <c r="I2717" s="22">
        <v>41054</v>
      </c>
      <c r="J2717" s="29">
        <f t="shared" si="91"/>
        <v>2012</v>
      </c>
      <c r="K2717" s="29">
        <v>1450</v>
      </c>
      <c r="L2717" s="42">
        <v>3902.51</v>
      </c>
      <c r="M2717" s="26">
        <f t="shared" si="92"/>
        <v>3.236635486328631E-2</v>
      </c>
      <c r="N2717" s="54"/>
      <c r="O2717" s="26"/>
      <c r="T2717" s="53"/>
      <c r="Y2717" s="28"/>
    </row>
    <row r="2718" spans="9:25" x14ac:dyDescent="0.3">
      <c r="I2718" s="22">
        <v>41057</v>
      </c>
      <c r="J2718" s="29">
        <f t="shared" si="91"/>
        <v>2012</v>
      </c>
      <c r="K2718" s="29">
        <v>1450</v>
      </c>
      <c r="L2718" s="42">
        <v>3918.69</v>
      </c>
      <c r="M2718" s="26" t="str">
        <f t="shared" si="92"/>
        <v/>
      </c>
      <c r="N2718" s="54"/>
      <c r="O2718" s="26"/>
      <c r="T2718" s="53"/>
      <c r="Y2718" s="28"/>
    </row>
    <row r="2719" spans="9:25" x14ac:dyDescent="0.3">
      <c r="I2719" s="22">
        <v>41058</v>
      </c>
      <c r="J2719" s="29">
        <f t="shared" si="91"/>
        <v>2012</v>
      </c>
      <c r="K2719" s="29">
        <v>1450</v>
      </c>
      <c r="L2719" s="42">
        <v>3919.06</v>
      </c>
      <c r="M2719" s="26" t="str">
        <f t="shared" si="92"/>
        <v/>
      </c>
      <c r="N2719" s="54"/>
      <c r="O2719" s="26"/>
      <c r="T2719" s="53"/>
      <c r="Y2719" s="28"/>
    </row>
    <row r="2720" spans="9:25" x14ac:dyDescent="0.3">
      <c r="I2720" s="22">
        <v>41059</v>
      </c>
      <c r="J2720" s="29">
        <f t="shared" si="91"/>
        <v>2012</v>
      </c>
      <c r="K2720" s="29">
        <v>1460</v>
      </c>
      <c r="L2720" s="42">
        <v>3917.92</v>
      </c>
      <c r="M2720" s="26">
        <f t="shared" si="92"/>
        <v>2.3987621989786104E-2</v>
      </c>
      <c r="N2720" s="54"/>
      <c r="O2720" s="26"/>
      <c r="T2720" s="53"/>
      <c r="Y2720" s="28"/>
    </row>
    <row r="2721" spans="9:25" x14ac:dyDescent="0.3">
      <c r="I2721" s="22">
        <v>41060</v>
      </c>
      <c r="J2721" s="29">
        <f t="shared" si="91"/>
        <v>2012</v>
      </c>
      <c r="K2721" s="29">
        <v>1400</v>
      </c>
      <c r="L2721" s="42">
        <v>3832.82</v>
      </c>
      <c r="M2721" s="26">
        <f t="shared" si="92"/>
        <v>-1.0815826029392038E-3</v>
      </c>
      <c r="N2721" s="54"/>
      <c r="O2721" s="26"/>
      <c r="T2721" s="53"/>
      <c r="Y2721" s="28"/>
    </row>
    <row r="2722" spans="9:25" x14ac:dyDescent="0.3">
      <c r="I2722" s="22">
        <v>41061</v>
      </c>
      <c r="J2722" s="29">
        <f t="shared" si="91"/>
        <v>2012</v>
      </c>
      <c r="K2722" s="29">
        <v>1420</v>
      </c>
      <c r="L2722" s="42">
        <v>3799.77</v>
      </c>
      <c r="M2722" s="26">
        <f t="shared" si="92"/>
        <v>-9.8990035854248926E-3</v>
      </c>
      <c r="N2722" s="54"/>
      <c r="O2722" s="26"/>
      <c r="T2722" s="53"/>
      <c r="Y2722" s="28"/>
    </row>
    <row r="2723" spans="9:25" x14ac:dyDescent="0.3">
      <c r="I2723" s="22">
        <v>41064</v>
      </c>
      <c r="J2723" s="29">
        <f t="shared" si="91"/>
        <v>2012</v>
      </c>
      <c r="K2723" s="29">
        <v>1380</v>
      </c>
      <c r="L2723" s="42">
        <v>3654.58</v>
      </c>
      <c r="M2723" s="26" t="str">
        <f t="shared" si="92"/>
        <v/>
      </c>
      <c r="N2723" s="54"/>
      <c r="O2723" s="26"/>
      <c r="T2723" s="53"/>
      <c r="Y2723" s="28"/>
    </row>
    <row r="2724" spans="9:25" x14ac:dyDescent="0.3">
      <c r="I2724" s="22">
        <v>41065</v>
      </c>
      <c r="J2724" s="29">
        <f t="shared" si="91"/>
        <v>2012</v>
      </c>
      <c r="K2724" s="29">
        <v>1410</v>
      </c>
      <c r="L2724" s="42">
        <v>3717.88</v>
      </c>
      <c r="M2724" s="26" t="str">
        <f t="shared" si="92"/>
        <v/>
      </c>
      <c r="N2724" s="54"/>
      <c r="O2724" s="26"/>
      <c r="T2724" s="53"/>
      <c r="Y2724" s="28"/>
    </row>
    <row r="2725" spans="9:25" x14ac:dyDescent="0.3">
      <c r="I2725" s="22">
        <v>41066</v>
      </c>
      <c r="J2725" s="29">
        <f t="shared" si="91"/>
        <v>2012</v>
      </c>
      <c r="K2725" s="29">
        <v>1440</v>
      </c>
      <c r="L2725" s="42">
        <v>3841.33</v>
      </c>
      <c r="M2725" s="26">
        <f t="shared" si="92"/>
        <v>1.859579573313888E-3</v>
      </c>
      <c r="N2725" s="54"/>
      <c r="O2725" s="26"/>
      <c r="T2725" s="53"/>
      <c r="Y2725" s="28"/>
    </row>
    <row r="2726" spans="9:25" x14ac:dyDescent="0.3">
      <c r="I2726" s="22">
        <v>41067</v>
      </c>
      <c r="J2726" s="29">
        <f t="shared" si="91"/>
        <v>2012</v>
      </c>
      <c r="K2726" s="29">
        <v>1440</v>
      </c>
      <c r="L2726" s="42">
        <v>3840.6</v>
      </c>
      <c r="M2726" s="26">
        <f t="shared" si="92"/>
        <v>-6.1150938731961365E-4</v>
      </c>
      <c r="N2726" s="54"/>
      <c r="O2726" s="26"/>
      <c r="T2726" s="53"/>
      <c r="Y2726" s="28"/>
    </row>
    <row r="2727" spans="9:25" x14ac:dyDescent="0.3">
      <c r="I2727" s="22">
        <v>41068</v>
      </c>
      <c r="J2727" s="29">
        <f t="shared" si="91"/>
        <v>2012</v>
      </c>
      <c r="K2727" s="29">
        <v>1410</v>
      </c>
      <c r="L2727" s="42">
        <v>3825.33</v>
      </c>
      <c r="M2727" s="26">
        <f t="shared" si="92"/>
        <v>-1.2807711810807525E-4</v>
      </c>
      <c r="N2727" s="54"/>
      <c r="O2727" s="26"/>
      <c r="T2727" s="53"/>
      <c r="Y2727" s="28"/>
    </row>
    <row r="2728" spans="9:25" x14ac:dyDescent="0.3">
      <c r="I2728" s="22">
        <v>41071</v>
      </c>
      <c r="J2728" s="29">
        <f t="shared" si="91"/>
        <v>2012</v>
      </c>
      <c r="K2728" s="29">
        <v>1440</v>
      </c>
      <c r="L2728" s="42">
        <v>3866.21</v>
      </c>
      <c r="M2728" s="26" t="str">
        <f t="shared" si="92"/>
        <v/>
      </c>
      <c r="N2728" s="54"/>
      <c r="O2728" s="26"/>
      <c r="T2728" s="53"/>
      <c r="Y2728" s="28"/>
    </row>
    <row r="2729" spans="9:25" x14ac:dyDescent="0.3">
      <c r="I2729" s="22">
        <v>41072</v>
      </c>
      <c r="J2729" s="29">
        <f t="shared" si="91"/>
        <v>2012</v>
      </c>
      <c r="K2729" s="29">
        <v>1430</v>
      </c>
      <c r="L2729" s="42">
        <v>3852.58</v>
      </c>
      <c r="M2729" s="26" t="str">
        <f t="shared" si="92"/>
        <v/>
      </c>
      <c r="N2729" s="54"/>
      <c r="O2729" s="26"/>
      <c r="T2729" s="53"/>
      <c r="Y2729" s="28"/>
    </row>
    <row r="2730" spans="9:25" x14ac:dyDescent="0.3">
      <c r="I2730" s="22">
        <v>41073</v>
      </c>
      <c r="J2730" s="29">
        <f t="shared" si="91"/>
        <v>2012</v>
      </c>
      <c r="K2730" s="29">
        <v>1430</v>
      </c>
      <c r="L2730" s="42">
        <v>3860.46</v>
      </c>
      <c r="M2730" s="26">
        <f t="shared" si="92"/>
        <v>2.9796519382409067E-2</v>
      </c>
      <c r="N2730" s="54"/>
      <c r="O2730" s="26"/>
      <c r="T2730" s="53"/>
      <c r="Y2730" s="28"/>
    </row>
    <row r="2731" spans="9:25" x14ac:dyDescent="0.3">
      <c r="I2731" s="22">
        <v>41074</v>
      </c>
      <c r="J2731" s="29">
        <f t="shared" si="91"/>
        <v>2012</v>
      </c>
      <c r="K2731" s="29">
        <v>1430</v>
      </c>
      <c r="L2731" s="42">
        <v>3791.62</v>
      </c>
      <c r="M2731" s="26">
        <f t="shared" si="92"/>
        <v>4.8631558303540191E-3</v>
      </c>
      <c r="N2731" s="54"/>
      <c r="O2731" s="26"/>
      <c r="T2731" s="53"/>
      <c r="Y2731" s="28"/>
    </row>
    <row r="2732" spans="9:25" x14ac:dyDescent="0.3">
      <c r="I2732" s="22">
        <v>41075</v>
      </c>
      <c r="J2732" s="29">
        <f t="shared" si="91"/>
        <v>2012</v>
      </c>
      <c r="K2732" s="29">
        <v>1420</v>
      </c>
      <c r="L2732" s="42">
        <v>3818.11</v>
      </c>
      <c r="M2732" s="26">
        <f t="shared" si="92"/>
        <v>6.2884628055610795E-3</v>
      </c>
      <c r="N2732" s="54"/>
      <c r="O2732" s="26"/>
      <c r="T2732" s="53"/>
      <c r="Y2732" s="28"/>
    </row>
    <row r="2733" spans="9:25" x14ac:dyDescent="0.3">
      <c r="I2733" s="22">
        <v>41079</v>
      </c>
      <c r="J2733" s="29">
        <f t="shared" si="91"/>
        <v>2012</v>
      </c>
      <c r="K2733" s="29">
        <v>1490</v>
      </c>
      <c r="L2733" s="42">
        <v>3880.82</v>
      </c>
      <c r="M2733" s="26" t="str">
        <f t="shared" si="92"/>
        <v/>
      </c>
      <c r="N2733" s="54"/>
      <c r="O2733" s="26"/>
      <c r="T2733" s="53"/>
      <c r="Y2733" s="28"/>
    </row>
    <row r="2734" spans="9:25" x14ac:dyDescent="0.3">
      <c r="I2734" s="22">
        <v>41080</v>
      </c>
      <c r="J2734" s="29">
        <f t="shared" si="91"/>
        <v>2012</v>
      </c>
      <c r="K2734" s="29">
        <v>1500</v>
      </c>
      <c r="L2734" s="42">
        <v>3943.9</v>
      </c>
      <c r="M2734" s="26">
        <f t="shared" si="92"/>
        <v>5.7595357617883092E-2</v>
      </c>
      <c r="N2734" s="54"/>
      <c r="O2734" s="26"/>
      <c r="T2734" s="53"/>
      <c r="Y2734" s="28"/>
    </row>
    <row r="2735" spans="9:25" x14ac:dyDescent="0.3">
      <c r="I2735" s="22">
        <v>41081</v>
      </c>
      <c r="J2735" s="29">
        <f t="shared" si="91"/>
        <v>2012</v>
      </c>
      <c r="K2735" s="29">
        <v>1470</v>
      </c>
      <c r="L2735" s="42">
        <v>3901.79</v>
      </c>
      <c r="M2735" s="26">
        <f t="shared" si="92"/>
        <v>2.815591287345779E-2</v>
      </c>
      <c r="N2735" s="54"/>
      <c r="O2735" s="26"/>
      <c r="T2735" s="53"/>
      <c r="Y2735" s="28"/>
    </row>
    <row r="2736" spans="9:25" x14ac:dyDescent="0.3">
      <c r="I2736" s="22">
        <v>41082</v>
      </c>
      <c r="J2736" s="29">
        <f t="shared" si="91"/>
        <v>2012</v>
      </c>
      <c r="K2736" s="29">
        <v>1450</v>
      </c>
      <c r="L2736" s="42">
        <v>3889.52</v>
      </c>
      <c r="M2736" s="26">
        <f t="shared" si="92"/>
        <v>1.7711410502298651E-2</v>
      </c>
      <c r="N2736" s="54"/>
      <c r="O2736" s="26"/>
      <c r="T2736" s="53"/>
      <c r="Y2736" s="28"/>
    </row>
    <row r="2737" spans="9:25" x14ac:dyDescent="0.3">
      <c r="I2737" s="22">
        <v>41085</v>
      </c>
      <c r="J2737" s="29">
        <f t="shared" si="91"/>
        <v>2012</v>
      </c>
      <c r="K2737" s="29" t="s">
        <v>75</v>
      </c>
      <c r="L2737" s="42">
        <v>3857.59</v>
      </c>
      <c r="M2737" s="26" t="str">
        <f t="shared" si="92"/>
        <v/>
      </c>
      <c r="N2737" s="54"/>
      <c r="O2737" s="26"/>
      <c r="T2737" s="53"/>
      <c r="Y2737" s="28"/>
    </row>
    <row r="2738" spans="9:25" x14ac:dyDescent="0.3">
      <c r="I2738" s="22">
        <v>41086</v>
      </c>
      <c r="J2738" s="29">
        <f t="shared" si="91"/>
        <v>2012</v>
      </c>
      <c r="K2738" s="29">
        <v>1470</v>
      </c>
      <c r="L2738" s="42">
        <v>3881.4</v>
      </c>
      <c r="M2738" s="26" t="str">
        <f t="shared" si="92"/>
        <v/>
      </c>
      <c r="N2738" s="54"/>
      <c r="O2738" s="26"/>
      <c r="T2738" s="53"/>
      <c r="Y2738" s="28"/>
    </row>
    <row r="2739" spans="9:25" x14ac:dyDescent="0.3">
      <c r="I2739" s="22">
        <v>41087</v>
      </c>
      <c r="J2739" s="29">
        <f t="shared" si="91"/>
        <v>2012</v>
      </c>
      <c r="K2739" s="29">
        <v>1490</v>
      </c>
      <c r="L2739" s="42">
        <v>3934.87</v>
      </c>
      <c r="M2739" s="26">
        <f t="shared" si="92"/>
        <v>3.1845346577752849E-2</v>
      </c>
      <c r="N2739" s="54"/>
      <c r="O2739" s="26"/>
      <c r="T2739" s="53"/>
      <c r="Y2739" s="28"/>
    </row>
    <row r="2740" spans="9:25" x14ac:dyDescent="0.3">
      <c r="I2740" s="22">
        <v>41088</v>
      </c>
      <c r="J2740" s="29">
        <f t="shared" si="91"/>
        <v>2012</v>
      </c>
      <c r="K2740" s="29">
        <v>1460</v>
      </c>
      <c r="L2740" s="42">
        <v>3887.58</v>
      </c>
      <c r="M2740" s="26">
        <f t="shared" si="92"/>
        <v>1.4962391685181448E-2</v>
      </c>
      <c r="N2740" s="54"/>
      <c r="O2740" s="26"/>
      <c r="T2740" s="53"/>
      <c r="Y2740" s="28"/>
    </row>
    <row r="2741" spans="9:25" x14ac:dyDescent="0.3">
      <c r="I2741" s="22">
        <v>41089</v>
      </c>
      <c r="J2741" s="29">
        <f t="shared" si="91"/>
        <v>2012</v>
      </c>
      <c r="K2741" s="29">
        <v>1460</v>
      </c>
      <c r="L2741" s="42">
        <v>3955.58</v>
      </c>
      <c r="M2741" s="26" t="str">
        <f t="shared" si="92"/>
        <v/>
      </c>
      <c r="N2741" s="54"/>
      <c r="O2741" s="26"/>
      <c r="T2741" s="53"/>
      <c r="Y2741" s="28"/>
    </row>
    <row r="2742" spans="9:25" x14ac:dyDescent="0.3">
      <c r="I2742" s="22">
        <v>41092</v>
      </c>
      <c r="J2742" s="29">
        <f t="shared" si="91"/>
        <v>2012</v>
      </c>
      <c r="K2742" s="29">
        <v>1470</v>
      </c>
      <c r="L2742" s="42">
        <v>3991.54</v>
      </c>
      <c r="M2742" s="26" t="str">
        <f t="shared" si="92"/>
        <v/>
      </c>
      <c r="N2742" s="54"/>
      <c r="O2742" s="26"/>
      <c r="T2742" s="53"/>
      <c r="Y2742" s="28"/>
    </row>
    <row r="2743" spans="9:25" x14ac:dyDescent="0.3">
      <c r="I2743" s="22">
        <v>41093</v>
      </c>
      <c r="J2743" s="29">
        <f t="shared" si="91"/>
        <v>2012</v>
      </c>
      <c r="K2743" s="29">
        <v>1500</v>
      </c>
      <c r="L2743" s="42">
        <v>4049.89</v>
      </c>
      <c r="M2743" s="26" t="str">
        <f t="shared" si="92"/>
        <v/>
      </c>
      <c r="N2743" s="54"/>
      <c r="O2743" s="26"/>
      <c r="T2743" s="53"/>
      <c r="Y2743" s="28"/>
    </row>
    <row r="2744" spans="9:25" x14ac:dyDescent="0.3">
      <c r="I2744" s="22">
        <v>41094</v>
      </c>
      <c r="J2744" s="29">
        <f t="shared" si="91"/>
        <v>2012</v>
      </c>
      <c r="K2744" s="29">
        <v>1490</v>
      </c>
      <c r="L2744" s="42">
        <v>4075.92</v>
      </c>
      <c r="M2744" s="26" t="str">
        <f t="shared" si="92"/>
        <v/>
      </c>
      <c r="N2744" s="54"/>
      <c r="O2744" s="26"/>
      <c r="T2744" s="53"/>
      <c r="Y2744" s="28"/>
    </row>
    <row r="2745" spans="9:25" x14ac:dyDescent="0.3">
      <c r="I2745" s="22">
        <v>41095</v>
      </c>
      <c r="J2745" s="29">
        <f t="shared" si="91"/>
        <v>2012</v>
      </c>
      <c r="K2745" s="29">
        <v>1480</v>
      </c>
      <c r="L2745" s="42">
        <v>4069.84</v>
      </c>
      <c r="M2745" s="26">
        <f t="shared" si="92"/>
        <v>3.7131797366550048E-2</v>
      </c>
      <c r="N2745" s="54"/>
      <c r="O2745" s="26"/>
      <c r="T2745" s="53"/>
      <c r="Y2745" s="28"/>
    </row>
    <row r="2746" spans="9:25" x14ac:dyDescent="0.3">
      <c r="I2746" s="22">
        <v>41096</v>
      </c>
      <c r="J2746" s="29">
        <f t="shared" si="91"/>
        <v>2012</v>
      </c>
      <c r="K2746" s="29">
        <v>1480</v>
      </c>
      <c r="L2746" s="42">
        <v>4055.2</v>
      </c>
      <c r="M2746" s="26">
        <f t="shared" si="92"/>
        <v>3.7411485407883367E-2</v>
      </c>
      <c r="N2746" s="54"/>
      <c r="O2746" s="26"/>
      <c r="T2746" s="53"/>
      <c r="Y2746" s="28"/>
    </row>
    <row r="2747" spans="9:25" x14ac:dyDescent="0.3">
      <c r="I2747" s="22">
        <v>41099</v>
      </c>
      <c r="J2747" s="29">
        <f t="shared" si="91"/>
        <v>2012</v>
      </c>
      <c r="K2747" s="29">
        <v>1460</v>
      </c>
      <c r="L2747" s="42">
        <v>3985.04</v>
      </c>
      <c r="M2747" s="26" t="str">
        <f t="shared" si="92"/>
        <v/>
      </c>
      <c r="N2747" s="54"/>
      <c r="O2747" s="26"/>
      <c r="T2747" s="53"/>
      <c r="Y2747" s="28"/>
    </row>
    <row r="2748" spans="9:25" x14ac:dyDescent="0.3">
      <c r="I2748" s="22">
        <v>41100</v>
      </c>
      <c r="J2748" s="29">
        <f t="shared" si="91"/>
        <v>2012</v>
      </c>
      <c r="K2748" s="29">
        <v>1470</v>
      </c>
      <c r="L2748" s="42">
        <v>4009.68</v>
      </c>
      <c r="M2748" s="26" t="str">
        <f t="shared" si="92"/>
        <v/>
      </c>
      <c r="N2748" s="54"/>
      <c r="O2748" s="26"/>
      <c r="T2748" s="53"/>
      <c r="Y2748" s="28"/>
    </row>
    <row r="2749" spans="9:25" x14ac:dyDescent="0.3">
      <c r="I2749" s="22">
        <v>41101</v>
      </c>
      <c r="J2749" s="29">
        <f t="shared" si="91"/>
        <v>2012</v>
      </c>
      <c r="K2749" s="29">
        <v>1470</v>
      </c>
      <c r="L2749" s="42">
        <v>4019.13</v>
      </c>
      <c r="M2749" s="26">
        <f t="shared" si="92"/>
        <v>5.8914953736494396E-3</v>
      </c>
      <c r="N2749" s="54"/>
      <c r="O2749" s="26"/>
      <c r="T2749" s="53"/>
      <c r="Y2749" s="28"/>
    </row>
    <row r="2750" spans="9:25" x14ac:dyDescent="0.3">
      <c r="I2750" s="22">
        <v>41102</v>
      </c>
      <c r="J2750" s="29">
        <f t="shared" si="91"/>
        <v>2012</v>
      </c>
      <c r="K2750" s="29">
        <v>1490</v>
      </c>
      <c r="L2750" s="42">
        <v>3889.52</v>
      </c>
      <c r="M2750" s="26">
        <f t="shared" si="92"/>
        <v>-1.2313325766059566E-2</v>
      </c>
      <c r="N2750" s="54"/>
      <c r="O2750" s="26"/>
      <c r="T2750" s="53"/>
      <c r="Y2750" s="28"/>
    </row>
    <row r="2751" spans="9:25" x14ac:dyDescent="0.3">
      <c r="I2751" s="22">
        <v>41103</v>
      </c>
      <c r="J2751" s="29">
        <f t="shared" si="91"/>
        <v>2012</v>
      </c>
      <c r="K2751" s="29">
        <v>1490</v>
      </c>
      <c r="L2751" s="42">
        <v>4019.67</v>
      </c>
      <c r="M2751" s="26">
        <f t="shared" si="92"/>
        <v>9.7516861976713921E-3</v>
      </c>
      <c r="N2751" s="54"/>
      <c r="O2751" s="26"/>
      <c r="T2751" s="53"/>
      <c r="Y2751" s="28"/>
    </row>
    <row r="2752" spans="9:25" x14ac:dyDescent="0.3">
      <c r="I2752" s="22">
        <v>41106</v>
      </c>
      <c r="J2752" s="29">
        <f t="shared" si="91"/>
        <v>2012</v>
      </c>
      <c r="K2752" s="29">
        <v>1520</v>
      </c>
      <c r="L2752" s="42">
        <v>4047.47</v>
      </c>
      <c r="M2752" s="26" t="str">
        <f t="shared" si="92"/>
        <v/>
      </c>
      <c r="N2752" s="54"/>
      <c r="O2752" s="26"/>
      <c r="T2752" s="53"/>
      <c r="Y2752" s="28"/>
    </row>
    <row r="2753" spans="9:25" x14ac:dyDescent="0.3">
      <c r="I2753" s="22">
        <v>41107</v>
      </c>
      <c r="J2753" s="29">
        <f t="shared" si="91"/>
        <v>2012</v>
      </c>
      <c r="K2753" s="29">
        <v>1550</v>
      </c>
      <c r="L2753" s="42">
        <v>4080.67</v>
      </c>
      <c r="M2753" s="26" t="str">
        <f t="shared" si="92"/>
        <v/>
      </c>
      <c r="N2753" s="54"/>
      <c r="O2753" s="26"/>
      <c r="T2753" s="53"/>
      <c r="Y2753" s="28"/>
    </row>
    <row r="2754" spans="9:25" x14ac:dyDescent="0.3">
      <c r="I2754" s="22">
        <v>41108</v>
      </c>
      <c r="J2754" s="29">
        <f t="shared" si="91"/>
        <v>2012</v>
      </c>
      <c r="K2754" s="29">
        <v>1550</v>
      </c>
      <c r="L2754" s="42">
        <v>4081.64</v>
      </c>
      <c r="M2754" s="26">
        <f t="shared" si="92"/>
        <v>1.2068029268752327E-2</v>
      </c>
      <c r="N2754" s="54"/>
      <c r="O2754" s="26"/>
      <c r="T2754" s="53"/>
      <c r="Y2754" s="28"/>
    </row>
    <row r="2755" spans="9:25" x14ac:dyDescent="0.3">
      <c r="I2755" s="22">
        <v>41109</v>
      </c>
      <c r="J2755" s="29">
        <f t="shared" si="91"/>
        <v>2012</v>
      </c>
      <c r="K2755" s="29">
        <v>1560</v>
      </c>
      <c r="L2755" s="42">
        <v>4096.2</v>
      </c>
      <c r="M2755" s="26">
        <f t="shared" si="92"/>
        <v>1.8089088387491174E-2</v>
      </c>
      <c r="N2755" s="54"/>
      <c r="O2755" s="26"/>
      <c r="T2755" s="53"/>
      <c r="Y2755" s="28"/>
    </row>
    <row r="2756" spans="9:25" x14ac:dyDescent="0.3">
      <c r="I2756" s="22">
        <v>41110</v>
      </c>
      <c r="J2756" s="29">
        <f t="shared" si="91"/>
        <v>2012</v>
      </c>
      <c r="K2756" s="29">
        <v>1570</v>
      </c>
      <c r="L2756" s="42">
        <v>4081.2</v>
      </c>
      <c r="M2756" s="26">
        <f t="shared" si="92"/>
        <v>7.546974174387616E-3</v>
      </c>
      <c r="N2756" s="54"/>
      <c r="O2756" s="26"/>
      <c r="T2756" s="53"/>
      <c r="Y2756" s="28"/>
    </row>
    <row r="2757" spans="9:25" x14ac:dyDescent="0.3">
      <c r="I2757" s="22">
        <v>41113</v>
      </c>
      <c r="J2757" s="29">
        <f t="shared" ref="J2757:J2820" si="93">YEAR(I2757)</f>
        <v>2012</v>
      </c>
      <c r="K2757" s="29">
        <v>1550</v>
      </c>
      <c r="L2757" s="42">
        <v>4009.79</v>
      </c>
      <c r="M2757" s="26" t="str">
        <f t="shared" ref="M2757:M2820" si="94">IFERROR((L2757-_xlfn.XLOOKUP(EDATE(I2757, -12), I:I, L:L, "", 0)) / _xlfn.XLOOKUP(EDATE(I2757, -12), I:I, L:L, "", 0),IF(_xlfn.XLOOKUP(EDATE(I2757, -12), I:I, L:L, "", 0)=0, "Previous Year Value is Zero", ""))</f>
        <v/>
      </c>
      <c r="N2757" s="54"/>
      <c r="O2757" s="26"/>
      <c r="T2757" s="53"/>
      <c r="Y2757" s="28"/>
    </row>
    <row r="2758" spans="9:25" x14ac:dyDescent="0.3">
      <c r="I2758" s="22">
        <v>41114</v>
      </c>
      <c r="J2758" s="29">
        <f t="shared" si="93"/>
        <v>2012</v>
      </c>
      <c r="K2758" s="29">
        <v>1530</v>
      </c>
      <c r="L2758" s="42">
        <v>3992.11</v>
      </c>
      <c r="M2758" s="26" t="str">
        <f t="shared" si="94"/>
        <v/>
      </c>
      <c r="N2758" s="54"/>
      <c r="O2758" s="26"/>
      <c r="T2758" s="53"/>
      <c r="Y2758" s="28"/>
    </row>
    <row r="2759" spans="9:25" x14ac:dyDescent="0.3">
      <c r="I2759" s="22">
        <v>41115</v>
      </c>
      <c r="J2759" s="29">
        <f t="shared" si="93"/>
        <v>2012</v>
      </c>
      <c r="K2759" s="29">
        <v>1510</v>
      </c>
      <c r="L2759" s="42">
        <v>4000.84</v>
      </c>
      <c r="M2759" s="26">
        <f t="shared" si="94"/>
        <v>-2.1103034188138747E-2</v>
      </c>
      <c r="N2759" s="54"/>
      <c r="O2759" s="26"/>
      <c r="T2759" s="53"/>
      <c r="Y2759" s="28"/>
    </row>
    <row r="2760" spans="9:25" x14ac:dyDescent="0.3">
      <c r="I2760" s="22">
        <v>41116</v>
      </c>
      <c r="J2760" s="29">
        <f t="shared" si="93"/>
        <v>2012</v>
      </c>
      <c r="K2760" s="29">
        <v>1540</v>
      </c>
      <c r="L2760" s="42">
        <v>4004.78</v>
      </c>
      <c r="M2760" s="26">
        <f t="shared" si="94"/>
        <v>-3.097188817212616E-2</v>
      </c>
      <c r="N2760" s="54"/>
      <c r="O2760" s="26"/>
      <c r="T2760" s="53"/>
      <c r="Y2760" s="28"/>
    </row>
    <row r="2761" spans="9:25" x14ac:dyDescent="0.3">
      <c r="I2761" s="22">
        <v>41117</v>
      </c>
      <c r="J2761" s="29">
        <f t="shared" si="93"/>
        <v>2012</v>
      </c>
      <c r="K2761" s="29">
        <v>1600</v>
      </c>
      <c r="L2761" s="42">
        <v>4084.21</v>
      </c>
      <c r="M2761" s="26">
        <f t="shared" si="94"/>
        <v>-2.1537525364688434E-2</v>
      </c>
      <c r="N2761" s="54"/>
      <c r="O2761" s="26"/>
      <c r="T2761" s="53"/>
      <c r="Y2761" s="28"/>
    </row>
    <row r="2762" spans="9:25" x14ac:dyDescent="0.3">
      <c r="I2762" s="22">
        <v>41120</v>
      </c>
      <c r="J2762" s="29">
        <f t="shared" si="93"/>
        <v>2012</v>
      </c>
      <c r="K2762" s="29">
        <v>1590</v>
      </c>
      <c r="L2762" s="42">
        <v>4099.12</v>
      </c>
      <c r="M2762" s="26" t="str">
        <f t="shared" si="94"/>
        <v/>
      </c>
      <c r="N2762" s="54"/>
      <c r="O2762" s="26"/>
      <c r="T2762" s="53"/>
      <c r="Y2762" s="28"/>
    </row>
    <row r="2763" spans="9:25" x14ac:dyDescent="0.3">
      <c r="I2763" s="22">
        <v>41121</v>
      </c>
      <c r="J2763" s="29">
        <f t="shared" si="93"/>
        <v>2012</v>
      </c>
      <c r="K2763" s="29">
        <v>1600</v>
      </c>
      <c r="L2763" s="42">
        <v>4142.34</v>
      </c>
      <c r="M2763" s="26" t="str">
        <f t="shared" si="94"/>
        <v/>
      </c>
      <c r="N2763" s="54"/>
      <c r="O2763" s="26"/>
      <c r="T2763" s="53"/>
      <c r="Y2763" s="28"/>
    </row>
    <row r="2764" spans="9:25" x14ac:dyDescent="0.3">
      <c r="I2764" s="22">
        <v>41122</v>
      </c>
      <c r="J2764" s="29">
        <f t="shared" si="93"/>
        <v>2012</v>
      </c>
      <c r="K2764" s="29">
        <v>1590</v>
      </c>
      <c r="L2764" s="42">
        <v>4130.46</v>
      </c>
      <c r="M2764" s="26">
        <f t="shared" si="94"/>
        <v>-1.5018695867831559E-2</v>
      </c>
      <c r="N2764" s="54"/>
      <c r="O2764" s="26"/>
      <c r="T2764" s="53"/>
      <c r="Y2764" s="28"/>
    </row>
    <row r="2765" spans="9:25" x14ac:dyDescent="0.3">
      <c r="I2765" s="22">
        <v>41123</v>
      </c>
      <c r="J2765" s="29">
        <f t="shared" si="93"/>
        <v>2012</v>
      </c>
      <c r="K2765" s="29">
        <v>1570</v>
      </c>
      <c r="L2765" s="42">
        <v>4093.11</v>
      </c>
      <c r="M2765" s="26">
        <f t="shared" si="94"/>
        <v>-2.0283159998563911E-2</v>
      </c>
      <c r="N2765" s="54"/>
      <c r="O2765" s="26"/>
      <c r="T2765" s="53"/>
      <c r="Y2765" s="28"/>
    </row>
    <row r="2766" spans="9:25" x14ac:dyDescent="0.3">
      <c r="I2766" s="22">
        <v>41124</v>
      </c>
      <c r="J2766" s="29">
        <f t="shared" si="93"/>
        <v>2012</v>
      </c>
      <c r="K2766" s="29">
        <v>1540</v>
      </c>
      <c r="L2766" s="42">
        <v>4099.8100000000004</v>
      </c>
      <c r="M2766" s="26">
        <f t="shared" si="94"/>
        <v>-8.8722135326639653E-3</v>
      </c>
      <c r="N2766" s="54"/>
      <c r="O2766" s="26"/>
      <c r="T2766" s="53"/>
      <c r="Y2766" s="28"/>
    </row>
    <row r="2767" spans="9:25" x14ac:dyDescent="0.3">
      <c r="I2767" s="22">
        <v>41127</v>
      </c>
      <c r="J2767" s="29">
        <f t="shared" si="93"/>
        <v>2012</v>
      </c>
      <c r="K2767" s="29">
        <v>1540</v>
      </c>
      <c r="L2767" s="42">
        <v>4105.5</v>
      </c>
      <c r="M2767" s="26" t="str">
        <f t="shared" si="94"/>
        <v/>
      </c>
      <c r="N2767" s="54"/>
      <c r="O2767" s="26"/>
      <c r="T2767" s="53"/>
      <c r="Y2767" s="28"/>
    </row>
    <row r="2768" spans="9:25" x14ac:dyDescent="0.3">
      <c r="I2768" s="22">
        <v>41128</v>
      </c>
      <c r="J2768" s="29">
        <f t="shared" si="93"/>
        <v>2012</v>
      </c>
      <c r="K2768" s="29">
        <v>1560</v>
      </c>
      <c r="L2768" s="42">
        <v>4085.58</v>
      </c>
      <c r="M2768" s="26" t="str">
        <f t="shared" si="94"/>
        <v/>
      </c>
      <c r="N2768" s="54"/>
      <c r="O2768" s="26"/>
      <c r="T2768" s="53"/>
      <c r="Y2768" s="28"/>
    </row>
    <row r="2769" spans="9:25" x14ac:dyDescent="0.3">
      <c r="I2769" s="22">
        <v>41129</v>
      </c>
      <c r="J2769" s="29">
        <f t="shared" si="93"/>
        <v>2012</v>
      </c>
      <c r="K2769" s="29">
        <v>1570</v>
      </c>
      <c r="L2769" s="42">
        <v>4090.71</v>
      </c>
      <c r="M2769" s="26" t="str">
        <f t="shared" si="94"/>
        <v/>
      </c>
      <c r="N2769" s="54"/>
      <c r="O2769" s="26"/>
      <c r="T2769" s="53"/>
      <c r="Y2769" s="28"/>
    </row>
    <row r="2770" spans="9:25" x14ac:dyDescent="0.3">
      <c r="I2770" s="22">
        <v>41130</v>
      </c>
      <c r="J2770" s="29">
        <f t="shared" si="93"/>
        <v>2012</v>
      </c>
      <c r="K2770" s="29">
        <v>1600</v>
      </c>
      <c r="L2770" s="42">
        <v>4131.17</v>
      </c>
      <c r="M2770" s="26">
        <f t="shared" si="94"/>
        <v>0.10603407654908013</v>
      </c>
      <c r="N2770" s="54"/>
      <c r="O2770" s="26"/>
      <c r="T2770" s="53"/>
      <c r="Y2770" s="28"/>
    </row>
    <row r="2771" spans="9:25" x14ac:dyDescent="0.3">
      <c r="I2771" s="22">
        <v>41131</v>
      </c>
      <c r="J2771" s="29">
        <f t="shared" si="93"/>
        <v>2012</v>
      </c>
      <c r="K2771" s="29">
        <v>1590</v>
      </c>
      <c r="L2771" s="42">
        <v>4141.5600000000004</v>
      </c>
      <c r="M2771" s="26">
        <f t="shared" si="94"/>
        <v>7.1948814312114792E-2</v>
      </c>
      <c r="N2771" s="54"/>
      <c r="O2771" s="26"/>
      <c r="T2771" s="53"/>
      <c r="Y2771" s="28"/>
    </row>
    <row r="2772" spans="9:25" x14ac:dyDescent="0.3">
      <c r="I2772" s="22">
        <v>41134</v>
      </c>
      <c r="J2772" s="29">
        <f t="shared" si="93"/>
        <v>2012</v>
      </c>
      <c r="K2772" s="29">
        <v>1580</v>
      </c>
      <c r="L2772" s="42">
        <v>4102.53</v>
      </c>
      <c r="M2772" s="26" t="str">
        <f t="shared" si="94"/>
        <v/>
      </c>
      <c r="N2772" s="54"/>
      <c r="O2772" s="26"/>
      <c r="T2772" s="53"/>
      <c r="Y2772" s="28"/>
    </row>
    <row r="2773" spans="9:25" x14ac:dyDescent="0.3">
      <c r="I2773" s="22">
        <v>41135</v>
      </c>
      <c r="J2773" s="29">
        <f t="shared" si="93"/>
        <v>2012</v>
      </c>
      <c r="K2773" s="29">
        <v>1580</v>
      </c>
      <c r="L2773" s="42">
        <v>4121.5600000000004</v>
      </c>
      <c r="M2773" s="26" t="str">
        <f t="shared" si="94"/>
        <v/>
      </c>
      <c r="N2773" s="54"/>
      <c r="O2773" s="26"/>
      <c r="T2773" s="53"/>
      <c r="Y2773" s="28"/>
    </row>
    <row r="2774" spans="9:25" x14ac:dyDescent="0.3">
      <c r="I2774" s="22">
        <v>41136</v>
      </c>
      <c r="J2774" s="29">
        <f t="shared" si="93"/>
        <v>2012</v>
      </c>
      <c r="K2774" s="29">
        <v>1590</v>
      </c>
      <c r="L2774" s="42">
        <v>4141.99</v>
      </c>
      <c r="M2774" s="26">
        <f t="shared" si="94"/>
        <v>4.5951788122282157E-2</v>
      </c>
      <c r="N2774" s="54"/>
      <c r="O2774" s="26"/>
      <c r="T2774" s="53"/>
      <c r="Y2774" s="28"/>
    </row>
    <row r="2775" spans="9:25" x14ac:dyDescent="0.3">
      <c r="I2775" s="22">
        <v>41137</v>
      </c>
      <c r="J2775" s="29">
        <f t="shared" si="93"/>
        <v>2012</v>
      </c>
      <c r="K2775" s="29">
        <v>1610</v>
      </c>
      <c r="L2775" s="42">
        <v>4160.51</v>
      </c>
      <c r="M2775" s="26" t="str">
        <f t="shared" si="94"/>
        <v/>
      </c>
      <c r="N2775" s="54"/>
      <c r="O2775" s="26"/>
      <c r="T2775" s="53"/>
      <c r="Y2775" s="28"/>
    </row>
    <row r="2776" spans="9:25" x14ac:dyDescent="0.3">
      <c r="I2776" s="22">
        <v>41144</v>
      </c>
      <c r="J2776" s="29">
        <f t="shared" si="93"/>
        <v>2012</v>
      </c>
      <c r="K2776" s="29">
        <v>1580</v>
      </c>
      <c r="L2776" s="42">
        <v>4162.66</v>
      </c>
      <c r="M2776" s="26">
        <f t="shared" si="94"/>
        <v>7.2723336923972884E-2</v>
      </c>
      <c r="N2776" s="54"/>
      <c r="O2776" s="26"/>
      <c r="T2776" s="53"/>
      <c r="Y2776" s="28"/>
    </row>
    <row r="2777" spans="9:25" x14ac:dyDescent="0.3">
      <c r="I2777" s="22">
        <v>41145</v>
      </c>
      <c r="J2777" s="29">
        <f t="shared" si="93"/>
        <v>2012</v>
      </c>
      <c r="K2777" s="29">
        <v>1560</v>
      </c>
      <c r="L2777" s="42">
        <v>4145.3999999999996</v>
      </c>
      <c r="M2777" s="26">
        <f t="shared" si="94"/>
        <v>7.7561333187766021E-2</v>
      </c>
      <c r="N2777" s="54"/>
      <c r="O2777" s="26"/>
      <c r="T2777" s="53"/>
      <c r="Y2777" s="28"/>
    </row>
    <row r="2778" spans="9:25" x14ac:dyDescent="0.3">
      <c r="I2778" s="22">
        <v>41148</v>
      </c>
      <c r="J2778" s="29">
        <f t="shared" si="93"/>
        <v>2012</v>
      </c>
      <c r="K2778" s="29">
        <v>1580</v>
      </c>
      <c r="L2778" s="42">
        <v>4145.88</v>
      </c>
      <c r="M2778" s="26" t="str">
        <f t="shared" si="94"/>
        <v/>
      </c>
      <c r="N2778" s="54"/>
      <c r="O2778" s="26"/>
      <c r="T2778" s="53"/>
      <c r="Y2778" s="28"/>
    </row>
    <row r="2779" spans="9:25" x14ac:dyDescent="0.3">
      <c r="I2779" s="22">
        <v>41149</v>
      </c>
      <c r="J2779" s="29">
        <f t="shared" si="93"/>
        <v>2012</v>
      </c>
      <c r="K2779" s="29">
        <v>1580</v>
      </c>
      <c r="L2779" s="42">
        <v>4142.8500000000004</v>
      </c>
      <c r="M2779" s="26" t="str">
        <f t="shared" si="94"/>
        <v/>
      </c>
      <c r="N2779" s="54"/>
      <c r="O2779" s="26"/>
      <c r="T2779" s="53"/>
      <c r="Y2779" s="28"/>
    </row>
    <row r="2780" spans="9:25" x14ac:dyDescent="0.3">
      <c r="I2780" s="22">
        <v>41150</v>
      </c>
      <c r="J2780" s="29">
        <f t="shared" si="93"/>
        <v>2012</v>
      </c>
      <c r="K2780" s="29">
        <v>1550</v>
      </c>
      <c r="L2780" s="42">
        <v>4093.17</v>
      </c>
      <c r="M2780" s="26" t="str">
        <f t="shared" si="94"/>
        <v/>
      </c>
      <c r="N2780" s="54"/>
      <c r="O2780" s="26"/>
      <c r="T2780" s="53"/>
      <c r="Y2780" s="28"/>
    </row>
    <row r="2781" spans="9:25" x14ac:dyDescent="0.3">
      <c r="I2781" s="22">
        <v>41151</v>
      </c>
      <c r="J2781" s="29">
        <f t="shared" si="93"/>
        <v>2012</v>
      </c>
      <c r="K2781" s="29">
        <v>1560</v>
      </c>
      <c r="L2781" s="42">
        <v>4025.58</v>
      </c>
      <c r="M2781" s="26" t="str">
        <f t="shared" si="94"/>
        <v/>
      </c>
      <c r="N2781" s="54"/>
      <c r="O2781" s="26"/>
      <c r="T2781" s="53"/>
      <c r="Y2781" s="28"/>
    </row>
    <row r="2782" spans="9:25" x14ac:dyDescent="0.3">
      <c r="I2782" s="22">
        <v>41152</v>
      </c>
      <c r="J2782" s="29">
        <f t="shared" si="93"/>
        <v>2012</v>
      </c>
      <c r="K2782" s="29">
        <v>1550</v>
      </c>
      <c r="L2782" s="42">
        <v>4060.33</v>
      </c>
      <c r="M2782" s="26" t="str">
        <f t="shared" si="94"/>
        <v/>
      </c>
      <c r="N2782" s="54"/>
      <c r="O2782" s="26"/>
      <c r="T2782" s="53"/>
      <c r="Y2782" s="28"/>
    </row>
    <row r="2783" spans="9:25" x14ac:dyDescent="0.3">
      <c r="I2783" s="22">
        <v>41155</v>
      </c>
      <c r="J2783" s="29">
        <f t="shared" si="93"/>
        <v>2012</v>
      </c>
      <c r="K2783" s="29">
        <v>1590</v>
      </c>
      <c r="L2783" s="42">
        <v>4117.95</v>
      </c>
      <c r="M2783" s="26" t="str">
        <f t="shared" si="94"/>
        <v/>
      </c>
      <c r="N2783" s="54"/>
      <c r="O2783" s="26"/>
      <c r="T2783" s="53"/>
      <c r="Y2783" s="28"/>
    </row>
    <row r="2784" spans="9:25" x14ac:dyDescent="0.3">
      <c r="I2784" s="22">
        <v>41156</v>
      </c>
      <c r="J2784" s="29">
        <f t="shared" si="93"/>
        <v>2012</v>
      </c>
      <c r="K2784" s="29">
        <v>1580</v>
      </c>
      <c r="L2784" s="42">
        <v>4105.25</v>
      </c>
      <c r="M2784" s="26" t="str">
        <f t="shared" si="94"/>
        <v/>
      </c>
      <c r="N2784" s="54"/>
      <c r="O2784" s="26"/>
      <c r="T2784" s="53"/>
      <c r="Y2784" s="28"/>
    </row>
    <row r="2785" spans="9:25" x14ac:dyDescent="0.3">
      <c r="I2785" s="22">
        <v>41157</v>
      </c>
      <c r="J2785" s="29">
        <f t="shared" si="93"/>
        <v>2012</v>
      </c>
      <c r="K2785" s="29">
        <v>1570</v>
      </c>
      <c r="L2785" s="42">
        <v>4075.35</v>
      </c>
      <c r="M2785" s="26">
        <f t="shared" si="94"/>
        <v>5.4105225585010443E-2</v>
      </c>
      <c r="N2785" s="54"/>
      <c r="O2785" s="26"/>
      <c r="T2785" s="53"/>
      <c r="Y2785" s="28"/>
    </row>
    <row r="2786" spans="9:25" x14ac:dyDescent="0.3">
      <c r="I2786" s="22">
        <v>41158</v>
      </c>
      <c r="J2786" s="29">
        <f t="shared" si="93"/>
        <v>2012</v>
      </c>
      <c r="K2786" s="29">
        <v>1590</v>
      </c>
      <c r="L2786" s="42">
        <v>4102.8599999999997</v>
      </c>
      <c r="M2786" s="26">
        <f t="shared" si="94"/>
        <v>5.4727928493021764E-2</v>
      </c>
      <c r="N2786" s="54"/>
      <c r="O2786" s="26"/>
      <c r="T2786" s="53"/>
      <c r="Y2786" s="28"/>
    </row>
    <row r="2787" spans="9:25" x14ac:dyDescent="0.3">
      <c r="I2787" s="22">
        <v>41159</v>
      </c>
      <c r="J2787" s="29">
        <f t="shared" si="93"/>
        <v>2012</v>
      </c>
      <c r="K2787" s="29">
        <v>1610</v>
      </c>
      <c r="L2787" s="42">
        <v>4143.68</v>
      </c>
      <c r="M2787" s="26">
        <f t="shared" si="94"/>
        <v>3.5549790949735587E-2</v>
      </c>
      <c r="N2787" s="54"/>
      <c r="O2787" s="26"/>
      <c r="T2787" s="53"/>
      <c r="Y2787" s="28"/>
    </row>
    <row r="2788" spans="9:25" x14ac:dyDescent="0.3">
      <c r="I2788" s="22">
        <v>41162</v>
      </c>
      <c r="J2788" s="29">
        <f t="shared" si="93"/>
        <v>2012</v>
      </c>
      <c r="K2788" s="29">
        <v>1590</v>
      </c>
      <c r="L2788" s="42">
        <v>4160.66</v>
      </c>
      <c r="M2788" s="26" t="str">
        <f t="shared" si="94"/>
        <v/>
      </c>
      <c r="N2788" s="54"/>
      <c r="O2788" s="26"/>
      <c r="T2788" s="53"/>
      <c r="Y2788" s="28"/>
    </row>
    <row r="2789" spans="9:25" x14ac:dyDescent="0.3">
      <c r="I2789" s="22">
        <v>41163</v>
      </c>
      <c r="J2789" s="29">
        <f t="shared" si="93"/>
        <v>2012</v>
      </c>
      <c r="K2789" s="29">
        <v>1610</v>
      </c>
      <c r="L2789" s="42">
        <v>4155.3599999999997</v>
      </c>
      <c r="M2789" s="26" t="str">
        <f t="shared" si="94"/>
        <v/>
      </c>
      <c r="N2789" s="54"/>
      <c r="O2789" s="26"/>
      <c r="T2789" s="53"/>
      <c r="Y2789" s="28"/>
    </row>
    <row r="2790" spans="9:25" x14ac:dyDescent="0.3">
      <c r="I2790" s="22">
        <v>41164</v>
      </c>
      <c r="J2790" s="29">
        <f t="shared" si="93"/>
        <v>2012</v>
      </c>
      <c r="K2790" s="29">
        <v>1600</v>
      </c>
      <c r="L2790" s="42">
        <v>4174.1000000000004</v>
      </c>
      <c r="M2790" s="26" t="str">
        <f t="shared" si="94"/>
        <v/>
      </c>
      <c r="N2790" s="54"/>
      <c r="O2790" s="26"/>
      <c r="T2790" s="53"/>
      <c r="Y2790" s="28"/>
    </row>
    <row r="2791" spans="9:25" x14ac:dyDescent="0.3">
      <c r="I2791" s="22">
        <v>41165</v>
      </c>
      <c r="J2791" s="29">
        <f t="shared" si="93"/>
        <v>2012</v>
      </c>
      <c r="K2791" s="29">
        <v>1580</v>
      </c>
      <c r="L2791" s="42">
        <v>4170.6400000000003</v>
      </c>
      <c r="M2791" s="26">
        <f t="shared" si="94"/>
        <v>7.6355302752672438E-2</v>
      </c>
      <c r="N2791" s="54"/>
      <c r="O2791" s="26"/>
      <c r="T2791" s="53"/>
      <c r="Y2791" s="28"/>
    </row>
    <row r="2792" spans="9:25" x14ac:dyDescent="0.3">
      <c r="I2792" s="22">
        <v>41166</v>
      </c>
      <c r="J2792" s="29">
        <f t="shared" si="93"/>
        <v>2012</v>
      </c>
      <c r="K2792" s="29">
        <v>1610</v>
      </c>
      <c r="L2792" s="42">
        <v>4257</v>
      </c>
      <c r="M2792" s="26">
        <f t="shared" si="94"/>
        <v>0.12054624326145554</v>
      </c>
      <c r="N2792" s="54"/>
      <c r="O2792" s="26"/>
      <c r="T2792" s="53"/>
      <c r="Y2792" s="28"/>
    </row>
    <row r="2793" spans="9:25" x14ac:dyDescent="0.3">
      <c r="I2793" s="22">
        <v>41169</v>
      </c>
      <c r="J2793" s="29">
        <f t="shared" si="93"/>
        <v>2012</v>
      </c>
      <c r="K2793" s="29">
        <v>1600</v>
      </c>
      <c r="L2793" s="42">
        <v>4255.28</v>
      </c>
      <c r="M2793" s="26" t="str">
        <f t="shared" si="94"/>
        <v/>
      </c>
      <c r="N2793" s="54"/>
      <c r="O2793" s="26"/>
      <c r="T2793" s="53"/>
      <c r="Y2793" s="28"/>
    </row>
    <row r="2794" spans="9:25" x14ac:dyDescent="0.3">
      <c r="I2794" s="22">
        <v>41170</v>
      </c>
      <c r="J2794" s="29">
        <f t="shared" si="93"/>
        <v>2012</v>
      </c>
      <c r="K2794" s="29">
        <v>1580</v>
      </c>
      <c r="L2794" s="42">
        <v>4223.8900000000003</v>
      </c>
      <c r="M2794" s="26" t="str">
        <f t="shared" si="94"/>
        <v/>
      </c>
      <c r="N2794" s="54"/>
      <c r="O2794" s="26"/>
      <c r="T2794" s="53"/>
      <c r="Y2794" s="28"/>
    </row>
    <row r="2795" spans="9:25" x14ac:dyDescent="0.3">
      <c r="I2795" s="22">
        <v>41171</v>
      </c>
      <c r="J2795" s="29">
        <f t="shared" si="93"/>
        <v>2012</v>
      </c>
      <c r="K2795" s="29">
        <v>1570</v>
      </c>
      <c r="L2795" s="42">
        <v>4244.71</v>
      </c>
      <c r="M2795" s="26">
        <f t="shared" si="94"/>
        <v>0.13040039413589694</v>
      </c>
      <c r="N2795" s="54"/>
      <c r="O2795" s="26"/>
      <c r="T2795" s="53"/>
      <c r="Y2795" s="28"/>
    </row>
    <row r="2796" spans="9:25" x14ac:dyDescent="0.3">
      <c r="I2796" s="22">
        <v>41172</v>
      </c>
      <c r="J2796" s="29">
        <f t="shared" si="93"/>
        <v>2012</v>
      </c>
      <c r="K2796" s="29">
        <v>1600</v>
      </c>
      <c r="L2796" s="42">
        <v>4217.5200000000004</v>
      </c>
      <c r="M2796" s="26">
        <f t="shared" si="94"/>
        <v>0.12403954041859122</v>
      </c>
      <c r="N2796" s="54"/>
      <c r="O2796" s="26"/>
      <c r="T2796" s="53"/>
      <c r="Y2796" s="28"/>
    </row>
    <row r="2797" spans="9:25" x14ac:dyDescent="0.3">
      <c r="I2797" s="22">
        <v>41173</v>
      </c>
      <c r="J2797" s="29">
        <f t="shared" si="93"/>
        <v>2012</v>
      </c>
      <c r="K2797" s="29">
        <v>1590</v>
      </c>
      <c r="L2797" s="42">
        <v>4244.62</v>
      </c>
      <c r="M2797" s="26">
        <f t="shared" si="94"/>
        <v>0.14797335489751159</v>
      </c>
      <c r="N2797" s="54"/>
      <c r="O2797" s="26"/>
      <c r="T2797" s="53"/>
      <c r="Y2797" s="28"/>
    </row>
    <row r="2798" spans="9:25" x14ac:dyDescent="0.3">
      <c r="I2798" s="22">
        <v>41176</v>
      </c>
      <c r="J2798" s="29">
        <f t="shared" si="93"/>
        <v>2012</v>
      </c>
      <c r="K2798" s="29">
        <v>1580</v>
      </c>
      <c r="L2798" s="42">
        <v>4200.91</v>
      </c>
      <c r="M2798" s="26" t="str">
        <f t="shared" si="94"/>
        <v/>
      </c>
      <c r="N2798" s="54"/>
      <c r="O2798" s="26"/>
      <c r="T2798" s="53"/>
      <c r="Y2798" s="28"/>
    </row>
    <row r="2799" spans="9:25" x14ac:dyDescent="0.3">
      <c r="I2799" s="22">
        <v>41177</v>
      </c>
      <c r="J2799" s="29">
        <f t="shared" si="93"/>
        <v>2012</v>
      </c>
      <c r="K2799" s="29">
        <v>1570</v>
      </c>
      <c r="L2799" s="42">
        <v>4226.8900000000003</v>
      </c>
      <c r="M2799" s="26" t="str">
        <f t="shared" si="94"/>
        <v/>
      </c>
      <c r="N2799" s="54"/>
      <c r="O2799" s="26"/>
      <c r="T2799" s="53"/>
      <c r="Y2799" s="28"/>
    </row>
    <row r="2800" spans="9:25" x14ac:dyDescent="0.3">
      <c r="I2800" s="22">
        <v>41178</v>
      </c>
      <c r="J2800" s="29">
        <f t="shared" si="93"/>
        <v>2012</v>
      </c>
      <c r="K2800" s="29">
        <v>1560</v>
      </c>
      <c r="L2800" s="42">
        <v>4180.16</v>
      </c>
      <c r="M2800" s="26">
        <f t="shared" si="94"/>
        <v>0.26054991646914788</v>
      </c>
      <c r="N2800" s="54"/>
      <c r="O2800" s="26"/>
      <c r="T2800" s="53"/>
      <c r="Y2800" s="28"/>
    </row>
    <row r="2801" spans="9:25" x14ac:dyDescent="0.3">
      <c r="I2801" s="22">
        <v>41179</v>
      </c>
      <c r="J2801" s="29">
        <f t="shared" si="93"/>
        <v>2012</v>
      </c>
      <c r="K2801" s="29">
        <v>1580</v>
      </c>
      <c r="L2801" s="42">
        <v>4225.0200000000004</v>
      </c>
      <c r="M2801" s="26">
        <f t="shared" si="94"/>
        <v>0.21620407951778106</v>
      </c>
      <c r="N2801" s="54"/>
      <c r="O2801" s="26"/>
      <c r="T2801" s="53"/>
      <c r="Y2801" s="28"/>
    </row>
    <row r="2802" spans="9:25" x14ac:dyDescent="0.3">
      <c r="I2802" s="22">
        <v>41180</v>
      </c>
      <c r="J2802" s="29">
        <f t="shared" si="93"/>
        <v>2012</v>
      </c>
      <c r="K2802" s="29">
        <v>1580</v>
      </c>
      <c r="L2802" s="42">
        <v>4262.5600000000004</v>
      </c>
      <c r="M2802" s="26">
        <f t="shared" si="94"/>
        <v>0.21330877811207552</v>
      </c>
      <c r="N2802" s="54"/>
      <c r="O2802" s="26"/>
      <c r="T2802" s="53"/>
      <c r="Y2802" s="28"/>
    </row>
    <row r="2803" spans="9:25" x14ac:dyDescent="0.3">
      <c r="I2803" s="22">
        <v>41183</v>
      </c>
      <c r="J2803" s="29">
        <f t="shared" si="93"/>
        <v>2012</v>
      </c>
      <c r="K2803" s="29">
        <v>1570</v>
      </c>
      <c r="L2803" s="42">
        <v>4236.29</v>
      </c>
      <c r="M2803" s="26" t="str">
        <f t="shared" si="94"/>
        <v/>
      </c>
      <c r="N2803" s="54"/>
      <c r="O2803" s="26"/>
      <c r="T2803" s="53"/>
      <c r="Y2803" s="28"/>
    </row>
    <row r="2804" spans="9:25" x14ac:dyDescent="0.3">
      <c r="I2804" s="22">
        <v>41184</v>
      </c>
      <c r="J2804" s="29">
        <f t="shared" si="93"/>
        <v>2012</v>
      </c>
      <c r="K2804" s="29">
        <v>1580</v>
      </c>
      <c r="L2804" s="42">
        <v>4256.84</v>
      </c>
      <c r="M2804" s="26" t="str">
        <f t="shared" si="94"/>
        <v/>
      </c>
      <c r="N2804" s="54"/>
      <c r="O2804" s="26"/>
      <c r="T2804" s="53"/>
      <c r="Y2804" s="28"/>
    </row>
    <row r="2805" spans="9:25" x14ac:dyDescent="0.3">
      <c r="I2805" s="22">
        <v>41185</v>
      </c>
      <c r="J2805" s="29">
        <f t="shared" si="93"/>
        <v>2012</v>
      </c>
      <c r="K2805" s="29">
        <v>1570</v>
      </c>
      <c r="L2805" s="42">
        <v>4251.51</v>
      </c>
      <c r="M2805" s="26">
        <f t="shared" si="94"/>
        <v>0.26959635202809445</v>
      </c>
      <c r="N2805" s="54"/>
      <c r="O2805" s="26"/>
      <c r="T2805" s="53"/>
      <c r="Y2805" s="28"/>
    </row>
    <row r="2806" spans="9:25" x14ac:dyDescent="0.3">
      <c r="I2806" s="22">
        <v>41186</v>
      </c>
      <c r="J2806" s="29">
        <f t="shared" si="93"/>
        <v>2012</v>
      </c>
      <c r="K2806" s="29">
        <v>1580</v>
      </c>
      <c r="L2806" s="42">
        <v>4271.46</v>
      </c>
      <c r="M2806" s="26">
        <f t="shared" si="94"/>
        <v>0.30647662450870949</v>
      </c>
      <c r="N2806" s="54"/>
      <c r="O2806" s="26"/>
      <c r="T2806" s="53"/>
      <c r="Y2806" s="28"/>
    </row>
    <row r="2807" spans="9:25" x14ac:dyDescent="0.3">
      <c r="I2807" s="22">
        <v>41187</v>
      </c>
      <c r="J2807" s="29">
        <f t="shared" si="93"/>
        <v>2012</v>
      </c>
      <c r="K2807" s="29">
        <v>1570</v>
      </c>
      <c r="L2807" s="42">
        <v>4311.3100000000004</v>
      </c>
      <c r="M2807" s="26">
        <f t="shared" si="94"/>
        <v>0.30913932783520204</v>
      </c>
      <c r="N2807" s="54"/>
      <c r="O2807" s="26"/>
      <c r="T2807" s="53"/>
      <c r="Y2807" s="28"/>
    </row>
    <row r="2808" spans="9:25" x14ac:dyDescent="0.3">
      <c r="I2808" s="22">
        <v>41190</v>
      </c>
      <c r="J2808" s="29">
        <f t="shared" si="93"/>
        <v>2012</v>
      </c>
      <c r="K2808" s="29">
        <v>1580</v>
      </c>
      <c r="L2808" s="42">
        <v>4268.2299999999996</v>
      </c>
      <c r="M2808" s="26" t="str">
        <f t="shared" si="94"/>
        <v/>
      </c>
      <c r="N2808" s="54"/>
      <c r="O2808" s="26"/>
      <c r="T2808" s="53"/>
      <c r="Y2808" s="28"/>
    </row>
    <row r="2809" spans="9:25" x14ac:dyDescent="0.3">
      <c r="I2809" s="22">
        <v>41191</v>
      </c>
      <c r="J2809" s="29">
        <f t="shared" si="93"/>
        <v>2012</v>
      </c>
      <c r="K2809" s="29">
        <v>1590</v>
      </c>
      <c r="L2809" s="42">
        <v>4280.25</v>
      </c>
      <c r="M2809" s="26" t="str">
        <f t="shared" si="94"/>
        <v/>
      </c>
      <c r="N2809" s="54"/>
      <c r="O2809" s="26"/>
      <c r="T2809" s="53"/>
      <c r="Y2809" s="28"/>
    </row>
    <row r="2810" spans="9:25" x14ac:dyDescent="0.3">
      <c r="I2810" s="22">
        <v>41192</v>
      </c>
      <c r="J2810" s="29">
        <f t="shared" si="93"/>
        <v>2012</v>
      </c>
      <c r="K2810" s="29">
        <v>1590</v>
      </c>
      <c r="L2810" s="42">
        <v>4280.01</v>
      </c>
      <c r="M2810" s="26">
        <f t="shared" si="94"/>
        <v>0.24019437393511606</v>
      </c>
      <c r="N2810" s="54"/>
      <c r="O2810" s="26"/>
      <c r="T2810" s="53"/>
      <c r="Y2810" s="28"/>
    </row>
    <row r="2811" spans="9:25" x14ac:dyDescent="0.3">
      <c r="I2811" s="22">
        <v>41193</v>
      </c>
      <c r="J2811" s="29">
        <f t="shared" si="93"/>
        <v>2012</v>
      </c>
      <c r="K2811" s="29">
        <v>1600</v>
      </c>
      <c r="L2811" s="42">
        <v>4284.97</v>
      </c>
      <c r="M2811" s="26">
        <f t="shared" si="94"/>
        <v>0.21327104126849303</v>
      </c>
      <c r="N2811" s="54"/>
      <c r="O2811" s="26"/>
      <c r="T2811" s="53"/>
      <c r="Y2811" s="28"/>
    </row>
    <row r="2812" spans="9:25" x14ac:dyDescent="0.3">
      <c r="I2812" s="22">
        <v>41194</v>
      </c>
      <c r="J2812" s="29">
        <f t="shared" si="93"/>
        <v>2012</v>
      </c>
      <c r="K2812" s="29">
        <v>1630</v>
      </c>
      <c r="L2812" s="42">
        <v>4311.3900000000003</v>
      </c>
      <c r="M2812" s="26">
        <f t="shared" si="94"/>
        <v>0.18577365350818098</v>
      </c>
      <c r="N2812" s="54"/>
      <c r="O2812" s="26"/>
      <c r="T2812" s="53"/>
      <c r="Y2812" s="28"/>
    </row>
    <row r="2813" spans="9:25" x14ac:dyDescent="0.3">
      <c r="I2813" s="22">
        <v>41197</v>
      </c>
      <c r="J2813" s="29">
        <f t="shared" si="93"/>
        <v>2012</v>
      </c>
      <c r="K2813" s="29">
        <v>1610</v>
      </c>
      <c r="L2813" s="42">
        <v>4313.5200000000004</v>
      </c>
      <c r="M2813" s="26" t="str">
        <f t="shared" si="94"/>
        <v/>
      </c>
      <c r="N2813" s="54"/>
      <c r="O2813" s="26"/>
      <c r="T2813" s="53"/>
      <c r="Y2813" s="28"/>
    </row>
    <row r="2814" spans="9:25" x14ac:dyDescent="0.3">
      <c r="I2814" s="22">
        <v>41198</v>
      </c>
      <c r="J2814" s="29">
        <f t="shared" si="93"/>
        <v>2012</v>
      </c>
      <c r="K2814" s="29">
        <v>1630</v>
      </c>
      <c r="L2814" s="42">
        <v>4329.08</v>
      </c>
      <c r="M2814" s="26" t="str">
        <f t="shared" si="94"/>
        <v/>
      </c>
      <c r="N2814" s="54"/>
      <c r="O2814" s="26"/>
      <c r="T2814" s="53"/>
      <c r="Y2814" s="28"/>
    </row>
    <row r="2815" spans="9:25" x14ac:dyDescent="0.3">
      <c r="I2815" s="22">
        <v>41199</v>
      </c>
      <c r="J2815" s="29">
        <f t="shared" si="93"/>
        <v>2012</v>
      </c>
      <c r="K2815" s="29">
        <v>1630</v>
      </c>
      <c r="L2815" s="42">
        <v>4337.53</v>
      </c>
      <c r="M2815" s="26">
        <f t="shared" si="94"/>
        <v>0.16318540309626403</v>
      </c>
      <c r="N2815" s="54"/>
      <c r="O2815" s="26"/>
      <c r="T2815" s="53"/>
      <c r="Y2815" s="28"/>
    </row>
    <row r="2816" spans="9:25" x14ac:dyDescent="0.3">
      <c r="I2816" s="22">
        <v>41200</v>
      </c>
      <c r="J2816" s="29">
        <f t="shared" si="93"/>
        <v>2012</v>
      </c>
      <c r="K2816" s="29">
        <v>1640</v>
      </c>
      <c r="L2816" s="42">
        <v>4356.97</v>
      </c>
      <c r="M2816" s="26">
        <f t="shared" si="94"/>
        <v>0.20290831384610289</v>
      </c>
      <c r="N2816" s="54"/>
      <c r="O2816" s="26"/>
      <c r="T2816" s="53"/>
      <c r="Y2816" s="28"/>
    </row>
    <row r="2817" spans="9:25" x14ac:dyDescent="0.3">
      <c r="I2817" s="22">
        <v>41201</v>
      </c>
      <c r="J2817" s="29">
        <f t="shared" si="93"/>
        <v>2012</v>
      </c>
      <c r="K2817" s="29">
        <v>1630</v>
      </c>
      <c r="L2817" s="42">
        <v>4331.25</v>
      </c>
      <c r="M2817" s="26">
        <f t="shared" si="94"/>
        <v>0.17527426458018458</v>
      </c>
      <c r="N2817" s="54"/>
      <c r="O2817" s="26"/>
      <c r="T2817" s="53"/>
      <c r="Y2817" s="28"/>
    </row>
    <row r="2818" spans="9:25" x14ac:dyDescent="0.3">
      <c r="I2818" s="22">
        <v>41204</v>
      </c>
      <c r="J2818" s="29">
        <f t="shared" si="93"/>
        <v>2012</v>
      </c>
      <c r="K2818" s="29">
        <v>1620</v>
      </c>
      <c r="L2818" s="42">
        <v>4341.38</v>
      </c>
      <c r="M2818" s="26" t="str">
        <f t="shared" si="94"/>
        <v/>
      </c>
      <c r="N2818" s="54"/>
      <c r="O2818" s="26"/>
      <c r="T2818" s="53"/>
      <c r="Y2818" s="28"/>
    </row>
    <row r="2819" spans="9:25" x14ac:dyDescent="0.3">
      <c r="I2819" s="22">
        <v>41205</v>
      </c>
      <c r="J2819" s="29">
        <f t="shared" si="93"/>
        <v>2012</v>
      </c>
      <c r="K2819" s="29">
        <v>1640</v>
      </c>
      <c r="L2819" s="42">
        <v>4330.1499999999996</v>
      </c>
      <c r="M2819" s="26" t="str">
        <f t="shared" si="94"/>
        <v/>
      </c>
      <c r="N2819" s="54"/>
      <c r="O2819" s="26"/>
      <c r="T2819" s="53"/>
      <c r="Y2819" s="28"/>
    </row>
    <row r="2820" spans="9:25" x14ac:dyDescent="0.3">
      <c r="I2820" s="22">
        <v>41206</v>
      </c>
      <c r="J2820" s="29">
        <f t="shared" si="93"/>
        <v>2012</v>
      </c>
      <c r="K2820" s="29">
        <v>1640</v>
      </c>
      <c r="L2820" s="42">
        <v>4335.38</v>
      </c>
      <c r="M2820" s="26">
        <f t="shared" si="94"/>
        <v>0.16958114590021525</v>
      </c>
      <c r="N2820" s="54"/>
      <c r="O2820" s="26"/>
      <c r="T2820" s="53"/>
      <c r="Y2820" s="28"/>
    </row>
    <row r="2821" spans="9:25" x14ac:dyDescent="0.3">
      <c r="I2821" s="22">
        <v>41207</v>
      </c>
      <c r="J2821" s="29">
        <f t="shared" ref="J2821:J2884" si="95">YEAR(I2821)</f>
        <v>2012</v>
      </c>
      <c r="K2821" s="29">
        <v>1630</v>
      </c>
      <c r="L2821" s="42">
        <v>4339.1499999999996</v>
      </c>
      <c r="M2821" s="26">
        <f t="shared" ref="M2821:M2884" si="96">IFERROR((L2821-_xlfn.XLOOKUP(EDATE(I2821, -12), I:I, L:L, "", 0)) / _xlfn.XLOOKUP(EDATE(I2821, -12), I:I, L:L, "", 0),IF(_xlfn.XLOOKUP(EDATE(I2821, -12), I:I, L:L, "", 0)=0, "Previous Year Value is Zero", ""))</f>
        <v>0.169430909208512</v>
      </c>
      <c r="N2821" s="54"/>
      <c r="O2821" s="26"/>
      <c r="T2821" s="53"/>
      <c r="Y2821" s="28"/>
    </row>
    <row r="2822" spans="9:25" x14ac:dyDescent="0.3">
      <c r="I2822" s="22">
        <v>41211</v>
      </c>
      <c r="J2822" s="29">
        <f t="shared" si="95"/>
        <v>2012</v>
      </c>
      <c r="K2822" s="29">
        <v>1620</v>
      </c>
      <c r="L2822" s="42">
        <v>4331.37</v>
      </c>
      <c r="M2822" s="26" t="str">
        <f t="shared" si="96"/>
        <v/>
      </c>
      <c r="N2822" s="54"/>
      <c r="O2822" s="26"/>
      <c r="T2822" s="53"/>
      <c r="Y2822" s="28"/>
    </row>
    <row r="2823" spans="9:25" x14ac:dyDescent="0.3">
      <c r="I2823" s="22">
        <v>41212</v>
      </c>
      <c r="J2823" s="29">
        <f t="shared" si="95"/>
        <v>2012</v>
      </c>
      <c r="K2823" s="29">
        <v>1640</v>
      </c>
      <c r="L2823" s="42">
        <v>4364.6000000000004</v>
      </c>
      <c r="M2823" s="26" t="str">
        <f t="shared" si="96"/>
        <v/>
      </c>
      <c r="N2823" s="54"/>
      <c r="O2823" s="26"/>
      <c r="T2823" s="53"/>
      <c r="Y2823" s="28"/>
    </row>
    <row r="2824" spans="9:25" x14ac:dyDescent="0.3">
      <c r="I2824" s="22">
        <v>41213</v>
      </c>
      <c r="J2824" s="29">
        <f t="shared" si="95"/>
        <v>2012</v>
      </c>
      <c r="K2824" s="29">
        <v>1640</v>
      </c>
      <c r="L2824" s="42">
        <v>4350.29</v>
      </c>
      <c r="M2824" s="26">
        <f t="shared" si="96"/>
        <v>0.14757640107099992</v>
      </c>
      <c r="N2824" s="54"/>
      <c r="O2824" s="26"/>
      <c r="T2824" s="53"/>
      <c r="Y2824" s="28"/>
    </row>
    <row r="2825" spans="9:25" x14ac:dyDescent="0.3">
      <c r="I2825" s="22">
        <v>41214</v>
      </c>
      <c r="J2825" s="29">
        <f t="shared" si="95"/>
        <v>2012</v>
      </c>
      <c r="K2825" s="29">
        <v>1660</v>
      </c>
      <c r="L2825" s="42">
        <v>4335.3599999999997</v>
      </c>
      <c r="M2825" s="26">
        <f t="shared" si="96"/>
        <v>0.17648527412408635</v>
      </c>
      <c r="N2825" s="54"/>
      <c r="O2825" s="26"/>
      <c r="T2825" s="53"/>
      <c r="Y2825" s="28"/>
    </row>
    <row r="2826" spans="9:25" x14ac:dyDescent="0.3">
      <c r="I2826" s="22">
        <v>41215</v>
      </c>
      <c r="J2826" s="29">
        <f t="shared" si="95"/>
        <v>2012</v>
      </c>
      <c r="K2826" s="29">
        <v>1670</v>
      </c>
      <c r="L2826" s="42">
        <v>4338.8900000000003</v>
      </c>
      <c r="M2826" s="26">
        <f t="shared" si="96"/>
        <v>0.15303093517723751</v>
      </c>
      <c r="N2826" s="54"/>
      <c r="O2826" s="26"/>
      <c r="T2826" s="53"/>
      <c r="Y2826" s="28"/>
    </row>
    <row r="2827" spans="9:25" x14ac:dyDescent="0.3">
      <c r="I2827" s="22">
        <v>41218</v>
      </c>
      <c r="J2827" s="29">
        <f t="shared" si="95"/>
        <v>2012</v>
      </c>
      <c r="K2827" s="29">
        <v>1650</v>
      </c>
      <c r="L2827" s="42">
        <v>4302.9399999999996</v>
      </c>
      <c r="M2827" s="26" t="str">
        <f t="shared" si="96"/>
        <v/>
      </c>
      <c r="N2827" s="54"/>
      <c r="O2827" s="26"/>
      <c r="T2827" s="53"/>
      <c r="Y2827" s="28"/>
    </row>
    <row r="2828" spans="9:25" x14ac:dyDescent="0.3">
      <c r="I2828" s="22">
        <v>41219</v>
      </c>
      <c r="J2828" s="29">
        <f t="shared" si="95"/>
        <v>2012</v>
      </c>
      <c r="K2828" s="29">
        <v>1700</v>
      </c>
      <c r="L2828" s="42">
        <v>4314.2700000000004</v>
      </c>
      <c r="M2828" s="26" t="str">
        <f t="shared" si="96"/>
        <v/>
      </c>
      <c r="N2828" s="54"/>
      <c r="O2828" s="26"/>
      <c r="T2828" s="53"/>
      <c r="Y2828" s="28"/>
    </row>
    <row r="2829" spans="9:25" x14ac:dyDescent="0.3">
      <c r="I2829" s="22">
        <v>41220</v>
      </c>
      <c r="J2829" s="29">
        <f t="shared" si="95"/>
        <v>2012</v>
      </c>
      <c r="K2829" s="29">
        <v>1700</v>
      </c>
      <c r="L2829" s="42">
        <v>4350.42</v>
      </c>
      <c r="M2829" s="26">
        <f t="shared" si="96"/>
        <v>0.15144088252731439</v>
      </c>
      <c r="N2829" s="54"/>
      <c r="O2829" s="26"/>
      <c r="T2829" s="53"/>
      <c r="Y2829" s="28"/>
    </row>
    <row r="2830" spans="9:25" x14ac:dyDescent="0.3">
      <c r="I2830" s="22">
        <v>41221</v>
      </c>
      <c r="J2830" s="29">
        <f t="shared" si="95"/>
        <v>2012</v>
      </c>
      <c r="K2830" s="29">
        <v>1690</v>
      </c>
      <c r="L2830" s="42">
        <v>4327.87</v>
      </c>
      <c r="M2830" s="26">
        <f t="shared" si="96"/>
        <v>0.13722228791402252</v>
      </c>
      <c r="N2830" s="54"/>
      <c r="O2830" s="26"/>
      <c r="T2830" s="53"/>
      <c r="Y2830" s="28"/>
    </row>
    <row r="2831" spans="9:25" x14ac:dyDescent="0.3">
      <c r="I2831" s="22">
        <v>41222</v>
      </c>
      <c r="J2831" s="29">
        <f t="shared" si="95"/>
        <v>2012</v>
      </c>
      <c r="K2831" s="29">
        <v>1710</v>
      </c>
      <c r="L2831" s="42">
        <v>4333.6400000000003</v>
      </c>
      <c r="M2831" s="26">
        <f t="shared" si="96"/>
        <v>0.12347304892465318</v>
      </c>
      <c r="N2831" s="54"/>
      <c r="O2831" s="26"/>
      <c r="T2831" s="53"/>
      <c r="Y2831" s="28"/>
    </row>
    <row r="2832" spans="9:25" x14ac:dyDescent="0.3">
      <c r="I2832" s="22">
        <v>41225</v>
      </c>
      <c r="J2832" s="29">
        <f t="shared" si="95"/>
        <v>2012</v>
      </c>
      <c r="K2832" s="29">
        <v>1740</v>
      </c>
      <c r="L2832" s="42">
        <v>4318.59</v>
      </c>
      <c r="M2832" s="26" t="str">
        <f t="shared" si="96"/>
        <v/>
      </c>
      <c r="N2832" s="54"/>
      <c r="O2832" s="26"/>
      <c r="T2832" s="53"/>
      <c r="Y2832" s="28"/>
    </row>
    <row r="2833" spans="9:25" x14ac:dyDescent="0.3">
      <c r="I2833" s="22">
        <v>41226</v>
      </c>
      <c r="J2833" s="29">
        <f t="shared" si="95"/>
        <v>2012</v>
      </c>
      <c r="K2833" s="29">
        <v>1800</v>
      </c>
      <c r="L2833" s="42">
        <v>4332.08</v>
      </c>
      <c r="M2833" s="26" t="str">
        <f t="shared" si="96"/>
        <v/>
      </c>
      <c r="N2833" s="54"/>
      <c r="O2833" s="26"/>
      <c r="T2833" s="53"/>
      <c r="Y2833" s="28"/>
    </row>
    <row r="2834" spans="9:25" x14ac:dyDescent="0.3">
      <c r="I2834" s="22">
        <v>41227</v>
      </c>
      <c r="J2834" s="29">
        <f t="shared" si="95"/>
        <v>2012</v>
      </c>
      <c r="K2834" s="29">
        <v>1810</v>
      </c>
      <c r="L2834" s="42">
        <v>4351.28</v>
      </c>
      <c r="M2834" s="26">
        <f t="shared" si="96"/>
        <v>0.13520338947675992</v>
      </c>
      <c r="N2834" s="54"/>
      <c r="O2834" s="26"/>
      <c r="T2834" s="53"/>
      <c r="Y2834" s="28"/>
    </row>
    <row r="2835" spans="9:25" x14ac:dyDescent="0.3">
      <c r="I2835" s="22">
        <v>41232</v>
      </c>
      <c r="J2835" s="29">
        <f t="shared" si="95"/>
        <v>2012</v>
      </c>
      <c r="K2835" s="29">
        <v>1720</v>
      </c>
      <c r="L2835" s="42">
        <v>4313.4399999999996</v>
      </c>
      <c r="M2835" s="26" t="str">
        <f t="shared" si="96"/>
        <v/>
      </c>
      <c r="N2835" s="54"/>
      <c r="O2835" s="26"/>
      <c r="T2835" s="53"/>
      <c r="Y2835" s="28"/>
    </row>
    <row r="2836" spans="9:25" x14ac:dyDescent="0.3">
      <c r="I2836" s="22">
        <v>41233</v>
      </c>
      <c r="J2836" s="29">
        <f t="shared" si="95"/>
        <v>2012</v>
      </c>
      <c r="K2836" s="29">
        <v>1770</v>
      </c>
      <c r="L2836" s="42">
        <v>4312.37</v>
      </c>
      <c r="M2836" s="26" t="str">
        <f t="shared" si="96"/>
        <v/>
      </c>
      <c r="N2836" s="54"/>
      <c r="O2836" s="26"/>
      <c r="T2836" s="53"/>
      <c r="Y2836" s="28"/>
    </row>
    <row r="2837" spans="9:25" x14ac:dyDescent="0.3">
      <c r="I2837" s="22">
        <v>41234</v>
      </c>
      <c r="J2837" s="29">
        <f t="shared" si="95"/>
        <v>2012</v>
      </c>
      <c r="K2837" s="29">
        <v>1770</v>
      </c>
      <c r="L2837" s="42">
        <v>4317.28</v>
      </c>
      <c r="M2837" s="26">
        <f t="shared" si="96"/>
        <v>0.17322811108121838</v>
      </c>
      <c r="N2837" s="54"/>
      <c r="O2837" s="26"/>
      <c r="T2837" s="53"/>
      <c r="Y2837" s="28"/>
    </row>
    <row r="2838" spans="9:25" x14ac:dyDescent="0.3">
      <c r="I2838" s="22">
        <v>41235</v>
      </c>
      <c r="J2838" s="29">
        <f t="shared" si="95"/>
        <v>2012</v>
      </c>
      <c r="K2838" s="29">
        <v>1780</v>
      </c>
      <c r="L2838" s="42">
        <v>4335.93</v>
      </c>
      <c r="M2838" s="26">
        <f t="shared" si="96"/>
        <v>0.16072685803620906</v>
      </c>
      <c r="N2838" s="54"/>
      <c r="O2838" s="26"/>
      <c r="T2838" s="53"/>
      <c r="Y2838" s="28"/>
    </row>
    <row r="2839" spans="9:25" x14ac:dyDescent="0.3">
      <c r="I2839" s="22">
        <v>41236</v>
      </c>
      <c r="J2839" s="29">
        <f t="shared" si="95"/>
        <v>2012</v>
      </c>
      <c r="K2839" s="29">
        <v>1810</v>
      </c>
      <c r="L2839" s="42">
        <v>4348.8100000000004</v>
      </c>
      <c r="M2839" s="26">
        <f t="shared" si="96"/>
        <v>0.17949503798470851</v>
      </c>
      <c r="N2839" s="54"/>
      <c r="O2839" s="26"/>
      <c r="T2839" s="53"/>
      <c r="Y2839" s="28"/>
    </row>
    <row r="2840" spans="9:25" x14ac:dyDescent="0.3">
      <c r="I2840" s="22">
        <v>41239</v>
      </c>
      <c r="J2840" s="29">
        <f t="shared" si="95"/>
        <v>2012</v>
      </c>
      <c r="K2840" s="29">
        <v>1820</v>
      </c>
      <c r="L2840" s="42">
        <v>4375.17</v>
      </c>
      <c r="M2840" s="26" t="str">
        <f t="shared" si="96"/>
        <v/>
      </c>
      <c r="N2840" s="54"/>
      <c r="O2840" s="26"/>
      <c r="T2840" s="53"/>
      <c r="Y2840" s="28"/>
    </row>
    <row r="2841" spans="9:25" x14ac:dyDescent="0.3">
      <c r="I2841" s="22">
        <v>41240</v>
      </c>
      <c r="J2841" s="29">
        <f t="shared" si="95"/>
        <v>2012</v>
      </c>
      <c r="K2841" s="29">
        <v>1790</v>
      </c>
      <c r="L2841" s="42">
        <v>4337.51</v>
      </c>
      <c r="M2841" s="26" t="str">
        <f t="shared" si="96"/>
        <v/>
      </c>
      <c r="N2841" s="54"/>
      <c r="O2841" s="26"/>
      <c r="T2841" s="53"/>
      <c r="Y2841" s="28"/>
    </row>
    <row r="2842" spans="9:25" x14ac:dyDescent="0.3">
      <c r="I2842" s="22">
        <v>41241</v>
      </c>
      <c r="J2842" s="29">
        <f t="shared" si="95"/>
        <v>2012</v>
      </c>
      <c r="K2842" s="29">
        <v>1790</v>
      </c>
      <c r="L2842" s="42">
        <v>4304.82</v>
      </c>
      <c r="M2842" s="26">
        <f t="shared" si="96"/>
        <v>0.18035672666949987</v>
      </c>
      <c r="N2842" s="54"/>
      <c r="O2842" s="26"/>
      <c r="T2842" s="53"/>
      <c r="Y2842" s="28"/>
    </row>
    <row r="2843" spans="9:25" x14ac:dyDescent="0.3">
      <c r="I2843" s="22">
        <v>41242</v>
      </c>
      <c r="J2843" s="29">
        <f t="shared" si="95"/>
        <v>2012</v>
      </c>
      <c r="K2843" s="29">
        <v>1800</v>
      </c>
      <c r="L2843" s="42">
        <v>4319.09</v>
      </c>
      <c r="M2843" s="26">
        <f t="shared" si="96"/>
        <v>0.17119288892745485</v>
      </c>
      <c r="N2843" s="54"/>
      <c r="O2843" s="26"/>
      <c r="T2843" s="53"/>
      <c r="Y2843" s="28"/>
    </row>
    <row r="2844" spans="9:25" x14ac:dyDescent="0.3">
      <c r="I2844" s="22">
        <v>41243</v>
      </c>
      <c r="J2844" s="29">
        <f t="shared" si="95"/>
        <v>2012</v>
      </c>
      <c r="K2844" s="29">
        <v>1760</v>
      </c>
      <c r="L2844" s="42">
        <v>4276.1400000000003</v>
      </c>
      <c r="M2844" s="26">
        <f t="shared" si="96"/>
        <v>0.15102231984237227</v>
      </c>
      <c r="N2844" s="54"/>
      <c r="O2844" s="26"/>
      <c r="T2844" s="53"/>
      <c r="Y2844" s="28"/>
    </row>
    <row r="2845" spans="9:25" x14ac:dyDescent="0.3">
      <c r="I2845" s="22">
        <v>41246</v>
      </c>
      <c r="J2845" s="29">
        <f t="shared" si="95"/>
        <v>2012</v>
      </c>
      <c r="K2845" s="29">
        <v>1900</v>
      </c>
      <c r="L2845" s="42">
        <v>4302.4399999999996</v>
      </c>
      <c r="M2845" s="26" t="str">
        <f t="shared" si="96"/>
        <v/>
      </c>
      <c r="N2845" s="54"/>
      <c r="O2845" s="26"/>
      <c r="T2845" s="53"/>
      <c r="Y2845" s="28"/>
    </row>
    <row r="2846" spans="9:25" x14ac:dyDescent="0.3">
      <c r="I2846" s="22">
        <v>41247</v>
      </c>
      <c r="J2846" s="29">
        <f t="shared" si="95"/>
        <v>2012</v>
      </c>
      <c r="K2846" s="29">
        <v>1750</v>
      </c>
      <c r="L2846" s="42">
        <v>4269.6499999999996</v>
      </c>
      <c r="M2846" s="26" t="str">
        <f t="shared" si="96"/>
        <v/>
      </c>
      <c r="N2846" s="54"/>
      <c r="O2846" s="26"/>
      <c r="T2846" s="53"/>
      <c r="Y2846" s="28"/>
    </row>
    <row r="2847" spans="9:25" x14ac:dyDescent="0.3">
      <c r="I2847" s="22">
        <v>41248</v>
      </c>
      <c r="J2847" s="29">
        <f t="shared" si="95"/>
        <v>2012</v>
      </c>
      <c r="K2847" s="29">
        <v>1760</v>
      </c>
      <c r="L2847" s="42">
        <v>4286.84</v>
      </c>
      <c r="M2847" s="26">
        <f t="shared" si="96"/>
        <v>0.13384768791707558</v>
      </c>
      <c r="N2847" s="54"/>
      <c r="O2847" s="26"/>
      <c r="T2847" s="53"/>
      <c r="Y2847" s="28"/>
    </row>
    <row r="2848" spans="9:25" x14ac:dyDescent="0.3">
      <c r="I2848" s="22">
        <v>41249</v>
      </c>
      <c r="J2848" s="29">
        <f t="shared" si="95"/>
        <v>2012</v>
      </c>
      <c r="K2848" s="29">
        <v>1760</v>
      </c>
      <c r="L2848" s="42">
        <v>4292.6000000000004</v>
      </c>
      <c r="M2848" s="26">
        <f t="shared" si="96"/>
        <v>0.14387889156254088</v>
      </c>
      <c r="N2848" s="54"/>
      <c r="O2848" s="26"/>
      <c r="T2848" s="53"/>
      <c r="Y2848" s="28"/>
    </row>
    <row r="2849" spans="9:25" x14ac:dyDescent="0.3">
      <c r="I2849" s="22">
        <v>41250</v>
      </c>
      <c r="J2849" s="29">
        <f t="shared" si="95"/>
        <v>2012</v>
      </c>
      <c r="K2849" s="29">
        <v>1760</v>
      </c>
      <c r="L2849" s="42">
        <v>4290.8</v>
      </c>
      <c r="M2849" s="26">
        <f t="shared" si="96"/>
        <v>0.13117018696417848</v>
      </c>
      <c r="N2849" s="54"/>
      <c r="O2849" s="26"/>
      <c r="T2849" s="53"/>
      <c r="Y2849" s="28"/>
    </row>
    <row r="2850" spans="9:25" x14ac:dyDescent="0.3">
      <c r="I2850" s="22">
        <v>41253</v>
      </c>
      <c r="J2850" s="29">
        <f t="shared" si="95"/>
        <v>2012</v>
      </c>
      <c r="K2850" s="29">
        <v>1830</v>
      </c>
      <c r="L2850" s="42">
        <v>4302.6099999999997</v>
      </c>
      <c r="M2850" s="26" t="str">
        <f t="shared" si="96"/>
        <v/>
      </c>
      <c r="N2850" s="54"/>
      <c r="O2850" s="26"/>
      <c r="T2850" s="53"/>
      <c r="Y2850" s="28"/>
    </row>
    <row r="2851" spans="9:25" x14ac:dyDescent="0.3">
      <c r="I2851" s="22">
        <v>41254</v>
      </c>
      <c r="J2851" s="29">
        <f t="shared" si="95"/>
        <v>2012</v>
      </c>
      <c r="K2851" s="29">
        <v>1850</v>
      </c>
      <c r="L2851" s="42">
        <v>4317.92</v>
      </c>
      <c r="M2851" s="26" t="str">
        <f t="shared" si="96"/>
        <v/>
      </c>
      <c r="N2851" s="54"/>
      <c r="O2851" s="26"/>
      <c r="T2851" s="53"/>
      <c r="Y2851" s="28"/>
    </row>
    <row r="2852" spans="9:25" x14ac:dyDescent="0.3">
      <c r="I2852" s="22">
        <v>41255</v>
      </c>
      <c r="J2852" s="29">
        <f t="shared" si="95"/>
        <v>2012</v>
      </c>
      <c r="K2852" s="29">
        <v>1890</v>
      </c>
      <c r="L2852" s="42">
        <v>4337.53</v>
      </c>
      <c r="M2852" s="26">
        <f t="shared" si="96"/>
        <v>0.14381815065332321</v>
      </c>
      <c r="N2852" s="54"/>
      <c r="O2852" s="26"/>
      <c r="T2852" s="53"/>
      <c r="Y2852" s="28"/>
    </row>
    <row r="2853" spans="9:25" x14ac:dyDescent="0.3">
      <c r="I2853" s="22">
        <v>41256</v>
      </c>
      <c r="J2853" s="29">
        <f t="shared" si="95"/>
        <v>2012</v>
      </c>
      <c r="K2853" s="29">
        <v>1890</v>
      </c>
      <c r="L2853" s="42">
        <v>4320.1899999999996</v>
      </c>
      <c r="M2853" s="26">
        <f t="shared" si="96"/>
        <v>0.14789376072781757</v>
      </c>
      <c r="N2853" s="54"/>
      <c r="O2853" s="26"/>
      <c r="T2853" s="53"/>
      <c r="Y2853" s="28"/>
    </row>
    <row r="2854" spans="9:25" x14ac:dyDescent="0.3">
      <c r="I2854" s="22">
        <v>41257</v>
      </c>
      <c r="J2854" s="29">
        <f t="shared" si="95"/>
        <v>2012</v>
      </c>
      <c r="K2854" s="29">
        <v>1850</v>
      </c>
      <c r="L2854" s="42">
        <v>4308.8599999999997</v>
      </c>
      <c r="M2854" s="26">
        <f t="shared" si="96"/>
        <v>0.14853928990297466</v>
      </c>
      <c r="N2854" s="54"/>
      <c r="O2854" s="26"/>
      <c r="T2854" s="53"/>
      <c r="Y2854" s="28"/>
    </row>
    <row r="2855" spans="9:25" x14ac:dyDescent="0.3">
      <c r="I2855" s="22">
        <v>41260</v>
      </c>
      <c r="J2855" s="29">
        <f t="shared" si="95"/>
        <v>2012</v>
      </c>
      <c r="K2855" s="29">
        <v>1840</v>
      </c>
      <c r="L2855" s="42">
        <v>4315.8599999999997</v>
      </c>
      <c r="M2855" s="26" t="str">
        <f t="shared" si="96"/>
        <v/>
      </c>
      <c r="N2855" s="54"/>
      <c r="O2855" s="26"/>
      <c r="T2855" s="53"/>
      <c r="Y2855" s="28"/>
    </row>
    <row r="2856" spans="9:25" x14ac:dyDescent="0.3">
      <c r="I2856" s="22">
        <v>41261</v>
      </c>
      <c r="J2856" s="29">
        <f t="shared" si="95"/>
        <v>2012</v>
      </c>
      <c r="K2856" s="29">
        <v>1830</v>
      </c>
      <c r="L2856" s="42">
        <v>4301.4399999999996</v>
      </c>
      <c r="M2856" s="26" t="str">
        <f t="shared" si="96"/>
        <v/>
      </c>
      <c r="N2856" s="54"/>
      <c r="O2856" s="26"/>
      <c r="T2856" s="53"/>
      <c r="Y2856" s="28"/>
    </row>
    <row r="2857" spans="9:25" x14ac:dyDescent="0.3">
      <c r="I2857" s="22">
        <v>41262</v>
      </c>
      <c r="J2857" s="29">
        <f t="shared" si="95"/>
        <v>2012</v>
      </c>
      <c r="K2857" s="29">
        <v>1810</v>
      </c>
      <c r="L2857" s="42">
        <v>4275.8599999999997</v>
      </c>
      <c r="M2857" s="26">
        <f t="shared" si="96"/>
        <v>0.13409313341944512</v>
      </c>
      <c r="N2857" s="54"/>
      <c r="O2857" s="26"/>
      <c r="T2857" s="53"/>
      <c r="Y2857" s="28"/>
    </row>
    <row r="2858" spans="9:25" x14ac:dyDescent="0.3">
      <c r="I2858" s="22">
        <v>41263</v>
      </c>
      <c r="J2858" s="29">
        <f t="shared" si="95"/>
        <v>2012</v>
      </c>
      <c r="K2858" s="29">
        <v>1840</v>
      </c>
      <c r="L2858" s="42">
        <v>4254.82</v>
      </c>
      <c r="M2858" s="26">
        <f t="shared" si="96"/>
        <v>0.13391110613643742</v>
      </c>
      <c r="N2858" s="54"/>
      <c r="O2858" s="26"/>
      <c r="T2858" s="53"/>
      <c r="Y2858" s="28"/>
    </row>
    <row r="2859" spans="9:25" x14ac:dyDescent="0.3">
      <c r="I2859" s="22">
        <v>41264</v>
      </c>
      <c r="J2859" s="29">
        <f t="shared" si="95"/>
        <v>2012</v>
      </c>
      <c r="K2859" s="29">
        <v>1780</v>
      </c>
      <c r="L2859" s="42">
        <v>4250.21</v>
      </c>
      <c r="M2859" s="26">
        <f t="shared" si="96"/>
        <v>0.12016540731155138</v>
      </c>
      <c r="N2859" s="54"/>
      <c r="O2859" s="26"/>
      <c r="T2859" s="53"/>
      <c r="Y2859" s="28"/>
    </row>
    <row r="2860" spans="9:25" x14ac:dyDescent="0.3">
      <c r="I2860" s="22">
        <v>41269</v>
      </c>
      <c r="J2860" s="29">
        <f t="shared" si="95"/>
        <v>2012</v>
      </c>
      <c r="K2860" s="29">
        <v>1840</v>
      </c>
      <c r="L2860" s="42">
        <v>4275.09</v>
      </c>
      <c r="M2860" s="26" t="str">
        <f t="shared" si="96"/>
        <v/>
      </c>
      <c r="N2860" s="54"/>
      <c r="O2860" s="26"/>
      <c r="T2860" s="53"/>
      <c r="Y2860" s="28"/>
    </row>
    <row r="2861" spans="9:25" x14ac:dyDescent="0.3">
      <c r="I2861" s="22">
        <v>41270</v>
      </c>
      <c r="J2861" s="29">
        <f t="shared" si="95"/>
        <v>2012</v>
      </c>
      <c r="K2861" s="29">
        <v>1840</v>
      </c>
      <c r="L2861" s="42">
        <v>4281.8599999999997</v>
      </c>
      <c r="M2861" s="26">
        <f t="shared" si="96"/>
        <v>0.12994830357072168</v>
      </c>
      <c r="N2861" s="54"/>
      <c r="O2861" s="26"/>
      <c r="T2861" s="53"/>
      <c r="Y2861" s="28"/>
    </row>
    <row r="2862" spans="9:25" x14ac:dyDescent="0.3">
      <c r="I2862" s="22">
        <v>41271</v>
      </c>
      <c r="J2862" s="29">
        <f t="shared" si="95"/>
        <v>2012</v>
      </c>
      <c r="K2862" s="29">
        <v>1820</v>
      </c>
      <c r="L2862" s="42">
        <v>4316.6899999999996</v>
      </c>
      <c r="M2862" s="26">
        <f t="shared" si="96"/>
        <v>0.14525059627879572</v>
      </c>
      <c r="N2862" s="54"/>
      <c r="O2862" s="26"/>
      <c r="T2862" s="53"/>
      <c r="Y2862" s="28"/>
    </row>
    <row r="2863" spans="9:25" x14ac:dyDescent="0.3">
      <c r="I2863" s="22">
        <v>41276</v>
      </c>
      <c r="J2863" s="29">
        <f t="shared" si="95"/>
        <v>2013</v>
      </c>
      <c r="K2863" s="29">
        <v>1820</v>
      </c>
      <c r="L2863" s="42">
        <v>4346.4799999999996</v>
      </c>
      <c r="M2863" s="26">
        <f t="shared" si="96"/>
        <v>0.14106596239571129</v>
      </c>
      <c r="N2863" s="54"/>
      <c r="O2863" s="26"/>
      <c r="T2863" s="53"/>
      <c r="Y2863" s="28"/>
    </row>
    <row r="2864" spans="9:25" x14ac:dyDescent="0.3">
      <c r="I2864" s="22">
        <v>41277</v>
      </c>
      <c r="J2864" s="29">
        <f t="shared" si="95"/>
        <v>2013</v>
      </c>
      <c r="K2864" s="29">
        <v>1830</v>
      </c>
      <c r="L2864" s="42">
        <v>4275.09</v>
      </c>
      <c r="M2864" s="26">
        <f t="shared" si="96"/>
        <v>0.10814488786587453</v>
      </c>
      <c r="N2864" s="54"/>
      <c r="O2864" s="26"/>
      <c r="T2864" s="53"/>
      <c r="Y2864" s="28"/>
    </row>
    <row r="2865" spans="9:25" x14ac:dyDescent="0.3">
      <c r="I2865" s="22">
        <v>41278</v>
      </c>
      <c r="J2865" s="29">
        <f t="shared" si="95"/>
        <v>2013</v>
      </c>
      <c r="K2865" s="29">
        <v>1810</v>
      </c>
      <c r="L2865" s="42">
        <v>4410.0200000000004</v>
      </c>
      <c r="M2865" s="26">
        <f t="shared" si="96"/>
        <v>0.12862707361890977</v>
      </c>
      <c r="N2865" s="54"/>
      <c r="O2865" s="26"/>
      <c r="T2865" s="53"/>
      <c r="Y2865" s="28"/>
    </row>
    <row r="2866" spans="9:25" x14ac:dyDescent="0.3">
      <c r="I2866" s="22">
        <v>41281</v>
      </c>
      <c r="J2866" s="29">
        <f t="shared" si="95"/>
        <v>2013</v>
      </c>
      <c r="K2866" s="29">
        <v>1840</v>
      </c>
      <c r="L2866" s="42">
        <v>4392.38</v>
      </c>
      <c r="M2866" s="26" t="str">
        <f t="shared" si="96"/>
        <v/>
      </c>
      <c r="N2866" s="54"/>
      <c r="O2866" s="26"/>
      <c r="T2866" s="53"/>
      <c r="Y2866" s="28"/>
    </row>
    <row r="2867" spans="9:25" x14ac:dyDescent="0.3">
      <c r="I2867" s="22">
        <v>41282</v>
      </c>
      <c r="J2867" s="29">
        <f t="shared" si="95"/>
        <v>2013</v>
      </c>
      <c r="K2867" s="29">
        <v>1830</v>
      </c>
      <c r="L2867" s="42">
        <v>4397.54</v>
      </c>
      <c r="M2867" s="26" t="str">
        <f t="shared" si="96"/>
        <v/>
      </c>
      <c r="N2867" s="54"/>
      <c r="O2867" s="26"/>
      <c r="T2867" s="53"/>
      <c r="Y2867" s="28"/>
    </row>
    <row r="2868" spans="9:25" x14ac:dyDescent="0.3">
      <c r="I2868" s="22">
        <v>41283</v>
      </c>
      <c r="J2868" s="29">
        <f t="shared" si="95"/>
        <v>2013</v>
      </c>
      <c r="K2868" s="29">
        <v>1820</v>
      </c>
      <c r="L2868" s="42">
        <v>4362.93</v>
      </c>
      <c r="M2868" s="26">
        <f t="shared" si="96"/>
        <v>0.1218440398347163</v>
      </c>
      <c r="N2868" s="54"/>
      <c r="O2868" s="26"/>
      <c r="T2868" s="53"/>
      <c r="Y2868" s="28"/>
    </row>
    <row r="2869" spans="9:25" x14ac:dyDescent="0.3">
      <c r="I2869" s="22">
        <v>41284</v>
      </c>
      <c r="J2869" s="29">
        <f t="shared" si="95"/>
        <v>2013</v>
      </c>
      <c r="K2869" s="29">
        <v>1780</v>
      </c>
      <c r="L2869" s="42">
        <v>4317.37</v>
      </c>
      <c r="M2869" s="26">
        <f t="shared" si="96"/>
        <v>9.6101898020737E-2</v>
      </c>
      <c r="N2869" s="54"/>
      <c r="O2869" s="26"/>
      <c r="T2869" s="53"/>
      <c r="Y2869" s="28"/>
    </row>
    <row r="2870" spans="9:25" x14ac:dyDescent="0.3">
      <c r="I2870" s="22">
        <v>41285</v>
      </c>
      <c r="J2870" s="29">
        <f t="shared" si="95"/>
        <v>2013</v>
      </c>
      <c r="K2870" s="29">
        <v>1770</v>
      </c>
      <c r="L2870" s="42">
        <v>4305.91</v>
      </c>
      <c r="M2870" s="26">
        <f t="shared" si="96"/>
        <v>0.10135715820382439</v>
      </c>
      <c r="N2870" s="54"/>
      <c r="O2870" s="26"/>
      <c r="T2870" s="53"/>
      <c r="Y2870" s="28"/>
    </row>
    <row r="2871" spans="9:25" x14ac:dyDescent="0.3">
      <c r="I2871" s="22">
        <v>41289</v>
      </c>
      <c r="J2871" s="29">
        <f t="shared" si="95"/>
        <v>2013</v>
      </c>
      <c r="K2871" s="29">
        <v>1830</v>
      </c>
      <c r="L2871" s="42">
        <v>4400.82</v>
      </c>
      <c r="M2871" s="26" t="str">
        <f t="shared" si="96"/>
        <v/>
      </c>
      <c r="N2871" s="54"/>
      <c r="O2871" s="26"/>
      <c r="T2871" s="53"/>
      <c r="Y2871" s="28"/>
    </row>
    <row r="2872" spans="9:25" x14ac:dyDescent="0.3">
      <c r="I2872" s="22">
        <v>41290</v>
      </c>
      <c r="J2872" s="29">
        <f t="shared" si="95"/>
        <v>2013</v>
      </c>
      <c r="K2872" s="29">
        <v>1830</v>
      </c>
      <c r="L2872" s="42">
        <v>4410.96</v>
      </c>
      <c r="M2872" s="26">
        <f t="shared" si="96"/>
        <v>0.12821221119833029</v>
      </c>
      <c r="N2872" s="54"/>
      <c r="O2872" s="26"/>
      <c r="T2872" s="53"/>
      <c r="Y2872" s="28"/>
    </row>
    <row r="2873" spans="9:25" x14ac:dyDescent="0.3">
      <c r="I2873" s="22">
        <v>41291</v>
      </c>
      <c r="J2873" s="29">
        <f t="shared" si="95"/>
        <v>2013</v>
      </c>
      <c r="K2873" s="29">
        <v>1830</v>
      </c>
      <c r="L2873" s="42">
        <v>4398.38</v>
      </c>
      <c r="M2873" s="26">
        <f t="shared" si="96"/>
        <v>0.11217649661799105</v>
      </c>
      <c r="N2873" s="54"/>
      <c r="O2873" s="26"/>
      <c r="T2873" s="53"/>
      <c r="Y2873" s="28"/>
    </row>
    <row r="2874" spans="9:25" x14ac:dyDescent="0.3">
      <c r="I2874" s="22">
        <v>41292</v>
      </c>
      <c r="J2874" s="29">
        <f t="shared" si="95"/>
        <v>2013</v>
      </c>
      <c r="K2874" s="29">
        <v>1900</v>
      </c>
      <c r="L2874" s="42">
        <v>4465.4799999999996</v>
      </c>
      <c r="M2874" s="26" t="str">
        <f t="shared" si="96"/>
        <v/>
      </c>
      <c r="N2874" s="54"/>
      <c r="O2874" s="26"/>
      <c r="T2874" s="53"/>
      <c r="Y2874" s="28"/>
    </row>
    <row r="2875" spans="9:25" x14ac:dyDescent="0.3">
      <c r="I2875" s="22">
        <v>41295</v>
      </c>
      <c r="J2875" s="29">
        <f t="shared" si="95"/>
        <v>2013</v>
      </c>
      <c r="K2875" s="29">
        <v>1860</v>
      </c>
      <c r="L2875" s="42">
        <v>4439.97</v>
      </c>
      <c r="M2875" s="26" t="str">
        <f t="shared" si="96"/>
        <v/>
      </c>
      <c r="N2875" s="54"/>
      <c r="O2875" s="26"/>
      <c r="T2875" s="53"/>
      <c r="Y2875" s="28"/>
    </row>
    <row r="2876" spans="9:25" x14ac:dyDescent="0.3">
      <c r="I2876" s="22">
        <v>41297</v>
      </c>
      <c r="J2876" s="29">
        <f t="shared" si="95"/>
        <v>2013</v>
      </c>
      <c r="K2876" s="29">
        <v>1860</v>
      </c>
      <c r="L2876" s="42">
        <v>4418.7299999999996</v>
      </c>
      <c r="M2876" s="26" t="str">
        <f t="shared" si="96"/>
        <v/>
      </c>
      <c r="N2876" s="54"/>
      <c r="O2876" s="26"/>
      <c r="T2876" s="53"/>
      <c r="Y2876" s="28"/>
    </row>
    <row r="2877" spans="9:25" x14ac:dyDescent="0.3">
      <c r="I2877" s="22">
        <v>41299</v>
      </c>
      <c r="J2877" s="29">
        <f t="shared" si="95"/>
        <v>2013</v>
      </c>
      <c r="K2877" s="29">
        <v>1870</v>
      </c>
      <c r="L2877" s="42">
        <v>4437.6000000000004</v>
      </c>
      <c r="M2877" s="26">
        <f t="shared" si="96"/>
        <v>0.11958542843518918</v>
      </c>
      <c r="N2877" s="54"/>
      <c r="O2877" s="26"/>
      <c r="T2877" s="53"/>
      <c r="Y2877" s="28"/>
    </row>
    <row r="2878" spans="9:25" x14ac:dyDescent="0.3">
      <c r="I2878" s="22">
        <v>41302</v>
      </c>
      <c r="J2878" s="29">
        <f t="shared" si="95"/>
        <v>2013</v>
      </c>
      <c r="K2878" s="29">
        <v>1860</v>
      </c>
      <c r="L2878" s="42">
        <v>4416.9399999999996</v>
      </c>
      <c r="M2878" s="26" t="str">
        <f t="shared" si="96"/>
        <v/>
      </c>
      <c r="N2878" s="54"/>
      <c r="O2878" s="26"/>
      <c r="T2878" s="53"/>
      <c r="Y2878" s="28"/>
    </row>
    <row r="2879" spans="9:25" x14ac:dyDescent="0.3">
      <c r="I2879" s="22">
        <v>41303</v>
      </c>
      <c r="J2879" s="29">
        <f t="shared" si="95"/>
        <v>2013</v>
      </c>
      <c r="K2879" s="29">
        <v>1890</v>
      </c>
      <c r="L2879" s="42">
        <v>4439.03</v>
      </c>
      <c r="M2879" s="26" t="str">
        <f t="shared" si="96"/>
        <v/>
      </c>
      <c r="N2879" s="54"/>
      <c r="O2879" s="26"/>
      <c r="T2879" s="53"/>
      <c r="Y2879" s="28"/>
    </row>
    <row r="2880" spans="9:25" x14ac:dyDescent="0.3">
      <c r="I2880" s="22">
        <v>41304</v>
      </c>
      <c r="J2880" s="29">
        <f t="shared" si="95"/>
        <v>2013</v>
      </c>
      <c r="K2880" s="29">
        <v>1890</v>
      </c>
      <c r="L2880" s="42">
        <v>4452.9799999999996</v>
      </c>
      <c r="M2880" s="26" t="str">
        <f t="shared" si="96"/>
        <v/>
      </c>
      <c r="N2880" s="54"/>
      <c r="O2880" s="26"/>
      <c r="T2880" s="53"/>
      <c r="Y2880" s="28"/>
    </row>
    <row r="2881" spans="9:25" x14ac:dyDescent="0.3">
      <c r="I2881" s="22">
        <v>41305</v>
      </c>
      <c r="J2881" s="29">
        <f t="shared" si="95"/>
        <v>2013</v>
      </c>
      <c r="K2881" s="29">
        <v>1930</v>
      </c>
      <c r="L2881" s="42">
        <v>4453.7</v>
      </c>
      <c r="M2881" s="26">
        <f t="shared" si="96"/>
        <v>0.12989605981190802</v>
      </c>
      <c r="N2881" s="54"/>
      <c r="O2881" s="26"/>
      <c r="T2881" s="53"/>
      <c r="Y2881" s="28"/>
    </row>
    <row r="2882" spans="9:25" x14ac:dyDescent="0.3">
      <c r="I2882" s="22">
        <v>41306</v>
      </c>
      <c r="J2882" s="29">
        <f t="shared" si="95"/>
        <v>2013</v>
      </c>
      <c r="K2882" s="29">
        <v>1970</v>
      </c>
      <c r="L2882" s="42">
        <v>4481.63</v>
      </c>
      <c r="M2882" s="26">
        <f t="shared" si="96"/>
        <v>0.13030330543911953</v>
      </c>
      <c r="N2882" s="54"/>
      <c r="O2882" s="26"/>
      <c r="T2882" s="53"/>
      <c r="Y2882" s="28"/>
    </row>
    <row r="2883" spans="9:25" x14ac:dyDescent="0.3">
      <c r="I2883" s="22">
        <v>41309</v>
      </c>
      <c r="J2883" s="29">
        <f t="shared" si="95"/>
        <v>2013</v>
      </c>
      <c r="K2883" s="29">
        <v>2010</v>
      </c>
      <c r="L2883" s="42">
        <v>4490.5600000000004</v>
      </c>
      <c r="M2883" s="26" t="str">
        <f t="shared" si="96"/>
        <v/>
      </c>
      <c r="N2883" s="54"/>
      <c r="O2883" s="26"/>
      <c r="T2883" s="53"/>
      <c r="Y2883" s="28"/>
    </row>
    <row r="2884" spans="9:25" x14ac:dyDescent="0.3">
      <c r="I2884" s="22">
        <v>41310</v>
      </c>
      <c r="J2884" s="29">
        <f t="shared" si="95"/>
        <v>2013</v>
      </c>
      <c r="K2884" s="29">
        <v>1980</v>
      </c>
      <c r="L2884" s="42">
        <v>4479.4399999999996</v>
      </c>
      <c r="M2884" s="26" t="str">
        <f t="shared" si="96"/>
        <v/>
      </c>
      <c r="N2884" s="54"/>
      <c r="O2884" s="26"/>
      <c r="T2884" s="53"/>
      <c r="Y2884" s="28"/>
    </row>
    <row r="2885" spans="9:25" x14ac:dyDescent="0.3">
      <c r="I2885" s="22">
        <v>41311</v>
      </c>
      <c r="J2885" s="29">
        <f t="shared" ref="J2885:J2948" si="97">YEAR(I2885)</f>
        <v>2013</v>
      </c>
      <c r="K2885" s="29">
        <v>1980</v>
      </c>
      <c r="L2885" s="42">
        <v>4498.9799999999996</v>
      </c>
      <c r="M2885" s="26">
        <f t="shared" ref="M2885:M2948" si="98">IFERROR((L2885-_xlfn.XLOOKUP(EDATE(I2885, -12), I:I, L:L, "", 0)) / _xlfn.XLOOKUP(EDATE(I2885, -12), I:I, L:L, "", 0),IF(_xlfn.XLOOKUP(EDATE(I2885, -12), I:I, L:L, "", 0)=0, "Previous Year Value is Zero", ""))</f>
        <v>0.13187866528797737</v>
      </c>
      <c r="N2885" s="54"/>
      <c r="O2885" s="26"/>
      <c r="T2885" s="53"/>
      <c r="Y2885" s="28"/>
    </row>
    <row r="2886" spans="9:25" x14ac:dyDescent="0.3">
      <c r="I2886" s="22">
        <v>41312</v>
      </c>
      <c r="J2886" s="29">
        <f t="shared" si="97"/>
        <v>2013</v>
      </c>
      <c r="K2886" s="29">
        <v>2010</v>
      </c>
      <c r="L2886" s="42">
        <v>4503.1499999999996</v>
      </c>
      <c r="M2886" s="26">
        <f t="shared" si="98"/>
        <v>0.13846717819717094</v>
      </c>
      <c r="N2886" s="54"/>
      <c r="O2886" s="26"/>
      <c r="T2886" s="53"/>
      <c r="Y2886" s="28"/>
    </row>
    <row r="2887" spans="9:25" x14ac:dyDescent="0.3">
      <c r="I2887" s="22">
        <v>41313</v>
      </c>
      <c r="J2887" s="29">
        <f t="shared" si="97"/>
        <v>2013</v>
      </c>
      <c r="K2887" s="29">
        <v>1990</v>
      </c>
      <c r="L2887" s="42">
        <v>4491.2700000000004</v>
      </c>
      <c r="M2887" s="26">
        <f t="shared" si="98"/>
        <v>0.12599844560884516</v>
      </c>
      <c r="N2887" s="54"/>
      <c r="O2887" s="26"/>
      <c r="T2887" s="53"/>
      <c r="Y2887" s="28"/>
    </row>
    <row r="2888" spans="9:25" x14ac:dyDescent="0.3">
      <c r="I2888" s="22">
        <v>41316</v>
      </c>
      <c r="J2888" s="29">
        <f t="shared" si="97"/>
        <v>2013</v>
      </c>
      <c r="K2888" s="29">
        <v>2030</v>
      </c>
      <c r="L2888" s="42">
        <v>4503.25</v>
      </c>
      <c r="M2888" s="26" t="str">
        <f t="shared" si="98"/>
        <v/>
      </c>
      <c r="N2888" s="54"/>
      <c r="O2888" s="26"/>
      <c r="T2888" s="53"/>
      <c r="Y2888" s="28"/>
    </row>
    <row r="2889" spans="9:25" x14ac:dyDescent="0.3">
      <c r="I2889" s="22">
        <v>41317</v>
      </c>
      <c r="J2889" s="29">
        <f t="shared" si="97"/>
        <v>2013</v>
      </c>
      <c r="K2889" s="29">
        <v>2010</v>
      </c>
      <c r="L2889" s="42">
        <v>4548.24</v>
      </c>
      <c r="M2889" s="26" t="str">
        <f t="shared" si="98"/>
        <v/>
      </c>
      <c r="N2889" s="54"/>
      <c r="O2889" s="26"/>
      <c r="T2889" s="53"/>
      <c r="Y2889" s="28"/>
    </row>
    <row r="2890" spans="9:25" x14ac:dyDescent="0.3">
      <c r="I2890" s="22">
        <v>41318</v>
      </c>
      <c r="J2890" s="29">
        <f t="shared" si="97"/>
        <v>2013</v>
      </c>
      <c r="K2890" s="29">
        <v>1970</v>
      </c>
      <c r="L2890" s="42">
        <v>4571.57</v>
      </c>
      <c r="M2890" s="26">
        <f t="shared" si="98"/>
        <v>0.15388323784043001</v>
      </c>
      <c r="N2890" s="54"/>
      <c r="O2890" s="26"/>
      <c r="T2890" s="53"/>
      <c r="Y2890" s="28"/>
    </row>
    <row r="2891" spans="9:25" x14ac:dyDescent="0.3">
      <c r="I2891" s="22">
        <v>41319</v>
      </c>
      <c r="J2891" s="29">
        <f t="shared" si="97"/>
        <v>2013</v>
      </c>
      <c r="K2891" s="29">
        <v>2000</v>
      </c>
      <c r="L2891" s="42">
        <v>4588.67</v>
      </c>
      <c r="M2891" s="26">
        <f t="shared" si="98"/>
        <v>0.16085984183443716</v>
      </c>
      <c r="N2891" s="54"/>
      <c r="O2891" s="26"/>
      <c r="T2891" s="53"/>
      <c r="Y2891" s="28"/>
    </row>
    <row r="2892" spans="9:25" x14ac:dyDescent="0.3">
      <c r="I2892" s="22">
        <v>41320</v>
      </c>
      <c r="J2892" s="29">
        <f t="shared" si="97"/>
        <v>2013</v>
      </c>
      <c r="K2892" s="29">
        <v>2010</v>
      </c>
      <c r="L2892" s="42">
        <v>4609.79</v>
      </c>
      <c r="M2892" s="26">
        <f t="shared" si="98"/>
        <v>0.16613795964624695</v>
      </c>
      <c r="N2892" s="54"/>
      <c r="O2892" s="26"/>
      <c r="T2892" s="53"/>
      <c r="Y2892" s="28"/>
    </row>
    <row r="2893" spans="9:25" x14ac:dyDescent="0.3">
      <c r="I2893" s="22">
        <v>41323</v>
      </c>
      <c r="J2893" s="29">
        <f t="shared" si="97"/>
        <v>2013</v>
      </c>
      <c r="K2893" s="29">
        <v>2040</v>
      </c>
      <c r="L2893" s="42">
        <v>4612.05</v>
      </c>
      <c r="M2893" s="26" t="str">
        <f t="shared" si="98"/>
        <v/>
      </c>
      <c r="N2893" s="54"/>
      <c r="O2893" s="26"/>
      <c r="T2893" s="53"/>
      <c r="Y2893" s="28"/>
    </row>
    <row r="2894" spans="9:25" x14ac:dyDescent="0.3">
      <c r="I2894" s="22">
        <v>41324</v>
      </c>
      <c r="J2894" s="29">
        <f t="shared" si="97"/>
        <v>2013</v>
      </c>
      <c r="K2894" s="29">
        <v>2050</v>
      </c>
      <c r="L2894" s="42">
        <v>4602.0600000000004</v>
      </c>
      <c r="M2894" s="26" t="str">
        <f t="shared" si="98"/>
        <v/>
      </c>
      <c r="N2894" s="54"/>
      <c r="O2894" s="26"/>
      <c r="T2894" s="53"/>
      <c r="Y2894" s="28"/>
    </row>
    <row r="2895" spans="9:25" x14ac:dyDescent="0.3">
      <c r="I2895" s="22">
        <v>41325</v>
      </c>
      <c r="J2895" s="29">
        <f t="shared" si="97"/>
        <v>2013</v>
      </c>
      <c r="K2895" s="29">
        <v>2060</v>
      </c>
      <c r="L2895" s="42">
        <v>4634.45</v>
      </c>
      <c r="M2895" s="26">
        <f t="shared" si="98"/>
        <v>0.16436153507945475</v>
      </c>
      <c r="N2895" s="54"/>
      <c r="O2895" s="26"/>
      <c r="T2895" s="53"/>
      <c r="Y2895" s="28"/>
    </row>
    <row r="2896" spans="9:25" x14ac:dyDescent="0.3">
      <c r="I2896" s="22">
        <v>41326</v>
      </c>
      <c r="J2896" s="29">
        <f t="shared" si="97"/>
        <v>2013</v>
      </c>
      <c r="K2896" s="29">
        <v>2070</v>
      </c>
      <c r="L2896" s="42">
        <v>4632.3999999999996</v>
      </c>
      <c r="M2896" s="26">
        <f t="shared" si="98"/>
        <v>0.15724653068362079</v>
      </c>
      <c r="N2896" s="54"/>
      <c r="O2896" s="26"/>
      <c r="T2896" s="53"/>
      <c r="Y2896" s="28"/>
    </row>
    <row r="2897" spans="9:25" x14ac:dyDescent="0.3">
      <c r="I2897" s="22">
        <v>41327</v>
      </c>
      <c r="J2897" s="29">
        <f t="shared" si="97"/>
        <v>2013</v>
      </c>
      <c r="K2897" s="29">
        <v>2110</v>
      </c>
      <c r="L2897" s="42">
        <v>4651.12</v>
      </c>
      <c r="M2897" s="26">
        <f t="shared" si="98"/>
        <v>0.16422946568477753</v>
      </c>
      <c r="N2897" s="54"/>
      <c r="O2897" s="26"/>
      <c r="T2897" s="53"/>
      <c r="Y2897" s="28"/>
    </row>
    <row r="2898" spans="9:25" x14ac:dyDescent="0.3">
      <c r="I2898" s="22">
        <v>41330</v>
      </c>
      <c r="J2898" s="29">
        <f t="shared" si="97"/>
        <v>2013</v>
      </c>
      <c r="K2898" s="29">
        <v>2260</v>
      </c>
      <c r="L2898" s="42">
        <v>4696.1099999999997</v>
      </c>
      <c r="M2898" s="26" t="str">
        <f t="shared" si="98"/>
        <v/>
      </c>
      <c r="N2898" s="54"/>
      <c r="O2898" s="26"/>
      <c r="T2898" s="53"/>
      <c r="Y2898" s="28"/>
    </row>
    <row r="2899" spans="9:25" x14ac:dyDescent="0.3">
      <c r="I2899" s="22">
        <v>41331</v>
      </c>
      <c r="J2899" s="29">
        <f t="shared" si="97"/>
        <v>2013</v>
      </c>
      <c r="K2899" s="29">
        <v>2160</v>
      </c>
      <c r="L2899" s="42">
        <v>4663.03</v>
      </c>
      <c r="M2899" s="26" t="str">
        <f t="shared" si="98"/>
        <v/>
      </c>
      <c r="N2899" s="54"/>
      <c r="O2899" s="26"/>
      <c r="T2899" s="53"/>
      <c r="Y2899" s="28"/>
    </row>
    <row r="2900" spans="9:25" x14ac:dyDescent="0.3">
      <c r="I2900" s="22">
        <v>41332</v>
      </c>
      <c r="J2900" s="29">
        <f t="shared" si="97"/>
        <v>2013</v>
      </c>
      <c r="K2900" s="29">
        <v>2130</v>
      </c>
      <c r="L2900" s="42">
        <v>4716.42</v>
      </c>
      <c r="M2900" s="26">
        <f t="shared" si="98"/>
        <v>0.221547673930723</v>
      </c>
      <c r="N2900" s="54"/>
      <c r="O2900" s="26"/>
      <c r="T2900" s="53"/>
      <c r="Y2900" s="28"/>
    </row>
    <row r="2901" spans="9:25" x14ac:dyDescent="0.3">
      <c r="I2901" s="22">
        <v>41333</v>
      </c>
      <c r="J2901" s="29">
        <f t="shared" si="97"/>
        <v>2013</v>
      </c>
      <c r="K2901" s="29">
        <v>2200</v>
      </c>
      <c r="L2901" s="42">
        <v>4795.79</v>
      </c>
      <c r="M2901" s="26">
        <f t="shared" si="98"/>
        <v>0.22856828126120773</v>
      </c>
      <c r="N2901" s="54"/>
      <c r="O2901" s="26"/>
      <c r="T2901" s="53"/>
      <c r="Y2901" s="28"/>
    </row>
    <row r="2902" spans="9:25" x14ac:dyDescent="0.3">
      <c r="I2902" s="22">
        <v>41334</v>
      </c>
      <c r="J2902" s="29">
        <f t="shared" si="97"/>
        <v>2013</v>
      </c>
      <c r="K2902" s="29">
        <v>2140</v>
      </c>
      <c r="L2902" s="42">
        <v>4811.6099999999997</v>
      </c>
      <c r="M2902" s="26">
        <f t="shared" si="98"/>
        <v>0.2143507920924515</v>
      </c>
      <c r="N2902" s="54"/>
      <c r="O2902" s="26"/>
      <c r="T2902" s="53"/>
      <c r="Y2902" s="28"/>
    </row>
    <row r="2903" spans="9:25" x14ac:dyDescent="0.3">
      <c r="I2903" s="22">
        <v>41337</v>
      </c>
      <c r="J2903" s="29">
        <f t="shared" si="97"/>
        <v>2013</v>
      </c>
      <c r="K2903" s="29" t="s">
        <v>75</v>
      </c>
      <c r="L2903" s="42">
        <v>4761.46</v>
      </c>
      <c r="M2903" s="26" t="str">
        <f t="shared" si="98"/>
        <v/>
      </c>
      <c r="N2903" s="54"/>
      <c r="O2903" s="26"/>
      <c r="T2903" s="53"/>
      <c r="Y2903" s="28"/>
    </row>
    <row r="2904" spans="9:25" x14ac:dyDescent="0.3">
      <c r="I2904" s="22">
        <v>41338</v>
      </c>
      <c r="J2904" s="29">
        <f t="shared" si="97"/>
        <v>2013</v>
      </c>
      <c r="K2904" s="29">
        <v>2100</v>
      </c>
      <c r="L2904" s="42">
        <v>4751.7</v>
      </c>
      <c r="M2904" s="26">
        <f t="shared" si="98"/>
        <v>0.1924264096966046</v>
      </c>
      <c r="N2904" s="54"/>
      <c r="O2904" s="26"/>
      <c r="T2904" s="53"/>
      <c r="Y2904" s="28"/>
    </row>
    <row r="2905" spans="9:25" x14ac:dyDescent="0.3">
      <c r="I2905" s="22">
        <v>41339</v>
      </c>
      <c r="J2905" s="29">
        <f t="shared" si="97"/>
        <v>2013</v>
      </c>
      <c r="K2905" s="29">
        <v>2140</v>
      </c>
      <c r="L2905" s="42">
        <v>4824.68</v>
      </c>
      <c r="M2905" s="26" t="str">
        <f t="shared" si="98"/>
        <v/>
      </c>
      <c r="N2905" s="54"/>
      <c r="O2905" s="26"/>
      <c r="T2905" s="53"/>
      <c r="Y2905" s="28"/>
    </row>
    <row r="2906" spans="9:25" x14ac:dyDescent="0.3">
      <c r="I2906" s="22">
        <v>41340</v>
      </c>
      <c r="J2906" s="29">
        <f t="shared" si="97"/>
        <v>2013</v>
      </c>
      <c r="K2906" s="29">
        <v>2150</v>
      </c>
      <c r="L2906" s="42">
        <v>4848.3</v>
      </c>
      <c r="M2906" s="26">
        <f t="shared" si="98"/>
        <v>0.22974645658107004</v>
      </c>
      <c r="N2906" s="54"/>
      <c r="O2906" s="26"/>
      <c r="T2906" s="53"/>
      <c r="Y2906" s="28"/>
    </row>
    <row r="2907" spans="9:25" x14ac:dyDescent="0.3">
      <c r="I2907" s="22">
        <v>41341</v>
      </c>
      <c r="J2907" s="29">
        <f t="shared" si="97"/>
        <v>2013</v>
      </c>
      <c r="K2907" s="29">
        <v>2160</v>
      </c>
      <c r="L2907" s="42">
        <v>4874.5</v>
      </c>
      <c r="M2907" s="26">
        <f t="shared" si="98"/>
        <v>0.22855479412350319</v>
      </c>
      <c r="N2907" s="54"/>
      <c r="O2907" s="26"/>
      <c r="T2907" s="53"/>
      <c r="Y2907" s="28"/>
    </row>
    <row r="2908" spans="9:25" x14ac:dyDescent="0.3">
      <c r="I2908" s="22">
        <v>41346</v>
      </c>
      <c r="J2908" s="29">
        <f t="shared" si="97"/>
        <v>2013</v>
      </c>
      <c r="K2908" s="29">
        <v>2140</v>
      </c>
      <c r="L2908" s="42">
        <v>4835.4399999999996</v>
      </c>
      <c r="M2908" s="26">
        <f t="shared" si="98"/>
        <v>0.20625449030094989</v>
      </c>
      <c r="N2908" s="54"/>
      <c r="O2908" s="26"/>
      <c r="T2908" s="53"/>
      <c r="Y2908" s="28"/>
    </row>
    <row r="2909" spans="9:25" x14ac:dyDescent="0.3">
      <c r="I2909" s="22">
        <v>41347</v>
      </c>
      <c r="J2909" s="29">
        <f t="shared" si="97"/>
        <v>2013</v>
      </c>
      <c r="K2909" s="29">
        <v>2130</v>
      </c>
      <c r="L2909" s="42">
        <v>4786.37</v>
      </c>
      <c r="M2909" s="26">
        <f t="shared" si="98"/>
        <v>0.1805575767142783</v>
      </c>
      <c r="N2909" s="54"/>
      <c r="O2909" s="26"/>
      <c r="T2909" s="53"/>
      <c r="Y2909" s="28"/>
    </row>
    <row r="2910" spans="9:25" x14ac:dyDescent="0.3">
      <c r="I2910" s="22">
        <v>41348</v>
      </c>
      <c r="J2910" s="29">
        <f t="shared" si="97"/>
        <v>2013</v>
      </c>
      <c r="K2910" s="29">
        <v>2150</v>
      </c>
      <c r="L2910" s="42">
        <v>4819.32</v>
      </c>
      <c r="M2910" s="26">
        <f t="shared" si="98"/>
        <v>0.1929068955786909</v>
      </c>
      <c r="N2910" s="54"/>
      <c r="O2910" s="26"/>
      <c r="T2910" s="53"/>
      <c r="Y2910" s="28"/>
    </row>
    <row r="2911" spans="9:25" x14ac:dyDescent="0.3">
      <c r="I2911" s="22">
        <v>41351</v>
      </c>
      <c r="J2911" s="29">
        <f t="shared" si="97"/>
        <v>2013</v>
      </c>
      <c r="K2911" s="29">
        <v>2130</v>
      </c>
      <c r="L2911" s="42">
        <v>4802.83</v>
      </c>
      <c r="M2911" s="26" t="str">
        <f t="shared" si="98"/>
        <v/>
      </c>
      <c r="N2911" s="54"/>
      <c r="O2911" s="26"/>
      <c r="T2911" s="53"/>
      <c r="Y2911" s="28"/>
    </row>
    <row r="2912" spans="9:25" x14ac:dyDescent="0.3">
      <c r="I2912" s="22">
        <v>41352</v>
      </c>
      <c r="J2912" s="29">
        <f t="shared" si="97"/>
        <v>2013</v>
      </c>
      <c r="K2912" s="29">
        <v>2140</v>
      </c>
      <c r="L2912" s="42">
        <v>4822.63</v>
      </c>
      <c r="M2912" s="26">
        <f t="shared" si="98"/>
        <v>0.1982493235571082</v>
      </c>
      <c r="N2912" s="54"/>
      <c r="O2912" s="26"/>
      <c r="T2912" s="53"/>
      <c r="Y2912" s="28"/>
    </row>
    <row r="2913" spans="9:25" x14ac:dyDescent="0.3">
      <c r="I2913" s="22">
        <v>41353</v>
      </c>
      <c r="J2913" s="29">
        <f t="shared" si="97"/>
        <v>2013</v>
      </c>
      <c r="K2913" s="29">
        <v>2180</v>
      </c>
      <c r="L2913" s="42">
        <v>4831.5</v>
      </c>
      <c r="M2913" s="26">
        <f t="shared" si="98"/>
        <v>0.20121725337317914</v>
      </c>
      <c r="N2913" s="54"/>
      <c r="O2913" s="26"/>
      <c r="T2913" s="53"/>
      <c r="Y2913" s="28"/>
    </row>
    <row r="2914" spans="9:25" x14ac:dyDescent="0.3">
      <c r="I2914" s="22">
        <v>41354</v>
      </c>
      <c r="J2914" s="29">
        <f t="shared" si="97"/>
        <v>2013</v>
      </c>
      <c r="K2914" s="29">
        <v>2150</v>
      </c>
      <c r="L2914" s="42">
        <v>4802.67</v>
      </c>
      <c r="M2914" s="26">
        <f t="shared" si="98"/>
        <v>0.18989007068477268</v>
      </c>
      <c r="N2914" s="54"/>
      <c r="O2914" s="26"/>
      <c r="T2914" s="53"/>
      <c r="Y2914" s="28"/>
    </row>
    <row r="2915" spans="9:25" x14ac:dyDescent="0.3">
      <c r="I2915" s="22">
        <v>41355</v>
      </c>
      <c r="J2915" s="29">
        <f t="shared" si="97"/>
        <v>2013</v>
      </c>
      <c r="K2915" s="29">
        <v>2120</v>
      </c>
      <c r="L2915" s="42">
        <v>4723.16</v>
      </c>
      <c r="M2915" s="26">
        <f t="shared" si="98"/>
        <v>0.16864774987875966</v>
      </c>
      <c r="N2915" s="54"/>
      <c r="O2915" s="26"/>
      <c r="T2915" s="53"/>
      <c r="Y2915" s="28"/>
    </row>
    <row r="2916" spans="9:25" x14ac:dyDescent="0.3">
      <c r="I2916" s="22">
        <v>41358</v>
      </c>
      <c r="J2916" s="29">
        <f t="shared" si="97"/>
        <v>2013</v>
      </c>
      <c r="K2916" s="29">
        <v>2180</v>
      </c>
      <c r="L2916" s="42">
        <v>4777.8999999999996</v>
      </c>
      <c r="M2916" s="26" t="str">
        <f t="shared" si="98"/>
        <v/>
      </c>
      <c r="N2916" s="54"/>
      <c r="O2916" s="26"/>
      <c r="T2916" s="53"/>
      <c r="Y2916" s="28"/>
    </row>
    <row r="2917" spans="9:25" x14ac:dyDescent="0.3">
      <c r="I2917" s="22">
        <v>41359</v>
      </c>
      <c r="J2917" s="29">
        <f t="shared" si="97"/>
        <v>2013</v>
      </c>
      <c r="K2917" s="29">
        <v>2130</v>
      </c>
      <c r="L2917" s="42">
        <v>4842.5200000000004</v>
      </c>
      <c r="M2917" s="26">
        <f t="shared" si="98"/>
        <v>0.2011082146285324</v>
      </c>
      <c r="N2917" s="54"/>
      <c r="O2917" s="26"/>
      <c r="T2917" s="53"/>
      <c r="Y2917" s="28"/>
    </row>
    <row r="2918" spans="9:25" x14ac:dyDescent="0.3">
      <c r="I2918" s="22">
        <v>41360</v>
      </c>
      <c r="J2918" s="29">
        <f t="shared" si="97"/>
        <v>2013</v>
      </c>
      <c r="K2918" s="29">
        <v>2200</v>
      </c>
      <c r="L2918" s="42">
        <v>4928.1000000000004</v>
      </c>
      <c r="M2918" s="26">
        <f t="shared" si="98"/>
        <v>0.20805122347023328</v>
      </c>
      <c r="N2918" s="54"/>
      <c r="O2918" s="26"/>
      <c r="T2918" s="53"/>
      <c r="Y2918" s="28"/>
    </row>
    <row r="2919" spans="9:25" x14ac:dyDescent="0.3">
      <c r="I2919" s="22">
        <v>41361</v>
      </c>
      <c r="J2919" s="29">
        <f t="shared" si="97"/>
        <v>2013</v>
      </c>
      <c r="K2919" s="29">
        <v>2280</v>
      </c>
      <c r="L2919" s="42">
        <v>4940.99</v>
      </c>
      <c r="M2919" s="26">
        <f t="shared" si="98"/>
        <v>0.20789767685188118</v>
      </c>
      <c r="N2919" s="54"/>
      <c r="O2919" s="26"/>
      <c r="T2919" s="53"/>
      <c r="Y2919" s="28"/>
    </row>
    <row r="2920" spans="9:25" x14ac:dyDescent="0.3">
      <c r="I2920" s="22">
        <v>41365</v>
      </c>
      <c r="J2920" s="29">
        <f t="shared" si="97"/>
        <v>2013</v>
      </c>
      <c r="K2920" s="29">
        <v>2200</v>
      </c>
      <c r="L2920" s="42">
        <v>4937.58</v>
      </c>
      <c r="M2920" s="26" t="str">
        <f t="shared" si="98"/>
        <v/>
      </c>
      <c r="N2920" s="54"/>
      <c r="O2920" s="26"/>
      <c r="T2920" s="53"/>
      <c r="Y2920" s="28"/>
    </row>
    <row r="2921" spans="9:25" x14ac:dyDescent="0.3">
      <c r="I2921" s="22">
        <v>41366</v>
      </c>
      <c r="J2921" s="29">
        <f t="shared" si="97"/>
        <v>2013</v>
      </c>
      <c r="K2921" s="29">
        <v>2210</v>
      </c>
      <c r="L2921" s="42">
        <v>4957.25</v>
      </c>
      <c r="M2921" s="26">
        <f t="shared" si="98"/>
        <v>0.18991039516858824</v>
      </c>
      <c r="N2921" s="54"/>
      <c r="O2921" s="26"/>
      <c r="T2921" s="53"/>
      <c r="Y2921" s="28"/>
    </row>
    <row r="2922" spans="9:25" x14ac:dyDescent="0.3">
      <c r="I2922" s="22">
        <v>41367</v>
      </c>
      <c r="J2922" s="29">
        <f t="shared" si="97"/>
        <v>2013</v>
      </c>
      <c r="K2922" s="29">
        <v>2240</v>
      </c>
      <c r="L2922" s="42">
        <v>4981.47</v>
      </c>
      <c r="M2922" s="26">
        <f t="shared" si="98"/>
        <v>0.18172005769267283</v>
      </c>
      <c r="N2922" s="54"/>
      <c r="O2922" s="26"/>
      <c r="T2922" s="53"/>
      <c r="Y2922" s="28"/>
    </row>
    <row r="2923" spans="9:25" x14ac:dyDescent="0.3">
      <c r="I2923" s="22">
        <v>41368</v>
      </c>
      <c r="J2923" s="29">
        <f t="shared" si="97"/>
        <v>2013</v>
      </c>
      <c r="K2923" s="29">
        <v>2170</v>
      </c>
      <c r="L2923" s="42">
        <v>4922.6099999999997</v>
      </c>
      <c r="M2923" s="26">
        <f t="shared" si="98"/>
        <v>0.19075045234201887</v>
      </c>
      <c r="N2923" s="54"/>
      <c r="O2923" s="26"/>
      <c r="T2923" s="53"/>
      <c r="Y2923" s="28"/>
    </row>
    <row r="2924" spans="9:25" x14ac:dyDescent="0.3">
      <c r="I2924" s="22">
        <v>41369</v>
      </c>
      <c r="J2924" s="29">
        <f t="shared" si="97"/>
        <v>2013</v>
      </c>
      <c r="K2924" s="29">
        <v>2210</v>
      </c>
      <c r="L2924" s="42">
        <v>4926.07</v>
      </c>
      <c r="M2924" s="26">
        <f t="shared" si="98"/>
        <v>0.18234098267796664</v>
      </c>
      <c r="N2924" s="54"/>
      <c r="O2924" s="26"/>
      <c r="T2924" s="53"/>
      <c r="Y2924" s="28"/>
    </row>
    <row r="2925" spans="9:25" x14ac:dyDescent="0.3">
      <c r="I2925" s="22">
        <v>41372</v>
      </c>
      <c r="J2925" s="29">
        <f t="shared" si="97"/>
        <v>2013</v>
      </c>
      <c r="K2925" s="29">
        <v>2140</v>
      </c>
      <c r="L2925" s="42">
        <v>4897.5200000000004</v>
      </c>
      <c r="M2925" s="26" t="str">
        <f t="shared" si="98"/>
        <v/>
      </c>
      <c r="N2925" s="54"/>
      <c r="O2925" s="26"/>
      <c r="T2925" s="53"/>
      <c r="Y2925" s="28"/>
    </row>
    <row r="2926" spans="9:25" x14ac:dyDescent="0.3">
      <c r="I2926" s="22">
        <v>41373</v>
      </c>
      <c r="J2926" s="29">
        <f t="shared" si="97"/>
        <v>2013</v>
      </c>
      <c r="K2926" s="29">
        <v>2120</v>
      </c>
      <c r="L2926" s="42">
        <v>4899.59</v>
      </c>
      <c r="M2926" s="26">
        <f t="shared" si="98"/>
        <v>0.17946736574010561</v>
      </c>
      <c r="N2926" s="54"/>
      <c r="O2926" s="26"/>
      <c r="T2926" s="53"/>
      <c r="Y2926" s="28"/>
    </row>
    <row r="2927" spans="9:25" x14ac:dyDescent="0.3">
      <c r="I2927" s="22">
        <v>41374</v>
      </c>
      <c r="J2927" s="29">
        <f t="shared" si="97"/>
        <v>2013</v>
      </c>
      <c r="K2927" s="29">
        <v>2110</v>
      </c>
      <c r="L2927" s="42">
        <v>4877.4799999999996</v>
      </c>
      <c r="M2927" s="26">
        <f t="shared" si="98"/>
        <v>0.17535302906164138</v>
      </c>
      <c r="N2927" s="54"/>
      <c r="O2927" s="26"/>
      <c r="T2927" s="53"/>
      <c r="Y2927" s="28"/>
    </row>
    <row r="2928" spans="9:25" x14ac:dyDescent="0.3">
      <c r="I2928" s="22">
        <v>41375</v>
      </c>
      <c r="J2928" s="29">
        <f t="shared" si="97"/>
        <v>2013</v>
      </c>
      <c r="K2928" s="29">
        <v>2160</v>
      </c>
      <c r="L2928" s="42">
        <v>4924.26</v>
      </c>
      <c r="M2928" s="26">
        <f t="shared" si="98"/>
        <v>0.192311883022075</v>
      </c>
      <c r="N2928" s="54"/>
      <c r="O2928" s="26"/>
      <c r="T2928" s="53"/>
      <c r="Y2928" s="28"/>
    </row>
    <row r="2929" spans="9:25" x14ac:dyDescent="0.3">
      <c r="I2929" s="22">
        <v>41376</v>
      </c>
      <c r="J2929" s="29">
        <f t="shared" si="97"/>
        <v>2013</v>
      </c>
      <c r="K2929" s="29">
        <v>2180</v>
      </c>
      <c r="L2929" s="42">
        <v>4937.21</v>
      </c>
      <c r="M2929" s="26">
        <f t="shared" si="98"/>
        <v>0.19269532363499328</v>
      </c>
      <c r="N2929" s="54"/>
      <c r="O2929" s="26"/>
      <c r="T2929" s="53"/>
      <c r="Y2929" s="28"/>
    </row>
    <row r="2930" spans="9:25" x14ac:dyDescent="0.3">
      <c r="I2930" s="22">
        <v>41379</v>
      </c>
      <c r="J2930" s="29">
        <f t="shared" si="97"/>
        <v>2013</v>
      </c>
      <c r="K2930" s="29">
        <v>2120</v>
      </c>
      <c r="L2930" s="42">
        <v>4894.59</v>
      </c>
      <c r="M2930" s="26" t="str">
        <f t="shared" si="98"/>
        <v/>
      </c>
      <c r="N2930" s="54"/>
      <c r="O2930" s="26"/>
      <c r="T2930" s="53"/>
      <c r="Y2930" s="28"/>
    </row>
    <row r="2931" spans="9:25" x14ac:dyDescent="0.3">
      <c r="I2931" s="22">
        <v>41380</v>
      </c>
      <c r="J2931" s="29">
        <f t="shared" si="97"/>
        <v>2013</v>
      </c>
      <c r="K2931" s="29">
        <v>2160</v>
      </c>
      <c r="L2931" s="42">
        <v>4945.25</v>
      </c>
      <c r="M2931" s="26">
        <f t="shared" si="98"/>
        <v>0.19260933106318945</v>
      </c>
      <c r="N2931" s="54"/>
      <c r="O2931" s="26"/>
      <c r="T2931" s="53"/>
      <c r="Y2931" s="28"/>
    </row>
    <row r="2932" spans="9:25" x14ac:dyDescent="0.3">
      <c r="I2932" s="22">
        <v>41381</v>
      </c>
      <c r="J2932" s="29">
        <f t="shared" si="97"/>
        <v>2013</v>
      </c>
      <c r="K2932" s="29">
        <v>2200</v>
      </c>
      <c r="L2932" s="42">
        <v>4998.6499999999996</v>
      </c>
      <c r="M2932" s="26">
        <f t="shared" si="98"/>
        <v>0.20235870273754797</v>
      </c>
      <c r="N2932" s="54"/>
      <c r="O2932" s="26"/>
      <c r="T2932" s="53"/>
      <c r="Y2932" s="28"/>
    </row>
    <row r="2933" spans="9:25" x14ac:dyDescent="0.3">
      <c r="I2933" s="22">
        <v>41382</v>
      </c>
      <c r="J2933" s="29">
        <f t="shared" si="97"/>
        <v>2013</v>
      </c>
      <c r="K2933" s="29">
        <v>2200</v>
      </c>
      <c r="L2933" s="42">
        <v>5012.6400000000003</v>
      </c>
      <c r="M2933" s="26">
        <f t="shared" si="98"/>
        <v>0.20315680325665361</v>
      </c>
      <c r="N2933" s="54"/>
      <c r="O2933" s="26"/>
      <c r="T2933" s="53"/>
      <c r="Y2933" s="28"/>
    </row>
    <row r="2934" spans="9:25" x14ac:dyDescent="0.3">
      <c r="I2934" s="22">
        <v>41383</v>
      </c>
      <c r="J2934" s="29">
        <f t="shared" si="97"/>
        <v>2013</v>
      </c>
      <c r="K2934" s="29">
        <v>2200</v>
      </c>
      <c r="L2934" s="42">
        <v>4998.46</v>
      </c>
      <c r="M2934" s="26">
        <f t="shared" si="98"/>
        <v>0.20047937901684065</v>
      </c>
      <c r="N2934" s="54"/>
      <c r="O2934" s="26"/>
      <c r="T2934" s="53"/>
      <c r="Y2934" s="28"/>
    </row>
    <row r="2935" spans="9:25" x14ac:dyDescent="0.3">
      <c r="I2935" s="22">
        <v>41386</v>
      </c>
      <c r="J2935" s="29">
        <f t="shared" si="97"/>
        <v>2013</v>
      </c>
      <c r="K2935" s="29">
        <v>2180</v>
      </c>
      <c r="L2935" s="42">
        <v>4996.92</v>
      </c>
      <c r="M2935" s="26" t="str">
        <f t="shared" si="98"/>
        <v/>
      </c>
      <c r="N2935" s="54"/>
      <c r="O2935" s="26"/>
      <c r="T2935" s="53"/>
      <c r="Y2935" s="28"/>
    </row>
    <row r="2936" spans="9:25" x14ac:dyDescent="0.3">
      <c r="I2936" s="22">
        <v>41387</v>
      </c>
      <c r="J2936" s="29">
        <f t="shared" si="97"/>
        <v>2013</v>
      </c>
      <c r="K2936" s="29">
        <v>2150</v>
      </c>
      <c r="L2936" s="42">
        <v>4975.33</v>
      </c>
      <c r="M2936" s="26">
        <f t="shared" si="98"/>
        <v>0.19729081287645986</v>
      </c>
      <c r="N2936" s="54"/>
      <c r="O2936" s="26"/>
      <c r="T2936" s="53"/>
      <c r="Y2936" s="28"/>
    </row>
    <row r="2937" spans="9:25" x14ac:dyDescent="0.3">
      <c r="I2937" s="22">
        <v>41388</v>
      </c>
      <c r="J2937" s="29">
        <f t="shared" si="97"/>
        <v>2013</v>
      </c>
      <c r="K2937" s="29">
        <v>2210</v>
      </c>
      <c r="L2937" s="42">
        <v>5011.6099999999997</v>
      </c>
      <c r="M2937" s="26">
        <f t="shared" si="98"/>
        <v>0.20172407591688929</v>
      </c>
      <c r="N2937" s="54"/>
      <c r="O2937" s="26"/>
      <c r="T2937" s="53"/>
      <c r="Y2937" s="28"/>
    </row>
    <row r="2938" spans="9:25" x14ac:dyDescent="0.3">
      <c r="I2938" s="22">
        <v>41389</v>
      </c>
      <c r="J2938" s="29">
        <f t="shared" si="97"/>
        <v>2013</v>
      </c>
      <c r="K2938" s="29">
        <v>2220</v>
      </c>
      <c r="L2938" s="42">
        <v>4994.5200000000004</v>
      </c>
      <c r="M2938" s="26">
        <f t="shared" si="98"/>
        <v>0.19955615759287548</v>
      </c>
      <c r="N2938" s="54"/>
      <c r="O2938" s="26"/>
      <c r="T2938" s="53"/>
      <c r="Y2938" s="28"/>
    </row>
    <row r="2939" spans="9:25" x14ac:dyDescent="0.3">
      <c r="I2939" s="22">
        <v>41390</v>
      </c>
      <c r="J2939" s="29">
        <f t="shared" si="97"/>
        <v>2013</v>
      </c>
      <c r="K2939" s="29">
        <v>2150</v>
      </c>
      <c r="L2939" s="42">
        <v>4978.51</v>
      </c>
      <c r="M2939" s="26">
        <f t="shared" si="98"/>
        <v>0.1909427769710858</v>
      </c>
      <c r="N2939" s="54"/>
      <c r="O2939" s="26"/>
      <c r="T2939" s="53"/>
      <c r="Y2939" s="28"/>
    </row>
    <row r="2940" spans="9:25" x14ac:dyDescent="0.3">
      <c r="I2940" s="22">
        <v>41393</v>
      </c>
      <c r="J2940" s="29">
        <f t="shared" si="97"/>
        <v>2013</v>
      </c>
      <c r="K2940" s="29">
        <v>2200</v>
      </c>
      <c r="L2940" s="42">
        <v>4999.75</v>
      </c>
      <c r="M2940" s="26" t="str">
        <f t="shared" si="98"/>
        <v/>
      </c>
      <c r="N2940" s="54"/>
      <c r="O2940" s="26"/>
      <c r="T2940" s="53"/>
      <c r="Y2940" s="28"/>
    </row>
    <row r="2941" spans="9:25" x14ac:dyDescent="0.3">
      <c r="I2941" s="22">
        <v>41394</v>
      </c>
      <c r="J2941" s="29">
        <f t="shared" si="97"/>
        <v>2013</v>
      </c>
      <c r="K2941" s="29">
        <v>2150</v>
      </c>
      <c r="L2941" s="42">
        <v>5034.07</v>
      </c>
      <c r="M2941" s="26">
        <f t="shared" si="98"/>
        <v>0.20411267888622328</v>
      </c>
      <c r="N2941" s="54"/>
      <c r="O2941" s="26"/>
      <c r="T2941" s="53"/>
      <c r="Y2941" s="28"/>
    </row>
    <row r="2942" spans="9:25" x14ac:dyDescent="0.3">
      <c r="I2942" s="22">
        <v>41395</v>
      </c>
      <c r="J2942" s="29">
        <f t="shared" si="97"/>
        <v>2013</v>
      </c>
      <c r="K2942" s="29">
        <v>2150</v>
      </c>
      <c r="L2942" s="42">
        <v>5060.92</v>
      </c>
      <c r="M2942" s="26" t="str">
        <f t="shared" si="98"/>
        <v/>
      </c>
      <c r="N2942" s="54"/>
      <c r="O2942" s="26"/>
      <c r="T2942" s="53"/>
      <c r="Y2942" s="28"/>
    </row>
    <row r="2943" spans="9:25" x14ac:dyDescent="0.3">
      <c r="I2943" s="22">
        <v>41396</v>
      </c>
      <c r="J2943" s="29">
        <f t="shared" si="97"/>
        <v>2013</v>
      </c>
      <c r="K2943" s="29">
        <v>2130</v>
      </c>
      <c r="L2943" s="42">
        <v>4994.05</v>
      </c>
      <c r="M2943" s="26">
        <f t="shared" si="98"/>
        <v>0.19019871400721661</v>
      </c>
      <c r="N2943" s="54"/>
      <c r="O2943" s="26"/>
      <c r="T2943" s="53"/>
      <c r="Y2943" s="28"/>
    </row>
    <row r="2944" spans="9:25" x14ac:dyDescent="0.3">
      <c r="I2944" s="22">
        <v>41397</v>
      </c>
      <c r="J2944" s="29">
        <f t="shared" si="97"/>
        <v>2013</v>
      </c>
      <c r="K2944" s="29">
        <v>2150</v>
      </c>
      <c r="L2944" s="42">
        <v>4925.4799999999996</v>
      </c>
      <c r="M2944" s="26">
        <f t="shared" si="98"/>
        <v>0.16607007575757565</v>
      </c>
      <c r="N2944" s="54"/>
      <c r="O2944" s="26"/>
      <c r="T2944" s="53"/>
      <c r="Y2944" s="28"/>
    </row>
    <row r="2945" spans="9:25" x14ac:dyDescent="0.3">
      <c r="I2945" s="22">
        <v>41400</v>
      </c>
      <c r="J2945" s="29">
        <f t="shared" si="97"/>
        <v>2013</v>
      </c>
      <c r="K2945" s="29">
        <v>2190</v>
      </c>
      <c r="L2945" s="42">
        <v>4991.87</v>
      </c>
      <c r="M2945" s="26" t="str">
        <f t="shared" si="98"/>
        <v/>
      </c>
      <c r="N2945" s="54"/>
      <c r="O2945" s="26"/>
      <c r="T2945" s="53"/>
      <c r="Y2945" s="28"/>
    </row>
    <row r="2946" spans="9:25" x14ac:dyDescent="0.3">
      <c r="I2946" s="22">
        <v>41401</v>
      </c>
      <c r="J2946" s="29">
        <f t="shared" si="97"/>
        <v>2013</v>
      </c>
      <c r="K2946" s="29">
        <v>2190</v>
      </c>
      <c r="L2946" s="42">
        <v>5042.79</v>
      </c>
      <c r="M2946" s="26">
        <f t="shared" si="98"/>
        <v>0.21254141760001546</v>
      </c>
      <c r="N2946" s="54"/>
      <c r="O2946" s="26"/>
      <c r="T2946" s="53"/>
      <c r="Y2946" s="28"/>
    </row>
    <row r="2947" spans="9:25" x14ac:dyDescent="0.3">
      <c r="I2947" s="22">
        <v>41402</v>
      </c>
      <c r="J2947" s="29">
        <f t="shared" si="97"/>
        <v>2013</v>
      </c>
      <c r="K2947" s="29">
        <v>2200</v>
      </c>
      <c r="L2947" s="42">
        <v>5089.34</v>
      </c>
      <c r="M2947" s="26">
        <f t="shared" si="98"/>
        <v>0.21723386597210773</v>
      </c>
      <c r="N2947" s="54"/>
      <c r="O2947" s="26"/>
      <c r="T2947" s="53"/>
      <c r="Y2947" s="28"/>
    </row>
    <row r="2948" spans="9:25" x14ac:dyDescent="0.3">
      <c r="I2948" s="22">
        <v>41404</v>
      </c>
      <c r="J2948" s="29">
        <f t="shared" si="97"/>
        <v>2013</v>
      </c>
      <c r="K2948" s="29">
        <v>2210</v>
      </c>
      <c r="L2948" s="42">
        <v>5105.9399999999996</v>
      </c>
      <c r="M2948" s="26">
        <f t="shared" si="98"/>
        <v>0.23521940763929028</v>
      </c>
      <c r="N2948" s="54"/>
      <c r="O2948" s="26"/>
      <c r="T2948" s="53"/>
      <c r="Y2948" s="28"/>
    </row>
    <row r="2949" spans="9:25" x14ac:dyDescent="0.3">
      <c r="I2949" s="22">
        <v>41407</v>
      </c>
      <c r="J2949" s="29">
        <f t="shared" ref="J2949:J3012" si="99">YEAR(I2949)</f>
        <v>2013</v>
      </c>
      <c r="K2949" s="29">
        <v>2210</v>
      </c>
      <c r="L2949" s="42">
        <v>5054.63</v>
      </c>
      <c r="M2949" s="26" t="str">
        <f t="shared" ref="M2949:M3012" si="100">IFERROR((L2949-_xlfn.XLOOKUP(EDATE(I2949, -12), I:I, L:L, "", 0)) / _xlfn.XLOOKUP(EDATE(I2949, -12), I:I, L:L, "", 0),IF(_xlfn.XLOOKUP(EDATE(I2949, -12), I:I, L:L, "", 0)=0, "Previous Year Value is Zero", ""))</f>
        <v/>
      </c>
      <c r="N2949" s="54"/>
      <c r="O2949" s="26"/>
      <c r="T2949" s="53"/>
      <c r="Y2949" s="28"/>
    </row>
    <row r="2950" spans="9:25" x14ac:dyDescent="0.3">
      <c r="I2950" s="22">
        <v>41408</v>
      </c>
      <c r="J2950" s="29">
        <f t="shared" si="99"/>
        <v>2013</v>
      </c>
      <c r="K2950" s="29">
        <v>2200</v>
      </c>
      <c r="L2950" s="42">
        <v>5081.9399999999996</v>
      </c>
      <c r="M2950" s="26">
        <f t="shared" si="100"/>
        <v>0.25384955108103224</v>
      </c>
      <c r="N2950" s="54"/>
      <c r="O2950" s="26"/>
      <c r="T2950" s="53"/>
      <c r="Y2950" s="28"/>
    </row>
    <row r="2951" spans="9:25" x14ac:dyDescent="0.3">
      <c r="I2951" s="22">
        <v>41409</v>
      </c>
      <c r="J2951" s="29">
        <f t="shared" si="99"/>
        <v>2013</v>
      </c>
      <c r="K2951" s="29">
        <v>2200</v>
      </c>
      <c r="L2951" s="42">
        <v>5089.88</v>
      </c>
      <c r="M2951" s="26">
        <f t="shared" si="100"/>
        <v>0.25811490888957006</v>
      </c>
      <c r="N2951" s="54"/>
      <c r="O2951" s="26"/>
      <c r="T2951" s="53"/>
      <c r="Y2951" s="28"/>
    </row>
    <row r="2952" spans="9:25" x14ac:dyDescent="0.3">
      <c r="I2952" s="22">
        <v>41410</v>
      </c>
      <c r="J2952" s="29">
        <f t="shared" si="99"/>
        <v>2013</v>
      </c>
      <c r="K2952" s="29">
        <v>2180</v>
      </c>
      <c r="L2952" s="42">
        <v>5078.68</v>
      </c>
      <c r="M2952" s="26">
        <f t="shared" si="100"/>
        <v>0.27588996357241558</v>
      </c>
      <c r="N2952" s="54"/>
      <c r="O2952" s="26"/>
      <c r="T2952" s="53"/>
      <c r="Y2952" s="28"/>
    </row>
    <row r="2953" spans="9:25" x14ac:dyDescent="0.3">
      <c r="I2953" s="22">
        <v>41411</v>
      </c>
      <c r="J2953" s="29">
        <f t="shared" si="99"/>
        <v>2013</v>
      </c>
      <c r="K2953" s="29">
        <v>2200</v>
      </c>
      <c r="L2953" s="42">
        <v>5145.68</v>
      </c>
      <c r="M2953" s="26" t="str">
        <f t="shared" si="100"/>
        <v/>
      </c>
      <c r="N2953" s="54"/>
      <c r="O2953" s="26"/>
      <c r="T2953" s="53"/>
      <c r="Y2953" s="28"/>
    </row>
    <row r="2954" spans="9:25" x14ac:dyDescent="0.3">
      <c r="I2954" s="22">
        <v>41414</v>
      </c>
      <c r="J2954" s="29">
        <f t="shared" si="99"/>
        <v>2013</v>
      </c>
      <c r="K2954" s="29">
        <v>2180</v>
      </c>
      <c r="L2954" s="42">
        <v>5214.9799999999996</v>
      </c>
      <c r="M2954" s="26" t="str">
        <f t="shared" si="100"/>
        <v/>
      </c>
      <c r="N2954" s="54"/>
      <c r="O2954" s="26"/>
      <c r="T2954" s="53"/>
      <c r="Y2954" s="28"/>
    </row>
    <row r="2955" spans="9:25" x14ac:dyDescent="0.3">
      <c r="I2955" s="22">
        <v>41415</v>
      </c>
      <c r="J2955" s="29">
        <f t="shared" si="99"/>
        <v>2013</v>
      </c>
      <c r="K2955" s="29">
        <v>2200</v>
      </c>
      <c r="L2955" s="42">
        <v>5188.76</v>
      </c>
      <c r="M2955" s="26">
        <f t="shared" si="100"/>
        <v>0.31690739598640649</v>
      </c>
      <c r="N2955" s="54"/>
      <c r="O2955" s="26"/>
      <c r="T2955" s="53"/>
      <c r="Y2955" s="28"/>
    </row>
    <row r="2956" spans="9:25" x14ac:dyDescent="0.3">
      <c r="I2956" s="22">
        <v>41416</v>
      </c>
      <c r="J2956" s="29">
        <f t="shared" si="99"/>
        <v>2013</v>
      </c>
      <c r="K2956" s="29">
        <v>2190</v>
      </c>
      <c r="L2956" s="42">
        <v>5208</v>
      </c>
      <c r="M2956" s="26">
        <f t="shared" si="100"/>
        <v>0.29516798885876999</v>
      </c>
      <c r="N2956" s="54"/>
      <c r="O2956" s="26"/>
      <c r="T2956" s="53"/>
      <c r="Y2956" s="28"/>
    </row>
    <row r="2957" spans="9:25" x14ac:dyDescent="0.3">
      <c r="I2957" s="22">
        <v>41417</v>
      </c>
      <c r="J2957" s="29">
        <f t="shared" si="99"/>
        <v>2013</v>
      </c>
      <c r="K2957" s="29">
        <v>2180</v>
      </c>
      <c r="L2957" s="42">
        <v>5121.3999999999996</v>
      </c>
      <c r="M2957" s="26">
        <f t="shared" si="100"/>
        <v>0.28627328849351258</v>
      </c>
      <c r="N2957" s="54"/>
      <c r="O2957" s="26"/>
      <c r="T2957" s="53"/>
      <c r="Y2957" s="28"/>
    </row>
    <row r="2958" spans="9:25" x14ac:dyDescent="0.3">
      <c r="I2958" s="22">
        <v>41418</v>
      </c>
      <c r="J2958" s="29">
        <f t="shared" si="99"/>
        <v>2013</v>
      </c>
      <c r="K2958" s="29">
        <v>2190</v>
      </c>
      <c r="L2958" s="42">
        <v>5155.09</v>
      </c>
      <c r="M2958" s="26">
        <f t="shared" si="100"/>
        <v>0.29366579085390498</v>
      </c>
      <c r="N2958" s="54"/>
      <c r="O2958" s="26"/>
      <c r="T2958" s="53"/>
      <c r="Y2958" s="28"/>
    </row>
    <row r="2959" spans="9:25" x14ac:dyDescent="0.3">
      <c r="I2959" s="22">
        <v>41421</v>
      </c>
      <c r="J2959" s="29">
        <f t="shared" si="99"/>
        <v>2013</v>
      </c>
      <c r="K2959" s="29">
        <v>2140</v>
      </c>
      <c r="L2959" s="42">
        <v>5085.1400000000003</v>
      </c>
      <c r="M2959" s="26" t="str">
        <f t="shared" si="100"/>
        <v/>
      </c>
      <c r="N2959" s="54"/>
      <c r="O2959" s="26"/>
      <c r="T2959" s="53"/>
      <c r="Y2959" s="28"/>
    </row>
    <row r="2960" spans="9:25" x14ac:dyDescent="0.3">
      <c r="I2960" s="22">
        <v>41422</v>
      </c>
      <c r="J2960" s="29">
        <f t="shared" si="99"/>
        <v>2013</v>
      </c>
      <c r="K2960" s="29">
        <v>2180</v>
      </c>
      <c r="L2960" s="42">
        <v>5176.2299999999996</v>
      </c>
      <c r="M2960" s="26">
        <f t="shared" si="100"/>
        <v>0.32090826271024231</v>
      </c>
      <c r="N2960" s="54"/>
      <c r="O2960" s="26"/>
      <c r="T2960" s="53"/>
      <c r="Y2960" s="28"/>
    </row>
    <row r="2961" spans="9:25" x14ac:dyDescent="0.3">
      <c r="I2961" s="22">
        <v>41423</v>
      </c>
      <c r="J2961" s="29">
        <f t="shared" si="99"/>
        <v>2013</v>
      </c>
      <c r="K2961" s="29">
        <v>2200</v>
      </c>
      <c r="L2961" s="42">
        <v>5200.6899999999996</v>
      </c>
      <c r="M2961" s="26">
        <f t="shared" si="100"/>
        <v>0.32702484779513447</v>
      </c>
      <c r="N2961" s="54"/>
      <c r="O2961" s="26"/>
      <c r="T2961" s="53"/>
      <c r="Y2961" s="28"/>
    </row>
    <row r="2962" spans="9:25" x14ac:dyDescent="0.3">
      <c r="I2962" s="22">
        <v>41424</v>
      </c>
      <c r="J2962" s="29">
        <f t="shared" si="99"/>
        <v>2013</v>
      </c>
      <c r="K2962" s="29">
        <v>2160</v>
      </c>
      <c r="L2962" s="42">
        <v>5129.6499999999996</v>
      </c>
      <c r="M2962" s="26">
        <f t="shared" si="100"/>
        <v>0.30927890309143613</v>
      </c>
      <c r="N2962" s="54"/>
      <c r="O2962" s="26"/>
      <c r="T2962" s="53"/>
      <c r="Y2962" s="28"/>
    </row>
    <row r="2963" spans="9:25" x14ac:dyDescent="0.3">
      <c r="I2963" s="22">
        <v>41425</v>
      </c>
      <c r="J2963" s="29">
        <f t="shared" si="99"/>
        <v>2013</v>
      </c>
      <c r="K2963" s="29">
        <v>2070</v>
      </c>
      <c r="L2963" s="42">
        <v>5068.63</v>
      </c>
      <c r="M2963" s="26">
        <f t="shared" si="100"/>
        <v>0.3224283947589503</v>
      </c>
      <c r="N2963" s="54"/>
      <c r="O2963" s="26"/>
      <c r="T2963" s="53"/>
      <c r="Y2963" s="28"/>
    </row>
    <row r="2964" spans="9:25" x14ac:dyDescent="0.3">
      <c r="I2964" s="22">
        <v>41428</v>
      </c>
      <c r="J2964" s="29">
        <f t="shared" si="99"/>
        <v>2013</v>
      </c>
      <c r="K2964" s="29">
        <v>1990</v>
      </c>
      <c r="L2964" s="42">
        <v>4971.3500000000004</v>
      </c>
      <c r="M2964" s="26" t="str">
        <f t="shared" si="100"/>
        <v/>
      </c>
      <c r="N2964" s="54"/>
      <c r="O2964" s="26"/>
      <c r="T2964" s="53"/>
      <c r="Y2964" s="28"/>
    </row>
    <row r="2965" spans="9:25" x14ac:dyDescent="0.3">
      <c r="I2965" s="22">
        <v>41429</v>
      </c>
      <c r="J2965" s="29">
        <f t="shared" si="99"/>
        <v>2013</v>
      </c>
      <c r="K2965" s="29">
        <v>2020</v>
      </c>
      <c r="L2965" s="42">
        <v>5021.6099999999997</v>
      </c>
      <c r="M2965" s="26">
        <f t="shared" si="100"/>
        <v>0.37405939943851269</v>
      </c>
      <c r="N2965" s="54"/>
      <c r="O2965" s="26"/>
      <c r="T2965" s="53"/>
      <c r="Y2965" s="28"/>
    </row>
    <row r="2966" spans="9:25" x14ac:dyDescent="0.3">
      <c r="I2966" s="22">
        <v>41430</v>
      </c>
      <c r="J2966" s="29">
        <f t="shared" si="99"/>
        <v>2013</v>
      </c>
      <c r="K2966" s="29">
        <v>2010</v>
      </c>
      <c r="L2966" s="42">
        <v>5001.22</v>
      </c>
      <c r="M2966" s="26">
        <f t="shared" si="100"/>
        <v>0.34518058678601787</v>
      </c>
      <c r="N2966" s="54"/>
      <c r="O2966" s="26"/>
      <c r="T2966" s="53"/>
      <c r="Y2966" s="28"/>
    </row>
    <row r="2967" spans="9:25" x14ac:dyDescent="0.3">
      <c r="I2967" s="22">
        <v>41432</v>
      </c>
      <c r="J2967" s="29">
        <f t="shared" si="99"/>
        <v>2013</v>
      </c>
      <c r="K2967" s="29">
        <v>1920</v>
      </c>
      <c r="L2967" s="42">
        <v>4865.32</v>
      </c>
      <c r="M2967" s="26">
        <f t="shared" si="100"/>
        <v>0.26681247721710144</v>
      </c>
      <c r="N2967" s="54"/>
      <c r="O2967" s="26"/>
      <c r="T2967" s="53"/>
      <c r="Y2967" s="28"/>
    </row>
    <row r="2968" spans="9:25" x14ac:dyDescent="0.3">
      <c r="I2968" s="22">
        <v>41435</v>
      </c>
      <c r="J2968" s="29">
        <f t="shared" si="99"/>
        <v>2013</v>
      </c>
      <c r="K2968" s="29">
        <v>1890</v>
      </c>
      <c r="L2968" s="42">
        <v>4777.37</v>
      </c>
      <c r="M2968" s="26" t="str">
        <f t="shared" si="100"/>
        <v/>
      </c>
      <c r="N2968" s="54"/>
      <c r="O2968" s="26"/>
      <c r="T2968" s="53"/>
      <c r="Y2968" s="28"/>
    </row>
    <row r="2969" spans="9:25" x14ac:dyDescent="0.3">
      <c r="I2969" s="22">
        <v>41436</v>
      </c>
      <c r="J2969" s="29">
        <f t="shared" si="99"/>
        <v>2013</v>
      </c>
      <c r="K2969" s="29">
        <v>1850</v>
      </c>
      <c r="L2969" s="42">
        <v>4609.95</v>
      </c>
      <c r="M2969" s="26">
        <f t="shared" si="100"/>
        <v>0.19236927119840871</v>
      </c>
      <c r="N2969" s="54"/>
      <c r="O2969" s="26"/>
      <c r="T2969" s="53"/>
      <c r="Y2969" s="28"/>
    </row>
    <row r="2970" spans="9:25" x14ac:dyDescent="0.3">
      <c r="I2970" s="22">
        <v>41437</v>
      </c>
      <c r="J2970" s="29">
        <f t="shared" si="99"/>
        <v>2013</v>
      </c>
      <c r="K2970" s="29">
        <v>1880</v>
      </c>
      <c r="L2970" s="42">
        <v>4697.88</v>
      </c>
      <c r="M2970" s="26">
        <f t="shared" si="100"/>
        <v>0.2194114074204819</v>
      </c>
      <c r="N2970" s="54"/>
      <c r="O2970" s="26"/>
      <c r="T2970" s="53"/>
      <c r="Y2970" s="28"/>
    </row>
    <row r="2971" spans="9:25" x14ac:dyDescent="0.3">
      <c r="I2971" s="22">
        <v>41438</v>
      </c>
      <c r="J2971" s="29">
        <f t="shared" si="99"/>
        <v>2013</v>
      </c>
      <c r="K2971" s="29">
        <v>1860</v>
      </c>
      <c r="L2971" s="42">
        <v>4607.66</v>
      </c>
      <c r="M2971" s="26">
        <f t="shared" si="100"/>
        <v>0.19355206374369888</v>
      </c>
      <c r="N2971" s="54"/>
      <c r="O2971" s="26"/>
      <c r="T2971" s="53"/>
      <c r="Y2971" s="28"/>
    </row>
    <row r="2972" spans="9:25" x14ac:dyDescent="0.3">
      <c r="I2972" s="22">
        <v>41439</v>
      </c>
      <c r="J2972" s="29">
        <f t="shared" si="99"/>
        <v>2013</v>
      </c>
      <c r="K2972" s="29">
        <v>1960</v>
      </c>
      <c r="L2972" s="42">
        <v>4760.74</v>
      </c>
      <c r="M2972" s="26">
        <f t="shared" si="100"/>
        <v>0.25559523369957959</v>
      </c>
      <c r="N2972" s="54"/>
      <c r="O2972" s="26"/>
      <c r="T2972" s="53"/>
      <c r="Y2972" s="28"/>
    </row>
    <row r="2973" spans="9:25" x14ac:dyDescent="0.3">
      <c r="I2973" s="22">
        <v>41442</v>
      </c>
      <c r="J2973" s="29">
        <f t="shared" si="99"/>
        <v>2013</v>
      </c>
      <c r="K2973" s="29">
        <v>1990</v>
      </c>
      <c r="L2973" s="42">
        <v>4774.5</v>
      </c>
      <c r="M2973" s="26" t="str">
        <f t="shared" si="100"/>
        <v/>
      </c>
      <c r="N2973" s="54"/>
      <c r="O2973" s="26"/>
      <c r="T2973" s="53"/>
      <c r="Y2973" s="28"/>
    </row>
    <row r="2974" spans="9:25" x14ac:dyDescent="0.3">
      <c r="I2974" s="22">
        <v>41443</v>
      </c>
      <c r="J2974" s="29">
        <f t="shared" si="99"/>
        <v>2013</v>
      </c>
      <c r="K2974" s="29">
        <v>2010</v>
      </c>
      <c r="L2974" s="42">
        <v>4840.45</v>
      </c>
      <c r="M2974" s="26" t="str">
        <f t="shared" si="100"/>
        <v/>
      </c>
      <c r="N2974" s="54"/>
      <c r="O2974" s="26"/>
      <c r="T2974" s="53"/>
      <c r="Y2974" s="28"/>
    </row>
    <row r="2975" spans="9:25" x14ac:dyDescent="0.3">
      <c r="I2975" s="22">
        <v>41444</v>
      </c>
      <c r="J2975" s="29">
        <f t="shared" si="99"/>
        <v>2013</v>
      </c>
      <c r="K2975" s="29">
        <v>1990</v>
      </c>
      <c r="L2975" s="42">
        <v>4806.66</v>
      </c>
      <c r="M2975" s="26">
        <f t="shared" si="100"/>
        <v>0.23856813766162813</v>
      </c>
      <c r="N2975" s="54"/>
      <c r="O2975" s="26"/>
      <c r="T2975" s="53"/>
      <c r="Y2975" s="28"/>
    </row>
    <row r="2976" spans="9:25" x14ac:dyDescent="0.3">
      <c r="I2976" s="22">
        <v>41445</v>
      </c>
      <c r="J2976" s="29">
        <f t="shared" si="99"/>
        <v>2013</v>
      </c>
      <c r="K2976" s="29">
        <v>1890</v>
      </c>
      <c r="L2976" s="42">
        <v>4629.99</v>
      </c>
      <c r="M2976" s="26">
        <f t="shared" si="100"/>
        <v>0.1739623215598772</v>
      </c>
      <c r="N2976" s="54"/>
      <c r="O2976" s="26"/>
      <c r="T2976" s="53"/>
      <c r="Y2976" s="28"/>
    </row>
    <row r="2977" spans="9:25" x14ac:dyDescent="0.3">
      <c r="I2977" s="22">
        <v>41446</v>
      </c>
      <c r="J2977" s="29">
        <f t="shared" si="99"/>
        <v>2013</v>
      </c>
      <c r="K2977" s="29">
        <v>1840</v>
      </c>
      <c r="L2977" s="42">
        <v>4515.37</v>
      </c>
      <c r="M2977" s="26">
        <f t="shared" si="100"/>
        <v>0.15725602864326371</v>
      </c>
      <c r="N2977" s="54"/>
      <c r="O2977" s="26"/>
      <c r="T2977" s="53"/>
      <c r="Y2977" s="28"/>
    </row>
    <row r="2978" spans="9:25" x14ac:dyDescent="0.3">
      <c r="I2978" s="22">
        <v>41449</v>
      </c>
      <c r="J2978" s="29">
        <f t="shared" si="99"/>
        <v>2013</v>
      </c>
      <c r="K2978" s="29">
        <v>1820</v>
      </c>
      <c r="L2978" s="42">
        <v>4429.46</v>
      </c>
      <c r="M2978" s="26" t="str">
        <f t="shared" si="100"/>
        <v/>
      </c>
      <c r="N2978" s="54"/>
      <c r="O2978" s="26"/>
      <c r="T2978" s="53"/>
      <c r="Y2978" s="28"/>
    </row>
    <row r="2979" spans="9:25" x14ac:dyDescent="0.3">
      <c r="I2979" s="22">
        <v>41450</v>
      </c>
      <c r="J2979" s="29">
        <f t="shared" si="99"/>
        <v>2013</v>
      </c>
      <c r="K2979" s="29">
        <v>1790</v>
      </c>
      <c r="L2979" s="42">
        <v>4418.87</v>
      </c>
      <c r="M2979" s="26">
        <f t="shared" si="100"/>
        <v>0.14550016979513108</v>
      </c>
      <c r="N2979" s="54"/>
      <c r="O2979" s="26"/>
      <c r="T2979" s="53"/>
      <c r="Y2979" s="28"/>
    </row>
    <row r="2980" spans="9:25" x14ac:dyDescent="0.3">
      <c r="I2980" s="22">
        <v>41451</v>
      </c>
      <c r="J2980" s="29">
        <f t="shared" si="99"/>
        <v>2013</v>
      </c>
      <c r="K2980" s="29">
        <v>1870</v>
      </c>
      <c r="L2980" s="42">
        <v>4587.7299999999996</v>
      </c>
      <c r="M2980" s="26">
        <f t="shared" si="100"/>
        <v>0.18197815221311883</v>
      </c>
      <c r="N2980" s="54"/>
      <c r="O2980" s="26"/>
      <c r="T2980" s="53"/>
      <c r="Y2980" s="28"/>
    </row>
    <row r="2981" spans="9:25" x14ac:dyDescent="0.3">
      <c r="I2981" s="22">
        <v>41452</v>
      </c>
      <c r="J2981" s="29">
        <f t="shared" si="99"/>
        <v>2013</v>
      </c>
      <c r="K2981" s="29">
        <v>1890</v>
      </c>
      <c r="L2981" s="42">
        <v>4675.75</v>
      </c>
      <c r="M2981" s="26">
        <f t="shared" si="100"/>
        <v>0.188285762934989</v>
      </c>
      <c r="N2981" s="54"/>
      <c r="O2981" s="26"/>
      <c r="T2981" s="53"/>
      <c r="Y2981" s="28"/>
    </row>
    <row r="2982" spans="9:25" x14ac:dyDescent="0.3">
      <c r="I2982" s="22">
        <v>41453</v>
      </c>
      <c r="J2982" s="29">
        <f t="shared" si="99"/>
        <v>2013</v>
      </c>
      <c r="K2982" s="29">
        <v>2000</v>
      </c>
      <c r="L2982" s="42">
        <v>4818.8999999999996</v>
      </c>
      <c r="M2982" s="26">
        <f t="shared" si="100"/>
        <v>0.23956291574707136</v>
      </c>
      <c r="N2982" s="54"/>
      <c r="O2982" s="26"/>
      <c r="T2982" s="53"/>
      <c r="Y2982" s="28"/>
    </row>
    <row r="2983" spans="9:25" x14ac:dyDescent="0.3">
      <c r="I2983" s="22">
        <v>41456</v>
      </c>
      <c r="J2983" s="29">
        <f t="shared" si="99"/>
        <v>2013</v>
      </c>
      <c r="K2983" s="29">
        <v>1980</v>
      </c>
      <c r="L2983" s="42">
        <v>4777.45</v>
      </c>
      <c r="M2983" s="26" t="str">
        <f t="shared" si="100"/>
        <v/>
      </c>
      <c r="N2983" s="54"/>
      <c r="O2983" s="26"/>
      <c r="T2983" s="53"/>
      <c r="Y2983" s="28"/>
    </row>
    <row r="2984" spans="9:25" x14ac:dyDescent="0.3">
      <c r="I2984" s="22">
        <v>41457</v>
      </c>
      <c r="J2984" s="29">
        <f t="shared" si="99"/>
        <v>2013</v>
      </c>
      <c r="K2984" s="29">
        <v>1990</v>
      </c>
      <c r="L2984" s="42">
        <v>4728.7</v>
      </c>
      <c r="M2984" s="26">
        <f t="shared" si="100"/>
        <v>0.18468059946787452</v>
      </c>
      <c r="N2984" s="54"/>
      <c r="O2984" s="26"/>
      <c r="T2984" s="53"/>
      <c r="Y2984" s="28"/>
    </row>
    <row r="2985" spans="9:25" x14ac:dyDescent="0.3">
      <c r="I2985" s="22">
        <v>41458</v>
      </c>
      <c r="J2985" s="29">
        <f t="shared" si="99"/>
        <v>2013</v>
      </c>
      <c r="K2985" s="29">
        <v>1890</v>
      </c>
      <c r="L2985" s="42">
        <v>4577.1499999999996</v>
      </c>
      <c r="M2985" s="26">
        <f t="shared" si="100"/>
        <v>0.13019119037801022</v>
      </c>
      <c r="N2985" s="54"/>
      <c r="O2985" s="26"/>
      <c r="T2985" s="53"/>
      <c r="Y2985" s="28"/>
    </row>
    <row r="2986" spans="9:25" x14ac:dyDescent="0.3">
      <c r="I2986" s="22">
        <v>41459</v>
      </c>
      <c r="J2986" s="29">
        <f t="shared" si="99"/>
        <v>2013</v>
      </c>
      <c r="K2986" s="29">
        <v>1910</v>
      </c>
      <c r="L2986" s="42">
        <v>4581.93</v>
      </c>
      <c r="M2986" s="26">
        <f t="shared" si="100"/>
        <v>0.12414620502855803</v>
      </c>
      <c r="N2986" s="54"/>
      <c r="O2986" s="26"/>
      <c r="T2986" s="53"/>
      <c r="Y2986" s="28"/>
    </row>
    <row r="2987" spans="9:25" x14ac:dyDescent="0.3">
      <c r="I2987" s="22">
        <v>41460</v>
      </c>
      <c r="J2987" s="29">
        <f t="shared" si="99"/>
        <v>2013</v>
      </c>
      <c r="K2987" s="29">
        <v>1900</v>
      </c>
      <c r="L2987" s="42">
        <v>4602.8100000000004</v>
      </c>
      <c r="M2987" s="26">
        <f t="shared" si="100"/>
        <v>0.13095600809859853</v>
      </c>
      <c r="N2987" s="54"/>
      <c r="O2987" s="26"/>
      <c r="T2987" s="53"/>
      <c r="Y2987" s="28"/>
    </row>
    <row r="2988" spans="9:25" x14ac:dyDescent="0.3">
      <c r="I2988" s="22">
        <v>41463</v>
      </c>
      <c r="J2988" s="29">
        <f t="shared" si="99"/>
        <v>2013</v>
      </c>
      <c r="K2988" s="29">
        <v>1820</v>
      </c>
      <c r="L2988" s="42">
        <v>4433.63</v>
      </c>
      <c r="M2988" s="26" t="str">
        <f t="shared" si="100"/>
        <v/>
      </c>
      <c r="N2988" s="54"/>
      <c r="O2988" s="26"/>
      <c r="T2988" s="53"/>
      <c r="Y2988" s="28"/>
    </row>
    <row r="2989" spans="9:25" x14ac:dyDescent="0.3">
      <c r="I2989" s="22">
        <v>41464</v>
      </c>
      <c r="J2989" s="29">
        <f t="shared" si="99"/>
        <v>2013</v>
      </c>
      <c r="K2989" s="29">
        <v>1850</v>
      </c>
      <c r="L2989" s="42">
        <v>4403.8</v>
      </c>
      <c r="M2989" s="26">
        <f t="shared" si="100"/>
        <v>0.10508301045911715</v>
      </c>
      <c r="N2989" s="54"/>
      <c r="O2989" s="26"/>
      <c r="T2989" s="53"/>
      <c r="Y2989" s="28"/>
    </row>
    <row r="2990" spans="9:25" x14ac:dyDescent="0.3">
      <c r="I2990" s="22">
        <v>41465</v>
      </c>
      <c r="J2990" s="29">
        <f t="shared" si="99"/>
        <v>2013</v>
      </c>
      <c r="K2990" s="29">
        <v>1890</v>
      </c>
      <c r="L2990" s="42">
        <v>4478.6400000000003</v>
      </c>
      <c r="M2990" s="26">
        <f t="shared" si="100"/>
        <v>0.11695696414676496</v>
      </c>
      <c r="N2990" s="54"/>
      <c r="O2990" s="26"/>
      <c r="T2990" s="53"/>
      <c r="Y2990" s="28"/>
    </row>
    <row r="2991" spans="9:25" x14ac:dyDescent="0.3">
      <c r="I2991" s="22">
        <v>41466</v>
      </c>
      <c r="J2991" s="29">
        <f t="shared" si="99"/>
        <v>2013</v>
      </c>
      <c r="K2991" s="29">
        <v>1960</v>
      </c>
      <c r="L2991" s="42">
        <v>4604.22</v>
      </c>
      <c r="M2991" s="26">
        <f t="shared" si="100"/>
        <v>0.14557628143404172</v>
      </c>
      <c r="N2991" s="54"/>
      <c r="O2991" s="26"/>
      <c r="T2991" s="53"/>
      <c r="Y2991" s="28"/>
    </row>
    <row r="2992" spans="9:25" x14ac:dyDescent="0.3">
      <c r="I2992" s="22">
        <v>41467</v>
      </c>
      <c r="J2992" s="29">
        <f t="shared" si="99"/>
        <v>2013</v>
      </c>
      <c r="K2992" s="29">
        <v>2020</v>
      </c>
      <c r="L2992" s="42">
        <v>4633.1099999999997</v>
      </c>
      <c r="M2992" s="26">
        <f t="shared" si="100"/>
        <v>0.1911778317118821</v>
      </c>
      <c r="N2992" s="54"/>
      <c r="O2992" s="26"/>
      <c r="T2992" s="53"/>
      <c r="Y2992" s="28"/>
    </row>
    <row r="2993" spans="9:25" x14ac:dyDescent="0.3">
      <c r="I2993" s="22">
        <v>41470</v>
      </c>
      <c r="J2993" s="29">
        <f t="shared" si="99"/>
        <v>2013</v>
      </c>
      <c r="K2993" s="29">
        <v>2040</v>
      </c>
      <c r="L2993" s="42">
        <v>4635.7299999999996</v>
      </c>
      <c r="M2993" s="26" t="str">
        <f t="shared" si="100"/>
        <v/>
      </c>
      <c r="N2993" s="54"/>
      <c r="O2993" s="26"/>
      <c r="T2993" s="53"/>
      <c r="Y2993" s="28"/>
    </row>
    <row r="2994" spans="9:25" x14ac:dyDescent="0.3">
      <c r="I2994" s="22">
        <v>41471</v>
      </c>
      <c r="J2994" s="29">
        <f t="shared" si="99"/>
        <v>2013</v>
      </c>
      <c r="K2994" s="29">
        <v>2020</v>
      </c>
      <c r="L2994" s="42">
        <v>4644.04</v>
      </c>
      <c r="M2994" s="26">
        <f t="shared" si="100"/>
        <v>0.14739330989482324</v>
      </c>
      <c r="N2994" s="54"/>
      <c r="O2994" s="26"/>
      <c r="T2994" s="53"/>
      <c r="Y2994" s="28"/>
    </row>
    <row r="2995" spans="9:25" x14ac:dyDescent="0.3">
      <c r="I2995" s="22">
        <v>41472</v>
      </c>
      <c r="J2995" s="29">
        <f t="shared" si="99"/>
        <v>2013</v>
      </c>
      <c r="K2995" s="29">
        <v>2040</v>
      </c>
      <c r="L2995" s="42">
        <v>4679</v>
      </c>
      <c r="M2995" s="26">
        <f t="shared" si="100"/>
        <v>0.14662543160804473</v>
      </c>
      <c r="N2995" s="54"/>
      <c r="O2995" s="26"/>
      <c r="T2995" s="53"/>
      <c r="Y2995" s="28"/>
    </row>
    <row r="2996" spans="9:25" x14ac:dyDescent="0.3">
      <c r="I2996" s="22">
        <v>41473</v>
      </c>
      <c r="J2996" s="29">
        <f t="shared" si="99"/>
        <v>2013</v>
      </c>
      <c r="K2996" s="29">
        <v>2040</v>
      </c>
      <c r="L2996" s="42">
        <v>4720.4399999999996</v>
      </c>
      <c r="M2996" s="26">
        <f t="shared" si="100"/>
        <v>0.15650571828970702</v>
      </c>
      <c r="N2996" s="54"/>
      <c r="O2996" s="26"/>
      <c r="T2996" s="53"/>
      <c r="Y2996" s="28"/>
    </row>
    <row r="2997" spans="9:25" x14ac:dyDescent="0.3">
      <c r="I2997" s="22">
        <v>41474</v>
      </c>
      <c r="J2997" s="29">
        <f t="shared" si="99"/>
        <v>2013</v>
      </c>
      <c r="K2997" s="29">
        <v>2040</v>
      </c>
      <c r="L2997" s="42">
        <v>4724.41</v>
      </c>
      <c r="M2997" s="26">
        <f t="shared" si="100"/>
        <v>0.15336409355011965</v>
      </c>
      <c r="N2997" s="54"/>
      <c r="O2997" s="26"/>
      <c r="T2997" s="53"/>
      <c r="Y2997" s="28"/>
    </row>
    <row r="2998" spans="9:25" x14ac:dyDescent="0.3">
      <c r="I2998" s="22">
        <v>41477</v>
      </c>
      <c r="J2998" s="29">
        <f t="shared" si="99"/>
        <v>2013</v>
      </c>
      <c r="K2998" s="29">
        <v>2000</v>
      </c>
      <c r="L2998" s="42">
        <v>4678.9799999999996</v>
      </c>
      <c r="M2998" s="26" t="str">
        <f t="shared" si="100"/>
        <v/>
      </c>
      <c r="N2998" s="54"/>
      <c r="O2998" s="26"/>
      <c r="T2998" s="53"/>
      <c r="Y2998" s="28"/>
    </row>
    <row r="2999" spans="9:25" x14ac:dyDescent="0.3">
      <c r="I2999" s="22">
        <v>41478</v>
      </c>
      <c r="J2999" s="29">
        <f t="shared" si="99"/>
        <v>2013</v>
      </c>
      <c r="K2999" s="29">
        <v>2060</v>
      </c>
      <c r="L2999" s="42">
        <v>4767.16</v>
      </c>
      <c r="M2999" s="26">
        <f t="shared" si="100"/>
        <v>0.18888021567214242</v>
      </c>
      <c r="N2999" s="54"/>
      <c r="O2999" s="26"/>
      <c r="T2999" s="53"/>
      <c r="Y2999" s="28"/>
    </row>
    <row r="3000" spans="9:25" x14ac:dyDescent="0.3">
      <c r="I3000" s="22">
        <v>41479</v>
      </c>
      <c r="J3000" s="29">
        <f t="shared" si="99"/>
        <v>2013</v>
      </c>
      <c r="K3000" s="29">
        <v>2080</v>
      </c>
      <c r="L3000" s="42">
        <v>4718.1000000000004</v>
      </c>
      <c r="M3000" s="26">
        <f t="shared" si="100"/>
        <v>0.18185621137694108</v>
      </c>
      <c r="N3000" s="54"/>
      <c r="O3000" s="26"/>
      <c r="T3000" s="53"/>
      <c r="Y3000" s="28"/>
    </row>
    <row r="3001" spans="9:25" x14ac:dyDescent="0.3">
      <c r="I3001" s="22">
        <v>41480</v>
      </c>
      <c r="J3001" s="29">
        <f t="shared" si="99"/>
        <v>2013</v>
      </c>
      <c r="K3001" s="29">
        <v>2040</v>
      </c>
      <c r="L3001" s="42">
        <v>4674.12</v>
      </c>
      <c r="M3001" s="26">
        <f t="shared" si="100"/>
        <v>0.16828466022135344</v>
      </c>
      <c r="N3001" s="54"/>
      <c r="O3001" s="26"/>
      <c r="T3001" s="53"/>
      <c r="Y3001" s="28"/>
    </row>
    <row r="3002" spans="9:25" x14ac:dyDescent="0.3">
      <c r="I3002" s="22">
        <v>41481</v>
      </c>
      <c r="J3002" s="29">
        <f t="shared" si="99"/>
        <v>2013</v>
      </c>
      <c r="K3002" s="29">
        <v>2070</v>
      </c>
      <c r="L3002" s="42">
        <v>4658.87</v>
      </c>
      <c r="M3002" s="26">
        <f t="shared" si="100"/>
        <v>0.16332732384800155</v>
      </c>
      <c r="N3002" s="54"/>
      <c r="O3002" s="26"/>
      <c r="T3002" s="53"/>
      <c r="Y3002" s="28"/>
    </row>
    <row r="3003" spans="9:25" x14ac:dyDescent="0.3">
      <c r="I3003" s="22">
        <v>41484</v>
      </c>
      <c r="J3003" s="29">
        <f t="shared" si="99"/>
        <v>2013</v>
      </c>
      <c r="K3003" s="29">
        <v>2020</v>
      </c>
      <c r="L3003" s="42">
        <v>4580.47</v>
      </c>
      <c r="M3003" s="26" t="str">
        <f t="shared" si="100"/>
        <v/>
      </c>
      <c r="N3003" s="54"/>
      <c r="O3003" s="26"/>
      <c r="T3003" s="53"/>
      <c r="Y3003" s="28"/>
    </row>
    <row r="3004" spans="9:25" x14ac:dyDescent="0.3">
      <c r="I3004" s="22">
        <v>41485</v>
      </c>
      <c r="J3004" s="29">
        <f t="shared" si="99"/>
        <v>2013</v>
      </c>
      <c r="K3004" s="29">
        <v>2060</v>
      </c>
      <c r="L3004" s="42">
        <v>4608.49</v>
      </c>
      <c r="M3004" s="26">
        <f t="shared" si="100"/>
        <v>0.12426325650383495</v>
      </c>
      <c r="N3004" s="54"/>
      <c r="O3004" s="26"/>
      <c r="T3004" s="53"/>
      <c r="Y3004" s="28"/>
    </row>
    <row r="3005" spans="9:25" x14ac:dyDescent="0.3">
      <c r="I3005" s="22">
        <v>41486</v>
      </c>
      <c r="J3005" s="29">
        <f t="shared" si="99"/>
        <v>2013</v>
      </c>
      <c r="K3005" s="29">
        <v>2080</v>
      </c>
      <c r="L3005" s="42">
        <v>4610.38</v>
      </c>
      <c r="M3005" s="26">
        <f t="shared" si="100"/>
        <v>0.11298927659245739</v>
      </c>
      <c r="N3005" s="54"/>
      <c r="O3005" s="26"/>
      <c r="T3005" s="53"/>
      <c r="Y3005" s="28"/>
    </row>
    <row r="3006" spans="9:25" x14ac:dyDescent="0.3">
      <c r="I3006" s="22">
        <v>41487</v>
      </c>
      <c r="J3006" s="29">
        <f t="shared" si="99"/>
        <v>2013</v>
      </c>
      <c r="K3006" s="29">
        <v>2090</v>
      </c>
      <c r="L3006" s="42">
        <v>4624.34</v>
      </c>
      <c r="M3006" s="26">
        <f t="shared" si="100"/>
        <v>0.11957021736077825</v>
      </c>
      <c r="N3006" s="54"/>
      <c r="O3006" s="26"/>
      <c r="T3006" s="53"/>
      <c r="Y3006" s="28"/>
    </row>
    <row r="3007" spans="9:25" x14ac:dyDescent="0.3">
      <c r="I3007" s="22">
        <v>41488</v>
      </c>
      <c r="J3007" s="29">
        <f t="shared" si="99"/>
        <v>2013</v>
      </c>
      <c r="K3007" s="29">
        <v>2140</v>
      </c>
      <c r="L3007" s="42">
        <v>4640.78</v>
      </c>
      <c r="M3007" s="26">
        <f t="shared" si="100"/>
        <v>0.133802902927114</v>
      </c>
      <c r="N3007" s="54"/>
      <c r="O3007" s="26"/>
      <c r="T3007" s="53"/>
      <c r="Y3007" s="28"/>
    </row>
    <row r="3008" spans="9:25" x14ac:dyDescent="0.3">
      <c r="I3008" s="22">
        <v>41498</v>
      </c>
      <c r="J3008" s="29">
        <f t="shared" si="99"/>
        <v>2013</v>
      </c>
      <c r="K3008" s="29">
        <v>2060</v>
      </c>
      <c r="L3008" s="42">
        <v>4597.78</v>
      </c>
      <c r="M3008" s="26" t="str">
        <f t="shared" si="100"/>
        <v/>
      </c>
      <c r="N3008" s="54"/>
      <c r="O3008" s="26"/>
      <c r="T3008" s="53"/>
      <c r="Y3008" s="28"/>
    </row>
    <row r="3009" spans="9:25" x14ac:dyDescent="0.3">
      <c r="I3009" s="22">
        <v>41499</v>
      </c>
      <c r="J3009" s="29">
        <f t="shared" si="99"/>
        <v>2013</v>
      </c>
      <c r="K3009" s="29">
        <v>2140</v>
      </c>
      <c r="L3009" s="42">
        <v>4652.3999999999996</v>
      </c>
      <c r="M3009" s="26">
        <f t="shared" si="100"/>
        <v>0.13403192664039018</v>
      </c>
      <c r="N3009" s="54"/>
      <c r="O3009" s="26"/>
      <c r="T3009" s="53"/>
      <c r="Y3009" s="28"/>
    </row>
    <row r="3010" spans="9:25" x14ac:dyDescent="0.3">
      <c r="I3010" s="22">
        <v>41500</v>
      </c>
      <c r="J3010" s="29">
        <f t="shared" si="99"/>
        <v>2013</v>
      </c>
      <c r="K3010" s="29">
        <v>2180</v>
      </c>
      <c r="L3010" s="42">
        <v>4699.7299999999996</v>
      </c>
      <c r="M3010" s="26">
        <f t="shared" si="100"/>
        <v>0.14027940876755382</v>
      </c>
      <c r="N3010" s="54"/>
      <c r="O3010" s="26"/>
      <c r="T3010" s="53"/>
      <c r="Y3010" s="28"/>
    </row>
    <row r="3011" spans="9:25" x14ac:dyDescent="0.3">
      <c r="I3011" s="22">
        <v>41501</v>
      </c>
      <c r="J3011" s="29">
        <f t="shared" si="99"/>
        <v>2013</v>
      </c>
      <c r="K3011" s="29">
        <v>2150</v>
      </c>
      <c r="L3011" s="42">
        <v>4685.13</v>
      </c>
      <c r="M3011" s="26">
        <f t="shared" si="100"/>
        <v>0.13113020552922638</v>
      </c>
      <c r="N3011" s="54"/>
      <c r="O3011" s="26"/>
      <c r="T3011" s="53"/>
      <c r="Y3011" s="28"/>
    </row>
    <row r="3012" spans="9:25" x14ac:dyDescent="0.3">
      <c r="I3012" s="22">
        <v>41502</v>
      </c>
      <c r="J3012" s="29">
        <f t="shared" si="99"/>
        <v>2013</v>
      </c>
      <c r="K3012" s="29">
        <v>2060</v>
      </c>
      <c r="L3012" s="42">
        <v>4568.6499999999996</v>
      </c>
      <c r="M3012" s="26">
        <f t="shared" si="100"/>
        <v>9.8098550418097633E-2</v>
      </c>
      <c r="N3012" s="54"/>
      <c r="O3012" s="26"/>
      <c r="T3012" s="53"/>
      <c r="Y3012" s="28"/>
    </row>
    <row r="3013" spans="9:25" x14ac:dyDescent="0.3">
      <c r="I3013" s="22">
        <v>41505</v>
      </c>
      <c r="J3013" s="29">
        <f t="shared" ref="J3013:J3076" si="101">YEAR(I3013)</f>
        <v>2013</v>
      </c>
      <c r="K3013" s="29">
        <v>1900</v>
      </c>
      <c r="L3013" s="42">
        <v>4313.5200000000004</v>
      </c>
      <c r="M3013" s="26" t="str">
        <f t="shared" ref="M3013:M3076" si="102">IFERROR((L3013-_xlfn.XLOOKUP(EDATE(I3013, -12), I:I, L:L, "", 0)) / _xlfn.XLOOKUP(EDATE(I3013, -12), I:I, L:L, "", 0),IF(_xlfn.XLOOKUP(EDATE(I3013, -12), I:I, L:L, "", 0)=0, "Previous Year Value is Zero", ""))</f>
        <v/>
      </c>
      <c r="N3013" s="54"/>
      <c r="O3013" s="26"/>
      <c r="T3013" s="53"/>
      <c r="Y3013" s="28"/>
    </row>
    <row r="3014" spans="9:25" x14ac:dyDescent="0.3">
      <c r="I3014" s="22">
        <v>41506</v>
      </c>
      <c r="J3014" s="29">
        <f t="shared" si="101"/>
        <v>2013</v>
      </c>
      <c r="K3014" s="29">
        <v>1890</v>
      </c>
      <c r="L3014" s="42">
        <v>4174.9799999999996</v>
      </c>
      <c r="M3014" s="26" t="str">
        <f t="shared" si="102"/>
        <v/>
      </c>
      <c r="N3014" s="54"/>
      <c r="O3014" s="26"/>
      <c r="T3014" s="53"/>
      <c r="Y3014" s="28"/>
    </row>
    <row r="3015" spans="9:25" x14ac:dyDescent="0.3">
      <c r="I3015" s="22">
        <v>41507</v>
      </c>
      <c r="J3015" s="29">
        <f t="shared" si="101"/>
        <v>2013</v>
      </c>
      <c r="K3015" s="29">
        <v>1920</v>
      </c>
      <c r="L3015" s="42">
        <v>4218.45</v>
      </c>
      <c r="M3015" s="26" t="str">
        <f t="shared" si="102"/>
        <v/>
      </c>
      <c r="N3015" s="54"/>
      <c r="O3015" s="26"/>
      <c r="T3015" s="53"/>
      <c r="Y3015" s="28"/>
    </row>
    <row r="3016" spans="9:25" x14ac:dyDescent="0.3">
      <c r="I3016" s="22">
        <v>41508</v>
      </c>
      <c r="J3016" s="29">
        <f t="shared" si="101"/>
        <v>2013</v>
      </c>
      <c r="K3016" s="29">
        <v>1870</v>
      </c>
      <c r="L3016" s="42">
        <v>4171.41</v>
      </c>
      <c r="M3016" s="26" t="str">
        <f t="shared" si="102"/>
        <v/>
      </c>
      <c r="N3016" s="54"/>
      <c r="O3016" s="26"/>
      <c r="T3016" s="53"/>
      <c r="Y3016" s="28"/>
    </row>
    <row r="3017" spans="9:25" x14ac:dyDescent="0.3">
      <c r="I3017" s="22">
        <v>41509</v>
      </c>
      <c r="J3017" s="29">
        <f t="shared" si="101"/>
        <v>2013</v>
      </c>
      <c r="K3017" s="29">
        <v>1870</v>
      </c>
      <c r="L3017" s="42">
        <v>4169.83</v>
      </c>
      <c r="M3017" s="26">
        <f t="shared" si="102"/>
        <v>1.7224563139915518E-3</v>
      </c>
      <c r="N3017" s="54"/>
      <c r="O3017" s="26"/>
      <c r="T3017" s="53"/>
      <c r="Y3017" s="28"/>
    </row>
    <row r="3018" spans="9:25" x14ac:dyDescent="0.3">
      <c r="I3018" s="22">
        <v>41512</v>
      </c>
      <c r="J3018" s="29">
        <f t="shared" si="101"/>
        <v>2013</v>
      </c>
      <c r="K3018" s="29">
        <v>1820</v>
      </c>
      <c r="L3018" s="42">
        <v>4120.67</v>
      </c>
      <c r="M3018" s="26" t="str">
        <f t="shared" si="102"/>
        <v/>
      </c>
      <c r="N3018" s="54"/>
      <c r="O3018" s="26"/>
      <c r="T3018" s="53"/>
      <c r="Y3018" s="28"/>
    </row>
    <row r="3019" spans="9:25" x14ac:dyDescent="0.3">
      <c r="I3019" s="22">
        <v>41513</v>
      </c>
      <c r="J3019" s="29">
        <f t="shared" si="101"/>
        <v>2013</v>
      </c>
      <c r="K3019" s="29">
        <v>1790</v>
      </c>
      <c r="L3019" s="42">
        <v>3967.84</v>
      </c>
      <c r="M3019" s="26">
        <f t="shared" si="102"/>
        <v>-4.2943838220112489E-2</v>
      </c>
      <c r="N3019" s="54"/>
      <c r="O3019" s="26"/>
      <c r="T3019" s="53"/>
      <c r="Y3019" s="28"/>
    </row>
    <row r="3020" spans="9:25" x14ac:dyDescent="0.3">
      <c r="I3020" s="22">
        <v>41514</v>
      </c>
      <c r="J3020" s="29">
        <f t="shared" si="101"/>
        <v>2013</v>
      </c>
      <c r="K3020" s="29">
        <v>1830</v>
      </c>
      <c r="L3020" s="42">
        <v>4026.48</v>
      </c>
      <c r="M3020" s="26">
        <f t="shared" si="102"/>
        <v>-2.8089358774756591E-2</v>
      </c>
      <c r="N3020" s="54"/>
      <c r="O3020" s="26"/>
      <c r="T3020" s="53"/>
      <c r="Y3020" s="28"/>
    </row>
    <row r="3021" spans="9:25" x14ac:dyDescent="0.3">
      <c r="I3021" s="22">
        <v>41515</v>
      </c>
      <c r="J3021" s="29">
        <f t="shared" si="101"/>
        <v>2013</v>
      </c>
      <c r="K3021" s="29">
        <v>1800</v>
      </c>
      <c r="L3021" s="42">
        <v>4103.59</v>
      </c>
      <c r="M3021" s="26">
        <f t="shared" si="102"/>
        <v>2.5457041852647391E-3</v>
      </c>
      <c r="N3021" s="54"/>
      <c r="O3021" s="26"/>
      <c r="T3021" s="53"/>
      <c r="Y3021" s="28"/>
    </row>
    <row r="3022" spans="9:25" x14ac:dyDescent="0.3">
      <c r="I3022" s="22">
        <v>41516</v>
      </c>
      <c r="J3022" s="29">
        <f t="shared" si="101"/>
        <v>2013</v>
      </c>
      <c r="K3022" s="29">
        <v>1810</v>
      </c>
      <c r="L3022" s="42">
        <v>4195.09</v>
      </c>
      <c r="M3022" s="26">
        <f t="shared" si="102"/>
        <v>4.2108217946233886E-2</v>
      </c>
      <c r="N3022" s="54"/>
      <c r="O3022" s="26"/>
      <c r="T3022" s="53"/>
      <c r="Y3022" s="28"/>
    </row>
    <row r="3023" spans="9:25" x14ac:dyDescent="0.3">
      <c r="I3023" s="22">
        <v>41519</v>
      </c>
      <c r="J3023" s="29">
        <f t="shared" si="101"/>
        <v>2013</v>
      </c>
      <c r="K3023" s="29">
        <v>1780</v>
      </c>
      <c r="L3023" s="42">
        <v>4101.2299999999996</v>
      </c>
      <c r="M3023" s="26" t="str">
        <f t="shared" si="102"/>
        <v/>
      </c>
      <c r="N3023" s="54"/>
      <c r="O3023" s="26"/>
      <c r="T3023" s="53"/>
      <c r="Y3023" s="28"/>
    </row>
    <row r="3024" spans="9:25" x14ac:dyDescent="0.3">
      <c r="I3024" s="22">
        <v>41520</v>
      </c>
      <c r="J3024" s="29">
        <f t="shared" si="101"/>
        <v>2013</v>
      </c>
      <c r="K3024" s="29">
        <v>1770</v>
      </c>
      <c r="L3024" s="42">
        <v>4164.01</v>
      </c>
      <c r="M3024" s="26">
        <f t="shared" si="102"/>
        <v>1.1185177090542722E-2</v>
      </c>
      <c r="N3024" s="54"/>
      <c r="O3024" s="26"/>
      <c r="T3024" s="53"/>
      <c r="Y3024" s="28"/>
    </row>
    <row r="3025" spans="9:25" x14ac:dyDescent="0.3">
      <c r="I3025" s="22">
        <v>41521</v>
      </c>
      <c r="J3025" s="29">
        <f t="shared" si="101"/>
        <v>2013</v>
      </c>
      <c r="K3025" s="29">
        <v>1710</v>
      </c>
      <c r="L3025" s="42">
        <v>4073.46</v>
      </c>
      <c r="M3025" s="26">
        <f t="shared" si="102"/>
        <v>-7.7437427684063E-3</v>
      </c>
      <c r="N3025" s="54"/>
      <c r="O3025" s="26"/>
      <c r="T3025" s="53"/>
      <c r="Y3025" s="28"/>
    </row>
    <row r="3026" spans="9:25" x14ac:dyDescent="0.3">
      <c r="I3026" s="22">
        <v>41522</v>
      </c>
      <c r="J3026" s="29">
        <f t="shared" si="101"/>
        <v>2013</v>
      </c>
      <c r="K3026" s="29">
        <v>1720</v>
      </c>
      <c r="L3026" s="42">
        <v>4050.86</v>
      </c>
      <c r="M3026" s="26">
        <f t="shared" si="102"/>
        <v>-6.0092998147397853E-3</v>
      </c>
      <c r="N3026" s="54"/>
      <c r="O3026" s="26"/>
      <c r="T3026" s="53"/>
      <c r="Y3026" s="28"/>
    </row>
    <row r="3027" spans="9:25" x14ac:dyDescent="0.3">
      <c r="I3027" s="22">
        <v>41523</v>
      </c>
      <c r="J3027" s="29">
        <f t="shared" si="101"/>
        <v>2013</v>
      </c>
      <c r="K3027" s="29">
        <v>1760</v>
      </c>
      <c r="L3027" s="42">
        <v>4072.35</v>
      </c>
      <c r="M3027" s="26">
        <f t="shared" si="102"/>
        <v>-7.4362761585820055E-3</v>
      </c>
      <c r="N3027" s="54"/>
      <c r="O3027" s="26"/>
      <c r="T3027" s="53"/>
      <c r="Y3027" s="28"/>
    </row>
    <row r="3028" spans="9:25" x14ac:dyDescent="0.3">
      <c r="I3028" s="22">
        <v>41526</v>
      </c>
      <c r="J3028" s="29">
        <f t="shared" si="101"/>
        <v>2013</v>
      </c>
      <c r="K3028" s="29">
        <v>1870</v>
      </c>
      <c r="L3028" s="42">
        <v>4191.26</v>
      </c>
      <c r="M3028" s="26" t="str">
        <f t="shared" si="102"/>
        <v/>
      </c>
      <c r="N3028" s="54"/>
      <c r="O3028" s="26"/>
      <c r="T3028" s="53"/>
      <c r="Y3028" s="28"/>
    </row>
    <row r="3029" spans="9:25" x14ac:dyDescent="0.3">
      <c r="I3029" s="22">
        <v>41527</v>
      </c>
      <c r="J3029" s="29">
        <f t="shared" si="101"/>
        <v>2013</v>
      </c>
      <c r="K3029" s="29">
        <v>1960</v>
      </c>
      <c r="L3029" s="42">
        <v>4358.1400000000003</v>
      </c>
      <c r="M3029" s="26">
        <f t="shared" si="102"/>
        <v>4.7463623559723812E-2</v>
      </c>
      <c r="N3029" s="54"/>
      <c r="O3029" s="26"/>
      <c r="T3029" s="53"/>
      <c r="Y3029" s="28"/>
    </row>
    <row r="3030" spans="9:25" x14ac:dyDescent="0.3">
      <c r="I3030" s="22">
        <v>41528</v>
      </c>
      <c r="J3030" s="29">
        <f t="shared" si="101"/>
        <v>2013</v>
      </c>
      <c r="K3030" s="29">
        <v>1980</v>
      </c>
      <c r="L3030" s="42">
        <v>4349.42</v>
      </c>
      <c r="M3030" s="26">
        <f t="shared" si="102"/>
        <v>4.6701128181433238E-2</v>
      </c>
      <c r="N3030" s="54"/>
      <c r="O3030" s="26"/>
      <c r="T3030" s="53"/>
      <c r="Y3030" s="28"/>
    </row>
    <row r="3031" spans="9:25" x14ac:dyDescent="0.3">
      <c r="I3031" s="22">
        <v>41529</v>
      </c>
      <c r="J3031" s="29">
        <f t="shared" si="101"/>
        <v>2013</v>
      </c>
      <c r="K3031" s="29">
        <v>1990</v>
      </c>
      <c r="L3031" s="42">
        <v>4356.6000000000004</v>
      </c>
      <c r="M3031" s="26">
        <f t="shared" si="102"/>
        <v>4.3721999952085477E-2</v>
      </c>
      <c r="N3031" s="54"/>
      <c r="O3031" s="26"/>
      <c r="T3031" s="53"/>
      <c r="Y3031" s="28"/>
    </row>
    <row r="3032" spans="9:25" x14ac:dyDescent="0.3">
      <c r="I3032" s="22">
        <v>41530</v>
      </c>
      <c r="J3032" s="29">
        <f t="shared" si="101"/>
        <v>2013</v>
      </c>
      <c r="K3032" s="29">
        <v>1990</v>
      </c>
      <c r="L3032" s="42">
        <v>4375.54</v>
      </c>
      <c r="M3032" s="26">
        <f t="shared" si="102"/>
        <v>4.9129150442138288E-2</v>
      </c>
      <c r="N3032" s="54"/>
      <c r="O3032" s="26"/>
      <c r="T3032" s="53"/>
      <c r="Y3032" s="28"/>
    </row>
    <row r="3033" spans="9:25" x14ac:dyDescent="0.3">
      <c r="I3033" s="22">
        <v>41533</v>
      </c>
      <c r="J3033" s="29">
        <f t="shared" si="101"/>
        <v>2013</v>
      </c>
      <c r="K3033" s="29">
        <v>2010</v>
      </c>
      <c r="L3033" s="42">
        <v>4522.24</v>
      </c>
      <c r="M3033" s="26" t="str">
        <f t="shared" si="102"/>
        <v/>
      </c>
      <c r="N3033" s="54"/>
      <c r="O3033" s="26"/>
      <c r="T3033" s="53"/>
      <c r="Y3033" s="28"/>
    </row>
    <row r="3034" spans="9:25" x14ac:dyDescent="0.3">
      <c r="I3034" s="22">
        <v>41534</v>
      </c>
      <c r="J3034" s="29">
        <f t="shared" si="101"/>
        <v>2013</v>
      </c>
      <c r="K3034" s="29">
        <v>2020</v>
      </c>
      <c r="L3034" s="42">
        <v>4517.62</v>
      </c>
      <c r="M3034" s="26">
        <f t="shared" si="102"/>
        <v>6.1650467184298133E-2</v>
      </c>
      <c r="N3034" s="54"/>
      <c r="O3034" s="26"/>
      <c r="T3034" s="53"/>
      <c r="Y3034" s="28"/>
    </row>
    <row r="3035" spans="9:25" x14ac:dyDescent="0.3">
      <c r="I3035" s="22">
        <v>41535</v>
      </c>
      <c r="J3035" s="29">
        <f t="shared" si="101"/>
        <v>2013</v>
      </c>
      <c r="K3035" s="29">
        <v>2020</v>
      </c>
      <c r="L3035" s="42">
        <v>4463.25</v>
      </c>
      <c r="M3035" s="26">
        <f t="shared" si="102"/>
        <v>5.6668142399541571E-2</v>
      </c>
      <c r="N3035" s="54"/>
      <c r="O3035" s="26"/>
      <c r="T3035" s="53"/>
      <c r="Y3035" s="28"/>
    </row>
    <row r="3036" spans="9:25" x14ac:dyDescent="0.3">
      <c r="I3036" s="22">
        <v>41536</v>
      </c>
      <c r="J3036" s="29">
        <f t="shared" si="101"/>
        <v>2013</v>
      </c>
      <c r="K3036" s="29">
        <v>2160</v>
      </c>
      <c r="L3036" s="42">
        <v>4670.7299999999996</v>
      </c>
      <c r="M3036" s="26">
        <f t="shared" si="102"/>
        <v>0.10036492481229567</v>
      </c>
      <c r="N3036" s="54"/>
      <c r="O3036" s="26"/>
      <c r="T3036" s="53"/>
      <c r="Y3036" s="28"/>
    </row>
    <row r="3037" spans="9:25" x14ac:dyDescent="0.3">
      <c r="I3037" s="22">
        <v>41537</v>
      </c>
      <c r="J3037" s="29">
        <f t="shared" si="101"/>
        <v>2013</v>
      </c>
      <c r="K3037" s="29">
        <v>2100</v>
      </c>
      <c r="L3037" s="42">
        <v>4583.83</v>
      </c>
      <c r="M3037" s="26">
        <f t="shared" si="102"/>
        <v>8.6854359908192361E-2</v>
      </c>
      <c r="N3037" s="54"/>
      <c r="O3037" s="26"/>
      <c r="T3037" s="53"/>
      <c r="Y3037" s="28"/>
    </row>
    <row r="3038" spans="9:25" x14ac:dyDescent="0.3">
      <c r="I3038" s="22">
        <v>41540</v>
      </c>
      <c r="J3038" s="29">
        <f t="shared" si="101"/>
        <v>2013</v>
      </c>
      <c r="K3038" s="29">
        <v>2130</v>
      </c>
      <c r="L3038" s="42">
        <v>4562.8599999999997</v>
      </c>
      <c r="M3038" s="26" t="str">
        <f t="shared" si="102"/>
        <v/>
      </c>
      <c r="N3038" s="54"/>
      <c r="O3038" s="26"/>
      <c r="T3038" s="53"/>
      <c r="Y3038" s="28"/>
    </row>
    <row r="3039" spans="9:25" x14ac:dyDescent="0.3">
      <c r="I3039" s="22">
        <v>41541</v>
      </c>
      <c r="J3039" s="29">
        <f t="shared" si="101"/>
        <v>2013</v>
      </c>
      <c r="K3039" s="29">
        <v>2090</v>
      </c>
      <c r="L3039" s="42">
        <v>4460.41</v>
      </c>
      <c r="M3039" s="26">
        <f t="shared" si="102"/>
        <v>6.1772330280820111E-2</v>
      </c>
      <c r="N3039" s="54"/>
      <c r="O3039" s="26"/>
      <c r="T3039" s="53"/>
      <c r="Y3039" s="28"/>
    </row>
    <row r="3040" spans="9:25" x14ac:dyDescent="0.3">
      <c r="I3040" s="22">
        <v>41542</v>
      </c>
      <c r="J3040" s="29">
        <f t="shared" si="101"/>
        <v>2013</v>
      </c>
      <c r="K3040" s="29">
        <v>2090</v>
      </c>
      <c r="L3040" s="42">
        <v>4406.7700000000004</v>
      </c>
      <c r="M3040" s="26">
        <f t="shared" si="102"/>
        <v>4.2556110994135192E-2</v>
      </c>
      <c r="N3040" s="54"/>
      <c r="O3040" s="26"/>
      <c r="T3040" s="53"/>
      <c r="Y3040" s="28"/>
    </row>
    <row r="3041" spans="9:25" x14ac:dyDescent="0.3">
      <c r="I3041" s="22">
        <v>41543</v>
      </c>
      <c r="J3041" s="29">
        <f t="shared" si="101"/>
        <v>2013</v>
      </c>
      <c r="K3041" s="29">
        <v>2070</v>
      </c>
      <c r="L3041" s="42">
        <v>4405.8900000000003</v>
      </c>
      <c r="M3041" s="26">
        <f t="shared" si="102"/>
        <v>5.4000325346398342E-2</v>
      </c>
      <c r="N3041" s="54"/>
      <c r="O3041" s="26"/>
      <c r="T3041" s="53"/>
      <c r="Y3041" s="28"/>
    </row>
    <row r="3042" spans="9:25" x14ac:dyDescent="0.3">
      <c r="I3042" s="22">
        <v>41544</v>
      </c>
      <c r="J3042" s="29">
        <f t="shared" si="101"/>
        <v>2013</v>
      </c>
      <c r="K3042" s="29">
        <v>2060</v>
      </c>
      <c r="L3042" s="42">
        <v>4423.72</v>
      </c>
      <c r="M3042" s="26">
        <f t="shared" si="102"/>
        <v>4.7029363174612142E-2</v>
      </c>
      <c r="N3042" s="54"/>
      <c r="O3042" s="26"/>
      <c r="T3042" s="53"/>
      <c r="Y3042" s="28"/>
    </row>
    <row r="3043" spans="9:25" x14ac:dyDescent="0.3">
      <c r="I3043" s="22">
        <v>41547</v>
      </c>
      <c r="J3043" s="29">
        <f t="shared" si="101"/>
        <v>2013</v>
      </c>
      <c r="K3043" s="29">
        <v>2000</v>
      </c>
      <c r="L3043" s="42">
        <v>4316.18</v>
      </c>
      <c r="M3043" s="26" t="str">
        <f t="shared" si="102"/>
        <v/>
      </c>
      <c r="N3043" s="54"/>
      <c r="O3043" s="26"/>
      <c r="T3043" s="53"/>
      <c r="Y3043" s="28"/>
    </row>
    <row r="3044" spans="9:25" x14ac:dyDescent="0.3">
      <c r="I3044" s="22">
        <v>41548</v>
      </c>
      <c r="J3044" s="29">
        <f t="shared" si="101"/>
        <v>2013</v>
      </c>
      <c r="K3044" s="29">
        <v>2000</v>
      </c>
      <c r="L3044" s="42">
        <v>4345.8999999999996</v>
      </c>
      <c r="M3044" s="26">
        <f t="shared" si="102"/>
        <v>2.5874054892370369E-2</v>
      </c>
      <c r="N3044" s="54"/>
      <c r="O3044" s="26"/>
      <c r="T3044" s="53"/>
      <c r="Y3044" s="28"/>
    </row>
    <row r="3045" spans="9:25" x14ac:dyDescent="0.3">
      <c r="I3045" s="22">
        <v>41549</v>
      </c>
      <c r="J3045" s="29">
        <f t="shared" si="101"/>
        <v>2013</v>
      </c>
      <c r="K3045" s="29">
        <v>2060</v>
      </c>
      <c r="L3045" s="42">
        <v>4387.6000000000004</v>
      </c>
      <c r="M3045" s="26">
        <f t="shared" si="102"/>
        <v>3.0717621522068063E-2</v>
      </c>
      <c r="N3045" s="54"/>
      <c r="O3045" s="26"/>
      <c r="T3045" s="53"/>
      <c r="Y3045" s="28"/>
    </row>
    <row r="3046" spans="9:25" x14ac:dyDescent="0.3">
      <c r="I3046" s="22">
        <v>41550</v>
      </c>
      <c r="J3046" s="29">
        <f t="shared" si="101"/>
        <v>2013</v>
      </c>
      <c r="K3046" s="29">
        <v>2090</v>
      </c>
      <c r="L3046" s="42">
        <v>4418.6400000000003</v>
      </c>
      <c r="M3046" s="26">
        <f t="shared" si="102"/>
        <v>3.9310739008023059E-2</v>
      </c>
      <c r="N3046" s="54"/>
      <c r="O3046" s="26"/>
      <c r="T3046" s="53"/>
      <c r="Y3046" s="28"/>
    </row>
    <row r="3047" spans="9:25" x14ac:dyDescent="0.3">
      <c r="I3047" s="22">
        <v>41551</v>
      </c>
      <c r="J3047" s="29">
        <f t="shared" si="101"/>
        <v>2013</v>
      </c>
      <c r="K3047" s="29">
        <v>2080</v>
      </c>
      <c r="L3047" s="42">
        <v>4389.3500000000004</v>
      </c>
      <c r="M3047" s="26">
        <f t="shared" si="102"/>
        <v>2.7599462478871468E-2</v>
      </c>
      <c r="N3047" s="54"/>
      <c r="O3047" s="26"/>
      <c r="T3047" s="53"/>
      <c r="Y3047" s="28"/>
    </row>
    <row r="3048" spans="9:25" x14ac:dyDescent="0.3">
      <c r="I3048" s="22">
        <v>41554</v>
      </c>
      <c r="J3048" s="29">
        <f t="shared" si="101"/>
        <v>2013</v>
      </c>
      <c r="K3048" s="29">
        <v>2070</v>
      </c>
      <c r="L3048" s="42">
        <v>4374.96</v>
      </c>
      <c r="M3048" s="26" t="str">
        <f t="shared" si="102"/>
        <v/>
      </c>
      <c r="N3048" s="54"/>
      <c r="O3048" s="26"/>
      <c r="T3048" s="53"/>
      <c r="Y3048" s="28"/>
    </row>
    <row r="3049" spans="9:25" x14ac:dyDescent="0.3">
      <c r="I3049" s="22">
        <v>41555</v>
      </c>
      <c r="J3049" s="29">
        <f t="shared" si="101"/>
        <v>2013</v>
      </c>
      <c r="K3049" s="29">
        <v>2090</v>
      </c>
      <c r="L3049" s="42">
        <v>4432.51</v>
      </c>
      <c r="M3049" s="26">
        <f t="shared" si="102"/>
        <v>3.8489022381643131E-2</v>
      </c>
      <c r="N3049" s="54"/>
      <c r="O3049" s="26"/>
      <c r="T3049" s="53"/>
      <c r="Y3049" s="28"/>
    </row>
    <row r="3050" spans="9:25" x14ac:dyDescent="0.3">
      <c r="I3050" s="22">
        <v>41556</v>
      </c>
      <c r="J3050" s="29">
        <f t="shared" si="101"/>
        <v>2013</v>
      </c>
      <c r="K3050" s="29">
        <v>2080</v>
      </c>
      <c r="L3050" s="42">
        <v>4457.4399999999996</v>
      </c>
      <c r="M3050" s="26">
        <f t="shared" si="102"/>
        <v>4.1397114654517751E-2</v>
      </c>
      <c r="N3050" s="54"/>
      <c r="O3050" s="26"/>
      <c r="T3050" s="53"/>
      <c r="Y3050" s="28"/>
    </row>
    <row r="3051" spans="9:25" x14ac:dyDescent="0.3">
      <c r="I3051" s="22">
        <v>41557</v>
      </c>
      <c r="J3051" s="29">
        <f t="shared" si="101"/>
        <v>2013</v>
      </c>
      <c r="K3051" s="29">
        <v>2120</v>
      </c>
      <c r="L3051" s="42">
        <v>4486.68</v>
      </c>
      <c r="M3051" s="26">
        <f t="shared" si="102"/>
        <v>4.8287270356844977E-2</v>
      </c>
      <c r="N3051" s="54"/>
      <c r="O3051" s="26"/>
      <c r="T3051" s="53"/>
      <c r="Y3051" s="28"/>
    </row>
    <row r="3052" spans="9:25" x14ac:dyDescent="0.3">
      <c r="I3052" s="22">
        <v>41558</v>
      </c>
      <c r="J3052" s="29">
        <f t="shared" si="101"/>
        <v>2013</v>
      </c>
      <c r="K3052" s="29">
        <v>2140</v>
      </c>
      <c r="L3052" s="42">
        <v>4519.91</v>
      </c>
      <c r="M3052" s="26">
        <f t="shared" si="102"/>
        <v>5.4828855277866489E-2</v>
      </c>
      <c r="N3052" s="54"/>
      <c r="O3052" s="26"/>
      <c r="T3052" s="53"/>
      <c r="Y3052" s="28"/>
    </row>
    <row r="3053" spans="9:25" x14ac:dyDescent="0.3">
      <c r="I3053" s="22">
        <v>41563</v>
      </c>
      <c r="J3053" s="29">
        <f t="shared" si="101"/>
        <v>2013</v>
      </c>
      <c r="K3053" s="29">
        <v>2110</v>
      </c>
      <c r="L3053" s="42">
        <v>4492.26</v>
      </c>
      <c r="M3053" s="26">
        <f t="shared" si="102"/>
        <v>3.7693921110259057E-2</v>
      </c>
      <c r="N3053" s="54"/>
      <c r="O3053" s="26"/>
      <c r="T3053" s="53"/>
      <c r="Y3053" s="28"/>
    </row>
    <row r="3054" spans="9:25" x14ac:dyDescent="0.3">
      <c r="I3054" s="22">
        <v>41564</v>
      </c>
      <c r="J3054" s="29">
        <f t="shared" si="101"/>
        <v>2013</v>
      </c>
      <c r="K3054" s="29">
        <v>2110</v>
      </c>
      <c r="L3054" s="42">
        <v>4518.93</v>
      </c>
      <c r="M3054" s="26">
        <f t="shared" si="102"/>
        <v>4.182103639629018E-2</v>
      </c>
      <c r="N3054" s="54"/>
      <c r="O3054" s="26"/>
      <c r="T3054" s="53"/>
      <c r="Y3054" s="28"/>
    </row>
    <row r="3055" spans="9:25" x14ac:dyDescent="0.3">
      <c r="I3055" s="22">
        <v>41565</v>
      </c>
      <c r="J3055" s="29">
        <f t="shared" si="101"/>
        <v>2013</v>
      </c>
      <c r="K3055" s="29">
        <v>2120</v>
      </c>
      <c r="L3055" s="42">
        <v>4546.57</v>
      </c>
      <c r="M3055" s="26">
        <f t="shared" si="102"/>
        <v>4.3516480489881604E-2</v>
      </c>
      <c r="N3055" s="54"/>
      <c r="O3055" s="26"/>
      <c r="T3055" s="53"/>
      <c r="Y3055" s="28"/>
    </row>
    <row r="3056" spans="9:25" x14ac:dyDescent="0.3">
      <c r="I3056" s="22">
        <v>41568</v>
      </c>
      <c r="J3056" s="29">
        <f t="shared" si="101"/>
        <v>2013</v>
      </c>
      <c r="K3056" s="29">
        <v>2140</v>
      </c>
      <c r="L3056" s="42">
        <v>4578.18</v>
      </c>
      <c r="M3056" s="26" t="str">
        <f t="shared" si="102"/>
        <v/>
      </c>
      <c r="N3056" s="54"/>
      <c r="O3056" s="26"/>
      <c r="T3056" s="53"/>
      <c r="Y3056" s="28"/>
    </row>
    <row r="3057" spans="9:25" x14ac:dyDescent="0.3">
      <c r="I3057" s="22">
        <v>41569</v>
      </c>
      <c r="J3057" s="29">
        <f t="shared" si="101"/>
        <v>2013</v>
      </c>
      <c r="K3057" s="29">
        <v>2110</v>
      </c>
      <c r="L3057" s="42">
        <v>4512.74</v>
      </c>
      <c r="M3057" s="26">
        <f t="shared" si="102"/>
        <v>3.9471320179297747E-2</v>
      </c>
      <c r="N3057" s="54"/>
      <c r="O3057" s="26"/>
      <c r="T3057" s="53"/>
      <c r="Y3057" s="28"/>
    </row>
    <row r="3058" spans="9:25" x14ac:dyDescent="0.3">
      <c r="I3058" s="22">
        <v>41570</v>
      </c>
      <c r="J3058" s="29">
        <f t="shared" si="101"/>
        <v>2013</v>
      </c>
      <c r="K3058" s="29">
        <v>2100</v>
      </c>
      <c r="L3058" s="42">
        <v>4546.5</v>
      </c>
      <c r="M3058" s="26">
        <f t="shared" si="102"/>
        <v>4.996362712608117E-2</v>
      </c>
      <c r="N3058" s="54"/>
      <c r="O3058" s="26"/>
      <c r="T3058" s="53"/>
      <c r="Y3058" s="28"/>
    </row>
    <row r="3059" spans="9:25" x14ac:dyDescent="0.3">
      <c r="I3059" s="22">
        <v>41571</v>
      </c>
      <c r="J3059" s="29">
        <f t="shared" si="101"/>
        <v>2013</v>
      </c>
      <c r="K3059" s="29">
        <v>2140</v>
      </c>
      <c r="L3059" s="42">
        <v>4594.8500000000004</v>
      </c>
      <c r="M3059" s="26">
        <f t="shared" si="102"/>
        <v>5.9849424963901721E-2</v>
      </c>
      <c r="N3059" s="54"/>
      <c r="O3059" s="26"/>
      <c r="T3059" s="53"/>
      <c r="Y3059" s="28"/>
    </row>
    <row r="3060" spans="9:25" x14ac:dyDescent="0.3">
      <c r="I3060" s="22">
        <v>41572</v>
      </c>
      <c r="J3060" s="29">
        <f t="shared" si="101"/>
        <v>2013</v>
      </c>
      <c r="K3060" s="29">
        <v>2150</v>
      </c>
      <c r="L3060" s="42">
        <v>4580.8500000000004</v>
      </c>
      <c r="M3060" s="26">
        <f t="shared" si="102"/>
        <v>5.5702153647603968E-2</v>
      </c>
      <c r="N3060" s="54"/>
      <c r="O3060" s="26"/>
      <c r="T3060" s="53"/>
      <c r="Y3060" s="28"/>
    </row>
    <row r="3061" spans="9:25" x14ac:dyDescent="0.3">
      <c r="I3061" s="22">
        <v>41575</v>
      </c>
      <c r="J3061" s="29">
        <f t="shared" si="101"/>
        <v>2013</v>
      </c>
      <c r="K3061" s="29">
        <v>2150</v>
      </c>
      <c r="L3061" s="42">
        <v>4590.54</v>
      </c>
      <c r="M3061" s="26" t="str">
        <f t="shared" si="102"/>
        <v/>
      </c>
      <c r="N3061" s="54"/>
      <c r="O3061" s="26"/>
      <c r="T3061" s="53"/>
      <c r="Y3061" s="28"/>
    </row>
    <row r="3062" spans="9:25" x14ac:dyDescent="0.3">
      <c r="I3062" s="22">
        <v>41576</v>
      </c>
      <c r="J3062" s="29">
        <f t="shared" si="101"/>
        <v>2013</v>
      </c>
      <c r="K3062" s="29">
        <v>2120</v>
      </c>
      <c r="L3062" s="42">
        <v>4562.7700000000004</v>
      </c>
      <c r="M3062" s="26">
        <f t="shared" si="102"/>
        <v>5.3424205274543744E-2</v>
      </c>
      <c r="N3062" s="54"/>
      <c r="O3062" s="26"/>
      <c r="T3062" s="53"/>
      <c r="Y3062" s="28"/>
    </row>
    <row r="3063" spans="9:25" x14ac:dyDescent="0.3">
      <c r="I3063" s="22">
        <v>41577</v>
      </c>
      <c r="J3063" s="29">
        <f t="shared" si="101"/>
        <v>2013</v>
      </c>
      <c r="K3063" s="29">
        <v>2140</v>
      </c>
      <c r="L3063" s="42">
        <v>4574.88</v>
      </c>
      <c r="M3063" s="26">
        <f t="shared" si="102"/>
        <v>4.8178527241900686E-2</v>
      </c>
      <c r="N3063" s="54"/>
      <c r="O3063" s="26"/>
      <c r="T3063" s="53"/>
      <c r="Y3063" s="28"/>
    </row>
    <row r="3064" spans="9:25" x14ac:dyDescent="0.3">
      <c r="I3064" s="22">
        <v>41578</v>
      </c>
      <c r="J3064" s="29">
        <f t="shared" si="101"/>
        <v>2013</v>
      </c>
      <c r="K3064" s="29">
        <v>2090</v>
      </c>
      <c r="L3064" s="42">
        <v>4510.63</v>
      </c>
      <c r="M3064" s="26">
        <f t="shared" si="102"/>
        <v>3.6857312960745181E-2</v>
      </c>
      <c r="N3064" s="54"/>
      <c r="O3064" s="26"/>
      <c r="T3064" s="53"/>
      <c r="Y3064" s="28"/>
    </row>
    <row r="3065" spans="9:25" x14ac:dyDescent="0.3">
      <c r="I3065" s="22">
        <v>41579</v>
      </c>
      <c r="J3065" s="29">
        <f t="shared" si="101"/>
        <v>2013</v>
      </c>
      <c r="K3065" s="29">
        <v>2080</v>
      </c>
      <c r="L3065" s="42">
        <v>4432.59</v>
      </c>
      <c r="M3065" s="26">
        <f t="shared" si="102"/>
        <v>2.2427203277236605E-2</v>
      </c>
      <c r="N3065" s="54"/>
      <c r="O3065" s="26"/>
      <c r="T3065" s="53"/>
      <c r="Y3065" s="28"/>
    </row>
    <row r="3066" spans="9:25" x14ac:dyDescent="0.3">
      <c r="I3066" s="22">
        <v>41582</v>
      </c>
      <c r="J3066" s="29">
        <f t="shared" si="101"/>
        <v>2013</v>
      </c>
      <c r="K3066" s="29">
        <v>2070</v>
      </c>
      <c r="L3066" s="42">
        <v>4423.29</v>
      </c>
      <c r="M3066" s="26" t="str">
        <f t="shared" si="102"/>
        <v/>
      </c>
      <c r="N3066" s="54"/>
      <c r="O3066" s="26"/>
      <c r="T3066" s="53"/>
      <c r="Y3066" s="28"/>
    </row>
    <row r="3067" spans="9:25" x14ac:dyDescent="0.3">
      <c r="I3067" s="22">
        <v>41584</v>
      </c>
      <c r="J3067" s="29">
        <f t="shared" si="101"/>
        <v>2013</v>
      </c>
      <c r="K3067" s="29">
        <v>2090</v>
      </c>
      <c r="L3067" s="42">
        <v>4449.76</v>
      </c>
      <c r="M3067" s="26">
        <f t="shared" si="102"/>
        <v>3.1405081276786054E-2</v>
      </c>
      <c r="N3067" s="54"/>
      <c r="O3067" s="26"/>
      <c r="T3067" s="53"/>
      <c r="Y3067" s="28"/>
    </row>
    <row r="3068" spans="9:25" x14ac:dyDescent="0.3">
      <c r="I3068" s="22">
        <v>41585</v>
      </c>
      <c r="J3068" s="29">
        <f t="shared" si="101"/>
        <v>2013</v>
      </c>
      <c r="K3068" s="29">
        <v>2120</v>
      </c>
      <c r="L3068" s="42">
        <v>4486.1099999999997</v>
      </c>
      <c r="M3068" s="26">
        <f t="shared" si="102"/>
        <v>3.1190091991118007E-2</v>
      </c>
      <c r="N3068" s="54"/>
      <c r="O3068" s="26"/>
      <c r="T3068" s="53"/>
      <c r="Y3068" s="28"/>
    </row>
    <row r="3069" spans="9:25" x14ac:dyDescent="0.3">
      <c r="I3069" s="22">
        <v>41586</v>
      </c>
      <c r="J3069" s="29">
        <f t="shared" si="101"/>
        <v>2013</v>
      </c>
      <c r="K3069" s="29">
        <v>2070</v>
      </c>
      <c r="L3069" s="42">
        <v>4476.72</v>
      </c>
      <c r="M3069" s="26">
        <f t="shared" si="102"/>
        <v>3.439336209266923E-2</v>
      </c>
      <c r="N3069" s="54"/>
      <c r="O3069" s="26"/>
      <c r="T3069" s="53"/>
      <c r="Y3069" s="28"/>
    </row>
    <row r="3070" spans="9:25" x14ac:dyDescent="0.3">
      <c r="I3070" s="22">
        <v>41589</v>
      </c>
      <c r="J3070" s="29">
        <f t="shared" si="101"/>
        <v>2013</v>
      </c>
      <c r="K3070" s="29">
        <v>2050</v>
      </c>
      <c r="L3070" s="42">
        <v>4441.72</v>
      </c>
      <c r="M3070" s="26" t="str">
        <f t="shared" si="102"/>
        <v/>
      </c>
      <c r="N3070" s="54"/>
      <c r="O3070" s="26"/>
      <c r="T3070" s="53"/>
      <c r="Y3070" s="28"/>
    </row>
    <row r="3071" spans="9:25" x14ac:dyDescent="0.3">
      <c r="I3071" s="22">
        <v>41590</v>
      </c>
      <c r="J3071" s="29">
        <f t="shared" si="101"/>
        <v>2013</v>
      </c>
      <c r="K3071" s="29">
        <v>2010</v>
      </c>
      <c r="L3071" s="42">
        <v>4380.6400000000003</v>
      </c>
      <c r="M3071" s="26">
        <f t="shared" si="102"/>
        <v>1.4368115519185702E-2</v>
      </c>
      <c r="N3071" s="54"/>
      <c r="O3071" s="26"/>
      <c r="T3071" s="53"/>
      <c r="Y3071" s="28"/>
    </row>
    <row r="3072" spans="9:25" x14ac:dyDescent="0.3">
      <c r="I3072" s="22">
        <v>41591</v>
      </c>
      <c r="J3072" s="29">
        <f t="shared" si="101"/>
        <v>2013</v>
      </c>
      <c r="K3072" s="29">
        <v>1990</v>
      </c>
      <c r="L3072" s="42">
        <v>4301.8900000000003</v>
      </c>
      <c r="M3072" s="26">
        <f t="shared" si="102"/>
        <v>-6.9689387084263445E-3</v>
      </c>
      <c r="N3072" s="54"/>
      <c r="O3072" s="26"/>
      <c r="T3072" s="53"/>
      <c r="Y3072" s="28"/>
    </row>
    <row r="3073" spans="9:25" x14ac:dyDescent="0.3">
      <c r="I3073" s="22">
        <v>41592</v>
      </c>
      <c r="J3073" s="29">
        <f t="shared" si="101"/>
        <v>2013</v>
      </c>
      <c r="K3073" s="29">
        <v>2010</v>
      </c>
      <c r="L3073" s="42">
        <v>4367.37</v>
      </c>
      <c r="M3073" s="26">
        <f t="shared" si="102"/>
        <v>3.6977624974720417E-3</v>
      </c>
      <c r="N3073" s="54"/>
      <c r="O3073" s="26"/>
      <c r="T3073" s="53"/>
      <c r="Y3073" s="28"/>
    </row>
    <row r="3074" spans="9:25" x14ac:dyDescent="0.3">
      <c r="I3074" s="22">
        <v>41593</v>
      </c>
      <c r="J3074" s="29">
        <f t="shared" si="101"/>
        <v>2013</v>
      </c>
      <c r="K3074" s="29">
        <v>2040</v>
      </c>
      <c r="L3074" s="42">
        <v>4335.45</v>
      </c>
      <c r="M3074" s="26" t="str">
        <f t="shared" si="102"/>
        <v/>
      </c>
      <c r="N3074" s="54"/>
      <c r="O3074" s="26"/>
      <c r="T3074" s="53"/>
      <c r="Y3074" s="28"/>
    </row>
    <row r="3075" spans="9:25" x14ac:dyDescent="0.3">
      <c r="I3075" s="22">
        <v>41596</v>
      </c>
      <c r="J3075" s="29">
        <f t="shared" si="101"/>
        <v>2013</v>
      </c>
      <c r="K3075" s="29">
        <v>2060</v>
      </c>
      <c r="L3075" s="42">
        <v>4393.59</v>
      </c>
      <c r="M3075" s="26" t="str">
        <f t="shared" si="102"/>
        <v/>
      </c>
      <c r="N3075" s="54"/>
      <c r="O3075" s="26"/>
      <c r="T3075" s="53"/>
      <c r="Y3075" s="28"/>
    </row>
    <row r="3076" spans="9:25" x14ac:dyDescent="0.3">
      <c r="I3076" s="22">
        <v>41597</v>
      </c>
      <c r="J3076" s="29">
        <f t="shared" si="101"/>
        <v>2013</v>
      </c>
      <c r="K3076" s="29">
        <v>2040</v>
      </c>
      <c r="L3076" s="42">
        <v>4398.34</v>
      </c>
      <c r="M3076" s="26">
        <f t="shared" si="102"/>
        <v>1.9682666271004245E-2</v>
      </c>
      <c r="N3076" s="54"/>
      <c r="O3076" s="26"/>
      <c r="T3076" s="53"/>
      <c r="Y3076" s="28"/>
    </row>
    <row r="3077" spans="9:25" x14ac:dyDescent="0.3">
      <c r="I3077" s="22">
        <v>41598</v>
      </c>
      <c r="J3077" s="29">
        <f t="shared" ref="J3077:J3140" si="103">YEAR(I3077)</f>
        <v>2013</v>
      </c>
      <c r="K3077" s="29">
        <v>2010</v>
      </c>
      <c r="L3077" s="42">
        <v>4350.79</v>
      </c>
      <c r="M3077" s="26">
        <f t="shared" ref="M3077:M3140" si="104">IFERROR((L3077-_xlfn.XLOOKUP(EDATE(I3077, -12), I:I, L:L, "", 0)) / _xlfn.XLOOKUP(EDATE(I3077, -12), I:I, L:L, "", 0),IF(_xlfn.XLOOKUP(EDATE(I3077, -12), I:I, L:L, "", 0)=0, "Previous Year Value is Zero", ""))</f>
        <v>8.9092540760649184E-3</v>
      </c>
      <c r="N3077" s="54"/>
      <c r="O3077" s="26"/>
      <c r="T3077" s="53"/>
      <c r="Y3077" s="28"/>
    </row>
    <row r="3078" spans="9:25" x14ac:dyDescent="0.3">
      <c r="I3078" s="22">
        <v>41599</v>
      </c>
      <c r="J3078" s="29">
        <f t="shared" si="103"/>
        <v>2013</v>
      </c>
      <c r="K3078" s="29">
        <v>1970</v>
      </c>
      <c r="L3078" s="42">
        <v>4326.21</v>
      </c>
      <c r="M3078" s="26">
        <f t="shared" si="104"/>
        <v>2.068431975688464E-3</v>
      </c>
      <c r="N3078" s="54"/>
      <c r="O3078" s="26"/>
      <c r="T3078" s="53"/>
      <c r="Y3078" s="28"/>
    </row>
    <row r="3079" spans="9:25" x14ac:dyDescent="0.3">
      <c r="I3079" s="22">
        <v>41600</v>
      </c>
      <c r="J3079" s="29">
        <f t="shared" si="103"/>
        <v>2013</v>
      </c>
      <c r="K3079" s="29">
        <v>2000</v>
      </c>
      <c r="L3079" s="42">
        <v>4317.96</v>
      </c>
      <c r="M3079" s="26">
        <f t="shared" si="104"/>
        <v>-4.1444396011928826E-3</v>
      </c>
      <c r="N3079" s="54"/>
      <c r="O3079" s="26"/>
      <c r="T3079" s="53"/>
      <c r="Y3079" s="28"/>
    </row>
    <row r="3080" spans="9:25" x14ac:dyDescent="0.3">
      <c r="I3080" s="22">
        <v>41603</v>
      </c>
      <c r="J3080" s="29">
        <f t="shared" si="103"/>
        <v>2013</v>
      </c>
      <c r="K3080" s="29">
        <v>2030</v>
      </c>
      <c r="L3080" s="42">
        <v>4334.8</v>
      </c>
      <c r="M3080" s="26" t="str">
        <f t="shared" si="104"/>
        <v/>
      </c>
      <c r="N3080" s="54"/>
      <c r="O3080" s="26"/>
      <c r="T3080" s="53"/>
      <c r="Y3080" s="28"/>
    </row>
    <row r="3081" spans="9:25" x14ac:dyDescent="0.3">
      <c r="I3081" s="22">
        <v>41604</v>
      </c>
      <c r="J3081" s="29">
        <f t="shared" si="103"/>
        <v>2013</v>
      </c>
      <c r="K3081" s="29">
        <v>1930</v>
      </c>
      <c r="L3081" s="42">
        <v>4235.26</v>
      </c>
      <c r="M3081" s="26">
        <f t="shared" si="104"/>
        <v>-3.1978185990487192E-2</v>
      </c>
      <c r="N3081" s="54"/>
      <c r="O3081" s="26"/>
      <c r="T3081" s="53"/>
      <c r="Y3081" s="28"/>
    </row>
    <row r="3082" spans="9:25" x14ac:dyDescent="0.3">
      <c r="I3082" s="22">
        <v>41605</v>
      </c>
      <c r="J3082" s="29">
        <f t="shared" si="103"/>
        <v>2013</v>
      </c>
      <c r="K3082" s="29">
        <v>1940</v>
      </c>
      <c r="L3082" s="42">
        <v>4251.49</v>
      </c>
      <c r="M3082" s="26">
        <f t="shared" si="104"/>
        <v>-1.9831654566790723E-2</v>
      </c>
      <c r="N3082" s="54"/>
      <c r="O3082" s="26"/>
      <c r="T3082" s="53"/>
      <c r="Y3082" s="28"/>
    </row>
    <row r="3083" spans="9:25" x14ac:dyDescent="0.3">
      <c r="I3083" s="22">
        <v>41606</v>
      </c>
      <c r="J3083" s="29">
        <f t="shared" si="103"/>
        <v>2013</v>
      </c>
      <c r="K3083" s="29">
        <v>1950</v>
      </c>
      <c r="L3083" s="42">
        <v>4233.92</v>
      </c>
      <c r="M3083" s="26">
        <f t="shared" si="104"/>
        <v>-1.6469910472447079E-2</v>
      </c>
      <c r="N3083" s="54"/>
      <c r="O3083" s="26"/>
      <c r="T3083" s="53"/>
      <c r="Y3083" s="28"/>
    </row>
    <row r="3084" spans="9:25" x14ac:dyDescent="0.3">
      <c r="I3084" s="22">
        <v>41607</v>
      </c>
      <c r="J3084" s="29">
        <f t="shared" si="103"/>
        <v>2013</v>
      </c>
      <c r="K3084" s="29">
        <v>1930</v>
      </c>
      <c r="L3084" s="42">
        <v>4256.4399999999996</v>
      </c>
      <c r="M3084" s="26">
        <f t="shared" si="104"/>
        <v>-1.4505370344216152E-2</v>
      </c>
      <c r="N3084" s="54"/>
      <c r="O3084" s="26"/>
      <c r="T3084" s="53"/>
      <c r="Y3084" s="28"/>
    </row>
    <row r="3085" spans="9:25" x14ac:dyDescent="0.3">
      <c r="I3085" s="22">
        <v>41610</v>
      </c>
      <c r="J3085" s="29">
        <f t="shared" si="103"/>
        <v>2013</v>
      </c>
      <c r="K3085" s="29">
        <v>1960</v>
      </c>
      <c r="L3085" s="42">
        <v>4321.9799999999996</v>
      </c>
      <c r="M3085" s="26" t="str">
        <f t="shared" si="104"/>
        <v/>
      </c>
      <c r="N3085" s="54"/>
      <c r="O3085" s="26"/>
      <c r="T3085" s="53"/>
      <c r="Y3085" s="28"/>
    </row>
    <row r="3086" spans="9:25" x14ac:dyDescent="0.3">
      <c r="I3086" s="22">
        <v>41611</v>
      </c>
      <c r="J3086" s="29">
        <f t="shared" si="103"/>
        <v>2013</v>
      </c>
      <c r="K3086" s="29">
        <v>1960</v>
      </c>
      <c r="L3086" s="42">
        <v>4288.76</v>
      </c>
      <c r="M3086" s="26">
        <f t="shared" si="104"/>
        <v>-3.1795911157388324E-3</v>
      </c>
      <c r="N3086" s="54"/>
      <c r="O3086" s="26"/>
      <c r="T3086" s="53"/>
      <c r="Y3086" s="28"/>
    </row>
    <row r="3087" spans="9:25" x14ac:dyDescent="0.3">
      <c r="I3087" s="22">
        <v>41612</v>
      </c>
      <c r="J3087" s="29">
        <f t="shared" si="103"/>
        <v>2013</v>
      </c>
      <c r="K3087" s="29">
        <v>1930</v>
      </c>
      <c r="L3087" s="42">
        <v>4241.3</v>
      </c>
      <c r="M3087" s="26">
        <f t="shared" si="104"/>
        <v>-6.6398885154519589E-3</v>
      </c>
      <c r="N3087" s="54"/>
      <c r="O3087" s="26"/>
      <c r="T3087" s="53"/>
      <c r="Y3087" s="28"/>
    </row>
    <row r="3088" spans="9:25" x14ac:dyDescent="0.3">
      <c r="I3088" s="22">
        <v>41613</v>
      </c>
      <c r="J3088" s="29">
        <f t="shared" si="103"/>
        <v>2013</v>
      </c>
      <c r="K3088" s="29">
        <v>1910</v>
      </c>
      <c r="L3088" s="42">
        <v>4216.8900000000003</v>
      </c>
      <c r="M3088" s="26">
        <f t="shared" si="104"/>
        <v>-1.631738063468658E-2</v>
      </c>
      <c r="N3088" s="54"/>
      <c r="O3088" s="26"/>
      <c r="T3088" s="53"/>
      <c r="Y3088" s="28"/>
    </row>
    <row r="3089" spans="9:25" x14ac:dyDescent="0.3">
      <c r="I3089" s="22">
        <v>41614</v>
      </c>
      <c r="J3089" s="29">
        <f t="shared" si="103"/>
        <v>2013</v>
      </c>
      <c r="K3089" s="29">
        <v>1900</v>
      </c>
      <c r="L3089" s="42">
        <v>4180.79</v>
      </c>
      <c r="M3089" s="26">
        <f t="shared" si="104"/>
        <v>-2.6047150910869961E-2</v>
      </c>
      <c r="N3089" s="54"/>
      <c r="O3089" s="26"/>
      <c r="T3089" s="53"/>
      <c r="Y3089" s="28"/>
    </row>
    <row r="3090" spans="9:25" x14ac:dyDescent="0.3">
      <c r="I3090" s="22">
        <v>41617</v>
      </c>
      <c r="J3090" s="29">
        <f t="shared" si="103"/>
        <v>2013</v>
      </c>
      <c r="K3090" s="29">
        <v>1880</v>
      </c>
      <c r="L3090" s="42">
        <v>4214.34</v>
      </c>
      <c r="M3090" s="26" t="str">
        <f t="shared" si="104"/>
        <v/>
      </c>
      <c r="N3090" s="54"/>
      <c r="O3090" s="26"/>
      <c r="T3090" s="53"/>
      <c r="Y3090" s="28"/>
    </row>
    <row r="3091" spans="9:25" x14ac:dyDescent="0.3">
      <c r="I3091" s="22">
        <v>41618</v>
      </c>
      <c r="J3091" s="29">
        <f t="shared" si="103"/>
        <v>2013</v>
      </c>
      <c r="K3091" s="29">
        <v>1960</v>
      </c>
      <c r="L3091" s="42">
        <v>4275.68</v>
      </c>
      <c r="M3091" s="26">
        <f t="shared" si="104"/>
        <v>-6.2589916353095873E-3</v>
      </c>
      <c r="N3091" s="54"/>
      <c r="O3091" s="26"/>
      <c r="T3091" s="53"/>
      <c r="Y3091" s="28"/>
    </row>
    <row r="3092" spans="9:25" x14ac:dyDescent="0.3">
      <c r="I3092" s="22">
        <v>41619</v>
      </c>
      <c r="J3092" s="29">
        <f t="shared" si="103"/>
        <v>2013</v>
      </c>
      <c r="K3092" s="29">
        <v>1970</v>
      </c>
      <c r="L3092" s="42">
        <v>4271.74</v>
      </c>
      <c r="M3092" s="26">
        <f t="shared" si="104"/>
        <v>-1.0694964242042531E-2</v>
      </c>
      <c r="N3092" s="54"/>
      <c r="O3092" s="26"/>
      <c r="T3092" s="53"/>
      <c r="Y3092" s="28"/>
    </row>
    <row r="3093" spans="9:25" x14ac:dyDescent="0.3">
      <c r="I3093" s="22">
        <v>41620</v>
      </c>
      <c r="J3093" s="29">
        <f t="shared" si="103"/>
        <v>2013</v>
      </c>
      <c r="K3093" s="29">
        <v>1930</v>
      </c>
      <c r="L3093" s="42">
        <v>4212.22</v>
      </c>
      <c r="M3093" s="26">
        <f t="shared" si="104"/>
        <v>-2.888971373108647E-2</v>
      </c>
      <c r="N3093" s="54"/>
      <c r="O3093" s="26"/>
      <c r="T3093" s="53"/>
      <c r="Y3093" s="28"/>
    </row>
    <row r="3094" spans="9:25" x14ac:dyDescent="0.3">
      <c r="I3094" s="22">
        <v>41621</v>
      </c>
      <c r="J3094" s="29">
        <f t="shared" si="103"/>
        <v>2013</v>
      </c>
      <c r="K3094" s="29">
        <v>1900</v>
      </c>
      <c r="L3094" s="42">
        <v>4174.83</v>
      </c>
      <c r="M3094" s="26">
        <f t="shared" si="104"/>
        <v>-3.3646668317828539E-2</v>
      </c>
      <c r="N3094" s="54"/>
      <c r="O3094" s="26"/>
      <c r="T3094" s="53"/>
      <c r="Y3094" s="28"/>
    </row>
    <row r="3095" spans="9:25" x14ac:dyDescent="0.3">
      <c r="I3095" s="22">
        <v>41624</v>
      </c>
      <c r="J3095" s="29">
        <f t="shared" si="103"/>
        <v>2013</v>
      </c>
      <c r="K3095" s="29">
        <v>1870</v>
      </c>
      <c r="L3095" s="42">
        <v>4125.96</v>
      </c>
      <c r="M3095" s="26" t="str">
        <f t="shared" si="104"/>
        <v/>
      </c>
      <c r="N3095" s="54"/>
      <c r="O3095" s="26"/>
      <c r="T3095" s="53"/>
      <c r="Y3095" s="28"/>
    </row>
    <row r="3096" spans="9:25" x14ac:dyDescent="0.3">
      <c r="I3096" s="22">
        <v>41625</v>
      </c>
      <c r="J3096" s="29">
        <f t="shared" si="103"/>
        <v>2013</v>
      </c>
      <c r="K3096" s="29">
        <v>1900</v>
      </c>
      <c r="L3096" s="42">
        <v>4182.3500000000004</v>
      </c>
      <c r="M3096" s="26">
        <f t="shared" si="104"/>
        <v>-3.0934738383543332E-2</v>
      </c>
      <c r="N3096" s="54"/>
      <c r="O3096" s="26"/>
      <c r="T3096" s="53"/>
      <c r="Y3096" s="28"/>
    </row>
    <row r="3097" spans="9:25" x14ac:dyDescent="0.3">
      <c r="I3097" s="22">
        <v>41626</v>
      </c>
      <c r="J3097" s="29">
        <f t="shared" si="103"/>
        <v>2013</v>
      </c>
      <c r="K3097" s="29">
        <v>1890</v>
      </c>
      <c r="L3097" s="42">
        <v>4196.28</v>
      </c>
      <c r="M3097" s="26">
        <f t="shared" si="104"/>
        <v>-2.4447626841243832E-2</v>
      </c>
      <c r="N3097" s="54"/>
      <c r="O3097" s="26"/>
      <c r="T3097" s="53"/>
      <c r="Y3097" s="28"/>
    </row>
    <row r="3098" spans="9:25" x14ac:dyDescent="0.3">
      <c r="I3098" s="22">
        <v>41627</v>
      </c>
      <c r="J3098" s="29">
        <f t="shared" si="103"/>
        <v>2013</v>
      </c>
      <c r="K3098" s="29">
        <v>1910</v>
      </c>
      <c r="L3098" s="42">
        <v>4231.9799999999996</v>
      </c>
      <c r="M3098" s="26">
        <f t="shared" si="104"/>
        <v>-1.0262263030127299E-2</v>
      </c>
      <c r="N3098" s="54"/>
      <c r="O3098" s="26"/>
      <c r="T3098" s="53"/>
      <c r="Y3098" s="28"/>
    </row>
    <row r="3099" spans="9:25" x14ac:dyDescent="0.3">
      <c r="I3099" s="22">
        <v>41628</v>
      </c>
      <c r="J3099" s="29">
        <f t="shared" si="103"/>
        <v>2013</v>
      </c>
      <c r="K3099" s="29">
        <v>1850</v>
      </c>
      <c r="L3099" s="42">
        <v>4195.5600000000004</v>
      </c>
      <c r="M3099" s="26">
        <f t="shared" si="104"/>
        <v>-1.3927733723165565E-2</v>
      </c>
      <c r="N3099" s="54"/>
      <c r="O3099" s="26"/>
      <c r="T3099" s="53"/>
      <c r="Y3099" s="28"/>
    </row>
    <row r="3100" spans="9:25" x14ac:dyDescent="0.3">
      <c r="I3100" s="22">
        <v>41631</v>
      </c>
      <c r="J3100" s="29">
        <f t="shared" si="103"/>
        <v>2013</v>
      </c>
      <c r="K3100" s="29">
        <v>1900</v>
      </c>
      <c r="L3100" s="42">
        <v>4189.6099999999997</v>
      </c>
      <c r="M3100" s="26" t="str">
        <f t="shared" si="104"/>
        <v/>
      </c>
      <c r="N3100" s="54"/>
      <c r="O3100" s="26"/>
      <c r="T3100" s="53"/>
      <c r="Y3100" s="28"/>
    </row>
    <row r="3101" spans="9:25" x14ac:dyDescent="0.3">
      <c r="I3101" s="22">
        <v>41632</v>
      </c>
      <c r="J3101" s="29">
        <f t="shared" si="103"/>
        <v>2013</v>
      </c>
      <c r="K3101" s="29">
        <v>1890</v>
      </c>
      <c r="L3101" s="42">
        <v>4202.83</v>
      </c>
      <c r="M3101" s="26" t="str">
        <f t="shared" si="104"/>
        <v/>
      </c>
      <c r="N3101" s="54"/>
      <c r="O3101" s="26"/>
      <c r="T3101" s="53"/>
      <c r="Y3101" s="28"/>
    </row>
    <row r="3102" spans="9:25" x14ac:dyDescent="0.3">
      <c r="I3102" s="22">
        <v>41635</v>
      </c>
      <c r="J3102" s="29">
        <f t="shared" si="103"/>
        <v>2013</v>
      </c>
      <c r="K3102" s="29">
        <v>1880</v>
      </c>
      <c r="L3102" s="42">
        <v>4212.9799999999996</v>
      </c>
      <c r="M3102" s="26">
        <f t="shared" si="104"/>
        <v>-1.6086467096075096E-2</v>
      </c>
      <c r="N3102" s="54"/>
      <c r="O3102" s="26"/>
      <c r="T3102" s="53"/>
      <c r="Y3102" s="28"/>
    </row>
    <row r="3103" spans="9:25" x14ac:dyDescent="0.3">
      <c r="I3103" s="22">
        <v>41638</v>
      </c>
      <c r="J3103" s="29">
        <f t="shared" si="103"/>
        <v>2013</v>
      </c>
      <c r="K3103" s="29">
        <v>1920</v>
      </c>
      <c r="L3103" s="42">
        <v>4274.18</v>
      </c>
      <c r="M3103" s="26" t="str">
        <f t="shared" si="104"/>
        <v/>
      </c>
      <c r="N3103" s="54"/>
      <c r="O3103" s="26"/>
      <c r="T3103" s="53"/>
      <c r="Y3103" s="28"/>
    </row>
    <row r="3104" spans="9:25" x14ac:dyDescent="0.3">
      <c r="I3104" s="22">
        <v>41641</v>
      </c>
      <c r="J3104" s="29">
        <f t="shared" si="103"/>
        <v>2014</v>
      </c>
      <c r="K3104" s="29">
        <v>1960</v>
      </c>
      <c r="L3104" s="42">
        <v>4327.2700000000004</v>
      </c>
      <c r="M3104" s="26">
        <f t="shared" si="104"/>
        <v>-4.4196683293145555E-3</v>
      </c>
      <c r="N3104" s="54"/>
      <c r="O3104" s="26"/>
      <c r="T3104" s="53"/>
      <c r="Y3104" s="28"/>
    </row>
    <row r="3105" spans="9:25" x14ac:dyDescent="0.3">
      <c r="I3105" s="22">
        <v>41642</v>
      </c>
      <c r="J3105" s="29">
        <f t="shared" si="103"/>
        <v>2014</v>
      </c>
      <c r="K3105" s="29">
        <v>1900</v>
      </c>
      <c r="L3105" s="42">
        <v>4257.66</v>
      </c>
      <c r="M3105" s="26">
        <f t="shared" si="104"/>
        <v>-4.0771071486215005E-3</v>
      </c>
      <c r="N3105" s="54"/>
      <c r="O3105" s="26"/>
      <c r="T3105" s="53"/>
      <c r="Y3105" s="28"/>
    </row>
    <row r="3106" spans="9:25" x14ac:dyDescent="0.3">
      <c r="I3106" s="22">
        <v>41645</v>
      </c>
      <c r="J3106" s="29">
        <f t="shared" si="103"/>
        <v>2014</v>
      </c>
      <c r="K3106" s="29">
        <v>1870</v>
      </c>
      <c r="L3106" s="42">
        <v>4202.8100000000004</v>
      </c>
      <c r="M3106" s="26" t="str">
        <f t="shared" si="104"/>
        <v/>
      </c>
      <c r="N3106" s="54"/>
      <c r="O3106" s="26"/>
      <c r="T3106" s="53"/>
      <c r="Y3106" s="28"/>
    </row>
    <row r="3107" spans="9:25" x14ac:dyDescent="0.3">
      <c r="I3107" s="22">
        <v>41646</v>
      </c>
      <c r="J3107" s="29">
        <f t="shared" si="103"/>
        <v>2014</v>
      </c>
      <c r="K3107" s="29">
        <v>1875</v>
      </c>
      <c r="L3107" s="42">
        <v>4175.8100000000004</v>
      </c>
      <c r="M3107" s="26">
        <f t="shared" si="104"/>
        <v>-4.9305843301353638E-2</v>
      </c>
      <c r="N3107" s="54"/>
      <c r="O3107" s="26"/>
      <c r="T3107" s="53"/>
      <c r="Y3107" s="28"/>
    </row>
    <row r="3108" spans="9:25" x14ac:dyDescent="0.3">
      <c r="I3108" s="22">
        <v>41647</v>
      </c>
      <c r="J3108" s="29">
        <f t="shared" si="103"/>
        <v>2014</v>
      </c>
      <c r="K3108" s="29">
        <v>1865</v>
      </c>
      <c r="L3108" s="42">
        <v>4200.59</v>
      </c>
      <c r="M3108" s="26">
        <f t="shared" si="104"/>
        <v>-4.4786403307303588E-2</v>
      </c>
      <c r="N3108" s="54"/>
      <c r="O3108" s="26"/>
      <c r="T3108" s="53"/>
      <c r="Y3108" s="28"/>
    </row>
    <row r="3109" spans="9:25" x14ac:dyDescent="0.3">
      <c r="I3109" s="22">
        <v>41648</v>
      </c>
      <c r="J3109" s="29">
        <f t="shared" si="103"/>
        <v>2014</v>
      </c>
      <c r="K3109" s="29">
        <v>1880</v>
      </c>
      <c r="L3109" s="42">
        <v>4201.22</v>
      </c>
      <c r="M3109" s="26">
        <f t="shared" si="104"/>
        <v>-3.7064541489320257E-2</v>
      </c>
      <c r="N3109" s="54"/>
      <c r="O3109" s="26"/>
      <c r="T3109" s="53"/>
      <c r="Y3109" s="28"/>
    </row>
    <row r="3110" spans="9:25" x14ac:dyDescent="0.3">
      <c r="I3110" s="22">
        <v>41649</v>
      </c>
      <c r="J3110" s="29">
        <f t="shared" si="103"/>
        <v>2014</v>
      </c>
      <c r="K3110" s="29">
        <v>1880</v>
      </c>
      <c r="L3110" s="42">
        <v>4254.97</v>
      </c>
      <c r="M3110" s="26">
        <f t="shared" si="104"/>
        <v>-1.4453243525572198E-2</v>
      </c>
      <c r="N3110" s="54"/>
      <c r="O3110" s="26"/>
      <c r="T3110" s="53"/>
      <c r="Y3110" s="28"/>
    </row>
    <row r="3111" spans="9:25" x14ac:dyDescent="0.3">
      <c r="I3111" s="22">
        <v>41652</v>
      </c>
      <c r="J3111" s="29">
        <f t="shared" si="103"/>
        <v>2014</v>
      </c>
      <c r="K3111" s="29">
        <v>1960</v>
      </c>
      <c r="L3111" s="42">
        <v>4390.7700000000004</v>
      </c>
      <c r="M3111" s="26" t="str">
        <f t="shared" si="104"/>
        <v/>
      </c>
      <c r="N3111" s="54"/>
      <c r="O3111" s="26"/>
      <c r="T3111" s="53"/>
      <c r="Y3111" s="28"/>
    </row>
    <row r="3112" spans="9:25" x14ac:dyDescent="0.3">
      <c r="I3112" s="22">
        <v>41654</v>
      </c>
      <c r="J3112" s="29">
        <f t="shared" si="103"/>
        <v>2014</v>
      </c>
      <c r="K3112" s="29">
        <v>1990</v>
      </c>
      <c r="L3112" s="42">
        <v>4441.59</v>
      </c>
      <c r="M3112" s="26">
        <f t="shared" si="104"/>
        <v>9.2641825841548713E-3</v>
      </c>
      <c r="N3112" s="54"/>
      <c r="O3112" s="26"/>
      <c r="T3112" s="53"/>
      <c r="Y3112" s="28"/>
    </row>
    <row r="3113" spans="9:25" x14ac:dyDescent="0.3">
      <c r="I3113" s="22">
        <v>41655</v>
      </c>
      <c r="J3113" s="29">
        <f t="shared" si="103"/>
        <v>2014</v>
      </c>
      <c r="K3113" s="29">
        <v>2000</v>
      </c>
      <c r="L3113" s="42">
        <v>4412.49</v>
      </c>
      <c r="M3113" s="26">
        <f t="shared" si="104"/>
        <v>3.4686326785999996E-4</v>
      </c>
      <c r="N3113" s="54"/>
      <c r="O3113" s="26"/>
      <c r="T3113" s="53"/>
      <c r="Y3113" s="28"/>
    </row>
    <row r="3114" spans="9:25" x14ac:dyDescent="0.3">
      <c r="I3114" s="22">
        <v>41656</v>
      </c>
      <c r="J3114" s="29">
        <f t="shared" si="103"/>
        <v>2014</v>
      </c>
      <c r="K3114" s="29">
        <v>1980</v>
      </c>
      <c r="L3114" s="42">
        <v>4412.2299999999996</v>
      </c>
      <c r="M3114" s="26">
        <f t="shared" si="104"/>
        <v>3.1488866355338678E-3</v>
      </c>
      <c r="N3114" s="54"/>
      <c r="O3114" s="26"/>
      <c r="T3114" s="53"/>
      <c r="Y3114" s="28"/>
    </row>
    <row r="3115" spans="9:25" x14ac:dyDescent="0.3">
      <c r="I3115" s="22">
        <v>41659</v>
      </c>
      <c r="J3115" s="29">
        <f t="shared" si="103"/>
        <v>2014</v>
      </c>
      <c r="K3115" s="29">
        <v>1965</v>
      </c>
      <c r="L3115" s="42">
        <v>4431.57</v>
      </c>
      <c r="M3115" s="26" t="str">
        <f t="shared" si="104"/>
        <v/>
      </c>
      <c r="N3115" s="54"/>
      <c r="O3115" s="26"/>
      <c r="T3115" s="53"/>
      <c r="Y3115" s="28"/>
    </row>
    <row r="3116" spans="9:25" x14ac:dyDescent="0.3">
      <c r="I3116" s="22">
        <v>41660</v>
      </c>
      <c r="J3116" s="29">
        <f t="shared" si="103"/>
        <v>2014</v>
      </c>
      <c r="K3116" s="29">
        <v>1970</v>
      </c>
      <c r="L3116" s="42">
        <v>4452.5</v>
      </c>
      <c r="M3116" s="26">
        <f t="shared" si="104"/>
        <v>2.8220911402553946E-3</v>
      </c>
      <c r="N3116" s="54"/>
      <c r="O3116" s="26"/>
      <c r="T3116" s="53"/>
      <c r="Y3116" s="28"/>
    </row>
    <row r="3117" spans="9:25" x14ac:dyDescent="0.3">
      <c r="I3117" s="22">
        <v>41661</v>
      </c>
      <c r="J3117" s="29">
        <f t="shared" si="103"/>
        <v>2014</v>
      </c>
      <c r="K3117" s="29">
        <v>1980</v>
      </c>
      <c r="L3117" s="42">
        <v>4477.49</v>
      </c>
      <c r="M3117" s="26" t="str">
        <f t="shared" si="104"/>
        <v/>
      </c>
      <c r="N3117" s="54"/>
      <c r="O3117" s="26"/>
      <c r="T3117" s="53"/>
      <c r="Y3117" s="28"/>
    </row>
    <row r="3118" spans="9:25" x14ac:dyDescent="0.3">
      <c r="I3118" s="22">
        <v>41662</v>
      </c>
      <c r="J3118" s="29">
        <f t="shared" si="103"/>
        <v>2014</v>
      </c>
      <c r="K3118" s="29">
        <v>2040</v>
      </c>
      <c r="L3118" s="42">
        <v>4496.04</v>
      </c>
      <c r="M3118" s="26">
        <f t="shared" si="104"/>
        <v>1.7495977350958401E-2</v>
      </c>
      <c r="N3118" s="54"/>
      <c r="O3118" s="26"/>
      <c r="T3118" s="53"/>
      <c r="Y3118" s="28"/>
    </row>
    <row r="3119" spans="9:25" x14ac:dyDescent="0.3">
      <c r="I3119" s="22">
        <v>41663</v>
      </c>
      <c r="J3119" s="29">
        <f t="shared" si="103"/>
        <v>2014</v>
      </c>
      <c r="K3119" s="29">
        <v>2035</v>
      </c>
      <c r="L3119" s="42">
        <v>4437.34</v>
      </c>
      <c r="M3119" s="26" t="str">
        <f t="shared" si="104"/>
        <v/>
      </c>
      <c r="N3119" s="54"/>
      <c r="O3119" s="26"/>
      <c r="T3119" s="53"/>
      <c r="Y3119" s="28"/>
    </row>
    <row r="3120" spans="9:25" x14ac:dyDescent="0.3">
      <c r="I3120" s="22">
        <v>41666</v>
      </c>
      <c r="J3120" s="29">
        <f t="shared" si="103"/>
        <v>2014</v>
      </c>
      <c r="K3120" s="29">
        <v>1960</v>
      </c>
      <c r="L3120" s="42">
        <v>4322.78</v>
      </c>
      <c r="M3120" s="26" t="str">
        <f t="shared" si="104"/>
        <v/>
      </c>
      <c r="N3120" s="54"/>
      <c r="O3120" s="26"/>
      <c r="T3120" s="53"/>
      <c r="Y3120" s="28"/>
    </row>
    <row r="3121" spans="9:25" x14ac:dyDescent="0.3">
      <c r="I3121" s="22">
        <v>41667</v>
      </c>
      <c r="J3121" s="29">
        <f t="shared" si="103"/>
        <v>2014</v>
      </c>
      <c r="K3121" s="29">
        <v>2000</v>
      </c>
      <c r="L3121" s="42">
        <v>4341.6499999999996</v>
      </c>
      <c r="M3121" s="26">
        <f t="shared" si="104"/>
        <v>-1.7045737546808416E-2</v>
      </c>
      <c r="N3121" s="54"/>
      <c r="O3121" s="26"/>
      <c r="T3121" s="53"/>
      <c r="Y3121" s="28"/>
    </row>
    <row r="3122" spans="9:25" x14ac:dyDescent="0.3">
      <c r="I3122" s="22">
        <v>41668</v>
      </c>
      <c r="J3122" s="29">
        <f t="shared" si="103"/>
        <v>2014</v>
      </c>
      <c r="K3122" s="29">
        <v>2000</v>
      </c>
      <c r="L3122" s="42">
        <v>4417.3500000000004</v>
      </c>
      <c r="M3122" s="26">
        <f t="shared" si="104"/>
        <v>-4.8839498719313416E-3</v>
      </c>
      <c r="N3122" s="54"/>
      <c r="O3122" s="26"/>
      <c r="T3122" s="53"/>
      <c r="Y3122" s="28"/>
    </row>
    <row r="3123" spans="9:25" x14ac:dyDescent="0.3">
      <c r="I3123" s="22">
        <v>41669</v>
      </c>
      <c r="J3123" s="29">
        <f t="shared" si="103"/>
        <v>2014</v>
      </c>
      <c r="K3123" s="29">
        <v>1985</v>
      </c>
      <c r="L3123" s="42">
        <v>4418.76</v>
      </c>
      <c r="M3123" s="26">
        <f t="shared" si="104"/>
        <v>-7.6847414540373747E-3</v>
      </c>
      <c r="N3123" s="54"/>
      <c r="O3123" s="26"/>
      <c r="T3123" s="53"/>
      <c r="Y3123" s="28"/>
    </row>
    <row r="3124" spans="9:25" x14ac:dyDescent="0.3">
      <c r="I3124" s="22">
        <v>41673</v>
      </c>
      <c r="J3124" s="29">
        <f t="shared" si="103"/>
        <v>2014</v>
      </c>
      <c r="K3124" s="29">
        <v>1965</v>
      </c>
      <c r="L3124" s="42">
        <v>4386.26</v>
      </c>
      <c r="M3124" s="26" t="str">
        <f t="shared" si="104"/>
        <v/>
      </c>
      <c r="N3124" s="54"/>
      <c r="O3124" s="26"/>
      <c r="T3124" s="53"/>
      <c r="Y3124" s="28"/>
    </row>
    <row r="3125" spans="9:25" x14ac:dyDescent="0.3">
      <c r="I3125" s="22">
        <v>41674</v>
      </c>
      <c r="J3125" s="29">
        <f t="shared" si="103"/>
        <v>2014</v>
      </c>
      <c r="K3125" s="29">
        <v>1970</v>
      </c>
      <c r="L3125" s="42">
        <v>4352.26</v>
      </c>
      <c r="M3125" s="26">
        <f t="shared" si="104"/>
        <v>-3.0797940568659626E-2</v>
      </c>
      <c r="N3125" s="54"/>
      <c r="O3125" s="26"/>
      <c r="T3125" s="53"/>
      <c r="Y3125" s="28"/>
    </row>
    <row r="3126" spans="9:25" x14ac:dyDescent="0.3">
      <c r="I3126" s="22">
        <v>41675</v>
      </c>
      <c r="J3126" s="29">
        <f t="shared" si="103"/>
        <v>2014</v>
      </c>
      <c r="K3126" s="29">
        <v>1990</v>
      </c>
      <c r="L3126" s="42">
        <v>4384.3100000000004</v>
      </c>
      <c r="M3126" s="26">
        <f t="shared" si="104"/>
        <v>-2.123702962870341E-2</v>
      </c>
      <c r="N3126" s="54"/>
      <c r="O3126" s="26"/>
      <c r="T3126" s="53"/>
      <c r="Y3126" s="28"/>
    </row>
    <row r="3127" spans="9:25" x14ac:dyDescent="0.3">
      <c r="I3127" s="22">
        <v>41676</v>
      </c>
      <c r="J3127" s="29">
        <f t="shared" si="103"/>
        <v>2014</v>
      </c>
      <c r="K3127" s="29">
        <v>2030</v>
      </c>
      <c r="L3127" s="42">
        <v>4424.71</v>
      </c>
      <c r="M3127" s="26">
        <f t="shared" si="104"/>
        <v>-1.6508186300005674E-2</v>
      </c>
      <c r="N3127" s="54"/>
      <c r="O3127" s="26"/>
      <c r="T3127" s="53"/>
      <c r="Y3127" s="28"/>
    </row>
    <row r="3128" spans="9:25" x14ac:dyDescent="0.3">
      <c r="I3128" s="22">
        <v>41677</v>
      </c>
      <c r="J3128" s="29">
        <f t="shared" si="103"/>
        <v>2014</v>
      </c>
      <c r="K3128" s="29">
        <v>2050</v>
      </c>
      <c r="L3128" s="42">
        <v>4466.67</v>
      </c>
      <c r="M3128" s="26">
        <f t="shared" si="104"/>
        <v>-8.1009959694879289E-3</v>
      </c>
      <c r="N3128" s="54"/>
      <c r="O3128" s="26"/>
      <c r="T3128" s="53"/>
      <c r="Y3128" s="28"/>
    </row>
    <row r="3129" spans="9:25" x14ac:dyDescent="0.3">
      <c r="I3129" s="22">
        <v>41680</v>
      </c>
      <c r="J3129" s="29">
        <f t="shared" si="103"/>
        <v>2014</v>
      </c>
      <c r="K3129" s="29">
        <v>2010</v>
      </c>
      <c r="L3129" s="42">
        <v>4450.75</v>
      </c>
      <c r="M3129" s="26" t="str">
        <f t="shared" si="104"/>
        <v/>
      </c>
      <c r="N3129" s="54"/>
      <c r="O3129" s="26"/>
      <c r="T3129" s="53"/>
      <c r="Y3129" s="28"/>
    </row>
    <row r="3130" spans="9:25" x14ac:dyDescent="0.3">
      <c r="I3130" s="22">
        <v>41681</v>
      </c>
      <c r="J3130" s="29">
        <f t="shared" si="103"/>
        <v>2014</v>
      </c>
      <c r="K3130" s="29">
        <v>2030</v>
      </c>
      <c r="L3130" s="42">
        <v>4470.1899999999996</v>
      </c>
      <c r="M3130" s="26">
        <f t="shared" si="104"/>
        <v>-7.3413645700328434E-3</v>
      </c>
      <c r="N3130" s="54"/>
      <c r="O3130" s="26"/>
      <c r="T3130" s="53"/>
      <c r="Y3130" s="28"/>
    </row>
    <row r="3131" spans="9:25" x14ac:dyDescent="0.3">
      <c r="I3131" s="22">
        <v>41682</v>
      </c>
      <c r="J3131" s="29">
        <f t="shared" si="103"/>
        <v>2014</v>
      </c>
      <c r="K3131" s="29">
        <v>2060</v>
      </c>
      <c r="L3131" s="42">
        <v>4496.29</v>
      </c>
      <c r="M3131" s="26">
        <f t="shared" si="104"/>
        <v>-1.1422000598033485E-2</v>
      </c>
      <c r="N3131" s="54"/>
      <c r="O3131" s="26"/>
      <c r="T3131" s="53"/>
      <c r="Y3131" s="28"/>
    </row>
    <row r="3132" spans="9:25" x14ac:dyDescent="0.3">
      <c r="I3132" s="22">
        <v>41683</v>
      </c>
      <c r="J3132" s="29">
        <f t="shared" si="103"/>
        <v>2014</v>
      </c>
      <c r="K3132" s="29">
        <v>2050</v>
      </c>
      <c r="L3132" s="42">
        <v>4491.66</v>
      </c>
      <c r="M3132" s="26">
        <f t="shared" si="104"/>
        <v>-1.7479771719562394E-2</v>
      </c>
      <c r="N3132" s="54"/>
      <c r="O3132" s="26"/>
      <c r="T3132" s="53"/>
      <c r="Y3132" s="28"/>
    </row>
    <row r="3133" spans="9:25" x14ac:dyDescent="0.3">
      <c r="I3133" s="22">
        <v>41684</v>
      </c>
      <c r="J3133" s="29">
        <f t="shared" si="103"/>
        <v>2014</v>
      </c>
      <c r="K3133" s="29">
        <v>2075</v>
      </c>
      <c r="L3133" s="42">
        <v>4508.04</v>
      </c>
      <c r="M3133" s="26">
        <f t="shared" si="104"/>
        <v>-1.7571540337396264E-2</v>
      </c>
      <c r="N3133" s="54"/>
      <c r="O3133" s="26"/>
      <c r="T3133" s="53"/>
      <c r="Y3133" s="28"/>
    </row>
    <row r="3134" spans="9:25" x14ac:dyDescent="0.3">
      <c r="I3134" s="22">
        <v>41687</v>
      </c>
      <c r="J3134" s="29">
        <f t="shared" si="103"/>
        <v>2014</v>
      </c>
      <c r="K3134" s="29">
        <v>2095</v>
      </c>
      <c r="L3134" s="42">
        <v>4555.37</v>
      </c>
      <c r="M3134" s="26" t="str">
        <f t="shared" si="104"/>
        <v/>
      </c>
      <c r="N3134" s="54"/>
      <c r="O3134" s="26"/>
      <c r="T3134" s="53"/>
      <c r="Y3134" s="28"/>
    </row>
    <row r="3135" spans="9:25" x14ac:dyDescent="0.3">
      <c r="I3135" s="22">
        <v>41688</v>
      </c>
      <c r="J3135" s="29">
        <f t="shared" si="103"/>
        <v>2014</v>
      </c>
      <c r="K3135" s="29">
        <v>2080</v>
      </c>
      <c r="L3135" s="42">
        <v>4556.1899999999996</v>
      </c>
      <c r="M3135" s="26">
        <f t="shared" si="104"/>
        <v>-1.2111750739909711E-2</v>
      </c>
      <c r="N3135" s="54"/>
      <c r="O3135" s="26"/>
      <c r="T3135" s="53"/>
      <c r="Y3135" s="28"/>
    </row>
    <row r="3136" spans="9:25" x14ac:dyDescent="0.3">
      <c r="I3136" s="22">
        <v>41689</v>
      </c>
      <c r="J3136" s="29">
        <f t="shared" si="103"/>
        <v>2014</v>
      </c>
      <c r="K3136" s="29">
        <v>2050</v>
      </c>
      <c r="L3136" s="42">
        <v>4592.6499999999996</v>
      </c>
      <c r="M3136" s="26">
        <f t="shared" si="104"/>
        <v>-2.0447364875731222E-3</v>
      </c>
      <c r="N3136" s="54"/>
      <c r="O3136" s="26"/>
      <c r="T3136" s="53"/>
      <c r="Y3136" s="28"/>
    </row>
    <row r="3137" spans="9:25" x14ac:dyDescent="0.3">
      <c r="I3137" s="22">
        <v>41690</v>
      </c>
      <c r="J3137" s="29">
        <f t="shared" si="103"/>
        <v>2014</v>
      </c>
      <c r="K3137" s="29">
        <v>2080</v>
      </c>
      <c r="L3137" s="42">
        <v>4598.22</v>
      </c>
      <c r="M3137" s="26">
        <f t="shared" si="104"/>
        <v>-7.8175403769594164E-3</v>
      </c>
      <c r="N3137" s="54"/>
      <c r="O3137" s="26"/>
      <c r="T3137" s="53"/>
      <c r="Y3137" s="28"/>
    </row>
    <row r="3138" spans="9:25" x14ac:dyDescent="0.3">
      <c r="I3138" s="22">
        <v>41691</v>
      </c>
      <c r="J3138" s="29">
        <f t="shared" si="103"/>
        <v>2014</v>
      </c>
      <c r="K3138" s="29">
        <v>2090</v>
      </c>
      <c r="L3138" s="42">
        <v>4646.1499999999996</v>
      </c>
      <c r="M3138" s="26">
        <f t="shared" si="104"/>
        <v>2.9682238148691824E-3</v>
      </c>
      <c r="N3138" s="54"/>
      <c r="O3138" s="26"/>
      <c r="T3138" s="53"/>
      <c r="Y3138" s="28"/>
    </row>
    <row r="3139" spans="9:25" x14ac:dyDescent="0.3">
      <c r="I3139" s="22">
        <v>41694</v>
      </c>
      <c r="J3139" s="29">
        <f t="shared" si="103"/>
        <v>2014</v>
      </c>
      <c r="K3139" s="29">
        <v>2080</v>
      </c>
      <c r="L3139" s="42">
        <v>4623.57</v>
      </c>
      <c r="M3139" s="26" t="str">
        <f t="shared" si="104"/>
        <v/>
      </c>
      <c r="N3139" s="54"/>
      <c r="O3139" s="26"/>
      <c r="T3139" s="53"/>
      <c r="Y3139" s="28"/>
    </row>
    <row r="3140" spans="9:25" x14ac:dyDescent="0.3">
      <c r="I3140" s="22">
        <v>41695</v>
      </c>
      <c r="J3140" s="29">
        <f t="shared" si="103"/>
        <v>2014</v>
      </c>
      <c r="K3140" s="29">
        <v>2075</v>
      </c>
      <c r="L3140" s="42">
        <v>4577.29</v>
      </c>
      <c r="M3140" s="26">
        <f t="shared" si="104"/>
        <v>-2.5301792334506586E-2</v>
      </c>
      <c r="N3140" s="54"/>
      <c r="O3140" s="26"/>
      <c r="T3140" s="53"/>
      <c r="Y3140" s="28"/>
    </row>
    <row r="3141" spans="9:25" x14ac:dyDescent="0.3">
      <c r="I3141" s="22">
        <v>41696</v>
      </c>
      <c r="J3141" s="29">
        <f t="shared" ref="J3141:J3204" si="105">YEAR(I3141)</f>
        <v>2014</v>
      </c>
      <c r="K3141" s="29">
        <v>2055</v>
      </c>
      <c r="L3141" s="42">
        <v>4532.72</v>
      </c>
      <c r="M3141" s="26">
        <f t="shared" ref="M3141:M3204" si="106">IFERROR((L3141-_xlfn.XLOOKUP(EDATE(I3141, -12), I:I, L:L, "", 0)) / _xlfn.XLOOKUP(EDATE(I3141, -12), I:I, L:L, "", 0),IF(_xlfn.XLOOKUP(EDATE(I3141, -12), I:I, L:L, "", 0)=0, "Previous Year Value is Zero", ""))</f>
        <v>-2.7945348839702833E-2</v>
      </c>
      <c r="N3141" s="54"/>
      <c r="O3141" s="26"/>
      <c r="T3141" s="53"/>
      <c r="Y3141" s="28"/>
    </row>
    <row r="3142" spans="9:25" x14ac:dyDescent="0.3">
      <c r="I3142" s="22">
        <v>41697</v>
      </c>
      <c r="J3142" s="29">
        <f t="shared" si="105"/>
        <v>2014</v>
      </c>
      <c r="K3142" s="29">
        <v>2060</v>
      </c>
      <c r="L3142" s="42">
        <v>4568.9399999999996</v>
      </c>
      <c r="M3142" s="26">
        <f t="shared" si="106"/>
        <v>-3.1269479817319167E-2</v>
      </c>
      <c r="N3142" s="54"/>
      <c r="O3142" s="26"/>
      <c r="T3142" s="53"/>
      <c r="Y3142" s="28"/>
    </row>
    <row r="3143" spans="9:25" x14ac:dyDescent="0.3">
      <c r="I3143" s="22">
        <v>41698</v>
      </c>
      <c r="J3143" s="29">
        <f t="shared" si="105"/>
        <v>2014</v>
      </c>
      <c r="K3143" s="29">
        <v>2045</v>
      </c>
      <c r="L3143" s="42">
        <v>4620.22</v>
      </c>
      <c r="M3143" s="26">
        <f t="shared" si="106"/>
        <v>-3.6609192646049914E-2</v>
      </c>
      <c r="N3143" s="54"/>
      <c r="O3143" s="26"/>
      <c r="T3143" s="53"/>
      <c r="Y3143" s="28"/>
    </row>
    <row r="3144" spans="9:25" x14ac:dyDescent="0.3">
      <c r="I3144" s="22">
        <v>41701</v>
      </c>
      <c r="J3144" s="29">
        <f t="shared" si="105"/>
        <v>2014</v>
      </c>
      <c r="K3144" s="29">
        <v>2055</v>
      </c>
      <c r="L3144" s="42">
        <v>4584.21</v>
      </c>
      <c r="M3144" s="26" t="str">
        <f t="shared" si="106"/>
        <v/>
      </c>
      <c r="N3144" s="54"/>
      <c r="O3144" s="26"/>
      <c r="T3144" s="53"/>
      <c r="Y3144" s="28"/>
    </row>
    <row r="3145" spans="9:25" x14ac:dyDescent="0.3">
      <c r="I3145" s="22">
        <v>41702</v>
      </c>
      <c r="J3145" s="29">
        <f t="shared" si="105"/>
        <v>2014</v>
      </c>
      <c r="K3145" s="29">
        <v>2095</v>
      </c>
      <c r="L3145" s="42">
        <v>4601.28</v>
      </c>
      <c r="M3145" s="26">
        <f t="shared" si="106"/>
        <v>-3.3640942063988835E-2</v>
      </c>
      <c r="N3145" s="54"/>
      <c r="O3145" s="26"/>
      <c r="T3145" s="53"/>
      <c r="Y3145" s="28"/>
    </row>
    <row r="3146" spans="9:25" x14ac:dyDescent="0.3">
      <c r="I3146" s="22">
        <v>41703</v>
      </c>
      <c r="J3146" s="29">
        <f t="shared" si="105"/>
        <v>2014</v>
      </c>
      <c r="K3146" s="29">
        <v>2110</v>
      </c>
      <c r="L3146" s="42">
        <v>4659.17</v>
      </c>
      <c r="M3146" s="26">
        <f t="shared" si="106"/>
        <v>-1.9473030704800335E-2</v>
      </c>
      <c r="N3146" s="54"/>
      <c r="O3146" s="26"/>
      <c r="T3146" s="53"/>
      <c r="Y3146" s="28"/>
    </row>
    <row r="3147" spans="9:25" x14ac:dyDescent="0.3">
      <c r="I3147" s="22">
        <v>41704</v>
      </c>
      <c r="J3147" s="29">
        <f t="shared" si="105"/>
        <v>2014</v>
      </c>
      <c r="K3147" s="29">
        <v>2115</v>
      </c>
      <c r="L3147" s="42">
        <v>4687.8599999999997</v>
      </c>
      <c r="M3147" s="26">
        <f t="shared" si="106"/>
        <v>-2.8358357445468014E-2</v>
      </c>
      <c r="N3147" s="54"/>
      <c r="O3147" s="26"/>
      <c r="T3147" s="53"/>
      <c r="Y3147" s="28"/>
    </row>
    <row r="3148" spans="9:25" x14ac:dyDescent="0.3">
      <c r="I3148" s="22">
        <v>41705</v>
      </c>
      <c r="J3148" s="29">
        <f t="shared" si="105"/>
        <v>2014</v>
      </c>
      <c r="K3148" s="29">
        <v>2120</v>
      </c>
      <c r="L3148" s="42">
        <v>4685.8900000000003</v>
      </c>
      <c r="M3148" s="26">
        <f t="shared" si="106"/>
        <v>-3.349833962419814E-2</v>
      </c>
      <c r="N3148" s="54"/>
      <c r="O3148" s="26"/>
      <c r="T3148" s="53"/>
      <c r="Y3148" s="28"/>
    </row>
    <row r="3149" spans="9:25" x14ac:dyDescent="0.3">
      <c r="I3149" s="22">
        <v>41708</v>
      </c>
      <c r="J3149" s="29">
        <f t="shared" si="105"/>
        <v>2014</v>
      </c>
      <c r="K3149" s="29">
        <v>2100</v>
      </c>
      <c r="L3149" s="42">
        <v>4677.25</v>
      </c>
      <c r="M3149" s="26" t="str">
        <f t="shared" si="106"/>
        <v/>
      </c>
      <c r="N3149" s="54"/>
      <c r="O3149" s="26"/>
      <c r="T3149" s="53"/>
      <c r="Y3149" s="28"/>
    </row>
    <row r="3150" spans="9:25" x14ac:dyDescent="0.3">
      <c r="I3150" s="22">
        <v>41709</v>
      </c>
      <c r="J3150" s="29">
        <f t="shared" si="105"/>
        <v>2014</v>
      </c>
      <c r="K3150" s="29">
        <v>2080</v>
      </c>
      <c r="L3150" s="42">
        <v>4704.21</v>
      </c>
      <c r="M3150" s="26" t="str">
        <f t="shared" si="106"/>
        <v/>
      </c>
      <c r="N3150" s="54"/>
      <c r="O3150" s="26"/>
      <c r="T3150" s="53"/>
      <c r="Y3150" s="28"/>
    </row>
    <row r="3151" spans="9:25" x14ac:dyDescent="0.3">
      <c r="I3151" s="22">
        <v>41710</v>
      </c>
      <c r="J3151" s="29">
        <f t="shared" si="105"/>
        <v>2014</v>
      </c>
      <c r="K3151" s="29">
        <v>2070</v>
      </c>
      <c r="L3151" s="42">
        <v>4684.3900000000003</v>
      </c>
      <c r="M3151" s="26" t="str">
        <f t="shared" si="106"/>
        <v/>
      </c>
      <c r="N3151" s="54"/>
      <c r="O3151" s="26"/>
      <c r="T3151" s="53"/>
      <c r="Y3151" s="28"/>
    </row>
    <row r="3152" spans="9:25" x14ac:dyDescent="0.3">
      <c r="I3152" s="22">
        <v>41711</v>
      </c>
      <c r="J3152" s="29">
        <f t="shared" si="105"/>
        <v>2014</v>
      </c>
      <c r="K3152" s="29">
        <v>2075</v>
      </c>
      <c r="L3152" s="42">
        <v>4726.17</v>
      </c>
      <c r="M3152" s="26">
        <f t="shared" si="106"/>
        <v>-2.2597736710619827E-2</v>
      </c>
      <c r="N3152" s="54"/>
      <c r="O3152" s="26"/>
      <c r="T3152" s="53"/>
      <c r="Y3152" s="28"/>
    </row>
    <row r="3153" spans="9:25" x14ac:dyDescent="0.3">
      <c r="I3153" s="22">
        <v>41712</v>
      </c>
      <c r="J3153" s="29">
        <f t="shared" si="105"/>
        <v>2014</v>
      </c>
      <c r="K3153" s="29">
        <v>2215</v>
      </c>
      <c r="L3153" s="42">
        <v>4878.6400000000003</v>
      </c>
      <c r="M3153" s="26">
        <f t="shared" si="106"/>
        <v>1.9277657180702797E-2</v>
      </c>
      <c r="N3153" s="54"/>
      <c r="O3153" s="26"/>
      <c r="T3153" s="53"/>
      <c r="Y3153" s="28"/>
    </row>
    <row r="3154" spans="9:25" x14ac:dyDescent="0.3">
      <c r="I3154" s="22">
        <v>41716</v>
      </c>
      <c r="J3154" s="29">
        <f t="shared" si="105"/>
        <v>2014</v>
      </c>
      <c r="K3154" s="29">
        <v>2160</v>
      </c>
      <c r="L3154" s="42">
        <v>4805.6099999999997</v>
      </c>
      <c r="M3154" s="26">
        <f t="shared" si="106"/>
        <v>5.7882540085735809E-4</v>
      </c>
      <c r="N3154" s="54"/>
      <c r="O3154" s="26"/>
      <c r="T3154" s="53"/>
      <c r="Y3154" s="28"/>
    </row>
    <row r="3155" spans="9:25" x14ac:dyDescent="0.3">
      <c r="I3155" s="22">
        <v>41717</v>
      </c>
      <c r="J3155" s="29">
        <f t="shared" si="105"/>
        <v>2014</v>
      </c>
      <c r="K3155" s="29">
        <v>2140</v>
      </c>
      <c r="L3155" s="42">
        <v>4821.46</v>
      </c>
      <c r="M3155" s="26">
        <f t="shared" si="106"/>
        <v>-2.4260621279261995E-4</v>
      </c>
      <c r="N3155" s="54"/>
      <c r="O3155" s="26"/>
      <c r="T3155" s="53"/>
      <c r="Y3155" s="28"/>
    </row>
    <row r="3156" spans="9:25" x14ac:dyDescent="0.3">
      <c r="I3156" s="22">
        <v>41718</v>
      </c>
      <c r="J3156" s="29">
        <f t="shared" si="105"/>
        <v>2014</v>
      </c>
      <c r="K3156" s="29">
        <v>2085</v>
      </c>
      <c r="L3156" s="42">
        <v>4698.97</v>
      </c>
      <c r="M3156" s="26">
        <f t="shared" si="106"/>
        <v>-2.743040463624128E-2</v>
      </c>
      <c r="N3156" s="54"/>
      <c r="O3156" s="26"/>
      <c r="T3156" s="53"/>
      <c r="Y3156" s="28"/>
    </row>
    <row r="3157" spans="9:25" x14ac:dyDescent="0.3">
      <c r="I3157" s="22">
        <v>41719</v>
      </c>
      <c r="J3157" s="29">
        <f t="shared" si="105"/>
        <v>2014</v>
      </c>
      <c r="K3157" s="29">
        <v>2065</v>
      </c>
      <c r="L3157" s="42">
        <v>4700.22</v>
      </c>
      <c r="M3157" s="26">
        <f t="shared" si="106"/>
        <v>-2.1331884139447393E-2</v>
      </c>
      <c r="N3157" s="54"/>
      <c r="O3157" s="26"/>
      <c r="T3157" s="53"/>
      <c r="Y3157" s="28"/>
    </row>
    <row r="3158" spans="9:25" x14ac:dyDescent="0.3">
      <c r="I3158" s="22">
        <v>41722</v>
      </c>
      <c r="J3158" s="29">
        <f t="shared" si="105"/>
        <v>2014</v>
      </c>
      <c r="K3158" s="29">
        <v>2055</v>
      </c>
      <c r="L3158" s="42">
        <v>4720.42</v>
      </c>
      <c r="M3158" s="26" t="str">
        <f t="shared" si="106"/>
        <v/>
      </c>
      <c r="N3158" s="54"/>
      <c r="O3158" s="26"/>
      <c r="T3158" s="53"/>
      <c r="Y3158" s="28"/>
    </row>
    <row r="3159" spans="9:25" x14ac:dyDescent="0.3">
      <c r="I3159" s="22">
        <v>41723</v>
      </c>
      <c r="J3159" s="29">
        <f t="shared" si="105"/>
        <v>2014</v>
      </c>
      <c r="K3159" s="29">
        <v>2060</v>
      </c>
      <c r="L3159" s="42">
        <v>4703.09</v>
      </c>
      <c r="M3159" s="26">
        <f t="shared" si="106"/>
        <v>-1.5657506435881766E-2</v>
      </c>
      <c r="N3159" s="54"/>
      <c r="O3159" s="26"/>
      <c r="T3159" s="53"/>
      <c r="Y3159" s="28"/>
    </row>
    <row r="3160" spans="9:25" x14ac:dyDescent="0.3">
      <c r="I3160" s="22">
        <v>41724</v>
      </c>
      <c r="J3160" s="29">
        <f t="shared" si="105"/>
        <v>2014</v>
      </c>
      <c r="K3160" s="29">
        <v>2075</v>
      </c>
      <c r="L3160" s="42">
        <v>4728.24</v>
      </c>
      <c r="M3160" s="26">
        <f t="shared" si="106"/>
        <v>-2.3599283017932945E-2</v>
      </c>
      <c r="N3160" s="54"/>
      <c r="O3160" s="26"/>
      <c r="T3160" s="53"/>
      <c r="Y3160" s="28"/>
    </row>
    <row r="3161" spans="9:25" x14ac:dyDescent="0.3">
      <c r="I3161" s="22">
        <v>41725</v>
      </c>
      <c r="J3161" s="29">
        <f t="shared" si="105"/>
        <v>2014</v>
      </c>
      <c r="K3161" s="29">
        <v>2070</v>
      </c>
      <c r="L3161" s="42">
        <v>4723.0600000000004</v>
      </c>
      <c r="M3161" s="26">
        <f t="shared" si="106"/>
        <v>-4.160629857348673E-2</v>
      </c>
      <c r="N3161" s="54"/>
      <c r="O3161" s="26"/>
      <c r="T3161" s="53"/>
      <c r="Y3161" s="28"/>
    </row>
    <row r="3162" spans="9:25" x14ac:dyDescent="0.3">
      <c r="I3162" s="22">
        <v>41726</v>
      </c>
      <c r="J3162" s="29">
        <f t="shared" si="105"/>
        <v>2014</v>
      </c>
      <c r="K3162" s="29">
        <v>2120</v>
      </c>
      <c r="L3162" s="42">
        <v>4768.28</v>
      </c>
      <c r="M3162" s="26">
        <f t="shared" si="106"/>
        <v>-3.4954533403224866E-2</v>
      </c>
      <c r="N3162" s="54"/>
      <c r="O3162" s="26"/>
      <c r="T3162" s="53"/>
      <c r="Y3162" s="28"/>
    </row>
    <row r="3163" spans="9:25" x14ac:dyDescent="0.3">
      <c r="I3163" s="22">
        <v>41730</v>
      </c>
      <c r="J3163" s="29">
        <f t="shared" si="105"/>
        <v>2014</v>
      </c>
      <c r="K3163" s="29">
        <v>2190</v>
      </c>
      <c r="L3163" s="42">
        <v>4873.93</v>
      </c>
      <c r="M3163" s="26">
        <f t="shared" si="106"/>
        <v>-1.2890930374798918E-2</v>
      </c>
      <c r="N3163" s="54"/>
      <c r="O3163" s="26"/>
      <c r="T3163" s="53"/>
      <c r="Y3163" s="28"/>
    </row>
    <row r="3164" spans="9:25" x14ac:dyDescent="0.3">
      <c r="I3164" s="22">
        <v>41731</v>
      </c>
      <c r="J3164" s="29">
        <f t="shared" si="105"/>
        <v>2014</v>
      </c>
      <c r="K3164" s="29">
        <v>2180</v>
      </c>
      <c r="L3164" s="42">
        <v>4870.21</v>
      </c>
      <c r="M3164" s="26">
        <f t="shared" si="106"/>
        <v>-1.7558121942609303E-2</v>
      </c>
      <c r="N3164" s="54"/>
      <c r="O3164" s="26"/>
      <c r="T3164" s="53"/>
      <c r="Y3164" s="28"/>
    </row>
    <row r="3165" spans="9:25" x14ac:dyDescent="0.3">
      <c r="I3165" s="22">
        <v>41732</v>
      </c>
      <c r="J3165" s="29">
        <f t="shared" si="105"/>
        <v>2014</v>
      </c>
      <c r="K3165" s="29">
        <v>2190</v>
      </c>
      <c r="L3165" s="42">
        <v>4891.32</v>
      </c>
      <c r="M3165" s="26">
        <f t="shared" si="106"/>
        <v>-1.8097067733018675E-2</v>
      </c>
      <c r="N3165" s="54"/>
      <c r="O3165" s="26"/>
      <c r="T3165" s="53"/>
      <c r="Y3165" s="28"/>
    </row>
    <row r="3166" spans="9:25" x14ac:dyDescent="0.3">
      <c r="I3166" s="22">
        <v>41733</v>
      </c>
      <c r="J3166" s="29">
        <f t="shared" si="105"/>
        <v>2014</v>
      </c>
      <c r="K3166" s="29">
        <v>2170</v>
      </c>
      <c r="L3166" s="42">
        <v>4857.9399999999996</v>
      </c>
      <c r="M3166" s="26">
        <f t="shared" si="106"/>
        <v>-1.3137339744566415E-2</v>
      </c>
      <c r="N3166" s="54"/>
      <c r="O3166" s="26"/>
      <c r="T3166" s="53"/>
      <c r="Y3166" s="28"/>
    </row>
    <row r="3167" spans="9:25" x14ac:dyDescent="0.3">
      <c r="I3167" s="22">
        <v>41736</v>
      </c>
      <c r="J3167" s="29">
        <f t="shared" si="105"/>
        <v>2014</v>
      </c>
      <c r="K3167" s="29">
        <v>2180</v>
      </c>
      <c r="L3167" s="42">
        <v>4921.04</v>
      </c>
      <c r="M3167" s="26" t="str">
        <f t="shared" si="106"/>
        <v/>
      </c>
      <c r="N3167" s="54"/>
      <c r="O3167" s="26"/>
      <c r="T3167" s="53"/>
      <c r="Y3167" s="28"/>
    </row>
    <row r="3168" spans="9:25" x14ac:dyDescent="0.3">
      <c r="I3168" s="22">
        <v>41737</v>
      </c>
      <c r="J3168" s="29">
        <f t="shared" si="105"/>
        <v>2014</v>
      </c>
      <c r="K3168" s="29">
        <v>2190</v>
      </c>
      <c r="L3168" s="42">
        <v>4921.3999999999996</v>
      </c>
      <c r="M3168" s="26">
        <f t="shared" si="106"/>
        <v>4.8759372090362461E-3</v>
      </c>
      <c r="N3168" s="54"/>
      <c r="O3168" s="26"/>
      <c r="T3168" s="53"/>
      <c r="Y3168" s="28"/>
    </row>
    <row r="3169" spans="9:25" x14ac:dyDescent="0.3">
      <c r="I3169" s="22">
        <v>41739</v>
      </c>
      <c r="J3169" s="29">
        <f t="shared" si="105"/>
        <v>2014</v>
      </c>
      <c r="K3169" s="29">
        <v>2180</v>
      </c>
      <c r="L3169" s="42">
        <v>4765.7299999999996</v>
      </c>
      <c r="M3169" s="26">
        <f t="shared" si="106"/>
        <v>-2.2911421471743607E-2</v>
      </c>
      <c r="N3169" s="54"/>
      <c r="O3169" s="26"/>
      <c r="T3169" s="53"/>
      <c r="Y3169" s="28"/>
    </row>
    <row r="3170" spans="9:25" x14ac:dyDescent="0.3">
      <c r="I3170" s="22">
        <v>41740</v>
      </c>
      <c r="J3170" s="29">
        <f t="shared" si="105"/>
        <v>2014</v>
      </c>
      <c r="K3170" s="29">
        <v>2220</v>
      </c>
      <c r="L3170" s="42">
        <v>4816.58</v>
      </c>
      <c r="M3170" s="26">
        <f t="shared" si="106"/>
        <v>-2.1867245027679345E-2</v>
      </c>
      <c r="N3170" s="54"/>
      <c r="O3170" s="26"/>
      <c r="T3170" s="53"/>
      <c r="Y3170" s="28"/>
    </row>
    <row r="3171" spans="9:25" x14ac:dyDescent="0.3">
      <c r="I3171" s="22">
        <v>41743</v>
      </c>
      <c r="J3171" s="29">
        <f t="shared" si="105"/>
        <v>2014</v>
      </c>
      <c r="K3171" s="29">
        <v>2250</v>
      </c>
      <c r="L3171" s="42">
        <v>4864.88</v>
      </c>
      <c r="M3171" s="26" t="str">
        <f t="shared" si="106"/>
        <v/>
      </c>
      <c r="N3171" s="54"/>
      <c r="O3171" s="26"/>
      <c r="T3171" s="53"/>
      <c r="Y3171" s="28"/>
    </row>
    <row r="3172" spans="9:25" x14ac:dyDescent="0.3">
      <c r="I3172" s="22">
        <v>41744</v>
      </c>
      <c r="J3172" s="29">
        <f t="shared" si="105"/>
        <v>2014</v>
      </c>
      <c r="K3172" s="29">
        <v>2220</v>
      </c>
      <c r="L3172" s="42">
        <v>4870.22</v>
      </c>
      <c r="M3172" s="26">
        <f t="shared" si="106"/>
        <v>-4.9789665732982514E-3</v>
      </c>
      <c r="N3172" s="54"/>
      <c r="O3172" s="26"/>
      <c r="T3172" s="53"/>
      <c r="Y3172" s="28"/>
    </row>
    <row r="3173" spans="9:25" x14ac:dyDescent="0.3">
      <c r="I3173" s="22">
        <v>41745</v>
      </c>
      <c r="J3173" s="29">
        <f t="shared" si="105"/>
        <v>2014</v>
      </c>
      <c r="K3173" s="29">
        <v>2210</v>
      </c>
      <c r="L3173" s="42">
        <v>4873.01</v>
      </c>
      <c r="M3173" s="26">
        <f t="shared" si="106"/>
        <v>-1.4607957130579805E-2</v>
      </c>
      <c r="N3173" s="54"/>
      <c r="O3173" s="26"/>
      <c r="T3173" s="53"/>
      <c r="Y3173" s="28"/>
    </row>
    <row r="3174" spans="9:25" x14ac:dyDescent="0.3">
      <c r="I3174" s="22">
        <v>41746</v>
      </c>
      <c r="J3174" s="29">
        <f t="shared" si="105"/>
        <v>2014</v>
      </c>
      <c r="K3174" s="29">
        <v>2240</v>
      </c>
      <c r="L3174" s="42">
        <v>4897.05</v>
      </c>
      <c r="M3174" s="26">
        <f t="shared" si="106"/>
        <v>-2.0325487881727958E-2</v>
      </c>
      <c r="N3174" s="54"/>
      <c r="O3174" s="26"/>
      <c r="T3174" s="53"/>
      <c r="Y3174" s="28"/>
    </row>
    <row r="3175" spans="9:25" x14ac:dyDescent="0.3">
      <c r="I3175" s="22">
        <v>41750</v>
      </c>
      <c r="J3175" s="29">
        <f t="shared" si="105"/>
        <v>2014</v>
      </c>
      <c r="K3175" s="29">
        <v>2235</v>
      </c>
      <c r="L3175" s="42">
        <v>4892.29</v>
      </c>
      <c r="M3175" s="26" t="str">
        <f t="shared" si="106"/>
        <v/>
      </c>
      <c r="N3175" s="54"/>
      <c r="O3175" s="26"/>
      <c r="T3175" s="53"/>
      <c r="Y3175" s="28"/>
    </row>
    <row r="3176" spans="9:25" x14ac:dyDescent="0.3">
      <c r="I3176" s="22">
        <v>41751</v>
      </c>
      <c r="J3176" s="29">
        <f t="shared" si="105"/>
        <v>2014</v>
      </c>
      <c r="K3176" s="29">
        <v>2210</v>
      </c>
      <c r="L3176" s="42">
        <v>4898.21</v>
      </c>
      <c r="M3176" s="26">
        <f t="shared" si="106"/>
        <v>-1.9754168567837797E-2</v>
      </c>
      <c r="N3176" s="54"/>
      <c r="O3176" s="26"/>
      <c r="T3176" s="53"/>
      <c r="Y3176" s="28"/>
    </row>
    <row r="3177" spans="9:25" x14ac:dyDescent="0.3">
      <c r="I3177" s="22">
        <v>41752</v>
      </c>
      <c r="J3177" s="29">
        <f t="shared" si="105"/>
        <v>2014</v>
      </c>
      <c r="K3177" s="29">
        <v>2210</v>
      </c>
      <c r="L3177" s="42">
        <v>4893.1499999999996</v>
      </c>
      <c r="M3177" s="26">
        <f t="shared" si="106"/>
        <v>-1.6517497331835333E-2</v>
      </c>
      <c r="N3177" s="54"/>
      <c r="O3177" s="26"/>
      <c r="T3177" s="53"/>
      <c r="Y3177" s="28"/>
    </row>
    <row r="3178" spans="9:25" x14ac:dyDescent="0.3">
      <c r="I3178" s="22">
        <v>41753</v>
      </c>
      <c r="J3178" s="29">
        <f t="shared" si="105"/>
        <v>2014</v>
      </c>
      <c r="K3178" s="29">
        <v>2200</v>
      </c>
      <c r="L3178" s="42">
        <v>4891.08</v>
      </c>
      <c r="M3178" s="26">
        <f t="shared" si="106"/>
        <v>-2.4050155538838765E-2</v>
      </c>
      <c r="N3178" s="54"/>
      <c r="O3178" s="26"/>
      <c r="T3178" s="53"/>
      <c r="Y3178" s="28"/>
    </row>
    <row r="3179" spans="9:25" x14ac:dyDescent="0.3">
      <c r="I3179" s="22">
        <v>41754</v>
      </c>
      <c r="J3179" s="29">
        <f t="shared" si="105"/>
        <v>2014</v>
      </c>
      <c r="K3179" s="29">
        <v>2200</v>
      </c>
      <c r="L3179" s="42">
        <v>4897.6400000000003</v>
      </c>
      <c r="M3179" s="26">
        <f t="shared" si="106"/>
        <v>-1.9397259396298362E-2</v>
      </c>
      <c r="N3179" s="54"/>
      <c r="O3179" s="26"/>
      <c r="T3179" s="53"/>
      <c r="Y3179" s="28"/>
    </row>
    <row r="3180" spans="9:25" x14ac:dyDescent="0.3">
      <c r="I3180" s="22">
        <v>41757</v>
      </c>
      <c r="J3180" s="29">
        <f t="shared" si="105"/>
        <v>2014</v>
      </c>
      <c r="K3180" s="29">
        <v>2120</v>
      </c>
      <c r="L3180" s="42">
        <v>4818.76</v>
      </c>
      <c r="M3180" s="26" t="str">
        <f t="shared" si="106"/>
        <v/>
      </c>
      <c r="N3180" s="54"/>
      <c r="O3180" s="26"/>
      <c r="T3180" s="53"/>
      <c r="Y3180" s="28"/>
    </row>
    <row r="3181" spans="9:25" x14ac:dyDescent="0.3">
      <c r="I3181" s="22">
        <v>41758</v>
      </c>
      <c r="J3181" s="29">
        <f t="shared" si="105"/>
        <v>2014</v>
      </c>
      <c r="K3181" s="29">
        <v>2200</v>
      </c>
      <c r="L3181" s="42">
        <v>4819.68</v>
      </c>
      <c r="M3181" s="26">
        <f t="shared" si="106"/>
        <v>-3.6015800790039444E-2</v>
      </c>
      <c r="N3181" s="54"/>
      <c r="O3181" s="26"/>
      <c r="T3181" s="53"/>
      <c r="Y3181" s="28"/>
    </row>
    <row r="3182" spans="9:25" x14ac:dyDescent="0.3">
      <c r="I3182" s="22">
        <v>41759</v>
      </c>
      <c r="J3182" s="29">
        <f t="shared" si="105"/>
        <v>2014</v>
      </c>
      <c r="K3182" s="29">
        <v>2200</v>
      </c>
      <c r="L3182" s="42">
        <v>4840.1499999999996</v>
      </c>
      <c r="M3182" s="26">
        <f t="shared" si="106"/>
        <v>-3.8521514400872474E-2</v>
      </c>
      <c r="N3182" s="54"/>
      <c r="O3182" s="26"/>
      <c r="T3182" s="53"/>
      <c r="Y3182" s="28"/>
    </row>
    <row r="3183" spans="9:25" x14ac:dyDescent="0.3">
      <c r="I3183" s="22">
        <v>41761</v>
      </c>
      <c r="J3183" s="29">
        <f t="shared" si="105"/>
        <v>2014</v>
      </c>
      <c r="K3183" s="29">
        <v>2195</v>
      </c>
      <c r="L3183" s="42">
        <v>4838.76</v>
      </c>
      <c r="M3183" s="26">
        <f t="shared" si="106"/>
        <v>-3.1095003053633816E-2</v>
      </c>
      <c r="N3183" s="54"/>
      <c r="O3183" s="26"/>
      <c r="T3183" s="53"/>
      <c r="Y3183" s="28"/>
    </row>
    <row r="3184" spans="9:25" x14ac:dyDescent="0.3">
      <c r="I3184" s="22">
        <v>41764</v>
      </c>
      <c r="J3184" s="29">
        <f t="shared" si="105"/>
        <v>2014</v>
      </c>
      <c r="K3184" s="29">
        <v>2195</v>
      </c>
      <c r="L3184" s="42">
        <v>4842.5</v>
      </c>
      <c r="M3184" s="26" t="str">
        <f t="shared" si="106"/>
        <v/>
      </c>
      <c r="N3184" s="54"/>
      <c r="O3184" s="26"/>
      <c r="T3184" s="53"/>
      <c r="Y3184" s="28"/>
    </row>
    <row r="3185" spans="9:25" x14ac:dyDescent="0.3">
      <c r="I3185" s="22">
        <v>41765</v>
      </c>
      <c r="J3185" s="29">
        <f t="shared" si="105"/>
        <v>2014</v>
      </c>
      <c r="K3185" s="29">
        <v>2200</v>
      </c>
      <c r="L3185" s="42">
        <v>4834.47</v>
      </c>
      <c r="M3185" s="26">
        <f t="shared" si="106"/>
        <v>-3.153126984476752E-2</v>
      </c>
      <c r="N3185" s="54"/>
      <c r="O3185" s="26"/>
      <c r="T3185" s="53"/>
      <c r="Y3185" s="28"/>
    </row>
    <row r="3186" spans="9:25" x14ac:dyDescent="0.3">
      <c r="I3186" s="22">
        <v>41766</v>
      </c>
      <c r="J3186" s="29">
        <f t="shared" si="105"/>
        <v>2014</v>
      </c>
      <c r="K3186" s="29">
        <v>2200</v>
      </c>
      <c r="L3186" s="42">
        <v>4862.07</v>
      </c>
      <c r="M3186" s="26">
        <f t="shared" si="106"/>
        <v>-3.5837304349378075E-2</v>
      </c>
      <c r="N3186" s="54"/>
      <c r="O3186" s="26"/>
      <c r="T3186" s="53"/>
      <c r="Y3186" s="28"/>
    </row>
    <row r="3187" spans="9:25" x14ac:dyDescent="0.3">
      <c r="I3187" s="22">
        <v>41767</v>
      </c>
      <c r="J3187" s="29">
        <f t="shared" si="105"/>
        <v>2014</v>
      </c>
      <c r="K3187" s="29">
        <v>2210</v>
      </c>
      <c r="L3187" s="42">
        <v>4860.8900000000003</v>
      </c>
      <c r="M3187" s="26">
        <f t="shared" si="106"/>
        <v>-4.4887942247914231E-2</v>
      </c>
      <c r="N3187" s="54"/>
      <c r="O3187" s="26"/>
      <c r="T3187" s="53"/>
      <c r="Y3187" s="28"/>
    </row>
    <row r="3188" spans="9:25" x14ac:dyDescent="0.3">
      <c r="I3188" s="22">
        <v>41768</v>
      </c>
      <c r="J3188" s="29">
        <f t="shared" si="105"/>
        <v>2014</v>
      </c>
      <c r="K3188" s="29">
        <v>2240</v>
      </c>
      <c r="L3188" s="42">
        <v>4898.1400000000003</v>
      </c>
      <c r="M3188" s="26" t="str">
        <f t="shared" si="106"/>
        <v/>
      </c>
      <c r="N3188" s="54"/>
      <c r="O3188" s="26"/>
      <c r="T3188" s="53"/>
      <c r="Y3188" s="28"/>
    </row>
    <row r="3189" spans="9:25" x14ac:dyDescent="0.3">
      <c r="I3189" s="22">
        <v>41771</v>
      </c>
      <c r="J3189" s="29">
        <f t="shared" si="105"/>
        <v>2014</v>
      </c>
      <c r="K3189" s="29">
        <v>2240</v>
      </c>
      <c r="L3189" s="42">
        <v>4913</v>
      </c>
      <c r="M3189" s="26" t="str">
        <f t="shared" si="106"/>
        <v/>
      </c>
      <c r="N3189" s="54"/>
      <c r="O3189" s="26"/>
      <c r="T3189" s="53"/>
      <c r="Y3189" s="28"/>
    </row>
    <row r="3190" spans="9:25" x14ac:dyDescent="0.3">
      <c r="I3190" s="22">
        <v>41772</v>
      </c>
      <c r="J3190" s="29">
        <f t="shared" si="105"/>
        <v>2014</v>
      </c>
      <c r="K3190" s="29">
        <v>2240</v>
      </c>
      <c r="L3190" s="42">
        <v>4921.3900000000003</v>
      </c>
      <c r="M3190" s="26">
        <f t="shared" si="106"/>
        <v>-2.635999074116202E-2</v>
      </c>
      <c r="N3190" s="54"/>
      <c r="O3190" s="26"/>
      <c r="T3190" s="53"/>
      <c r="Y3190" s="28"/>
    </row>
    <row r="3191" spans="9:25" x14ac:dyDescent="0.3">
      <c r="I3191" s="22">
        <v>41773</v>
      </c>
      <c r="J3191" s="29">
        <f t="shared" si="105"/>
        <v>2014</v>
      </c>
      <c r="K3191" s="29">
        <v>2270</v>
      </c>
      <c r="L3191" s="42">
        <v>4991.6400000000003</v>
      </c>
      <c r="M3191" s="26">
        <f t="shared" si="106"/>
        <v>-1.7768804826503122E-2</v>
      </c>
      <c r="N3191" s="54"/>
      <c r="O3191" s="26"/>
      <c r="T3191" s="53"/>
      <c r="Y3191" s="28"/>
    </row>
    <row r="3192" spans="9:25" x14ac:dyDescent="0.3">
      <c r="I3192" s="22">
        <v>41775</v>
      </c>
      <c r="J3192" s="29">
        <f t="shared" si="105"/>
        <v>2014</v>
      </c>
      <c r="K3192" s="29">
        <v>2270</v>
      </c>
      <c r="L3192" s="42">
        <v>5031.57</v>
      </c>
      <c r="M3192" s="26">
        <f t="shared" si="106"/>
        <v>-9.2760323548639768E-3</v>
      </c>
      <c r="N3192" s="54"/>
      <c r="O3192" s="26"/>
      <c r="T3192" s="53"/>
      <c r="Y3192" s="28"/>
    </row>
    <row r="3193" spans="9:25" x14ac:dyDescent="0.3">
      <c r="I3193" s="22">
        <v>41778</v>
      </c>
      <c r="J3193" s="29">
        <f t="shared" si="105"/>
        <v>2014</v>
      </c>
      <c r="K3193" s="29">
        <v>2270</v>
      </c>
      <c r="L3193" s="42">
        <v>5015</v>
      </c>
      <c r="M3193" s="26" t="str">
        <f t="shared" si="106"/>
        <v/>
      </c>
      <c r="N3193" s="54"/>
      <c r="O3193" s="26"/>
      <c r="T3193" s="53"/>
      <c r="Y3193" s="28"/>
    </row>
    <row r="3194" spans="9:25" x14ac:dyDescent="0.3">
      <c r="I3194" s="22">
        <v>41779</v>
      </c>
      <c r="J3194" s="29">
        <f t="shared" si="105"/>
        <v>2014</v>
      </c>
      <c r="K3194" s="29">
        <v>2230</v>
      </c>
      <c r="L3194" s="42">
        <v>4895.96</v>
      </c>
      <c r="M3194" s="26">
        <f t="shared" si="106"/>
        <v>-6.1173772478513737E-2</v>
      </c>
      <c r="N3194" s="54"/>
      <c r="O3194" s="26"/>
      <c r="T3194" s="53"/>
      <c r="Y3194" s="28"/>
    </row>
    <row r="3195" spans="9:25" x14ac:dyDescent="0.3">
      <c r="I3195" s="22">
        <v>41780</v>
      </c>
      <c r="J3195" s="29">
        <f t="shared" si="105"/>
        <v>2014</v>
      </c>
      <c r="K3195" s="29">
        <v>2235</v>
      </c>
      <c r="L3195" s="42">
        <v>4910.29</v>
      </c>
      <c r="M3195" s="26">
        <f t="shared" si="106"/>
        <v>-5.366792836824217E-2</v>
      </c>
      <c r="N3195" s="54"/>
      <c r="O3195" s="26"/>
      <c r="T3195" s="53"/>
      <c r="Y3195" s="28"/>
    </row>
    <row r="3196" spans="9:25" x14ac:dyDescent="0.3">
      <c r="I3196" s="22">
        <v>41781</v>
      </c>
      <c r="J3196" s="29">
        <f t="shared" si="105"/>
        <v>2014</v>
      </c>
      <c r="K3196" s="29">
        <v>2285</v>
      </c>
      <c r="L3196" s="42">
        <v>4969.88</v>
      </c>
      <c r="M3196" s="26">
        <f t="shared" si="106"/>
        <v>-4.5721966205837156E-2</v>
      </c>
      <c r="N3196" s="54"/>
      <c r="O3196" s="26"/>
      <c r="T3196" s="53"/>
      <c r="Y3196" s="28"/>
    </row>
    <row r="3197" spans="9:25" x14ac:dyDescent="0.3">
      <c r="I3197" s="22">
        <v>41782</v>
      </c>
      <c r="J3197" s="29">
        <f t="shared" si="105"/>
        <v>2014</v>
      </c>
      <c r="K3197" s="29">
        <v>2275</v>
      </c>
      <c r="L3197" s="42">
        <v>4973.0600000000004</v>
      </c>
      <c r="M3197" s="26">
        <f t="shared" si="106"/>
        <v>-2.8964736204943813E-2</v>
      </c>
      <c r="N3197" s="54"/>
      <c r="O3197" s="26"/>
      <c r="T3197" s="53"/>
      <c r="Y3197" s="28"/>
    </row>
    <row r="3198" spans="9:25" x14ac:dyDescent="0.3">
      <c r="I3198" s="22">
        <v>41785</v>
      </c>
      <c r="J3198" s="29">
        <f t="shared" si="105"/>
        <v>2014</v>
      </c>
      <c r="K3198" s="29">
        <v>2260</v>
      </c>
      <c r="L3198" s="42">
        <v>4963.93</v>
      </c>
      <c r="M3198" s="26" t="str">
        <f t="shared" si="106"/>
        <v/>
      </c>
      <c r="N3198" s="54"/>
      <c r="O3198" s="26"/>
      <c r="T3198" s="53"/>
      <c r="Y3198" s="28"/>
    </row>
    <row r="3199" spans="9:25" x14ac:dyDescent="0.3">
      <c r="I3199" s="22">
        <v>41787</v>
      </c>
      <c r="J3199" s="29">
        <f t="shared" si="105"/>
        <v>2014</v>
      </c>
      <c r="K3199" s="29">
        <v>2255</v>
      </c>
      <c r="L3199" s="42">
        <v>4985.58</v>
      </c>
      <c r="M3199" s="26">
        <f t="shared" si="106"/>
        <v>-3.6831825479161411E-2</v>
      </c>
      <c r="N3199" s="54"/>
      <c r="O3199" s="26"/>
      <c r="T3199" s="53"/>
      <c r="Y3199" s="28"/>
    </row>
    <row r="3200" spans="9:25" x14ac:dyDescent="0.3">
      <c r="I3200" s="22">
        <v>41789</v>
      </c>
      <c r="J3200" s="29">
        <f t="shared" si="105"/>
        <v>2014</v>
      </c>
      <c r="K3200" s="29">
        <v>2155</v>
      </c>
      <c r="L3200" s="42">
        <v>4893.91</v>
      </c>
      <c r="M3200" s="26">
        <f t="shared" si="106"/>
        <v>-4.5956351797880907E-2</v>
      </c>
      <c r="N3200" s="54"/>
      <c r="O3200" s="26"/>
      <c r="T3200" s="53"/>
      <c r="Y3200" s="28"/>
    </row>
    <row r="3201" spans="9:25" x14ac:dyDescent="0.3">
      <c r="I3201" s="22">
        <v>41792</v>
      </c>
      <c r="J3201" s="29">
        <f t="shared" si="105"/>
        <v>2014</v>
      </c>
      <c r="K3201" s="29">
        <v>2230</v>
      </c>
      <c r="L3201" s="42">
        <v>4912.09</v>
      </c>
      <c r="M3201" s="26" t="str">
        <f t="shared" si="106"/>
        <v/>
      </c>
      <c r="N3201" s="54"/>
      <c r="O3201" s="26"/>
      <c r="T3201" s="53"/>
      <c r="Y3201" s="28"/>
    </row>
    <row r="3202" spans="9:25" x14ac:dyDescent="0.3">
      <c r="I3202" s="22">
        <v>41793</v>
      </c>
      <c r="J3202" s="29">
        <f t="shared" si="105"/>
        <v>2014</v>
      </c>
      <c r="K3202" s="29">
        <v>2250</v>
      </c>
      <c r="L3202" s="42">
        <v>4942.16</v>
      </c>
      <c r="M3202" s="26">
        <f t="shared" si="106"/>
        <v>-5.8716445231175654E-3</v>
      </c>
      <c r="N3202" s="54"/>
      <c r="O3202" s="26"/>
      <c r="T3202" s="53"/>
      <c r="Y3202" s="28"/>
    </row>
    <row r="3203" spans="9:25" x14ac:dyDescent="0.3">
      <c r="I3203" s="22">
        <v>41794</v>
      </c>
      <c r="J3203" s="29">
        <f t="shared" si="105"/>
        <v>2014</v>
      </c>
      <c r="K3203" s="29">
        <v>2210</v>
      </c>
      <c r="L3203" s="42">
        <v>4932.5600000000004</v>
      </c>
      <c r="M3203" s="26">
        <f t="shared" si="106"/>
        <v>-1.7733356433494295E-2</v>
      </c>
      <c r="N3203" s="54"/>
      <c r="O3203" s="26"/>
      <c r="T3203" s="53"/>
      <c r="Y3203" s="28"/>
    </row>
    <row r="3204" spans="9:25" x14ac:dyDescent="0.3">
      <c r="I3204" s="22">
        <v>41795</v>
      </c>
      <c r="J3204" s="29">
        <f t="shared" si="105"/>
        <v>2014</v>
      </c>
      <c r="K3204" s="29">
        <v>2210</v>
      </c>
      <c r="L3204" s="42">
        <v>4935.5600000000004</v>
      </c>
      <c r="M3204" s="26">
        <f t="shared" si="106"/>
        <v>-1.3128796573636003E-2</v>
      </c>
      <c r="N3204" s="54"/>
      <c r="O3204" s="26"/>
      <c r="T3204" s="53"/>
      <c r="Y3204" s="28"/>
    </row>
    <row r="3205" spans="9:25" x14ac:dyDescent="0.3">
      <c r="I3205" s="22">
        <v>41796</v>
      </c>
      <c r="J3205" s="29">
        <f t="shared" ref="J3205:J3268" si="107">YEAR(I3205)</f>
        <v>2014</v>
      </c>
      <c r="K3205" s="29">
        <v>2210</v>
      </c>
      <c r="L3205" s="42">
        <v>4937.18</v>
      </c>
      <c r="M3205" s="26" t="str">
        <f t="shared" ref="M3205:M3268" si="108">IFERROR((L3205-_xlfn.XLOOKUP(EDATE(I3205, -12), I:I, L:L, "", 0)) / _xlfn.XLOOKUP(EDATE(I3205, -12), I:I, L:L, "", 0),IF(_xlfn.XLOOKUP(EDATE(I3205, -12), I:I, L:L, "", 0)=0, "Previous Year Value is Zero", ""))</f>
        <v/>
      </c>
      <c r="N3205" s="54"/>
      <c r="O3205" s="26"/>
      <c r="T3205" s="53"/>
      <c r="Y3205" s="28"/>
    </row>
    <row r="3206" spans="9:25" x14ac:dyDescent="0.3">
      <c r="I3206" s="22">
        <v>41799</v>
      </c>
      <c r="J3206" s="29">
        <f t="shared" si="107"/>
        <v>2014</v>
      </c>
      <c r="K3206" s="29">
        <v>2215</v>
      </c>
      <c r="L3206" s="42">
        <v>4885.08</v>
      </c>
      <c r="M3206" s="26" t="str">
        <f t="shared" si="108"/>
        <v/>
      </c>
      <c r="N3206" s="54"/>
      <c r="O3206" s="26"/>
      <c r="T3206" s="53"/>
      <c r="Y3206" s="28"/>
    </row>
    <row r="3207" spans="9:25" x14ac:dyDescent="0.3">
      <c r="I3207" s="22">
        <v>41800</v>
      </c>
      <c r="J3207" s="29">
        <f t="shared" si="107"/>
        <v>2014</v>
      </c>
      <c r="K3207" s="29">
        <v>2250</v>
      </c>
      <c r="L3207" s="42">
        <v>4946.09</v>
      </c>
      <c r="M3207" s="26">
        <f t="shared" si="108"/>
        <v>3.5316502594523819E-2</v>
      </c>
      <c r="N3207" s="54"/>
      <c r="O3207" s="26"/>
      <c r="T3207" s="53"/>
      <c r="Y3207" s="28"/>
    </row>
    <row r="3208" spans="9:25" x14ac:dyDescent="0.3">
      <c r="I3208" s="22">
        <v>41801</v>
      </c>
      <c r="J3208" s="29">
        <f t="shared" si="107"/>
        <v>2014</v>
      </c>
      <c r="K3208" s="29">
        <v>2250</v>
      </c>
      <c r="L3208" s="42">
        <v>4971.95</v>
      </c>
      <c r="M3208" s="26">
        <f t="shared" si="108"/>
        <v>7.8525797459842298E-2</v>
      </c>
      <c r="N3208" s="54"/>
      <c r="O3208" s="26"/>
      <c r="T3208" s="53"/>
      <c r="Y3208" s="28"/>
    </row>
    <row r="3209" spans="9:25" x14ac:dyDescent="0.3">
      <c r="I3209" s="22">
        <v>41802</v>
      </c>
      <c r="J3209" s="29">
        <f t="shared" si="107"/>
        <v>2014</v>
      </c>
      <c r="K3209" s="29">
        <v>2240</v>
      </c>
      <c r="L3209" s="42">
        <v>4934.41</v>
      </c>
      <c r="M3209" s="26">
        <f t="shared" si="108"/>
        <v>5.0348242185836958E-2</v>
      </c>
      <c r="N3209" s="54"/>
      <c r="O3209" s="26"/>
      <c r="T3209" s="53"/>
      <c r="Y3209" s="28"/>
    </row>
    <row r="3210" spans="9:25" x14ac:dyDescent="0.3">
      <c r="I3210" s="22">
        <v>41803</v>
      </c>
      <c r="J3210" s="29">
        <f t="shared" si="107"/>
        <v>2014</v>
      </c>
      <c r="K3210" s="29">
        <v>2215</v>
      </c>
      <c r="L3210" s="42">
        <v>4926.66</v>
      </c>
      <c r="M3210" s="26">
        <f t="shared" si="108"/>
        <v>6.9232538859204024E-2</v>
      </c>
      <c r="N3210" s="54"/>
      <c r="O3210" s="26"/>
      <c r="T3210" s="53"/>
      <c r="Y3210" s="28"/>
    </row>
    <row r="3211" spans="9:25" x14ac:dyDescent="0.3">
      <c r="I3211" s="22">
        <v>41806</v>
      </c>
      <c r="J3211" s="29">
        <f t="shared" si="107"/>
        <v>2014</v>
      </c>
      <c r="K3211" s="29">
        <v>2205</v>
      </c>
      <c r="L3211" s="42">
        <v>4885.46</v>
      </c>
      <c r="M3211" s="26" t="str">
        <f t="shared" si="108"/>
        <v/>
      </c>
      <c r="N3211" s="54"/>
      <c r="O3211" s="26"/>
      <c r="T3211" s="53"/>
      <c r="Y3211" s="28"/>
    </row>
    <row r="3212" spans="9:25" x14ac:dyDescent="0.3">
      <c r="I3212" s="22">
        <v>41807</v>
      </c>
      <c r="J3212" s="29">
        <f t="shared" si="107"/>
        <v>2014</v>
      </c>
      <c r="K3212" s="29">
        <v>2215</v>
      </c>
      <c r="L3212" s="42">
        <v>4909.5200000000004</v>
      </c>
      <c r="M3212" s="26">
        <f t="shared" si="108"/>
        <v>2.8279400984396363E-2</v>
      </c>
      <c r="N3212" s="54"/>
      <c r="O3212" s="26"/>
      <c r="T3212" s="53"/>
      <c r="Y3212" s="28"/>
    </row>
    <row r="3213" spans="9:25" x14ac:dyDescent="0.3">
      <c r="I3213" s="22">
        <v>41808</v>
      </c>
      <c r="J3213" s="29">
        <f t="shared" si="107"/>
        <v>2014</v>
      </c>
      <c r="K3213" s="29">
        <v>2205</v>
      </c>
      <c r="L3213" s="42">
        <v>4887.8599999999997</v>
      </c>
      <c r="M3213" s="26">
        <f t="shared" si="108"/>
        <v>9.7945438957121461E-3</v>
      </c>
      <c r="N3213" s="54"/>
      <c r="O3213" s="26"/>
      <c r="T3213" s="53"/>
      <c r="Y3213" s="28"/>
    </row>
    <row r="3214" spans="9:25" x14ac:dyDescent="0.3">
      <c r="I3214" s="22">
        <v>41809</v>
      </c>
      <c r="J3214" s="29">
        <f t="shared" si="107"/>
        <v>2014</v>
      </c>
      <c r="K3214" s="29">
        <v>2210</v>
      </c>
      <c r="L3214" s="42">
        <v>4864.2700000000004</v>
      </c>
      <c r="M3214" s="26">
        <f t="shared" si="108"/>
        <v>1.1985453516579201E-2</v>
      </c>
      <c r="N3214" s="54"/>
      <c r="O3214" s="26"/>
      <c r="T3214" s="53"/>
      <c r="Y3214" s="28"/>
    </row>
    <row r="3215" spans="9:25" x14ac:dyDescent="0.3">
      <c r="I3215" s="22">
        <v>41810</v>
      </c>
      <c r="J3215" s="29">
        <f t="shared" si="107"/>
        <v>2014</v>
      </c>
      <c r="K3215" s="29">
        <v>2180</v>
      </c>
      <c r="L3215" s="42">
        <v>4847.7</v>
      </c>
      <c r="M3215" s="26">
        <f t="shared" si="108"/>
        <v>4.7021699830885173E-2</v>
      </c>
      <c r="N3215" s="54"/>
      <c r="O3215" s="26"/>
      <c r="T3215" s="53"/>
      <c r="Y3215" s="28"/>
    </row>
    <row r="3216" spans="9:25" x14ac:dyDescent="0.3">
      <c r="I3216" s="22">
        <v>41813</v>
      </c>
      <c r="J3216" s="29">
        <f t="shared" si="107"/>
        <v>2014</v>
      </c>
      <c r="K3216" s="29">
        <v>2200</v>
      </c>
      <c r="L3216" s="42">
        <v>4842.13</v>
      </c>
      <c r="M3216" s="26" t="str">
        <f t="shared" si="108"/>
        <v/>
      </c>
      <c r="N3216" s="54"/>
      <c r="O3216" s="26"/>
      <c r="T3216" s="53"/>
      <c r="Y3216" s="28"/>
    </row>
    <row r="3217" spans="9:25" x14ac:dyDescent="0.3">
      <c r="I3217" s="22">
        <v>41814</v>
      </c>
      <c r="J3217" s="29">
        <f t="shared" si="107"/>
        <v>2014</v>
      </c>
      <c r="K3217" s="29">
        <v>2190</v>
      </c>
      <c r="L3217" s="42">
        <v>4862.24</v>
      </c>
      <c r="M3217" s="26">
        <f t="shared" si="108"/>
        <v>9.770491211118279E-2</v>
      </c>
      <c r="N3217" s="54"/>
      <c r="O3217" s="26"/>
      <c r="T3217" s="53"/>
      <c r="Y3217" s="28"/>
    </row>
    <row r="3218" spans="9:25" x14ac:dyDescent="0.3">
      <c r="I3218" s="22">
        <v>41815</v>
      </c>
      <c r="J3218" s="29">
        <f t="shared" si="107"/>
        <v>2014</v>
      </c>
      <c r="K3218" s="29">
        <v>2140</v>
      </c>
      <c r="L3218" s="42">
        <v>4838.9799999999996</v>
      </c>
      <c r="M3218" s="26">
        <f t="shared" si="108"/>
        <v>9.5071817002989376E-2</v>
      </c>
      <c r="N3218" s="54"/>
      <c r="O3218" s="26"/>
      <c r="T3218" s="53"/>
      <c r="Y3218" s="28"/>
    </row>
    <row r="3219" spans="9:25" x14ac:dyDescent="0.3">
      <c r="I3219" s="22">
        <v>41816</v>
      </c>
      <c r="J3219" s="29">
        <f t="shared" si="107"/>
        <v>2014</v>
      </c>
      <c r="K3219" s="29">
        <v>2200</v>
      </c>
      <c r="L3219" s="42">
        <v>4872.42</v>
      </c>
      <c r="M3219" s="26">
        <f t="shared" si="108"/>
        <v>6.2054654480538422E-2</v>
      </c>
      <c r="N3219" s="54"/>
      <c r="O3219" s="26"/>
      <c r="T3219" s="53"/>
      <c r="Y3219" s="28"/>
    </row>
    <row r="3220" spans="9:25" x14ac:dyDescent="0.3">
      <c r="I3220" s="22">
        <v>41817</v>
      </c>
      <c r="J3220" s="29">
        <f t="shared" si="107"/>
        <v>2014</v>
      </c>
      <c r="K3220" s="29">
        <v>2165</v>
      </c>
      <c r="L3220" s="42">
        <v>4845.13</v>
      </c>
      <c r="M3220" s="26">
        <f t="shared" si="108"/>
        <v>3.6225204512645055E-2</v>
      </c>
      <c r="N3220" s="54"/>
      <c r="O3220" s="26"/>
      <c r="T3220" s="53"/>
      <c r="Y3220" s="28"/>
    </row>
    <row r="3221" spans="9:25" x14ac:dyDescent="0.3">
      <c r="I3221" s="22">
        <v>41820</v>
      </c>
      <c r="J3221" s="29">
        <f t="shared" si="107"/>
        <v>2014</v>
      </c>
      <c r="K3221" s="29">
        <v>2200</v>
      </c>
      <c r="L3221" s="42">
        <v>4878.58</v>
      </c>
      <c r="M3221" s="26" t="str">
        <f t="shared" si="108"/>
        <v/>
      </c>
      <c r="N3221" s="54"/>
      <c r="O3221" s="26"/>
      <c r="T3221" s="53"/>
      <c r="Y3221" s="28"/>
    </row>
    <row r="3222" spans="9:25" x14ac:dyDescent="0.3">
      <c r="I3222" s="22">
        <v>41821</v>
      </c>
      <c r="J3222" s="29">
        <f t="shared" si="107"/>
        <v>2014</v>
      </c>
      <c r="K3222" s="29">
        <v>2200</v>
      </c>
      <c r="L3222" s="42">
        <v>4884.83</v>
      </c>
      <c r="M3222" s="26">
        <f t="shared" si="108"/>
        <v>2.247642570827536E-2</v>
      </c>
      <c r="N3222" s="54"/>
      <c r="O3222" s="26"/>
      <c r="T3222" s="53"/>
      <c r="Y3222" s="28"/>
    </row>
    <row r="3223" spans="9:25" x14ac:dyDescent="0.3">
      <c r="I3223" s="22">
        <v>41822</v>
      </c>
      <c r="J3223" s="29">
        <f t="shared" si="107"/>
        <v>2014</v>
      </c>
      <c r="K3223" s="29">
        <v>2215</v>
      </c>
      <c r="L3223" s="42">
        <v>4908.2700000000004</v>
      </c>
      <c r="M3223" s="26">
        <f t="shared" si="108"/>
        <v>3.7974496161735913E-2</v>
      </c>
      <c r="N3223" s="54"/>
      <c r="O3223" s="26"/>
      <c r="T3223" s="53"/>
      <c r="Y3223" s="28"/>
    </row>
    <row r="3224" spans="9:25" x14ac:dyDescent="0.3">
      <c r="I3224" s="22">
        <v>41823</v>
      </c>
      <c r="J3224" s="29">
        <f t="shared" si="107"/>
        <v>2014</v>
      </c>
      <c r="K3224" s="29">
        <v>2195</v>
      </c>
      <c r="L3224" s="42">
        <v>4888.7299999999996</v>
      </c>
      <c r="M3224" s="26">
        <f t="shared" si="108"/>
        <v>6.8072927476704931E-2</v>
      </c>
      <c r="N3224" s="54"/>
      <c r="O3224" s="26"/>
      <c r="T3224" s="53"/>
      <c r="Y3224" s="28"/>
    </row>
    <row r="3225" spans="9:25" x14ac:dyDescent="0.3">
      <c r="I3225" s="22">
        <v>41824</v>
      </c>
      <c r="J3225" s="29">
        <f t="shared" si="107"/>
        <v>2014</v>
      </c>
      <c r="K3225" s="29">
        <v>2220</v>
      </c>
      <c r="L3225" s="42">
        <v>4905.83</v>
      </c>
      <c r="M3225" s="26">
        <f t="shared" si="108"/>
        <v>7.0690735126900592E-2</v>
      </c>
      <c r="N3225" s="54"/>
      <c r="O3225" s="26"/>
      <c r="T3225" s="53"/>
      <c r="Y3225" s="28"/>
    </row>
    <row r="3226" spans="9:25" x14ac:dyDescent="0.3">
      <c r="I3226" s="22">
        <v>41827</v>
      </c>
      <c r="J3226" s="29">
        <f t="shared" si="107"/>
        <v>2014</v>
      </c>
      <c r="K3226" s="29">
        <v>2255</v>
      </c>
      <c r="L3226" s="42">
        <v>4989.03</v>
      </c>
      <c r="M3226" s="26" t="str">
        <f t="shared" si="108"/>
        <v/>
      </c>
      <c r="N3226" s="54"/>
      <c r="O3226" s="26"/>
      <c r="T3226" s="53"/>
      <c r="Y3226" s="28"/>
    </row>
    <row r="3227" spans="9:25" x14ac:dyDescent="0.3">
      <c r="I3227" s="22">
        <v>41828</v>
      </c>
      <c r="J3227" s="29">
        <f t="shared" si="107"/>
        <v>2014</v>
      </c>
      <c r="K3227" s="29">
        <v>2260</v>
      </c>
      <c r="L3227" s="42">
        <v>5024.71</v>
      </c>
      <c r="M3227" s="26">
        <f t="shared" si="108"/>
        <v>0.13331739455028946</v>
      </c>
      <c r="N3227" s="54"/>
      <c r="O3227" s="26"/>
      <c r="T3227" s="53"/>
      <c r="Y3227" s="28"/>
    </row>
    <row r="3228" spans="9:25" x14ac:dyDescent="0.3">
      <c r="I3228" s="22">
        <v>41830</v>
      </c>
      <c r="J3228" s="29">
        <f t="shared" si="107"/>
        <v>2014</v>
      </c>
      <c r="K3228" s="29">
        <v>2295</v>
      </c>
      <c r="L3228" s="42">
        <v>5098.01</v>
      </c>
      <c r="M3228" s="26">
        <f t="shared" si="108"/>
        <v>0.13829421431505989</v>
      </c>
      <c r="N3228" s="54"/>
      <c r="O3228" s="26"/>
      <c r="T3228" s="53"/>
      <c r="Y3228" s="28"/>
    </row>
    <row r="3229" spans="9:25" x14ac:dyDescent="0.3">
      <c r="I3229" s="22">
        <v>41831</v>
      </c>
      <c r="J3229" s="29">
        <f t="shared" si="107"/>
        <v>2014</v>
      </c>
      <c r="K3229" s="29">
        <v>2260</v>
      </c>
      <c r="L3229" s="42">
        <v>5032.6000000000004</v>
      </c>
      <c r="M3229" s="26">
        <f t="shared" si="108"/>
        <v>9.304073219785329E-2</v>
      </c>
      <c r="N3229" s="54"/>
      <c r="O3229" s="26"/>
      <c r="T3229" s="53"/>
      <c r="Y3229" s="28"/>
    </row>
    <row r="3230" spans="9:25" x14ac:dyDescent="0.3">
      <c r="I3230" s="22">
        <v>41834</v>
      </c>
      <c r="J3230" s="29">
        <f t="shared" si="107"/>
        <v>2014</v>
      </c>
      <c r="K3230" s="29">
        <v>2260</v>
      </c>
      <c r="L3230" s="42">
        <v>5021.0600000000004</v>
      </c>
      <c r="M3230" s="26" t="str">
        <f t="shared" si="108"/>
        <v/>
      </c>
      <c r="N3230" s="54"/>
      <c r="O3230" s="26"/>
      <c r="T3230" s="53"/>
      <c r="Y3230" s="28"/>
    </row>
    <row r="3231" spans="9:25" x14ac:dyDescent="0.3">
      <c r="I3231" s="22">
        <v>41835</v>
      </c>
      <c r="J3231" s="29">
        <f t="shared" si="107"/>
        <v>2014</v>
      </c>
      <c r="K3231" s="29">
        <v>2280</v>
      </c>
      <c r="L3231" s="42">
        <v>5070.82</v>
      </c>
      <c r="M3231" s="26">
        <f t="shared" si="108"/>
        <v>9.3855768131448594E-2</v>
      </c>
      <c r="N3231" s="54"/>
      <c r="O3231" s="26"/>
      <c r="T3231" s="53"/>
      <c r="Y3231" s="28"/>
    </row>
    <row r="3232" spans="9:25" x14ac:dyDescent="0.3">
      <c r="I3232" s="22">
        <v>41836</v>
      </c>
      <c r="J3232" s="29">
        <f t="shared" si="107"/>
        <v>2014</v>
      </c>
      <c r="K3232" s="29">
        <v>2330</v>
      </c>
      <c r="L3232" s="42">
        <v>5113.93</v>
      </c>
      <c r="M3232" s="26">
        <f t="shared" si="108"/>
        <v>0.10118129904135199</v>
      </c>
      <c r="N3232" s="54"/>
      <c r="O3232" s="26"/>
      <c r="T3232" s="53"/>
      <c r="Y3232" s="28"/>
    </row>
    <row r="3233" spans="9:25" x14ac:dyDescent="0.3">
      <c r="I3233" s="22">
        <v>41837</v>
      </c>
      <c r="J3233" s="29">
        <f t="shared" si="107"/>
        <v>2014</v>
      </c>
      <c r="K3233" s="29">
        <v>2330</v>
      </c>
      <c r="L3233" s="42">
        <v>5071.2</v>
      </c>
      <c r="M3233" s="26">
        <f t="shared" si="108"/>
        <v>8.3821329343876858E-2</v>
      </c>
      <c r="N3233" s="54"/>
      <c r="O3233" s="26"/>
      <c r="T3233" s="53"/>
      <c r="Y3233" s="28"/>
    </row>
    <row r="3234" spans="9:25" x14ac:dyDescent="0.3">
      <c r="I3234" s="22">
        <v>41838</v>
      </c>
      <c r="J3234" s="29">
        <f t="shared" si="107"/>
        <v>2014</v>
      </c>
      <c r="K3234" s="29">
        <v>2330</v>
      </c>
      <c r="L3234" s="42">
        <v>5087.01</v>
      </c>
      <c r="M3234" s="26">
        <f t="shared" si="108"/>
        <v>7.7655896484226189E-2</v>
      </c>
      <c r="N3234" s="54"/>
      <c r="O3234" s="26"/>
      <c r="T3234" s="53"/>
      <c r="Y3234" s="28"/>
    </row>
    <row r="3235" spans="9:25" x14ac:dyDescent="0.3">
      <c r="I3235" s="22">
        <v>41841</v>
      </c>
      <c r="J3235" s="29">
        <f t="shared" si="107"/>
        <v>2014</v>
      </c>
      <c r="K3235" s="29">
        <v>2330</v>
      </c>
      <c r="L3235" s="42">
        <v>5127.12</v>
      </c>
      <c r="M3235" s="26" t="str">
        <f t="shared" si="108"/>
        <v/>
      </c>
      <c r="N3235" s="54"/>
      <c r="O3235" s="26"/>
      <c r="T3235" s="53"/>
      <c r="Y3235" s="28"/>
    </row>
    <row r="3236" spans="9:25" x14ac:dyDescent="0.3">
      <c r="I3236" s="22">
        <v>41842</v>
      </c>
      <c r="J3236" s="29">
        <f t="shared" si="107"/>
        <v>2014</v>
      </c>
      <c r="K3236" s="29">
        <v>2335</v>
      </c>
      <c r="L3236" s="42">
        <v>5083.5200000000004</v>
      </c>
      <c r="M3236" s="26">
        <f t="shared" si="108"/>
        <v>8.6459014571552112E-2</v>
      </c>
      <c r="N3236" s="54"/>
      <c r="O3236" s="26"/>
      <c r="T3236" s="53"/>
      <c r="Y3236" s="28"/>
    </row>
    <row r="3237" spans="9:25" x14ac:dyDescent="0.3">
      <c r="I3237" s="22">
        <v>41843</v>
      </c>
      <c r="J3237" s="29">
        <f t="shared" si="107"/>
        <v>2014</v>
      </c>
      <c r="K3237" s="29">
        <v>2325</v>
      </c>
      <c r="L3237" s="42">
        <v>5093.2299999999996</v>
      </c>
      <c r="M3237" s="26">
        <f t="shared" si="108"/>
        <v>6.839921462673787E-2</v>
      </c>
      <c r="N3237" s="54"/>
      <c r="O3237" s="26"/>
      <c r="T3237" s="53"/>
      <c r="Y3237" s="28"/>
    </row>
    <row r="3238" spans="9:25" x14ac:dyDescent="0.3">
      <c r="I3238" s="22">
        <v>41844</v>
      </c>
      <c r="J3238" s="29">
        <f t="shared" si="107"/>
        <v>2014</v>
      </c>
      <c r="K3238" s="29">
        <v>2330</v>
      </c>
      <c r="L3238" s="42">
        <v>5098.6400000000003</v>
      </c>
      <c r="M3238" s="26">
        <f t="shared" si="108"/>
        <v>8.0655348551323613E-2</v>
      </c>
      <c r="N3238" s="54"/>
      <c r="O3238" s="26"/>
      <c r="T3238" s="53"/>
      <c r="Y3238" s="28"/>
    </row>
    <row r="3239" spans="9:25" x14ac:dyDescent="0.3">
      <c r="I3239" s="22">
        <v>41845</v>
      </c>
      <c r="J3239" s="29">
        <f t="shared" si="107"/>
        <v>2014</v>
      </c>
      <c r="K3239" s="29">
        <v>2320</v>
      </c>
      <c r="L3239" s="42">
        <v>5088.8</v>
      </c>
      <c r="M3239" s="26">
        <f t="shared" si="108"/>
        <v>8.8718304194158534E-2</v>
      </c>
      <c r="N3239" s="54"/>
      <c r="O3239" s="26"/>
      <c r="T3239" s="53"/>
      <c r="Y3239" s="28"/>
    </row>
    <row r="3240" spans="9:25" x14ac:dyDescent="0.3">
      <c r="I3240" s="22">
        <v>41855</v>
      </c>
      <c r="J3240" s="29">
        <f t="shared" si="107"/>
        <v>2014</v>
      </c>
      <c r="K3240" s="29">
        <v>2345</v>
      </c>
      <c r="L3240" s="42">
        <v>5119.25</v>
      </c>
      <c r="M3240" s="26" t="str">
        <f t="shared" si="108"/>
        <v/>
      </c>
      <c r="N3240" s="54"/>
      <c r="O3240" s="26"/>
      <c r="T3240" s="53"/>
      <c r="Y3240" s="28"/>
    </row>
    <row r="3241" spans="9:25" x14ac:dyDescent="0.3">
      <c r="I3241" s="22">
        <v>41856</v>
      </c>
      <c r="J3241" s="29">
        <f t="shared" si="107"/>
        <v>2014</v>
      </c>
      <c r="K3241" s="29">
        <v>2350</v>
      </c>
      <c r="L3241" s="42">
        <v>5109.09</v>
      </c>
      <c r="M3241" s="26" t="str">
        <f t="shared" si="108"/>
        <v/>
      </c>
      <c r="N3241" s="54"/>
      <c r="O3241" s="26"/>
      <c r="T3241" s="53"/>
      <c r="Y3241" s="28"/>
    </row>
    <row r="3242" spans="9:25" x14ac:dyDescent="0.3">
      <c r="I3242" s="22">
        <v>41857</v>
      </c>
      <c r="J3242" s="29">
        <f t="shared" si="107"/>
        <v>2014</v>
      </c>
      <c r="K3242" s="29">
        <v>2350</v>
      </c>
      <c r="L3242" s="42">
        <v>5058.2299999999996</v>
      </c>
      <c r="M3242" s="26" t="str">
        <f t="shared" si="108"/>
        <v/>
      </c>
      <c r="N3242" s="54"/>
      <c r="O3242" s="26"/>
      <c r="T3242" s="53"/>
      <c r="Y3242" s="28"/>
    </row>
    <row r="3243" spans="9:25" x14ac:dyDescent="0.3">
      <c r="I3243" s="22">
        <v>41858</v>
      </c>
      <c r="J3243" s="29">
        <f t="shared" si="107"/>
        <v>2014</v>
      </c>
      <c r="K3243" s="29">
        <v>2320</v>
      </c>
      <c r="L3243" s="42">
        <v>5066.9799999999996</v>
      </c>
      <c r="M3243" s="26" t="str">
        <f t="shared" si="108"/>
        <v/>
      </c>
      <c r="N3243" s="54"/>
      <c r="O3243" s="26"/>
      <c r="T3243" s="53"/>
      <c r="Y3243" s="28"/>
    </row>
    <row r="3244" spans="9:25" x14ac:dyDescent="0.3">
      <c r="I3244" s="22">
        <v>41859</v>
      </c>
      <c r="J3244" s="29">
        <f t="shared" si="107"/>
        <v>2014</v>
      </c>
      <c r="K3244" s="29">
        <v>2325</v>
      </c>
      <c r="L3244" s="42">
        <v>5053.76</v>
      </c>
      <c r="M3244" s="26" t="str">
        <f t="shared" si="108"/>
        <v/>
      </c>
      <c r="N3244" s="54"/>
      <c r="O3244" s="26"/>
      <c r="T3244" s="53"/>
      <c r="Y3244" s="28"/>
    </row>
    <row r="3245" spans="9:25" x14ac:dyDescent="0.3">
      <c r="I3245" s="22">
        <v>41862</v>
      </c>
      <c r="J3245" s="29">
        <f t="shared" si="107"/>
        <v>2014</v>
      </c>
      <c r="K3245" s="29">
        <v>2340</v>
      </c>
      <c r="L3245" s="42">
        <v>5113.24</v>
      </c>
      <c r="M3245" s="26" t="str">
        <f t="shared" si="108"/>
        <v/>
      </c>
      <c r="N3245" s="54"/>
      <c r="O3245" s="26"/>
      <c r="T3245" s="53"/>
      <c r="Y3245" s="28"/>
    </row>
    <row r="3246" spans="9:25" x14ac:dyDescent="0.3">
      <c r="I3246" s="22">
        <v>41863</v>
      </c>
      <c r="J3246" s="29">
        <f t="shared" si="107"/>
        <v>2014</v>
      </c>
      <c r="K3246" s="29">
        <v>2340</v>
      </c>
      <c r="L3246" s="42">
        <v>5132.3999999999996</v>
      </c>
      <c r="M3246" s="26">
        <f t="shared" si="108"/>
        <v>0.11627785583477242</v>
      </c>
      <c r="N3246" s="54"/>
      <c r="O3246" s="26"/>
      <c r="T3246" s="53"/>
      <c r="Y3246" s="28"/>
    </row>
    <row r="3247" spans="9:25" x14ac:dyDescent="0.3">
      <c r="I3247" s="22">
        <v>41864</v>
      </c>
      <c r="J3247" s="29">
        <f t="shared" si="107"/>
        <v>2014</v>
      </c>
      <c r="K3247" s="29">
        <v>2350</v>
      </c>
      <c r="L3247" s="42">
        <v>5168.2700000000004</v>
      </c>
      <c r="M3247" s="26">
        <f t="shared" si="108"/>
        <v>0.11088255524030625</v>
      </c>
      <c r="N3247" s="54"/>
      <c r="O3247" s="26"/>
      <c r="T3247" s="53"/>
      <c r="Y3247" s="28"/>
    </row>
    <row r="3248" spans="9:25" x14ac:dyDescent="0.3">
      <c r="I3248" s="22">
        <v>41865</v>
      </c>
      <c r="J3248" s="29">
        <f t="shared" si="107"/>
        <v>2014</v>
      </c>
      <c r="K3248" s="29">
        <v>2350</v>
      </c>
      <c r="L3248" s="42">
        <v>5155.55</v>
      </c>
      <c r="M3248" s="26">
        <f t="shared" si="108"/>
        <v>9.6988550406087295E-2</v>
      </c>
      <c r="N3248" s="54"/>
      <c r="O3248" s="26"/>
      <c r="T3248" s="53"/>
      <c r="Y3248" s="28"/>
    </row>
    <row r="3249" spans="9:25" x14ac:dyDescent="0.3">
      <c r="I3249" s="22">
        <v>41866</v>
      </c>
      <c r="J3249" s="29">
        <f t="shared" si="107"/>
        <v>2014</v>
      </c>
      <c r="K3249" s="29">
        <v>2360</v>
      </c>
      <c r="L3249" s="42">
        <v>5148.96</v>
      </c>
      <c r="M3249" s="26">
        <f t="shared" si="108"/>
        <v>9.9000454629860846E-2</v>
      </c>
      <c r="N3249" s="54"/>
      <c r="O3249" s="26"/>
      <c r="T3249" s="53"/>
      <c r="Y3249" s="28"/>
    </row>
    <row r="3250" spans="9:25" x14ac:dyDescent="0.3">
      <c r="I3250" s="22">
        <v>41869</v>
      </c>
      <c r="J3250" s="29">
        <f t="shared" si="107"/>
        <v>2014</v>
      </c>
      <c r="K3250" s="29">
        <v>2355</v>
      </c>
      <c r="L3250" s="42">
        <v>5156.75</v>
      </c>
      <c r="M3250" s="26" t="str">
        <f t="shared" si="108"/>
        <v/>
      </c>
      <c r="N3250" s="54"/>
      <c r="O3250" s="26"/>
      <c r="T3250" s="53"/>
      <c r="Y3250" s="28"/>
    </row>
    <row r="3251" spans="9:25" x14ac:dyDescent="0.3">
      <c r="I3251" s="22">
        <v>41870</v>
      </c>
      <c r="J3251" s="29">
        <f t="shared" si="107"/>
        <v>2014</v>
      </c>
      <c r="K3251" s="29">
        <v>2335</v>
      </c>
      <c r="L3251" s="42">
        <v>5165.17</v>
      </c>
      <c r="M3251" s="26">
        <f t="shared" si="108"/>
        <v>0.19743735974331858</v>
      </c>
      <c r="N3251" s="54"/>
      <c r="O3251" s="26"/>
      <c r="T3251" s="53"/>
      <c r="Y3251" s="28"/>
    </row>
    <row r="3252" spans="9:25" x14ac:dyDescent="0.3">
      <c r="I3252" s="22">
        <v>41871</v>
      </c>
      <c r="J3252" s="29">
        <f t="shared" si="107"/>
        <v>2014</v>
      </c>
      <c r="K3252" s="29">
        <v>2355</v>
      </c>
      <c r="L3252" s="42">
        <v>5190.17</v>
      </c>
      <c r="M3252" s="26">
        <f t="shared" si="108"/>
        <v>0.24316044627758709</v>
      </c>
      <c r="N3252" s="54"/>
      <c r="O3252" s="26"/>
      <c r="T3252" s="53"/>
      <c r="Y3252" s="28"/>
    </row>
    <row r="3253" spans="9:25" x14ac:dyDescent="0.3">
      <c r="I3253" s="22">
        <v>41872</v>
      </c>
      <c r="J3253" s="29">
        <f t="shared" si="107"/>
        <v>2014</v>
      </c>
      <c r="K3253" s="29">
        <v>2360</v>
      </c>
      <c r="L3253" s="42">
        <v>5206.1400000000003</v>
      </c>
      <c r="M3253" s="26">
        <f t="shared" si="108"/>
        <v>0.23413576076521009</v>
      </c>
      <c r="N3253" s="54"/>
      <c r="O3253" s="26"/>
      <c r="T3253" s="53"/>
      <c r="Y3253" s="28"/>
    </row>
    <row r="3254" spans="9:25" x14ac:dyDescent="0.3">
      <c r="I3254" s="22">
        <v>41873</v>
      </c>
      <c r="J3254" s="29">
        <f t="shared" si="107"/>
        <v>2014</v>
      </c>
      <c r="K3254" s="29">
        <v>2360</v>
      </c>
      <c r="L3254" s="42">
        <v>5198.8999999999996</v>
      </c>
      <c r="M3254" s="26">
        <f t="shared" si="108"/>
        <v>0.24631719250804879</v>
      </c>
      <c r="N3254" s="54"/>
      <c r="O3254" s="26"/>
      <c r="T3254" s="53"/>
      <c r="Y3254" s="28"/>
    </row>
    <row r="3255" spans="9:25" x14ac:dyDescent="0.3">
      <c r="I3255" s="22">
        <v>41876</v>
      </c>
      <c r="J3255" s="29">
        <f t="shared" si="107"/>
        <v>2014</v>
      </c>
      <c r="K3255" s="29">
        <v>2355</v>
      </c>
      <c r="L3255" s="42">
        <v>5184.96</v>
      </c>
      <c r="M3255" s="26" t="str">
        <f t="shared" si="108"/>
        <v/>
      </c>
      <c r="N3255" s="54"/>
      <c r="O3255" s="26"/>
      <c r="T3255" s="53"/>
      <c r="Y3255" s="28"/>
    </row>
    <row r="3256" spans="9:25" x14ac:dyDescent="0.3">
      <c r="I3256" s="22">
        <v>41877</v>
      </c>
      <c r="J3256" s="29">
        <f t="shared" si="107"/>
        <v>2014</v>
      </c>
      <c r="K3256" s="29">
        <v>2360</v>
      </c>
      <c r="L3256" s="42">
        <v>5146.55</v>
      </c>
      <c r="M3256" s="26">
        <f t="shared" si="108"/>
        <v>0.24895951386546364</v>
      </c>
      <c r="N3256" s="54"/>
      <c r="O3256" s="26"/>
      <c r="T3256" s="53"/>
      <c r="Y3256" s="28"/>
    </row>
    <row r="3257" spans="9:25" x14ac:dyDescent="0.3">
      <c r="I3257" s="22">
        <v>41878</v>
      </c>
      <c r="J3257" s="29">
        <f t="shared" si="107"/>
        <v>2014</v>
      </c>
      <c r="K3257" s="29">
        <v>2370</v>
      </c>
      <c r="L3257" s="42">
        <v>5165.25</v>
      </c>
      <c r="M3257" s="26">
        <f t="shared" si="108"/>
        <v>0.30177880156457915</v>
      </c>
      <c r="N3257" s="54"/>
      <c r="O3257" s="26"/>
      <c r="T3257" s="53"/>
      <c r="Y3257" s="28"/>
    </row>
    <row r="3258" spans="9:25" x14ac:dyDescent="0.3">
      <c r="I3258" s="22">
        <v>41879</v>
      </c>
      <c r="J3258" s="29">
        <f t="shared" si="107"/>
        <v>2014</v>
      </c>
      <c r="K3258" s="29">
        <v>2370</v>
      </c>
      <c r="L3258" s="42">
        <v>5184.4799999999996</v>
      </c>
      <c r="M3258" s="26">
        <f t="shared" si="108"/>
        <v>0.28759611372712629</v>
      </c>
      <c r="N3258" s="54"/>
      <c r="O3258" s="26"/>
      <c r="T3258" s="53"/>
      <c r="Y3258" s="28"/>
    </row>
    <row r="3259" spans="9:25" x14ac:dyDescent="0.3">
      <c r="I3259" s="22">
        <v>41880</v>
      </c>
      <c r="J3259" s="29">
        <f t="shared" si="107"/>
        <v>2014</v>
      </c>
      <c r="K3259" s="29">
        <v>2240</v>
      </c>
      <c r="L3259" s="42">
        <v>5136.8599999999997</v>
      </c>
      <c r="M3259" s="26">
        <f t="shared" si="108"/>
        <v>0.25179659761330919</v>
      </c>
      <c r="N3259" s="54"/>
      <c r="O3259" s="26"/>
      <c r="T3259" s="53"/>
      <c r="Y3259" s="28"/>
    </row>
    <row r="3260" spans="9:25" x14ac:dyDescent="0.3">
      <c r="I3260" s="22">
        <v>41883</v>
      </c>
      <c r="J3260" s="29">
        <f t="shared" si="107"/>
        <v>2014</v>
      </c>
      <c r="K3260" s="29">
        <v>2340</v>
      </c>
      <c r="L3260" s="42">
        <v>5177.62</v>
      </c>
      <c r="M3260" s="26" t="str">
        <f t="shared" si="108"/>
        <v/>
      </c>
      <c r="N3260" s="54"/>
      <c r="O3260" s="26"/>
      <c r="T3260" s="53"/>
      <c r="Y3260" s="28"/>
    </row>
    <row r="3261" spans="9:25" x14ac:dyDescent="0.3">
      <c r="I3261" s="22">
        <v>41884</v>
      </c>
      <c r="J3261" s="29">
        <f t="shared" si="107"/>
        <v>2014</v>
      </c>
      <c r="K3261" s="29">
        <v>2340</v>
      </c>
      <c r="L3261" s="42">
        <v>5201.59</v>
      </c>
      <c r="M3261" s="26">
        <f t="shared" si="108"/>
        <v>0.26829999780553654</v>
      </c>
      <c r="N3261" s="54"/>
      <c r="O3261" s="26"/>
      <c r="T3261" s="53"/>
      <c r="Y3261" s="28"/>
    </row>
    <row r="3262" spans="9:25" x14ac:dyDescent="0.3">
      <c r="I3262" s="22">
        <v>41885</v>
      </c>
      <c r="J3262" s="29">
        <f t="shared" si="107"/>
        <v>2014</v>
      </c>
      <c r="K3262" s="29">
        <v>2340</v>
      </c>
      <c r="L3262" s="42">
        <v>5224.1400000000003</v>
      </c>
      <c r="M3262" s="26">
        <f t="shared" si="108"/>
        <v>0.25459352883398456</v>
      </c>
      <c r="N3262" s="54"/>
      <c r="O3262" s="26"/>
      <c r="T3262" s="53"/>
      <c r="Y3262" s="28"/>
    </row>
    <row r="3263" spans="9:25" x14ac:dyDescent="0.3">
      <c r="I3263" s="22">
        <v>41886</v>
      </c>
      <c r="J3263" s="29">
        <f t="shared" si="107"/>
        <v>2014</v>
      </c>
      <c r="K3263" s="29">
        <v>2360</v>
      </c>
      <c r="L3263" s="42">
        <v>5205.32</v>
      </c>
      <c r="M3263" s="26">
        <f t="shared" si="108"/>
        <v>0.27786206320916362</v>
      </c>
      <c r="N3263" s="54"/>
      <c r="O3263" s="26"/>
      <c r="T3263" s="53"/>
      <c r="Y3263" s="28"/>
    </row>
    <row r="3264" spans="9:25" x14ac:dyDescent="0.3">
      <c r="I3264" s="22">
        <v>41887</v>
      </c>
      <c r="J3264" s="29">
        <f t="shared" si="107"/>
        <v>2014</v>
      </c>
      <c r="K3264" s="29">
        <v>2420</v>
      </c>
      <c r="L3264" s="42">
        <v>5217.34</v>
      </c>
      <c r="M3264" s="26">
        <f t="shared" si="108"/>
        <v>0.28795860632063314</v>
      </c>
      <c r="N3264" s="54"/>
      <c r="O3264" s="26"/>
      <c r="T3264" s="53"/>
      <c r="Y3264" s="28"/>
    </row>
    <row r="3265" spans="9:25" x14ac:dyDescent="0.3">
      <c r="I3265" s="22">
        <v>41890</v>
      </c>
      <c r="J3265" s="29">
        <f t="shared" si="107"/>
        <v>2014</v>
      </c>
      <c r="K3265" s="29">
        <v>2455</v>
      </c>
      <c r="L3265" s="42">
        <v>5246.48</v>
      </c>
      <c r="M3265" s="26" t="str">
        <f t="shared" si="108"/>
        <v/>
      </c>
      <c r="N3265" s="54"/>
      <c r="O3265" s="26"/>
      <c r="T3265" s="53"/>
      <c r="Y3265" s="28"/>
    </row>
    <row r="3266" spans="9:25" x14ac:dyDescent="0.3">
      <c r="I3266" s="22">
        <v>41891</v>
      </c>
      <c r="J3266" s="29">
        <f t="shared" si="107"/>
        <v>2014</v>
      </c>
      <c r="K3266" s="29">
        <v>2505</v>
      </c>
      <c r="L3266" s="42">
        <v>5197.12</v>
      </c>
      <c r="M3266" s="26">
        <f t="shared" si="108"/>
        <v>0.23998988371038771</v>
      </c>
      <c r="N3266" s="54"/>
      <c r="O3266" s="26"/>
      <c r="T3266" s="53"/>
      <c r="Y3266" s="28"/>
    </row>
    <row r="3267" spans="9:25" x14ac:dyDescent="0.3">
      <c r="I3267" s="22">
        <v>41892</v>
      </c>
      <c r="J3267" s="29">
        <f t="shared" si="107"/>
        <v>2014</v>
      </c>
      <c r="K3267" s="29">
        <v>2470</v>
      </c>
      <c r="L3267" s="42">
        <v>5142.99</v>
      </c>
      <c r="M3267" s="26">
        <f t="shared" si="108"/>
        <v>0.18008829454767386</v>
      </c>
      <c r="N3267" s="54"/>
      <c r="O3267" s="26"/>
      <c r="T3267" s="53"/>
      <c r="Y3267" s="28"/>
    </row>
    <row r="3268" spans="9:25" x14ac:dyDescent="0.3">
      <c r="I3268" s="22">
        <v>41893</v>
      </c>
      <c r="J3268" s="29">
        <f t="shared" si="107"/>
        <v>2014</v>
      </c>
      <c r="K3268" s="29">
        <v>2440</v>
      </c>
      <c r="L3268" s="42">
        <v>5133.03</v>
      </c>
      <c r="M3268" s="26">
        <f t="shared" si="108"/>
        <v>0.18016425178529544</v>
      </c>
      <c r="N3268" s="54"/>
      <c r="O3268" s="26"/>
      <c r="T3268" s="53"/>
      <c r="Y3268" s="28"/>
    </row>
    <row r="3269" spans="9:25" x14ac:dyDescent="0.3">
      <c r="I3269" s="22">
        <v>41894</v>
      </c>
      <c r="J3269" s="29">
        <f t="shared" ref="J3269:J3332" si="109">YEAR(I3269)</f>
        <v>2014</v>
      </c>
      <c r="K3269" s="29">
        <v>2410</v>
      </c>
      <c r="L3269" s="42">
        <v>5143.71</v>
      </c>
      <c r="M3269" s="26">
        <f t="shared" ref="M3269:M3332" si="110">IFERROR((L3269-_xlfn.XLOOKUP(EDATE(I3269, -12), I:I, L:L, "", 0)) / _xlfn.XLOOKUP(EDATE(I3269, -12), I:I, L:L, "", 0),IF(_xlfn.XLOOKUP(EDATE(I3269, -12), I:I, L:L, "", 0)=0, "Previous Year Value is Zero", ""))</f>
        <v>0.18067070651425415</v>
      </c>
      <c r="N3269" s="54"/>
      <c r="O3269" s="26"/>
      <c r="T3269" s="53"/>
      <c r="Y3269" s="28"/>
    </row>
    <row r="3270" spans="9:25" x14ac:dyDescent="0.3">
      <c r="I3270" s="22">
        <v>41897</v>
      </c>
      <c r="J3270" s="29">
        <f t="shared" si="109"/>
        <v>2014</v>
      </c>
      <c r="K3270" s="29">
        <v>2405</v>
      </c>
      <c r="L3270" s="42">
        <v>5144.8999999999996</v>
      </c>
      <c r="M3270" s="26" t="str">
        <f t="shared" si="110"/>
        <v/>
      </c>
      <c r="N3270" s="54"/>
      <c r="O3270" s="26"/>
      <c r="T3270" s="53"/>
      <c r="Y3270" s="28"/>
    </row>
    <row r="3271" spans="9:25" x14ac:dyDescent="0.3">
      <c r="I3271" s="22">
        <v>41898</v>
      </c>
      <c r="J3271" s="29">
        <f t="shared" si="109"/>
        <v>2014</v>
      </c>
      <c r="K3271" s="29">
        <v>2390</v>
      </c>
      <c r="L3271" s="42">
        <v>5130.5</v>
      </c>
      <c r="M3271" s="26">
        <f t="shared" si="110"/>
        <v>0.13450413954146623</v>
      </c>
      <c r="N3271" s="54"/>
      <c r="O3271" s="26"/>
      <c r="T3271" s="53"/>
      <c r="Y3271" s="28"/>
    </row>
    <row r="3272" spans="9:25" x14ac:dyDescent="0.3">
      <c r="I3272" s="22">
        <v>41899</v>
      </c>
      <c r="J3272" s="29">
        <f t="shared" si="109"/>
        <v>2014</v>
      </c>
      <c r="K3272" s="29">
        <v>2450</v>
      </c>
      <c r="L3272" s="42">
        <v>5188.18</v>
      </c>
      <c r="M3272" s="26">
        <f t="shared" si="110"/>
        <v>0.14843213904666624</v>
      </c>
      <c r="N3272" s="54"/>
      <c r="O3272" s="26"/>
      <c r="T3272" s="53"/>
      <c r="Y3272" s="28"/>
    </row>
    <row r="3273" spans="9:25" x14ac:dyDescent="0.3">
      <c r="I3273" s="22">
        <v>41900</v>
      </c>
      <c r="J3273" s="29">
        <f t="shared" si="109"/>
        <v>2014</v>
      </c>
      <c r="K3273" s="29">
        <v>2510</v>
      </c>
      <c r="L3273" s="42">
        <v>5208.1400000000003</v>
      </c>
      <c r="M3273" s="26">
        <f t="shared" si="110"/>
        <v>0.16689407942642701</v>
      </c>
      <c r="N3273" s="54"/>
      <c r="O3273" s="26"/>
      <c r="T3273" s="53"/>
      <c r="Y3273" s="28"/>
    </row>
    <row r="3274" spans="9:25" x14ac:dyDescent="0.3">
      <c r="I3274" s="22">
        <v>41901</v>
      </c>
      <c r="J3274" s="29">
        <f t="shared" si="109"/>
        <v>2014</v>
      </c>
      <c r="K3274" s="29">
        <v>2520</v>
      </c>
      <c r="L3274" s="42">
        <v>5227.58</v>
      </c>
      <c r="M3274" s="26">
        <f t="shared" si="110"/>
        <v>0.1192211924046135</v>
      </c>
      <c r="N3274" s="54"/>
      <c r="O3274" s="26"/>
      <c r="T3274" s="53"/>
      <c r="Y3274" s="28"/>
    </row>
    <row r="3275" spans="9:25" x14ac:dyDescent="0.3">
      <c r="I3275" s="22">
        <v>41904</v>
      </c>
      <c r="J3275" s="29">
        <f t="shared" si="109"/>
        <v>2014</v>
      </c>
      <c r="K3275" s="29">
        <v>2560</v>
      </c>
      <c r="L3275" s="42">
        <v>5219.8</v>
      </c>
      <c r="M3275" s="26" t="str">
        <f t="shared" si="110"/>
        <v/>
      </c>
      <c r="N3275" s="54"/>
      <c r="O3275" s="26"/>
      <c r="T3275" s="53"/>
      <c r="Y3275" s="28"/>
    </row>
    <row r="3276" spans="9:25" x14ac:dyDescent="0.3">
      <c r="I3276" s="22">
        <v>41905</v>
      </c>
      <c r="J3276" s="29">
        <f t="shared" si="109"/>
        <v>2014</v>
      </c>
      <c r="K3276" s="29">
        <v>2530</v>
      </c>
      <c r="L3276" s="42">
        <v>5188.1099999999997</v>
      </c>
      <c r="M3276" s="26">
        <f t="shared" si="110"/>
        <v>0.1370302836378938</v>
      </c>
      <c r="N3276" s="54"/>
      <c r="O3276" s="26"/>
      <c r="T3276" s="53"/>
      <c r="Y3276" s="28"/>
    </row>
    <row r="3277" spans="9:25" x14ac:dyDescent="0.3">
      <c r="I3277" s="22">
        <v>41906</v>
      </c>
      <c r="J3277" s="29">
        <f t="shared" si="109"/>
        <v>2014</v>
      </c>
      <c r="K3277" s="29">
        <v>2495</v>
      </c>
      <c r="L3277" s="42">
        <v>5174.01</v>
      </c>
      <c r="M3277" s="26">
        <f t="shared" si="110"/>
        <v>0.15998529283182497</v>
      </c>
      <c r="N3277" s="54"/>
      <c r="O3277" s="26"/>
      <c r="T3277" s="53"/>
      <c r="Y3277" s="28"/>
    </row>
    <row r="3278" spans="9:25" x14ac:dyDescent="0.3">
      <c r="I3278" s="22">
        <v>41907</v>
      </c>
      <c r="J3278" s="29">
        <f t="shared" si="109"/>
        <v>2014</v>
      </c>
      <c r="K3278" s="29">
        <v>2575</v>
      </c>
      <c r="L3278" s="42">
        <v>5201.38</v>
      </c>
      <c r="M3278" s="26">
        <f t="shared" si="110"/>
        <v>0.18031574146143312</v>
      </c>
      <c r="N3278" s="54"/>
      <c r="O3278" s="26"/>
      <c r="T3278" s="53"/>
      <c r="Y3278" s="28"/>
    </row>
    <row r="3279" spans="9:25" x14ac:dyDescent="0.3">
      <c r="I3279" s="22">
        <v>41908</v>
      </c>
      <c r="J3279" s="29">
        <f t="shared" si="109"/>
        <v>2014</v>
      </c>
      <c r="K3279" s="29">
        <v>2560</v>
      </c>
      <c r="L3279" s="42">
        <v>5132.5600000000004</v>
      </c>
      <c r="M3279" s="26">
        <f t="shared" si="110"/>
        <v>0.16493148943800232</v>
      </c>
      <c r="N3279" s="54"/>
      <c r="O3279" s="26"/>
      <c r="T3279" s="53"/>
      <c r="Y3279" s="28"/>
    </row>
    <row r="3280" spans="9:25" x14ac:dyDescent="0.3">
      <c r="I3280" s="22">
        <v>41911</v>
      </c>
      <c r="J3280" s="29">
        <f t="shared" si="109"/>
        <v>2014</v>
      </c>
      <c r="K3280" s="29">
        <v>2615</v>
      </c>
      <c r="L3280" s="42">
        <v>5142.01</v>
      </c>
      <c r="M3280" s="26" t="str">
        <f t="shared" si="110"/>
        <v/>
      </c>
      <c r="N3280" s="54"/>
      <c r="O3280" s="26"/>
      <c r="T3280" s="53"/>
      <c r="Y3280" s="28"/>
    </row>
    <row r="3281" spans="9:25" x14ac:dyDescent="0.3">
      <c r="I3281" s="22">
        <v>41912</v>
      </c>
      <c r="J3281" s="29">
        <f t="shared" si="109"/>
        <v>2014</v>
      </c>
      <c r="K3281" s="29">
        <v>2615</v>
      </c>
      <c r="L3281" s="42">
        <v>5137.58</v>
      </c>
      <c r="M3281" s="26">
        <f t="shared" si="110"/>
        <v>0.19030716976585768</v>
      </c>
      <c r="N3281" s="54"/>
      <c r="O3281" s="26"/>
      <c r="T3281" s="53"/>
      <c r="Y3281" s="28"/>
    </row>
    <row r="3282" spans="9:25" x14ac:dyDescent="0.3">
      <c r="I3282" s="22">
        <v>41913</v>
      </c>
      <c r="J3282" s="29">
        <f t="shared" si="109"/>
        <v>2014</v>
      </c>
      <c r="K3282" s="29">
        <v>2605</v>
      </c>
      <c r="L3282" s="42">
        <v>5140.91</v>
      </c>
      <c r="M3282" s="26">
        <f t="shared" si="110"/>
        <v>0.182933339469385</v>
      </c>
      <c r="N3282" s="54"/>
      <c r="O3282" s="26"/>
      <c r="T3282" s="53"/>
      <c r="Y3282" s="28"/>
    </row>
    <row r="3283" spans="9:25" x14ac:dyDescent="0.3">
      <c r="I3283" s="22">
        <v>41914</v>
      </c>
      <c r="J3283" s="29">
        <f t="shared" si="109"/>
        <v>2014</v>
      </c>
      <c r="K3283" s="29">
        <v>2480</v>
      </c>
      <c r="L3283" s="42">
        <v>5000.8100000000004</v>
      </c>
      <c r="M3283" s="26">
        <f t="shared" si="110"/>
        <v>0.13975977755492752</v>
      </c>
      <c r="N3283" s="54"/>
      <c r="O3283" s="26"/>
      <c r="T3283" s="53"/>
      <c r="Y3283" s="28"/>
    </row>
    <row r="3284" spans="9:25" x14ac:dyDescent="0.3">
      <c r="I3284" s="22">
        <v>41915</v>
      </c>
      <c r="J3284" s="29">
        <f t="shared" si="109"/>
        <v>2014</v>
      </c>
      <c r="K3284" s="29">
        <v>2425</v>
      </c>
      <c r="L3284" s="42">
        <v>4949.3500000000004</v>
      </c>
      <c r="M3284" s="26">
        <f t="shared" si="110"/>
        <v>0.12010709177484474</v>
      </c>
      <c r="N3284" s="54"/>
      <c r="O3284" s="26"/>
      <c r="T3284" s="53"/>
      <c r="Y3284" s="28"/>
    </row>
    <row r="3285" spans="9:25" x14ac:dyDescent="0.3">
      <c r="I3285" s="22">
        <v>41918</v>
      </c>
      <c r="J3285" s="29">
        <f t="shared" si="109"/>
        <v>2014</v>
      </c>
      <c r="K3285" s="29">
        <v>2460</v>
      </c>
      <c r="L3285" s="42">
        <v>5000.1400000000003</v>
      </c>
      <c r="M3285" s="26" t="str">
        <f t="shared" si="110"/>
        <v/>
      </c>
      <c r="N3285" s="54"/>
      <c r="O3285" s="26"/>
      <c r="T3285" s="53"/>
      <c r="Y3285" s="28"/>
    </row>
    <row r="3286" spans="9:25" x14ac:dyDescent="0.3">
      <c r="I3286" s="22">
        <v>41919</v>
      </c>
      <c r="J3286" s="29">
        <f t="shared" si="109"/>
        <v>2014</v>
      </c>
      <c r="K3286" s="29">
        <v>2495</v>
      </c>
      <c r="L3286" s="42">
        <v>5032.84</v>
      </c>
      <c r="M3286" s="26">
        <f t="shared" si="110"/>
        <v>0.15037394627608025</v>
      </c>
      <c r="N3286" s="54"/>
      <c r="O3286" s="26"/>
      <c r="T3286" s="53"/>
      <c r="Y3286" s="28"/>
    </row>
    <row r="3287" spans="9:25" x14ac:dyDescent="0.3">
      <c r="I3287" s="22">
        <v>41920</v>
      </c>
      <c r="J3287" s="29">
        <f t="shared" si="109"/>
        <v>2014</v>
      </c>
      <c r="K3287" s="29">
        <v>2500</v>
      </c>
      <c r="L3287" s="42">
        <v>4958.5200000000004</v>
      </c>
      <c r="M3287" s="26">
        <f t="shared" si="110"/>
        <v>0.11867091106393447</v>
      </c>
      <c r="N3287" s="54"/>
      <c r="O3287" s="26"/>
      <c r="T3287" s="53"/>
      <c r="Y3287" s="28"/>
    </row>
    <row r="3288" spans="9:25" x14ac:dyDescent="0.3">
      <c r="I3288" s="22">
        <v>41921</v>
      </c>
      <c r="J3288" s="29">
        <f t="shared" si="109"/>
        <v>2014</v>
      </c>
      <c r="K3288" s="29">
        <v>2550</v>
      </c>
      <c r="L3288" s="42">
        <v>4993.88</v>
      </c>
      <c r="M3288" s="26">
        <f t="shared" si="110"/>
        <v>0.12034710506479068</v>
      </c>
      <c r="N3288" s="54"/>
      <c r="O3288" s="26"/>
      <c r="T3288" s="53"/>
      <c r="Y3288" s="28"/>
    </row>
    <row r="3289" spans="9:25" x14ac:dyDescent="0.3">
      <c r="I3289" s="22">
        <v>41922</v>
      </c>
      <c r="J3289" s="29">
        <f t="shared" si="109"/>
        <v>2014</v>
      </c>
      <c r="K3289" s="29">
        <v>2560</v>
      </c>
      <c r="L3289" s="42">
        <v>4962.96</v>
      </c>
      <c r="M3289" s="26">
        <f t="shared" si="110"/>
        <v>0.10615421648078305</v>
      </c>
      <c r="N3289" s="54"/>
      <c r="O3289" s="26"/>
      <c r="T3289" s="53"/>
      <c r="Y3289" s="28"/>
    </row>
    <row r="3290" spans="9:25" x14ac:dyDescent="0.3">
      <c r="I3290" s="22">
        <v>41925</v>
      </c>
      <c r="J3290" s="29">
        <f t="shared" si="109"/>
        <v>2014</v>
      </c>
      <c r="K3290" s="29">
        <v>2520</v>
      </c>
      <c r="L3290" s="42">
        <v>4913.05</v>
      </c>
      <c r="M3290" s="26" t="str">
        <f t="shared" si="110"/>
        <v/>
      </c>
      <c r="N3290" s="54"/>
      <c r="O3290" s="26"/>
      <c r="T3290" s="53"/>
      <c r="Y3290" s="28"/>
    </row>
    <row r="3291" spans="9:25" x14ac:dyDescent="0.3">
      <c r="I3291" s="22">
        <v>41926</v>
      </c>
      <c r="J3291" s="29">
        <f t="shared" si="109"/>
        <v>2014</v>
      </c>
      <c r="K3291" s="29">
        <v>2525</v>
      </c>
      <c r="L3291" s="42">
        <v>4922.58</v>
      </c>
      <c r="M3291" s="26" t="str">
        <f t="shared" si="110"/>
        <v/>
      </c>
      <c r="N3291" s="54"/>
      <c r="O3291" s="26"/>
      <c r="T3291" s="53"/>
      <c r="Y3291" s="28"/>
    </row>
    <row r="3292" spans="9:25" x14ac:dyDescent="0.3">
      <c r="I3292" s="22">
        <v>41927</v>
      </c>
      <c r="J3292" s="29">
        <f t="shared" si="109"/>
        <v>2014</v>
      </c>
      <c r="K3292" s="29">
        <v>2535</v>
      </c>
      <c r="L3292" s="42">
        <v>4962.9399999999996</v>
      </c>
      <c r="M3292" s="26" t="str">
        <f t="shared" si="110"/>
        <v/>
      </c>
      <c r="N3292" s="54"/>
      <c r="O3292" s="26"/>
      <c r="T3292" s="53"/>
      <c r="Y3292" s="28"/>
    </row>
    <row r="3293" spans="9:25" x14ac:dyDescent="0.3">
      <c r="I3293" s="22">
        <v>41928</v>
      </c>
      <c r="J3293" s="29">
        <f t="shared" si="109"/>
        <v>2014</v>
      </c>
      <c r="K3293" s="29">
        <v>2520</v>
      </c>
      <c r="L3293" s="42">
        <v>4951.6099999999997</v>
      </c>
      <c r="M3293" s="26">
        <f t="shared" si="110"/>
        <v>0.10225365406276561</v>
      </c>
      <c r="N3293" s="54"/>
      <c r="O3293" s="26"/>
      <c r="T3293" s="53"/>
      <c r="Y3293" s="28"/>
    </row>
    <row r="3294" spans="9:25" x14ac:dyDescent="0.3">
      <c r="I3294" s="22">
        <v>41929</v>
      </c>
      <c r="J3294" s="29">
        <f t="shared" si="109"/>
        <v>2014</v>
      </c>
      <c r="K3294" s="29">
        <v>2515</v>
      </c>
      <c r="L3294" s="42">
        <v>5028.95</v>
      </c>
      <c r="M3294" s="26">
        <f t="shared" si="110"/>
        <v>0.1128630007546033</v>
      </c>
      <c r="N3294" s="54"/>
      <c r="O3294" s="26"/>
      <c r="T3294" s="53"/>
      <c r="Y3294" s="28"/>
    </row>
    <row r="3295" spans="9:25" x14ac:dyDescent="0.3">
      <c r="I3295" s="22">
        <v>41932</v>
      </c>
      <c r="J3295" s="29">
        <f t="shared" si="109"/>
        <v>2014</v>
      </c>
      <c r="K3295" s="29">
        <v>2525</v>
      </c>
      <c r="L3295" s="42">
        <v>5040.53</v>
      </c>
      <c r="M3295" s="26" t="str">
        <f t="shared" si="110"/>
        <v/>
      </c>
      <c r="N3295" s="54"/>
      <c r="O3295" s="26"/>
      <c r="T3295" s="53"/>
      <c r="Y3295" s="28"/>
    </row>
    <row r="3296" spans="9:25" x14ac:dyDescent="0.3">
      <c r="I3296" s="22">
        <v>41933</v>
      </c>
      <c r="J3296" s="29">
        <f t="shared" si="109"/>
        <v>2014</v>
      </c>
      <c r="K3296" s="29">
        <v>2550</v>
      </c>
      <c r="L3296" s="42">
        <v>5029.34</v>
      </c>
      <c r="M3296" s="26">
        <f t="shared" si="110"/>
        <v>9.8545710304094605E-2</v>
      </c>
      <c r="N3296" s="54"/>
      <c r="O3296" s="26"/>
      <c r="T3296" s="53"/>
      <c r="Y3296" s="28"/>
    </row>
    <row r="3297" spans="9:25" x14ac:dyDescent="0.3">
      <c r="I3297" s="22">
        <v>41934</v>
      </c>
      <c r="J3297" s="29">
        <f t="shared" si="109"/>
        <v>2014</v>
      </c>
      <c r="K3297" s="29">
        <v>2605</v>
      </c>
      <c r="L3297" s="42">
        <v>5074.32</v>
      </c>
      <c r="M3297" s="26">
        <f t="shared" si="110"/>
        <v>0.12444324290785641</v>
      </c>
      <c r="N3297" s="54"/>
      <c r="O3297" s="26"/>
      <c r="T3297" s="53"/>
      <c r="Y3297" s="28"/>
    </row>
    <row r="3298" spans="9:25" x14ac:dyDescent="0.3">
      <c r="I3298" s="22">
        <v>41935</v>
      </c>
      <c r="J3298" s="29">
        <f t="shared" si="109"/>
        <v>2014</v>
      </c>
      <c r="K3298" s="29">
        <v>2655</v>
      </c>
      <c r="L3298" s="42">
        <v>5103.5200000000004</v>
      </c>
      <c r="M3298" s="26">
        <f t="shared" si="110"/>
        <v>0.1225162212691082</v>
      </c>
      <c r="N3298" s="54"/>
      <c r="O3298" s="26"/>
      <c r="T3298" s="53"/>
      <c r="Y3298" s="28"/>
    </row>
    <row r="3299" spans="9:25" x14ac:dyDescent="0.3">
      <c r="I3299" s="22">
        <v>41936</v>
      </c>
      <c r="J3299" s="29">
        <f t="shared" si="109"/>
        <v>2014</v>
      </c>
      <c r="K3299" s="29">
        <v>2665</v>
      </c>
      <c r="L3299" s="42">
        <v>5073.07</v>
      </c>
      <c r="M3299" s="26">
        <f t="shared" si="110"/>
        <v>0.10407739099208882</v>
      </c>
      <c r="N3299" s="54"/>
      <c r="O3299" s="26"/>
      <c r="T3299" s="53"/>
      <c r="Y3299" s="28"/>
    </row>
    <row r="3300" spans="9:25" x14ac:dyDescent="0.3">
      <c r="I3300" s="22">
        <v>41939</v>
      </c>
      <c r="J3300" s="29">
        <f t="shared" si="109"/>
        <v>2014</v>
      </c>
      <c r="K3300" s="29">
        <v>2635</v>
      </c>
      <c r="L3300" s="42">
        <v>5024.29</v>
      </c>
      <c r="M3300" s="26" t="str">
        <f t="shared" si="110"/>
        <v/>
      </c>
      <c r="N3300" s="54"/>
      <c r="O3300" s="26"/>
      <c r="T3300" s="53"/>
      <c r="Y3300" s="28"/>
    </row>
    <row r="3301" spans="9:25" x14ac:dyDescent="0.3">
      <c r="I3301" s="22">
        <v>41940</v>
      </c>
      <c r="J3301" s="29">
        <f t="shared" si="109"/>
        <v>2014</v>
      </c>
      <c r="K3301" s="29">
        <v>2665</v>
      </c>
      <c r="L3301" s="42">
        <v>5001.3</v>
      </c>
      <c r="M3301" s="26">
        <f t="shared" si="110"/>
        <v>8.9479669058542183E-2</v>
      </c>
      <c r="N3301" s="54"/>
      <c r="O3301" s="26"/>
      <c r="T3301" s="53"/>
      <c r="Y3301" s="28"/>
    </row>
    <row r="3302" spans="9:25" x14ac:dyDescent="0.3">
      <c r="I3302" s="22">
        <v>41941</v>
      </c>
      <c r="J3302" s="29">
        <f t="shared" si="109"/>
        <v>2014</v>
      </c>
      <c r="K3302" s="29">
        <v>2675</v>
      </c>
      <c r="L3302" s="42">
        <v>5074.0600000000004</v>
      </c>
      <c r="M3302" s="26">
        <f t="shared" si="110"/>
        <v>0.1120569303296024</v>
      </c>
      <c r="N3302" s="54"/>
      <c r="O3302" s="26"/>
      <c r="T3302" s="53"/>
      <c r="Y3302" s="28"/>
    </row>
    <row r="3303" spans="9:25" x14ac:dyDescent="0.3">
      <c r="I3303" s="22">
        <v>41942</v>
      </c>
      <c r="J3303" s="29">
        <f t="shared" si="109"/>
        <v>2014</v>
      </c>
      <c r="K3303" s="29">
        <v>2600</v>
      </c>
      <c r="L3303" s="42">
        <v>5058.8500000000004</v>
      </c>
      <c r="M3303" s="26">
        <f t="shared" si="110"/>
        <v>0.10578856713181553</v>
      </c>
      <c r="N3303" s="54"/>
      <c r="O3303" s="26"/>
      <c r="T3303" s="53"/>
      <c r="Y3303" s="28"/>
    </row>
    <row r="3304" spans="9:25" x14ac:dyDescent="0.3">
      <c r="I3304" s="22">
        <v>41943</v>
      </c>
      <c r="J3304" s="29">
        <f t="shared" si="109"/>
        <v>2014</v>
      </c>
      <c r="K3304" s="29">
        <v>2610</v>
      </c>
      <c r="L3304" s="42">
        <v>5089.55</v>
      </c>
      <c r="M3304" s="26">
        <f t="shared" si="110"/>
        <v>0.12834570780578325</v>
      </c>
      <c r="N3304" s="54"/>
      <c r="O3304" s="26"/>
      <c r="T3304" s="53"/>
      <c r="Y3304" s="28"/>
    </row>
    <row r="3305" spans="9:25" x14ac:dyDescent="0.3">
      <c r="I3305" s="22">
        <v>41946</v>
      </c>
      <c r="J3305" s="29">
        <f t="shared" si="109"/>
        <v>2014</v>
      </c>
      <c r="K3305" s="29">
        <v>2615</v>
      </c>
      <c r="L3305" s="42">
        <v>5085.51</v>
      </c>
      <c r="M3305" s="26" t="str">
        <f t="shared" si="110"/>
        <v/>
      </c>
      <c r="N3305" s="54"/>
      <c r="O3305" s="26"/>
      <c r="T3305" s="53"/>
      <c r="Y3305" s="28"/>
    </row>
    <row r="3306" spans="9:25" x14ac:dyDescent="0.3">
      <c r="I3306" s="22">
        <v>41947</v>
      </c>
      <c r="J3306" s="29">
        <f t="shared" si="109"/>
        <v>2014</v>
      </c>
      <c r="K3306" s="29">
        <v>2605</v>
      </c>
      <c r="L3306" s="42">
        <v>5070.9399999999996</v>
      </c>
      <c r="M3306" s="26">
        <f t="shared" si="110"/>
        <v>0.1464181638554107</v>
      </c>
      <c r="N3306" s="54"/>
      <c r="O3306" s="26"/>
      <c r="T3306" s="53"/>
      <c r="Y3306" s="28"/>
    </row>
    <row r="3307" spans="9:25" x14ac:dyDescent="0.3">
      <c r="I3307" s="22">
        <v>41948</v>
      </c>
      <c r="J3307" s="29">
        <f t="shared" si="109"/>
        <v>2014</v>
      </c>
      <c r="K3307" s="29">
        <v>2620</v>
      </c>
      <c r="L3307" s="42">
        <v>5066.83</v>
      </c>
      <c r="M3307" s="26" t="str">
        <f t="shared" si="110"/>
        <v/>
      </c>
      <c r="N3307" s="54"/>
      <c r="O3307" s="26"/>
      <c r="T3307" s="53"/>
      <c r="Y3307" s="28"/>
    </row>
    <row r="3308" spans="9:25" x14ac:dyDescent="0.3">
      <c r="I3308" s="22">
        <v>41949</v>
      </c>
      <c r="J3308" s="29">
        <f t="shared" si="109"/>
        <v>2014</v>
      </c>
      <c r="K3308" s="29">
        <v>2595</v>
      </c>
      <c r="L3308" s="42">
        <v>5034.2299999999996</v>
      </c>
      <c r="M3308" s="26">
        <f t="shared" si="110"/>
        <v>0.13134865700622039</v>
      </c>
      <c r="N3308" s="54"/>
      <c r="O3308" s="26"/>
      <c r="T3308" s="53"/>
      <c r="Y3308" s="28"/>
    </row>
    <row r="3309" spans="9:25" x14ac:dyDescent="0.3">
      <c r="I3309" s="22">
        <v>41950</v>
      </c>
      <c r="J3309" s="29">
        <f t="shared" si="109"/>
        <v>2014</v>
      </c>
      <c r="K3309" s="29">
        <v>2540</v>
      </c>
      <c r="L3309" s="42">
        <v>4987.42</v>
      </c>
      <c r="M3309" s="26">
        <f t="shared" si="110"/>
        <v>0.11174714842034646</v>
      </c>
      <c r="N3309" s="54"/>
      <c r="O3309" s="26"/>
      <c r="T3309" s="53"/>
      <c r="Y3309" s="28"/>
    </row>
    <row r="3310" spans="9:25" x14ac:dyDescent="0.3">
      <c r="I3310" s="22">
        <v>41953</v>
      </c>
      <c r="J3310" s="29">
        <f t="shared" si="109"/>
        <v>2014</v>
      </c>
      <c r="K3310" s="29">
        <v>2510</v>
      </c>
      <c r="L3310" s="42">
        <v>4965.3900000000003</v>
      </c>
      <c r="M3310" s="26" t="str">
        <f t="shared" si="110"/>
        <v/>
      </c>
      <c r="N3310" s="54"/>
      <c r="O3310" s="26"/>
      <c r="T3310" s="53"/>
      <c r="Y3310" s="28"/>
    </row>
    <row r="3311" spans="9:25" x14ac:dyDescent="0.3">
      <c r="I3311" s="22">
        <v>41954</v>
      </c>
      <c r="J3311" s="29">
        <f t="shared" si="109"/>
        <v>2014</v>
      </c>
      <c r="K3311" s="29">
        <v>2565</v>
      </c>
      <c r="L3311" s="42">
        <v>5032.28</v>
      </c>
      <c r="M3311" s="26">
        <f t="shared" si="110"/>
        <v>0.1329575029493078</v>
      </c>
      <c r="N3311" s="54"/>
      <c r="O3311" s="26"/>
      <c r="T3311" s="53"/>
      <c r="Y3311" s="28"/>
    </row>
    <row r="3312" spans="9:25" x14ac:dyDescent="0.3">
      <c r="I3312" s="22">
        <v>41955</v>
      </c>
      <c r="J3312" s="29">
        <f t="shared" si="109"/>
        <v>2014</v>
      </c>
      <c r="K3312" s="29">
        <v>2575</v>
      </c>
      <c r="L3312" s="42">
        <v>5048.84</v>
      </c>
      <c r="M3312" s="26">
        <f t="shared" si="110"/>
        <v>0.15253478943715981</v>
      </c>
      <c r="N3312" s="54"/>
      <c r="O3312" s="26"/>
      <c r="T3312" s="53"/>
      <c r="Y3312" s="28"/>
    </row>
    <row r="3313" spans="9:25" x14ac:dyDescent="0.3">
      <c r="I3313" s="22">
        <v>41956</v>
      </c>
      <c r="J3313" s="29">
        <f t="shared" si="109"/>
        <v>2014</v>
      </c>
      <c r="K3313" s="29">
        <v>2575</v>
      </c>
      <c r="L3313" s="42">
        <v>5048.67</v>
      </c>
      <c r="M3313" s="26">
        <f t="shared" si="110"/>
        <v>0.17359346705750256</v>
      </c>
      <c r="N3313" s="54"/>
      <c r="O3313" s="26"/>
      <c r="T3313" s="53"/>
      <c r="Y3313" s="28"/>
    </row>
    <row r="3314" spans="9:25" x14ac:dyDescent="0.3">
      <c r="I3314" s="22">
        <v>41957</v>
      </c>
      <c r="J3314" s="29">
        <f t="shared" si="109"/>
        <v>2014</v>
      </c>
      <c r="K3314" s="29">
        <v>2585</v>
      </c>
      <c r="L3314" s="42">
        <v>5049.49</v>
      </c>
      <c r="M3314" s="26">
        <f t="shared" si="110"/>
        <v>0.15618553042219915</v>
      </c>
      <c r="N3314" s="54"/>
      <c r="O3314" s="26"/>
      <c r="T3314" s="53"/>
      <c r="Y3314" s="28"/>
    </row>
    <row r="3315" spans="9:25" x14ac:dyDescent="0.3">
      <c r="I3315" s="22">
        <v>41960</v>
      </c>
      <c r="J3315" s="29">
        <f t="shared" si="109"/>
        <v>2014</v>
      </c>
      <c r="K3315" s="29">
        <v>2580</v>
      </c>
      <c r="L3315" s="42">
        <v>5053.9399999999996</v>
      </c>
      <c r="M3315" s="26" t="str">
        <f t="shared" si="110"/>
        <v/>
      </c>
      <c r="N3315" s="54"/>
      <c r="O3315" s="26"/>
      <c r="T3315" s="53"/>
      <c r="Y3315" s="28"/>
    </row>
    <row r="3316" spans="9:25" x14ac:dyDescent="0.3">
      <c r="I3316" s="22">
        <v>41961</v>
      </c>
      <c r="J3316" s="29">
        <f t="shared" si="109"/>
        <v>2014</v>
      </c>
      <c r="K3316" s="29">
        <v>2620</v>
      </c>
      <c r="L3316" s="42">
        <v>5102.47</v>
      </c>
      <c r="M3316" s="26">
        <f t="shared" si="110"/>
        <v>0.16134413998575198</v>
      </c>
      <c r="N3316" s="54"/>
      <c r="O3316" s="26"/>
      <c r="T3316" s="53"/>
      <c r="Y3316" s="28"/>
    </row>
    <row r="3317" spans="9:25" x14ac:dyDescent="0.3">
      <c r="I3317" s="22">
        <v>41962</v>
      </c>
      <c r="J3317" s="29">
        <f t="shared" si="109"/>
        <v>2014</v>
      </c>
      <c r="K3317" s="29">
        <v>2670</v>
      </c>
      <c r="L3317" s="42">
        <v>5127.93</v>
      </c>
      <c r="M3317" s="26">
        <f t="shared" si="110"/>
        <v>0.16587849052142403</v>
      </c>
      <c r="N3317" s="54"/>
      <c r="O3317" s="26"/>
      <c r="T3317" s="53"/>
      <c r="Y3317" s="28"/>
    </row>
    <row r="3318" spans="9:25" x14ac:dyDescent="0.3">
      <c r="I3318" s="22">
        <v>41963</v>
      </c>
      <c r="J3318" s="29">
        <f t="shared" si="109"/>
        <v>2014</v>
      </c>
      <c r="K3318" s="29">
        <v>2650</v>
      </c>
      <c r="L3318" s="42">
        <v>5093.57</v>
      </c>
      <c r="M3318" s="26">
        <f t="shared" si="110"/>
        <v>0.17072301811854854</v>
      </c>
      <c r="N3318" s="54"/>
      <c r="O3318" s="26"/>
      <c r="T3318" s="53"/>
      <c r="Y3318" s="28"/>
    </row>
    <row r="3319" spans="9:25" x14ac:dyDescent="0.3">
      <c r="I3319" s="22">
        <v>41964</v>
      </c>
      <c r="J3319" s="29">
        <f t="shared" si="109"/>
        <v>2014</v>
      </c>
      <c r="K3319" s="29">
        <v>2665</v>
      </c>
      <c r="L3319" s="42">
        <v>5112.05</v>
      </c>
      <c r="M3319" s="26">
        <f t="shared" si="110"/>
        <v>0.18164629086429002</v>
      </c>
      <c r="N3319" s="54"/>
      <c r="O3319" s="26"/>
      <c r="T3319" s="53"/>
      <c r="Y3319" s="28"/>
    </row>
    <row r="3320" spans="9:25" x14ac:dyDescent="0.3">
      <c r="I3320" s="22">
        <v>41967</v>
      </c>
      <c r="J3320" s="29">
        <f t="shared" si="109"/>
        <v>2014</v>
      </c>
      <c r="K3320" s="29">
        <v>2655</v>
      </c>
      <c r="L3320" s="42">
        <v>5141.76</v>
      </c>
      <c r="M3320" s="26" t="str">
        <f t="shared" si="110"/>
        <v/>
      </c>
      <c r="N3320" s="54"/>
      <c r="O3320" s="26"/>
      <c r="T3320" s="53"/>
      <c r="Y3320" s="28"/>
    </row>
    <row r="3321" spans="9:25" x14ac:dyDescent="0.3">
      <c r="I3321" s="22">
        <v>41968</v>
      </c>
      <c r="J3321" s="29">
        <f t="shared" si="109"/>
        <v>2014</v>
      </c>
      <c r="K3321" s="29">
        <v>2650</v>
      </c>
      <c r="L3321" s="42">
        <v>5118.95</v>
      </c>
      <c r="M3321" s="26">
        <f t="shared" si="110"/>
        <v>0.18089646581157137</v>
      </c>
      <c r="N3321" s="54"/>
      <c r="O3321" s="26"/>
      <c r="T3321" s="53"/>
      <c r="Y3321" s="28"/>
    </row>
    <row r="3322" spans="9:25" x14ac:dyDescent="0.3">
      <c r="I3322" s="22">
        <v>41969</v>
      </c>
      <c r="J3322" s="29">
        <f t="shared" si="109"/>
        <v>2014</v>
      </c>
      <c r="K3322" s="29">
        <v>2645</v>
      </c>
      <c r="L3322" s="42">
        <v>5133.04</v>
      </c>
      <c r="M3322" s="26">
        <f t="shared" si="110"/>
        <v>0.21197754093019075</v>
      </c>
      <c r="N3322" s="54"/>
      <c r="O3322" s="26"/>
      <c r="T3322" s="53"/>
      <c r="Y3322" s="28"/>
    </row>
    <row r="3323" spans="9:25" x14ac:dyDescent="0.3">
      <c r="I3323" s="22">
        <v>41970</v>
      </c>
      <c r="J3323" s="29">
        <f t="shared" si="109"/>
        <v>2014</v>
      </c>
      <c r="K3323" s="29">
        <v>2620</v>
      </c>
      <c r="L3323" s="42">
        <v>5145.3100000000004</v>
      </c>
      <c r="M3323" s="26">
        <f t="shared" si="110"/>
        <v>0.21023688165796006</v>
      </c>
      <c r="N3323" s="54"/>
      <c r="O3323" s="26"/>
      <c r="T3323" s="53"/>
      <c r="Y3323" s="28"/>
    </row>
    <row r="3324" spans="9:25" x14ac:dyDescent="0.3">
      <c r="I3324" s="22">
        <v>41971</v>
      </c>
      <c r="J3324" s="29">
        <f t="shared" si="109"/>
        <v>2014</v>
      </c>
      <c r="K3324" s="29">
        <v>2620</v>
      </c>
      <c r="L3324" s="42">
        <v>5149.8900000000003</v>
      </c>
      <c r="M3324" s="26">
        <f t="shared" si="110"/>
        <v>0.2163408850427028</v>
      </c>
      <c r="N3324" s="54"/>
      <c r="O3324" s="26"/>
      <c r="T3324" s="53"/>
      <c r="Y3324" s="28"/>
    </row>
    <row r="3325" spans="9:25" x14ac:dyDescent="0.3">
      <c r="I3325" s="22">
        <v>41974</v>
      </c>
      <c r="J3325" s="29">
        <f t="shared" si="109"/>
        <v>2014</v>
      </c>
      <c r="K3325" s="29">
        <v>2615</v>
      </c>
      <c r="L3325" s="42">
        <v>5164.29</v>
      </c>
      <c r="M3325" s="26" t="str">
        <f t="shared" si="110"/>
        <v/>
      </c>
      <c r="N3325" s="54"/>
      <c r="O3325" s="26"/>
      <c r="T3325" s="53"/>
      <c r="Y3325" s="28"/>
    </row>
    <row r="3326" spans="9:25" x14ac:dyDescent="0.3">
      <c r="I3326" s="22">
        <v>41975</v>
      </c>
      <c r="J3326" s="29">
        <f t="shared" si="109"/>
        <v>2014</v>
      </c>
      <c r="K3326" s="29">
        <v>2640</v>
      </c>
      <c r="L3326" s="42">
        <v>5175.79</v>
      </c>
      <c r="M3326" s="26">
        <f t="shared" si="110"/>
        <v>0.19755065965136362</v>
      </c>
      <c r="N3326" s="54"/>
      <c r="O3326" s="26"/>
      <c r="T3326" s="53"/>
      <c r="Y3326" s="28"/>
    </row>
    <row r="3327" spans="9:25" x14ac:dyDescent="0.3">
      <c r="I3327" s="22">
        <v>41976</v>
      </c>
      <c r="J3327" s="29">
        <f t="shared" si="109"/>
        <v>2014</v>
      </c>
      <c r="K3327" s="29">
        <v>2650</v>
      </c>
      <c r="L3327" s="42">
        <v>5166.04</v>
      </c>
      <c r="M3327" s="26">
        <f t="shared" si="110"/>
        <v>0.20455329745660744</v>
      </c>
      <c r="N3327" s="54"/>
      <c r="O3327" s="26"/>
      <c r="T3327" s="53"/>
      <c r="Y3327" s="28"/>
    </row>
    <row r="3328" spans="9:25" x14ac:dyDescent="0.3">
      <c r="I3328" s="22">
        <v>41977</v>
      </c>
      <c r="J3328" s="29">
        <f t="shared" si="109"/>
        <v>2014</v>
      </c>
      <c r="K3328" s="29">
        <v>2650</v>
      </c>
      <c r="L3328" s="42">
        <v>5177.16</v>
      </c>
      <c r="M3328" s="26">
        <f t="shared" si="110"/>
        <v>0.22065404475043021</v>
      </c>
      <c r="N3328" s="54"/>
      <c r="O3328" s="26"/>
      <c r="T3328" s="53"/>
      <c r="Y3328" s="28"/>
    </row>
    <row r="3329" spans="9:25" x14ac:dyDescent="0.3">
      <c r="I3329" s="22">
        <v>41978</v>
      </c>
      <c r="J3329" s="29">
        <f t="shared" si="109"/>
        <v>2014</v>
      </c>
      <c r="K3329" s="29">
        <v>2670</v>
      </c>
      <c r="L3329" s="42">
        <v>5187.99</v>
      </c>
      <c r="M3329" s="26">
        <f t="shared" si="110"/>
        <v>0.2302881981744839</v>
      </c>
      <c r="N3329" s="54"/>
      <c r="O3329" s="26"/>
      <c r="T3329" s="53"/>
      <c r="Y3329" s="28"/>
    </row>
    <row r="3330" spans="9:25" x14ac:dyDescent="0.3">
      <c r="I3330" s="22">
        <v>41981</v>
      </c>
      <c r="J3330" s="29">
        <f t="shared" si="109"/>
        <v>2014</v>
      </c>
      <c r="K3330" s="29">
        <v>2655</v>
      </c>
      <c r="L3330" s="42">
        <v>5144.01</v>
      </c>
      <c r="M3330" s="26" t="str">
        <f t="shared" si="110"/>
        <v/>
      </c>
      <c r="N3330" s="54"/>
      <c r="O3330" s="26"/>
      <c r="T3330" s="53"/>
      <c r="Y3330" s="28"/>
    </row>
    <row r="3331" spans="9:25" x14ac:dyDescent="0.3">
      <c r="I3331" s="22">
        <v>41982</v>
      </c>
      <c r="J3331" s="29">
        <f t="shared" si="109"/>
        <v>2014</v>
      </c>
      <c r="K3331" s="29">
        <v>2650</v>
      </c>
      <c r="L3331" s="42">
        <v>5122.3100000000004</v>
      </c>
      <c r="M3331" s="26">
        <f t="shared" si="110"/>
        <v>0.21544773321563998</v>
      </c>
      <c r="N3331" s="54"/>
      <c r="O3331" s="26"/>
      <c r="T3331" s="53"/>
      <c r="Y3331" s="28"/>
    </row>
    <row r="3332" spans="9:25" x14ac:dyDescent="0.3">
      <c r="I3332" s="22">
        <v>41983</v>
      </c>
      <c r="J3332" s="29">
        <f t="shared" si="109"/>
        <v>2014</v>
      </c>
      <c r="K3332" s="29">
        <v>2660</v>
      </c>
      <c r="L3332" s="42">
        <v>5165.41</v>
      </c>
      <c r="M3332" s="26">
        <f t="shared" si="110"/>
        <v>0.20809087677281732</v>
      </c>
      <c r="N3332" s="54"/>
      <c r="O3332" s="26"/>
      <c r="T3332" s="53"/>
      <c r="Y3332" s="28"/>
    </row>
    <row r="3333" spans="9:25" x14ac:dyDescent="0.3">
      <c r="I3333" s="22">
        <v>41984</v>
      </c>
      <c r="J3333" s="29">
        <f t="shared" ref="J3333:J3396" si="111">YEAR(I3333)</f>
        <v>2014</v>
      </c>
      <c r="K3333" s="29">
        <v>2655</v>
      </c>
      <c r="L3333" s="42">
        <v>5152.7</v>
      </c>
      <c r="M3333" s="26">
        <f t="shared" ref="M3333:M3396" si="112">IFERROR((L3333-_xlfn.XLOOKUP(EDATE(I3333, -12), I:I, L:L, "", 0)) / _xlfn.XLOOKUP(EDATE(I3333, -12), I:I, L:L, "", 0),IF(_xlfn.XLOOKUP(EDATE(I3333, -12), I:I, L:L, "", 0)=0, "Previous Year Value is Zero", ""))</f>
        <v>0.2062297799023349</v>
      </c>
      <c r="N3333" s="54"/>
      <c r="O3333" s="26"/>
      <c r="T3333" s="53"/>
      <c r="Y3333" s="28"/>
    </row>
    <row r="3334" spans="9:25" x14ac:dyDescent="0.3">
      <c r="I3334" s="22">
        <v>41985</v>
      </c>
      <c r="J3334" s="29">
        <f t="shared" si="111"/>
        <v>2014</v>
      </c>
      <c r="K3334" s="29">
        <v>2650</v>
      </c>
      <c r="L3334" s="42">
        <v>5160.43</v>
      </c>
      <c r="M3334" s="26">
        <f t="shared" si="112"/>
        <v>0.22510932477410961</v>
      </c>
      <c r="N3334" s="54"/>
      <c r="O3334" s="26"/>
      <c r="T3334" s="53"/>
      <c r="Y3334" s="28"/>
    </row>
    <row r="3335" spans="9:25" x14ac:dyDescent="0.3">
      <c r="I3335" s="22">
        <v>41988</v>
      </c>
      <c r="J3335" s="29">
        <f t="shared" si="111"/>
        <v>2014</v>
      </c>
      <c r="K3335" s="29">
        <v>2610</v>
      </c>
      <c r="L3335" s="42">
        <v>5108.43</v>
      </c>
      <c r="M3335" s="26" t="str">
        <f t="shared" si="112"/>
        <v/>
      </c>
      <c r="N3335" s="54"/>
      <c r="O3335" s="26"/>
      <c r="T3335" s="53"/>
      <c r="Y3335" s="28"/>
    </row>
    <row r="3336" spans="9:25" x14ac:dyDescent="0.3">
      <c r="I3336" s="22">
        <v>41989</v>
      </c>
      <c r="J3336" s="29">
        <f t="shared" si="111"/>
        <v>2014</v>
      </c>
      <c r="K3336" s="29">
        <v>2570</v>
      </c>
      <c r="L3336" s="42">
        <v>5026.03</v>
      </c>
      <c r="M3336" s="26">
        <f t="shared" si="112"/>
        <v>0.21814801888530178</v>
      </c>
      <c r="N3336" s="54"/>
      <c r="O3336" s="26"/>
      <c r="T3336" s="53"/>
      <c r="Y3336" s="28"/>
    </row>
    <row r="3337" spans="9:25" x14ac:dyDescent="0.3">
      <c r="I3337" s="22">
        <v>41990</v>
      </c>
      <c r="J3337" s="29">
        <f t="shared" si="111"/>
        <v>2014</v>
      </c>
      <c r="K3337" s="29">
        <v>2570</v>
      </c>
      <c r="L3337" s="42">
        <v>5035.6499999999996</v>
      </c>
      <c r="M3337" s="26">
        <f t="shared" si="112"/>
        <v>0.20402405346276595</v>
      </c>
      <c r="N3337" s="54"/>
      <c r="O3337" s="26"/>
      <c r="T3337" s="53"/>
      <c r="Y3337" s="28"/>
    </row>
    <row r="3338" spans="9:25" x14ac:dyDescent="0.3">
      <c r="I3338" s="22">
        <v>41991</v>
      </c>
      <c r="J3338" s="29">
        <f t="shared" si="111"/>
        <v>2014</v>
      </c>
      <c r="K3338" s="29">
        <v>2595</v>
      </c>
      <c r="L3338" s="42">
        <v>5113.3500000000004</v>
      </c>
      <c r="M3338" s="26">
        <f t="shared" si="112"/>
        <v>0.21854356715948428</v>
      </c>
      <c r="N3338" s="54"/>
      <c r="O3338" s="26"/>
      <c r="T3338" s="53"/>
      <c r="Y3338" s="28"/>
    </row>
    <row r="3339" spans="9:25" x14ac:dyDescent="0.3">
      <c r="I3339" s="22">
        <v>41992</v>
      </c>
      <c r="J3339" s="29">
        <f t="shared" si="111"/>
        <v>2014</v>
      </c>
      <c r="K3339" s="29">
        <v>2635</v>
      </c>
      <c r="L3339" s="42">
        <v>5144.62</v>
      </c>
      <c r="M3339" s="26">
        <f t="shared" si="112"/>
        <v>0.21565319306802028</v>
      </c>
      <c r="N3339" s="54"/>
      <c r="O3339" s="26"/>
      <c r="T3339" s="53"/>
      <c r="Y3339" s="28"/>
    </row>
    <row r="3340" spans="9:25" x14ac:dyDescent="0.3">
      <c r="I3340" s="22">
        <v>41995</v>
      </c>
      <c r="J3340" s="29">
        <f t="shared" si="111"/>
        <v>2014</v>
      </c>
      <c r="K3340" s="29">
        <v>2615</v>
      </c>
      <c r="L3340" s="42">
        <v>5125.7700000000004</v>
      </c>
      <c r="M3340" s="26" t="str">
        <f t="shared" si="112"/>
        <v/>
      </c>
      <c r="N3340" s="54"/>
      <c r="O3340" s="26"/>
      <c r="T3340" s="53"/>
      <c r="Y3340" s="28"/>
    </row>
    <row r="3341" spans="9:25" x14ac:dyDescent="0.3">
      <c r="I3341" s="22">
        <v>41996</v>
      </c>
      <c r="J3341" s="29">
        <f t="shared" si="111"/>
        <v>2014</v>
      </c>
      <c r="K3341" s="29">
        <v>2630</v>
      </c>
      <c r="L3341" s="42">
        <v>5139.07</v>
      </c>
      <c r="M3341" s="26">
        <f t="shared" si="112"/>
        <v>0.22662252572435146</v>
      </c>
      <c r="N3341" s="54"/>
      <c r="O3341" s="26"/>
      <c r="T3341" s="53"/>
      <c r="Y3341" s="28"/>
    </row>
    <row r="3342" spans="9:25" x14ac:dyDescent="0.3">
      <c r="I3342" s="22">
        <v>41997</v>
      </c>
      <c r="J3342" s="29">
        <f t="shared" si="111"/>
        <v>2014</v>
      </c>
      <c r="K3342" s="29">
        <v>2640</v>
      </c>
      <c r="L3342" s="42">
        <v>5166.9799999999996</v>
      </c>
      <c r="M3342" s="26">
        <f t="shared" si="112"/>
        <v>0.22940494857036797</v>
      </c>
      <c r="N3342" s="54"/>
      <c r="O3342" s="26"/>
      <c r="T3342" s="53"/>
      <c r="Y3342" s="28"/>
    </row>
    <row r="3343" spans="9:25" x14ac:dyDescent="0.3">
      <c r="I3343" s="22">
        <v>42002</v>
      </c>
      <c r="J3343" s="29">
        <f t="shared" si="111"/>
        <v>2014</v>
      </c>
      <c r="K3343" s="29">
        <v>2630</v>
      </c>
      <c r="L3343" s="42">
        <v>5178.37</v>
      </c>
      <c r="M3343" s="26" t="str">
        <f t="shared" si="112"/>
        <v/>
      </c>
      <c r="N3343" s="54"/>
      <c r="O3343" s="26"/>
      <c r="T3343" s="53"/>
      <c r="Y3343" s="28"/>
    </row>
    <row r="3344" spans="9:25" x14ac:dyDescent="0.3">
      <c r="I3344" s="22">
        <v>42003</v>
      </c>
      <c r="J3344" s="29">
        <f t="shared" si="111"/>
        <v>2014</v>
      </c>
      <c r="K3344" s="29">
        <v>2625</v>
      </c>
      <c r="L3344" s="42">
        <v>5226.95</v>
      </c>
      <c r="M3344" s="26">
        <f t="shared" si="112"/>
        <v>0.2229129330070328</v>
      </c>
      <c r="N3344" s="54"/>
      <c r="O3344" s="26"/>
      <c r="T3344" s="53"/>
      <c r="Y3344" s="28"/>
    </row>
    <row r="3345" spans="9:25" x14ac:dyDescent="0.3">
      <c r="I3345" s="22">
        <v>42006</v>
      </c>
      <c r="J3345" s="29">
        <f t="shared" si="111"/>
        <v>2015</v>
      </c>
      <c r="K3345" s="29">
        <v>2645</v>
      </c>
      <c r="L3345" s="42">
        <v>5242.7700000000004</v>
      </c>
      <c r="M3345" s="26">
        <f t="shared" si="112"/>
        <v>0.21156525938986934</v>
      </c>
      <c r="N3345" s="54"/>
      <c r="O3345" s="26"/>
      <c r="T3345" s="53"/>
      <c r="Y3345" s="28"/>
    </row>
    <row r="3346" spans="9:25" x14ac:dyDescent="0.3">
      <c r="I3346" s="22">
        <v>42009</v>
      </c>
      <c r="J3346" s="29">
        <f t="shared" si="111"/>
        <v>2015</v>
      </c>
      <c r="K3346" s="29">
        <v>2640</v>
      </c>
      <c r="L3346" s="42">
        <v>5220</v>
      </c>
      <c r="M3346" s="26" t="str">
        <f t="shared" si="112"/>
        <v/>
      </c>
      <c r="N3346" s="54"/>
      <c r="O3346" s="26"/>
      <c r="T3346" s="53"/>
      <c r="Y3346" s="28"/>
    </row>
    <row r="3347" spans="9:25" x14ac:dyDescent="0.3">
      <c r="I3347" s="22">
        <v>42010</v>
      </c>
      <c r="J3347" s="29">
        <f t="shared" si="111"/>
        <v>2015</v>
      </c>
      <c r="K3347" s="29">
        <v>2620</v>
      </c>
      <c r="L3347" s="42">
        <v>5169.0600000000004</v>
      </c>
      <c r="M3347" s="26">
        <f t="shared" si="112"/>
        <v>0.22990570594435625</v>
      </c>
      <c r="N3347" s="54"/>
      <c r="O3347" s="26"/>
      <c r="T3347" s="53"/>
      <c r="Y3347" s="28"/>
    </row>
    <row r="3348" spans="9:25" x14ac:dyDescent="0.3">
      <c r="I3348" s="22">
        <v>42011</v>
      </c>
      <c r="J3348" s="29">
        <f t="shared" si="111"/>
        <v>2015</v>
      </c>
      <c r="K3348" s="29">
        <v>2625</v>
      </c>
      <c r="L3348" s="42">
        <v>5207.12</v>
      </c>
      <c r="M3348" s="26">
        <f t="shared" si="112"/>
        <v>0.24697244366961127</v>
      </c>
      <c r="N3348" s="54"/>
      <c r="O3348" s="26"/>
      <c r="T3348" s="53"/>
      <c r="Y3348" s="28"/>
    </row>
    <row r="3349" spans="9:25" x14ac:dyDescent="0.3">
      <c r="I3349" s="22">
        <v>42012</v>
      </c>
      <c r="J3349" s="29">
        <f t="shared" si="111"/>
        <v>2015</v>
      </c>
      <c r="K3349" s="29">
        <v>2595</v>
      </c>
      <c r="L3349" s="42">
        <v>5211.83</v>
      </c>
      <c r="M3349" s="26">
        <f t="shared" si="112"/>
        <v>0.24073761066897739</v>
      </c>
      <c r="N3349" s="54"/>
      <c r="O3349" s="26"/>
      <c r="T3349" s="53"/>
      <c r="Y3349" s="28"/>
    </row>
    <row r="3350" spans="9:25" x14ac:dyDescent="0.3">
      <c r="I3350" s="22">
        <v>42013</v>
      </c>
      <c r="J3350" s="29">
        <f t="shared" si="111"/>
        <v>2015</v>
      </c>
      <c r="K3350" s="29">
        <v>2585</v>
      </c>
      <c r="L3350" s="42">
        <v>5216.67</v>
      </c>
      <c r="M3350" s="26">
        <f t="shared" si="112"/>
        <v>0.24170360038274591</v>
      </c>
      <c r="N3350" s="54"/>
      <c r="O3350" s="26"/>
      <c r="T3350" s="53"/>
      <c r="Y3350" s="28"/>
    </row>
    <row r="3351" spans="9:25" x14ac:dyDescent="0.3">
      <c r="I3351" s="22">
        <v>42016</v>
      </c>
      <c r="J3351" s="29">
        <f t="shared" si="111"/>
        <v>2015</v>
      </c>
      <c r="K3351" s="29">
        <v>2600</v>
      </c>
      <c r="L3351" s="42">
        <v>5187.93</v>
      </c>
      <c r="M3351" s="26" t="str">
        <f t="shared" si="112"/>
        <v/>
      </c>
      <c r="N3351" s="54"/>
      <c r="O3351" s="26"/>
      <c r="T3351" s="53"/>
      <c r="Y3351" s="28"/>
    </row>
    <row r="3352" spans="9:25" x14ac:dyDescent="0.3">
      <c r="I3352" s="22">
        <v>42017</v>
      </c>
      <c r="J3352" s="29">
        <f t="shared" si="111"/>
        <v>2015</v>
      </c>
      <c r="K3352" s="29">
        <v>2600</v>
      </c>
      <c r="L3352" s="42">
        <v>5214.3599999999997</v>
      </c>
      <c r="M3352" s="26">
        <f t="shared" si="112"/>
        <v>0.18757302249947028</v>
      </c>
      <c r="N3352" s="54"/>
      <c r="O3352" s="26"/>
      <c r="T3352" s="53"/>
      <c r="Y3352" s="28"/>
    </row>
    <row r="3353" spans="9:25" x14ac:dyDescent="0.3">
      <c r="I3353" s="22">
        <v>42018</v>
      </c>
      <c r="J3353" s="29">
        <f t="shared" si="111"/>
        <v>2015</v>
      </c>
      <c r="K3353" s="29">
        <v>2585</v>
      </c>
      <c r="L3353" s="42">
        <v>5159.67</v>
      </c>
      <c r="M3353" s="26" t="str">
        <f t="shared" si="112"/>
        <v/>
      </c>
      <c r="N3353" s="54"/>
      <c r="O3353" s="26"/>
      <c r="T3353" s="53"/>
      <c r="Y3353" s="28"/>
    </row>
    <row r="3354" spans="9:25" x14ac:dyDescent="0.3">
      <c r="I3354" s="22">
        <v>42019</v>
      </c>
      <c r="J3354" s="29">
        <f t="shared" si="111"/>
        <v>2015</v>
      </c>
      <c r="K3354" s="29">
        <v>2590</v>
      </c>
      <c r="L3354" s="42">
        <v>5188.71</v>
      </c>
      <c r="M3354" s="26">
        <f t="shared" si="112"/>
        <v>0.1682100328936259</v>
      </c>
      <c r="N3354" s="54"/>
      <c r="O3354" s="26"/>
      <c r="T3354" s="53"/>
      <c r="Y3354" s="28"/>
    </row>
    <row r="3355" spans="9:25" x14ac:dyDescent="0.3">
      <c r="I3355" s="22">
        <v>42020</v>
      </c>
      <c r="J3355" s="29">
        <f t="shared" si="111"/>
        <v>2015</v>
      </c>
      <c r="K3355" s="29">
        <v>2590</v>
      </c>
      <c r="L3355" s="42">
        <v>5148.38</v>
      </c>
      <c r="M3355" s="26">
        <f t="shared" si="112"/>
        <v>0.16677431563584288</v>
      </c>
      <c r="N3355" s="54"/>
      <c r="O3355" s="26"/>
      <c r="T3355" s="53"/>
      <c r="Y3355" s="28"/>
    </row>
    <row r="3356" spans="9:25" x14ac:dyDescent="0.3">
      <c r="I3356" s="22">
        <v>42023</v>
      </c>
      <c r="J3356" s="29">
        <f t="shared" si="111"/>
        <v>2015</v>
      </c>
      <c r="K3356" s="29">
        <v>2600</v>
      </c>
      <c r="L3356" s="42">
        <v>5152.09</v>
      </c>
      <c r="M3356" s="26" t="str">
        <f t="shared" si="112"/>
        <v/>
      </c>
      <c r="N3356" s="54"/>
      <c r="O3356" s="26"/>
      <c r="T3356" s="53"/>
      <c r="Y3356" s="28"/>
    </row>
    <row r="3357" spans="9:25" x14ac:dyDescent="0.3">
      <c r="I3357" s="22">
        <v>42024</v>
      </c>
      <c r="J3357" s="29">
        <f t="shared" si="111"/>
        <v>2015</v>
      </c>
      <c r="K3357" s="29">
        <v>2605</v>
      </c>
      <c r="L3357" s="42">
        <v>5166.09</v>
      </c>
      <c r="M3357" s="26">
        <f t="shared" si="112"/>
        <v>0.16574712799301386</v>
      </c>
      <c r="N3357" s="54"/>
      <c r="O3357" s="26"/>
      <c r="T3357" s="53"/>
      <c r="Y3357" s="28"/>
    </row>
    <row r="3358" spans="9:25" x14ac:dyDescent="0.3">
      <c r="I3358" s="22">
        <v>42025</v>
      </c>
      <c r="J3358" s="29">
        <f t="shared" si="111"/>
        <v>2015</v>
      </c>
      <c r="K3358" s="29">
        <v>2615</v>
      </c>
      <c r="L3358" s="42">
        <v>5215.2700000000004</v>
      </c>
      <c r="M3358" s="26">
        <f t="shared" si="112"/>
        <v>0.17131274564851218</v>
      </c>
      <c r="N3358" s="54"/>
      <c r="O3358" s="26"/>
      <c r="T3358" s="53"/>
      <c r="Y3358" s="28"/>
    </row>
    <row r="3359" spans="9:25" x14ac:dyDescent="0.3">
      <c r="I3359" s="22">
        <v>42026</v>
      </c>
      <c r="J3359" s="29">
        <f t="shared" si="111"/>
        <v>2015</v>
      </c>
      <c r="K3359" s="29">
        <v>2640</v>
      </c>
      <c r="L3359" s="42">
        <v>5253.18</v>
      </c>
      <c r="M3359" s="26">
        <f t="shared" si="112"/>
        <v>0.17324215129458703</v>
      </c>
      <c r="N3359" s="54"/>
      <c r="O3359" s="26"/>
      <c r="T3359" s="53"/>
      <c r="Y3359" s="28"/>
    </row>
    <row r="3360" spans="9:25" x14ac:dyDescent="0.3">
      <c r="I3360" s="22">
        <v>42027</v>
      </c>
      <c r="J3360" s="29">
        <f t="shared" si="111"/>
        <v>2015</v>
      </c>
      <c r="K3360" s="29">
        <v>2665</v>
      </c>
      <c r="L3360" s="42">
        <v>5323.89</v>
      </c>
      <c r="M3360" s="26">
        <f t="shared" si="112"/>
        <v>0.18412869992259864</v>
      </c>
      <c r="N3360" s="54"/>
      <c r="O3360" s="26"/>
      <c r="T3360" s="53"/>
      <c r="Y3360" s="28"/>
    </row>
    <row r="3361" spans="9:25" x14ac:dyDescent="0.3">
      <c r="I3361" s="22">
        <v>42030</v>
      </c>
      <c r="J3361" s="29">
        <f t="shared" si="111"/>
        <v>2015</v>
      </c>
      <c r="K3361" s="29">
        <v>2630</v>
      </c>
      <c r="L3361" s="42">
        <v>5260.02</v>
      </c>
      <c r="M3361" s="26" t="str">
        <f t="shared" si="112"/>
        <v/>
      </c>
      <c r="N3361" s="54"/>
      <c r="O3361" s="26"/>
      <c r="T3361" s="53"/>
      <c r="Y3361" s="28"/>
    </row>
    <row r="3362" spans="9:25" x14ac:dyDescent="0.3">
      <c r="I3362" s="22">
        <v>42031</v>
      </c>
      <c r="J3362" s="29">
        <f t="shared" si="111"/>
        <v>2015</v>
      </c>
      <c r="K3362" s="29">
        <v>2640</v>
      </c>
      <c r="L3362" s="42">
        <v>5277.15</v>
      </c>
      <c r="M3362" s="26">
        <f t="shared" si="112"/>
        <v>0.22077690745307416</v>
      </c>
      <c r="N3362" s="54"/>
      <c r="O3362" s="26"/>
      <c r="T3362" s="53"/>
      <c r="Y3362" s="28"/>
    </row>
    <row r="3363" spans="9:25" x14ac:dyDescent="0.3">
      <c r="I3363" s="22">
        <v>42032</v>
      </c>
      <c r="J3363" s="29">
        <f t="shared" si="111"/>
        <v>2015</v>
      </c>
      <c r="K3363" s="29">
        <v>2655</v>
      </c>
      <c r="L3363" s="42">
        <v>5268.85</v>
      </c>
      <c r="M3363" s="26">
        <f t="shared" si="112"/>
        <v>0.21355936107240353</v>
      </c>
      <c r="N3363" s="54"/>
      <c r="O3363" s="26"/>
      <c r="T3363" s="53"/>
      <c r="Y3363" s="28"/>
    </row>
    <row r="3364" spans="9:25" x14ac:dyDescent="0.3">
      <c r="I3364" s="22">
        <v>42033</v>
      </c>
      <c r="J3364" s="29">
        <f t="shared" si="111"/>
        <v>2015</v>
      </c>
      <c r="K3364" s="29">
        <v>2665</v>
      </c>
      <c r="L3364" s="42">
        <v>5262.72</v>
      </c>
      <c r="M3364" s="26">
        <f t="shared" si="112"/>
        <v>0.19137491935210019</v>
      </c>
      <c r="N3364" s="54"/>
      <c r="O3364" s="26"/>
      <c r="T3364" s="53"/>
      <c r="Y3364" s="28"/>
    </row>
    <row r="3365" spans="9:25" x14ac:dyDescent="0.3">
      <c r="I3365" s="22">
        <v>42034</v>
      </c>
      <c r="J3365" s="29">
        <f t="shared" si="111"/>
        <v>2015</v>
      </c>
      <c r="K3365" s="29">
        <v>2675</v>
      </c>
      <c r="L3365" s="42">
        <v>5289.4</v>
      </c>
      <c r="M3365" s="26">
        <f t="shared" si="112"/>
        <v>0.1970326516941403</v>
      </c>
      <c r="N3365" s="54"/>
      <c r="O3365" s="26"/>
      <c r="T3365" s="53"/>
      <c r="Y3365" s="28"/>
    </row>
    <row r="3366" spans="9:25" x14ac:dyDescent="0.3">
      <c r="I3366" s="22">
        <v>42037</v>
      </c>
      <c r="J3366" s="29">
        <f t="shared" si="111"/>
        <v>2015</v>
      </c>
      <c r="K3366" s="29">
        <v>2670</v>
      </c>
      <c r="L3366" s="42">
        <v>5276.24</v>
      </c>
      <c r="M3366" s="26" t="str">
        <f t="shared" si="112"/>
        <v/>
      </c>
      <c r="N3366" s="54"/>
      <c r="O3366" s="26"/>
      <c r="T3366" s="53"/>
      <c r="Y3366" s="28"/>
    </row>
    <row r="3367" spans="9:25" x14ac:dyDescent="0.3">
      <c r="I3367" s="22">
        <v>42038</v>
      </c>
      <c r="J3367" s="29">
        <f t="shared" si="111"/>
        <v>2015</v>
      </c>
      <c r="K3367" s="29">
        <v>2700</v>
      </c>
      <c r="L3367" s="42">
        <v>5291.72</v>
      </c>
      <c r="M3367" s="26">
        <f t="shared" si="112"/>
        <v>0.2064309913229038</v>
      </c>
      <c r="N3367" s="54"/>
      <c r="O3367" s="26"/>
      <c r="T3367" s="53"/>
      <c r="Y3367" s="28"/>
    </row>
    <row r="3368" spans="9:25" x14ac:dyDescent="0.3">
      <c r="I3368" s="22">
        <v>42039</v>
      </c>
      <c r="J3368" s="29">
        <f t="shared" si="111"/>
        <v>2015</v>
      </c>
      <c r="K3368" s="29">
        <v>2780</v>
      </c>
      <c r="L3368" s="42">
        <v>5315.28</v>
      </c>
      <c r="M3368" s="26">
        <f t="shared" si="112"/>
        <v>0.22126894992486651</v>
      </c>
      <c r="N3368" s="54"/>
      <c r="O3368" s="26"/>
      <c r="T3368" s="53"/>
      <c r="Y3368" s="28"/>
    </row>
    <row r="3369" spans="9:25" x14ac:dyDescent="0.3">
      <c r="I3369" s="22">
        <v>42040</v>
      </c>
      <c r="J3369" s="29">
        <f t="shared" si="111"/>
        <v>2015</v>
      </c>
      <c r="K3369" s="29">
        <v>2740</v>
      </c>
      <c r="L3369" s="42">
        <v>5279.9</v>
      </c>
      <c r="M3369" s="26">
        <f t="shared" si="112"/>
        <v>0.20427159575851142</v>
      </c>
      <c r="N3369" s="54"/>
      <c r="O3369" s="26"/>
      <c r="T3369" s="53"/>
      <c r="Y3369" s="28"/>
    </row>
    <row r="3370" spans="9:25" x14ac:dyDescent="0.3">
      <c r="I3370" s="22">
        <v>42041</v>
      </c>
      <c r="J3370" s="29">
        <f t="shared" si="111"/>
        <v>2015</v>
      </c>
      <c r="K3370" s="29">
        <v>2740</v>
      </c>
      <c r="L3370" s="42">
        <v>5342.52</v>
      </c>
      <c r="M3370" s="26">
        <f t="shared" si="112"/>
        <v>0.20742828343552466</v>
      </c>
      <c r="N3370" s="54"/>
      <c r="O3370" s="26"/>
      <c r="T3370" s="53"/>
      <c r="Y3370" s="28"/>
    </row>
    <row r="3371" spans="9:25" x14ac:dyDescent="0.3">
      <c r="I3371" s="22">
        <v>42044</v>
      </c>
      <c r="J3371" s="29">
        <f t="shared" si="111"/>
        <v>2015</v>
      </c>
      <c r="K3371" s="29">
        <v>2760</v>
      </c>
      <c r="L3371" s="42">
        <v>5348.47</v>
      </c>
      <c r="M3371" s="26" t="str">
        <f t="shared" si="112"/>
        <v/>
      </c>
      <c r="N3371" s="54"/>
      <c r="O3371" s="26"/>
      <c r="T3371" s="53"/>
      <c r="Y3371" s="28"/>
    </row>
    <row r="3372" spans="9:25" x14ac:dyDescent="0.3">
      <c r="I3372" s="22">
        <v>42045</v>
      </c>
      <c r="J3372" s="29">
        <f t="shared" si="111"/>
        <v>2015</v>
      </c>
      <c r="K3372" s="29">
        <v>2750</v>
      </c>
      <c r="L3372" s="42">
        <v>5321.47</v>
      </c>
      <c r="M3372" s="26">
        <f t="shared" si="112"/>
        <v>0.19563444363309559</v>
      </c>
      <c r="N3372" s="54"/>
      <c r="O3372" s="26"/>
      <c r="T3372" s="53"/>
      <c r="Y3372" s="28"/>
    </row>
    <row r="3373" spans="9:25" x14ac:dyDescent="0.3">
      <c r="I3373" s="22">
        <v>42046</v>
      </c>
      <c r="J3373" s="29">
        <f t="shared" si="111"/>
        <v>2015</v>
      </c>
      <c r="K3373" s="29">
        <v>2785</v>
      </c>
      <c r="L3373" s="42">
        <v>5336.52</v>
      </c>
      <c r="M3373" s="26">
        <f t="shared" si="112"/>
        <v>0.19380160574830174</v>
      </c>
      <c r="N3373" s="54"/>
      <c r="O3373" s="26"/>
      <c r="T3373" s="53"/>
      <c r="Y3373" s="28"/>
    </row>
    <row r="3374" spans="9:25" x14ac:dyDescent="0.3">
      <c r="I3374" s="22">
        <v>42047</v>
      </c>
      <c r="J3374" s="29">
        <f t="shared" si="111"/>
        <v>2015</v>
      </c>
      <c r="K3374" s="29">
        <v>2780</v>
      </c>
      <c r="L3374" s="42">
        <v>5343.41</v>
      </c>
      <c r="M3374" s="26">
        <f t="shared" si="112"/>
        <v>0.1884042176994811</v>
      </c>
      <c r="N3374" s="54"/>
      <c r="O3374" s="26"/>
      <c r="T3374" s="53"/>
      <c r="Y3374" s="28"/>
    </row>
    <row r="3375" spans="9:25" x14ac:dyDescent="0.3">
      <c r="I3375" s="22">
        <v>42048</v>
      </c>
      <c r="J3375" s="29">
        <f t="shared" si="111"/>
        <v>2015</v>
      </c>
      <c r="K3375" s="29">
        <v>2805</v>
      </c>
      <c r="L3375" s="42">
        <v>5374.17</v>
      </c>
      <c r="M3375" s="26">
        <f t="shared" si="112"/>
        <v>0.19647747158066289</v>
      </c>
      <c r="N3375" s="54"/>
      <c r="O3375" s="26"/>
      <c r="T3375" s="53"/>
      <c r="Y3375" s="28"/>
    </row>
    <row r="3376" spans="9:25" x14ac:dyDescent="0.3">
      <c r="I3376" s="22">
        <v>42051</v>
      </c>
      <c r="J3376" s="29">
        <f t="shared" si="111"/>
        <v>2015</v>
      </c>
      <c r="K3376" s="29">
        <v>2800</v>
      </c>
      <c r="L3376" s="42">
        <v>5325.5</v>
      </c>
      <c r="M3376" s="26" t="str">
        <f t="shared" si="112"/>
        <v/>
      </c>
      <c r="N3376" s="54"/>
      <c r="O3376" s="26"/>
      <c r="T3376" s="53"/>
      <c r="Y3376" s="28"/>
    </row>
    <row r="3377" spans="9:25" x14ac:dyDescent="0.3">
      <c r="I3377" s="22">
        <v>42052</v>
      </c>
      <c r="J3377" s="29">
        <f t="shared" si="111"/>
        <v>2015</v>
      </c>
      <c r="K3377" s="29">
        <v>2815</v>
      </c>
      <c r="L3377" s="42">
        <v>5337.5</v>
      </c>
      <c r="M3377" s="26">
        <f t="shared" si="112"/>
        <v>0.17169406656319908</v>
      </c>
      <c r="N3377" s="54"/>
      <c r="O3377" s="26"/>
      <c r="T3377" s="53"/>
      <c r="Y3377" s="28"/>
    </row>
    <row r="3378" spans="9:25" x14ac:dyDescent="0.3">
      <c r="I3378" s="22">
        <v>42053</v>
      </c>
      <c r="J3378" s="29">
        <f t="shared" si="111"/>
        <v>2015</v>
      </c>
      <c r="K3378" s="29">
        <v>2815</v>
      </c>
      <c r="L3378" s="42">
        <v>5390.45</v>
      </c>
      <c r="M3378" s="26">
        <f t="shared" si="112"/>
        <v>0.18310474321746906</v>
      </c>
      <c r="N3378" s="54"/>
      <c r="O3378" s="26"/>
      <c r="T3378" s="53"/>
      <c r="Y3378" s="28"/>
    </row>
    <row r="3379" spans="9:25" x14ac:dyDescent="0.3">
      <c r="I3379" s="22">
        <v>42055</v>
      </c>
      <c r="J3379" s="29">
        <f t="shared" si="111"/>
        <v>2015</v>
      </c>
      <c r="K3379" s="29">
        <v>2810</v>
      </c>
      <c r="L3379" s="42">
        <v>5400.1</v>
      </c>
      <c r="M3379" s="26">
        <f t="shared" si="112"/>
        <v>0.1743892201765031</v>
      </c>
      <c r="N3379" s="54"/>
      <c r="O3379" s="26"/>
      <c r="T3379" s="53"/>
      <c r="Y3379" s="28"/>
    </row>
    <row r="3380" spans="9:25" x14ac:dyDescent="0.3">
      <c r="I3380" s="22">
        <v>42058</v>
      </c>
      <c r="J3380" s="29">
        <f t="shared" si="111"/>
        <v>2015</v>
      </c>
      <c r="K3380" s="29">
        <v>2805</v>
      </c>
      <c r="L3380" s="42">
        <v>5403.28</v>
      </c>
      <c r="M3380" s="26" t="str">
        <f t="shared" si="112"/>
        <v/>
      </c>
      <c r="N3380" s="54"/>
      <c r="O3380" s="26"/>
      <c r="T3380" s="53"/>
      <c r="Y3380" s="28"/>
    </row>
    <row r="3381" spans="9:25" x14ac:dyDescent="0.3">
      <c r="I3381" s="22">
        <v>42059</v>
      </c>
      <c r="J3381" s="29">
        <f t="shared" si="111"/>
        <v>2015</v>
      </c>
      <c r="K3381" s="29">
        <v>2810</v>
      </c>
      <c r="L3381" s="42">
        <v>5417.31</v>
      </c>
      <c r="M3381" s="26">
        <f t="shared" si="112"/>
        <v>0.17167253875252256</v>
      </c>
      <c r="N3381" s="54"/>
      <c r="O3381" s="26"/>
      <c r="T3381" s="53"/>
      <c r="Y3381" s="28"/>
    </row>
    <row r="3382" spans="9:25" x14ac:dyDescent="0.3">
      <c r="I3382" s="22">
        <v>42060</v>
      </c>
      <c r="J3382" s="29">
        <f t="shared" si="111"/>
        <v>2015</v>
      </c>
      <c r="K3382" s="29">
        <v>2820</v>
      </c>
      <c r="L3382" s="42">
        <v>5445.11</v>
      </c>
      <c r="M3382" s="26">
        <f t="shared" si="112"/>
        <v>0.18959253182559979</v>
      </c>
      <c r="N3382" s="54"/>
      <c r="O3382" s="26"/>
      <c r="T3382" s="53"/>
      <c r="Y3382" s="28"/>
    </row>
    <row r="3383" spans="9:25" x14ac:dyDescent="0.3">
      <c r="I3383" s="22">
        <v>42061</v>
      </c>
      <c r="J3383" s="29">
        <f t="shared" si="111"/>
        <v>2015</v>
      </c>
      <c r="K3383" s="29">
        <v>2815</v>
      </c>
      <c r="L3383" s="42">
        <v>5451.42</v>
      </c>
      <c r="M3383" s="26">
        <f t="shared" si="112"/>
        <v>0.20268183342452209</v>
      </c>
      <c r="N3383" s="54"/>
      <c r="O3383" s="26"/>
      <c r="T3383" s="53"/>
      <c r="Y3383" s="28"/>
    </row>
    <row r="3384" spans="9:25" x14ac:dyDescent="0.3">
      <c r="I3384" s="22">
        <v>42062</v>
      </c>
      <c r="J3384" s="29">
        <f t="shared" si="111"/>
        <v>2015</v>
      </c>
      <c r="K3384" s="29">
        <v>2820</v>
      </c>
      <c r="L3384" s="42">
        <v>5450.29</v>
      </c>
      <c r="M3384" s="26">
        <f t="shared" si="112"/>
        <v>0.19290032261312262</v>
      </c>
      <c r="N3384" s="54"/>
      <c r="O3384" s="26"/>
      <c r="T3384" s="53"/>
      <c r="Y3384" s="28"/>
    </row>
    <row r="3385" spans="9:25" x14ac:dyDescent="0.3">
      <c r="I3385" s="22">
        <v>42065</v>
      </c>
      <c r="J3385" s="29">
        <f t="shared" si="111"/>
        <v>2015</v>
      </c>
      <c r="K3385" s="29">
        <v>2845</v>
      </c>
      <c r="L3385" s="42">
        <v>5477.83</v>
      </c>
      <c r="M3385" s="26" t="str">
        <f t="shared" si="112"/>
        <v/>
      </c>
      <c r="N3385" s="54"/>
      <c r="O3385" s="26"/>
      <c r="T3385" s="53"/>
      <c r="Y3385" s="28"/>
    </row>
    <row r="3386" spans="9:25" x14ac:dyDescent="0.3">
      <c r="I3386" s="22">
        <v>42066</v>
      </c>
      <c r="J3386" s="29">
        <f t="shared" si="111"/>
        <v>2015</v>
      </c>
      <c r="K3386" s="29">
        <v>2880</v>
      </c>
      <c r="L3386" s="42">
        <v>5474.62</v>
      </c>
      <c r="M3386" s="26">
        <f t="shared" si="112"/>
        <v>0.19423412103721249</v>
      </c>
      <c r="N3386" s="54"/>
      <c r="O3386" s="26"/>
      <c r="T3386" s="53"/>
      <c r="Y3386" s="28"/>
    </row>
    <row r="3387" spans="9:25" x14ac:dyDescent="0.3">
      <c r="I3387" s="22">
        <v>42067</v>
      </c>
      <c r="J3387" s="29">
        <f t="shared" si="111"/>
        <v>2015</v>
      </c>
      <c r="K3387" s="29">
        <v>2885</v>
      </c>
      <c r="L3387" s="42">
        <v>5448.06</v>
      </c>
      <c r="M3387" s="26">
        <f t="shared" si="112"/>
        <v>0.18403139995827264</v>
      </c>
      <c r="N3387" s="54"/>
      <c r="O3387" s="26"/>
      <c r="T3387" s="53"/>
      <c r="Y3387" s="28"/>
    </row>
    <row r="3388" spans="9:25" x14ac:dyDescent="0.3">
      <c r="I3388" s="22">
        <v>42068</v>
      </c>
      <c r="J3388" s="29">
        <f t="shared" si="111"/>
        <v>2015</v>
      </c>
      <c r="K3388" s="29">
        <v>2900</v>
      </c>
      <c r="L3388" s="42">
        <v>5450.95</v>
      </c>
      <c r="M3388" s="26">
        <f t="shared" si="112"/>
        <v>0.16994013955275289</v>
      </c>
      <c r="N3388" s="54"/>
      <c r="O3388" s="26"/>
      <c r="T3388" s="53"/>
      <c r="Y3388" s="28"/>
    </row>
    <row r="3389" spans="9:25" x14ac:dyDescent="0.3">
      <c r="I3389" s="22">
        <v>42069</v>
      </c>
      <c r="J3389" s="29">
        <f t="shared" si="111"/>
        <v>2015</v>
      </c>
      <c r="K3389" s="29">
        <v>2920</v>
      </c>
      <c r="L3389" s="42">
        <v>5514.79</v>
      </c>
      <c r="M3389" s="26">
        <f t="shared" si="112"/>
        <v>0.17639818595265225</v>
      </c>
      <c r="N3389" s="54"/>
      <c r="O3389" s="26"/>
      <c r="T3389" s="53"/>
      <c r="Y3389" s="28"/>
    </row>
    <row r="3390" spans="9:25" x14ac:dyDescent="0.3">
      <c r="I3390" s="22">
        <v>42072</v>
      </c>
      <c r="J3390" s="29">
        <f t="shared" si="111"/>
        <v>2015</v>
      </c>
      <c r="K3390" s="29">
        <v>2875</v>
      </c>
      <c r="L3390" s="42">
        <v>5444.63</v>
      </c>
      <c r="M3390" s="26" t="str">
        <f t="shared" si="112"/>
        <v/>
      </c>
      <c r="N3390" s="54"/>
      <c r="O3390" s="26"/>
      <c r="T3390" s="53"/>
      <c r="Y3390" s="28"/>
    </row>
    <row r="3391" spans="9:25" x14ac:dyDescent="0.3">
      <c r="I3391" s="22">
        <v>42073</v>
      </c>
      <c r="J3391" s="29">
        <f t="shared" si="111"/>
        <v>2015</v>
      </c>
      <c r="K3391" s="29">
        <v>2885</v>
      </c>
      <c r="L3391" s="42">
        <v>5462.93</v>
      </c>
      <c r="M3391" s="26">
        <f t="shared" si="112"/>
        <v>0.16797904751723775</v>
      </c>
      <c r="N3391" s="54"/>
      <c r="O3391" s="26"/>
      <c r="T3391" s="53"/>
      <c r="Y3391" s="28"/>
    </row>
    <row r="3392" spans="9:25" x14ac:dyDescent="0.3">
      <c r="I3392" s="22">
        <v>42074</v>
      </c>
      <c r="J3392" s="29">
        <f t="shared" si="111"/>
        <v>2015</v>
      </c>
      <c r="K3392" s="29">
        <v>2855</v>
      </c>
      <c r="L3392" s="42">
        <v>5419.57</v>
      </c>
      <c r="M3392" s="26">
        <f t="shared" si="112"/>
        <v>0.15206804118013431</v>
      </c>
      <c r="N3392" s="54"/>
      <c r="O3392" s="26"/>
      <c r="T3392" s="53"/>
      <c r="Y3392" s="28"/>
    </row>
    <row r="3393" spans="9:25" x14ac:dyDescent="0.3">
      <c r="I3393" s="22">
        <v>42075</v>
      </c>
      <c r="J3393" s="29">
        <f t="shared" si="111"/>
        <v>2015</v>
      </c>
      <c r="K3393" s="29">
        <v>2840</v>
      </c>
      <c r="L3393" s="42">
        <v>5439.83</v>
      </c>
      <c r="M3393" s="26">
        <f t="shared" si="112"/>
        <v>0.16126752896321603</v>
      </c>
      <c r="N3393" s="54"/>
      <c r="O3393" s="26"/>
      <c r="T3393" s="53"/>
      <c r="Y3393" s="28"/>
    </row>
    <row r="3394" spans="9:25" x14ac:dyDescent="0.3">
      <c r="I3394" s="22">
        <v>42076</v>
      </c>
      <c r="J3394" s="29">
        <f t="shared" si="111"/>
        <v>2015</v>
      </c>
      <c r="K3394" s="29">
        <v>2820</v>
      </c>
      <c r="L3394" s="42">
        <v>5426.47</v>
      </c>
      <c r="M3394" s="26">
        <f t="shared" si="112"/>
        <v>0.14817494927182057</v>
      </c>
      <c r="N3394" s="54"/>
      <c r="O3394" s="26"/>
      <c r="T3394" s="53"/>
      <c r="Y3394" s="28"/>
    </row>
    <row r="3395" spans="9:25" x14ac:dyDescent="0.3">
      <c r="I3395" s="22">
        <v>42079</v>
      </c>
      <c r="J3395" s="29">
        <f t="shared" si="111"/>
        <v>2015</v>
      </c>
      <c r="K3395" s="29">
        <v>2830</v>
      </c>
      <c r="L3395" s="42">
        <v>5435.27</v>
      </c>
      <c r="M3395" s="26" t="str">
        <f t="shared" si="112"/>
        <v/>
      </c>
      <c r="N3395" s="54"/>
      <c r="O3395" s="26"/>
      <c r="T3395" s="53"/>
      <c r="Y3395" s="28"/>
    </row>
    <row r="3396" spans="9:25" x14ac:dyDescent="0.3">
      <c r="I3396" s="22">
        <v>42080</v>
      </c>
      <c r="J3396" s="29">
        <f t="shared" si="111"/>
        <v>2015</v>
      </c>
      <c r="K3396" s="29">
        <v>2820</v>
      </c>
      <c r="L3396" s="42">
        <v>5439.15</v>
      </c>
      <c r="M3396" s="26" t="str">
        <f t="shared" si="112"/>
        <v/>
      </c>
      <c r="N3396" s="54"/>
      <c r="O3396" s="26"/>
      <c r="T3396" s="53"/>
      <c r="Y3396" s="28"/>
    </row>
    <row r="3397" spans="9:25" x14ac:dyDescent="0.3">
      <c r="I3397" s="22">
        <v>42081</v>
      </c>
      <c r="J3397" s="29">
        <f t="shared" ref="J3397:J3460" si="113">YEAR(I3397)</f>
        <v>2015</v>
      </c>
      <c r="K3397" s="29">
        <v>2845</v>
      </c>
      <c r="L3397" s="42">
        <v>5413.15</v>
      </c>
      <c r="M3397" s="26">
        <f t="shared" ref="M3397:M3460" si="114">IFERROR((L3397-_xlfn.XLOOKUP(EDATE(I3397, -12), I:I, L:L, "", 0)) / _xlfn.XLOOKUP(EDATE(I3397, -12), I:I, L:L, "", 0),IF(_xlfn.XLOOKUP(EDATE(I3397, -12), I:I, L:L, "", 0)=0, "Previous Year Value is Zero", ""))</f>
        <v>0.12642307636283426</v>
      </c>
      <c r="N3397" s="54"/>
      <c r="O3397" s="26"/>
      <c r="T3397" s="53"/>
      <c r="Y3397" s="28"/>
    </row>
    <row r="3398" spans="9:25" x14ac:dyDescent="0.3">
      <c r="I3398" s="22">
        <v>42082</v>
      </c>
      <c r="J3398" s="29">
        <f t="shared" si="113"/>
        <v>2015</v>
      </c>
      <c r="K3398" s="29">
        <v>2850</v>
      </c>
      <c r="L3398" s="42">
        <v>5453.85</v>
      </c>
      <c r="M3398" s="26">
        <f t="shared" si="114"/>
        <v>0.13116151539160345</v>
      </c>
      <c r="N3398" s="54"/>
      <c r="O3398" s="26"/>
      <c r="T3398" s="53"/>
      <c r="Y3398" s="28"/>
    </row>
    <row r="3399" spans="9:25" x14ac:dyDescent="0.3">
      <c r="I3399" s="22">
        <v>42083</v>
      </c>
      <c r="J3399" s="29">
        <f t="shared" si="113"/>
        <v>2015</v>
      </c>
      <c r="K3399" s="29">
        <v>2865</v>
      </c>
      <c r="L3399" s="42">
        <v>5443.07</v>
      </c>
      <c r="M3399" s="26">
        <f t="shared" si="114"/>
        <v>0.15835385201437749</v>
      </c>
      <c r="N3399" s="54"/>
      <c r="O3399" s="26"/>
      <c r="T3399" s="53"/>
      <c r="Y3399" s="28"/>
    </row>
    <row r="3400" spans="9:25" x14ac:dyDescent="0.3">
      <c r="I3400" s="22">
        <v>42086</v>
      </c>
      <c r="J3400" s="29">
        <f t="shared" si="113"/>
        <v>2015</v>
      </c>
      <c r="K3400" s="29">
        <v>2890</v>
      </c>
      <c r="L3400" s="42">
        <v>5437.1</v>
      </c>
      <c r="M3400" s="26" t="str">
        <f t="shared" si="114"/>
        <v/>
      </c>
      <c r="N3400" s="54"/>
      <c r="O3400" s="26"/>
      <c r="T3400" s="53"/>
      <c r="Y3400" s="28"/>
    </row>
    <row r="3401" spans="9:25" x14ac:dyDescent="0.3">
      <c r="I3401" s="22">
        <v>42087</v>
      </c>
      <c r="J3401" s="29">
        <f t="shared" si="113"/>
        <v>2015</v>
      </c>
      <c r="K3401" s="29">
        <v>2910</v>
      </c>
      <c r="L3401" s="42">
        <v>5447.65</v>
      </c>
      <c r="M3401" s="26">
        <f t="shared" si="114"/>
        <v>0.15406044377407085</v>
      </c>
      <c r="N3401" s="54"/>
      <c r="O3401" s="26"/>
      <c r="T3401" s="53"/>
      <c r="Y3401" s="28"/>
    </row>
    <row r="3402" spans="9:25" x14ac:dyDescent="0.3">
      <c r="I3402" s="22">
        <v>42088</v>
      </c>
      <c r="J3402" s="29">
        <f t="shared" si="113"/>
        <v>2015</v>
      </c>
      <c r="K3402" s="29">
        <v>2925</v>
      </c>
      <c r="L3402" s="42">
        <v>5405.49</v>
      </c>
      <c r="M3402" s="26">
        <f t="shared" si="114"/>
        <v>0.14934861973723651</v>
      </c>
      <c r="N3402" s="54"/>
      <c r="O3402" s="26"/>
      <c r="T3402" s="53"/>
      <c r="Y3402" s="28"/>
    </row>
    <row r="3403" spans="9:25" x14ac:dyDescent="0.3">
      <c r="I3403" s="22">
        <v>42089</v>
      </c>
      <c r="J3403" s="29">
        <f t="shared" si="113"/>
        <v>2015</v>
      </c>
      <c r="K3403" s="29">
        <v>2905</v>
      </c>
      <c r="L3403" s="42">
        <v>5368.8</v>
      </c>
      <c r="M3403" s="26">
        <f t="shared" si="114"/>
        <v>0.1354753565808843</v>
      </c>
      <c r="N3403" s="54"/>
      <c r="O3403" s="26"/>
      <c r="T3403" s="53"/>
      <c r="Y3403" s="28"/>
    </row>
    <row r="3404" spans="9:25" x14ac:dyDescent="0.3">
      <c r="I3404" s="22">
        <v>42090</v>
      </c>
      <c r="J3404" s="29">
        <f t="shared" si="113"/>
        <v>2015</v>
      </c>
      <c r="K3404" s="29">
        <v>2890</v>
      </c>
      <c r="L3404" s="42">
        <v>5396.85</v>
      </c>
      <c r="M3404" s="26">
        <f t="shared" si="114"/>
        <v>0.14265963167946202</v>
      </c>
      <c r="N3404" s="54"/>
      <c r="O3404" s="26"/>
      <c r="T3404" s="53"/>
      <c r="Y3404" s="28"/>
    </row>
    <row r="3405" spans="9:25" x14ac:dyDescent="0.3">
      <c r="I3405" s="22">
        <v>42093</v>
      </c>
      <c r="J3405" s="29">
        <f t="shared" si="113"/>
        <v>2015</v>
      </c>
      <c r="K3405" s="29">
        <v>2900</v>
      </c>
      <c r="L3405" s="42">
        <v>5438.66</v>
      </c>
      <c r="M3405" s="26" t="str">
        <f t="shared" si="114"/>
        <v/>
      </c>
      <c r="N3405" s="54"/>
      <c r="O3405" s="26"/>
      <c r="T3405" s="53"/>
      <c r="Y3405" s="28"/>
    </row>
    <row r="3406" spans="9:25" x14ac:dyDescent="0.3">
      <c r="I3406" s="22">
        <v>42094</v>
      </c>
      <c r="J3406" s="29">
        <f t="shared" si="113"/>
        <v>2015</v>
      </c>
      <c r="K3406" s="29">
        <v>2965</v>
      </c>
      <c r="L3406" s="42">
        <v>5518.68</v>
      </c>
      <c r="M3406" s="26" t="str">
        <f t="shared" si="114"/>
        <v/>
      </c>
      <c r="N3406" s="54"/>
      <c r="O3406" s="26"/>
      <c r="T3406" s="53"/>
      <c r="Y3406" s="28"/>
    </row>
    <row r="3407" spans="9:25" x14ac:dyDescent="0.3">
      <c r="I3407" s="22">
        <v>42095</v>
      </c>
      <c r="J3407" s="29">
        <f t="shared" si="113"/>
        <v>2015</v>
      </c>
      <c r="K3407" s="29">
        <v>2965</v>
      </c>
      <c r="L3407" s="42">
        <v>5466.87</v>
      </c>
      <c r="M3407" s="26">
        <f t="shared" si="114"/>
        <v>0.12165541975366892</v>
      </c>
      <c r="N3407" s="54"/>
      <c r="O3407" s="26"/>
      <c r="T3407" s="53"/>
      <c r="Y3407" s="28"/>
    </row>
    <row r="3408" spans="9:25" x14ac:dyDescent="0.3">
      <c r="I3408" s="22">
        <v>42096</v>
      </c>
      <c r="J3408" s="29">
        <f t="shared" si="113"/>
        <v>2015</v>
      </c>
      <c r="K3408" s="29">
        <v>2960</v>
      </c>
      <c r="L3408" s="42">
        <v>5456.4</v>
      </c>
      <c r="M3408" s="26">
        <f t="shared" si="114"/>
        <v>0.12036236630453298</v>
      </c>
      <c r="N3408" s="54"/>
      <c r="O3408" s="26"/>
      <c r="T3408" s="53"/>
      <c r="Y3408" s="28"/>
    </row>
    <row r="3409" spans="9:25" x14ac:dyDescent="0.3">
      <c r="I3409" s="22">
        <v>42100</v>
      </c>
      <c r="J3409" s="29">
        <f t="shared" si="113"/>
        <v>2015</v>
      </c>
      <c r="K3409" s="29">
        <v>3035</v>
      </c>
      <c r="L3409" s="42">
        <v>5480.03</v>
      </c>
      <c r="M3409" s="26" t="str">
        <f t="shared" si="114"/>
        <v/>
      </c>
      <c r="N3409" s="54"/>
      <c r="O3409" s="26"/>
      <c r="T3409" s="53"/>
      <c r="Y3409" s="28"/>
    </row>
    <row r="3410" spans="9:25" x14ac:dyDescent="0.3">
      <c r="I3410" s="22">
        <v>42101</v>
      </c>
      <c r="J3410" s="29">
        <f t="shared" si="113"/>
        <v>2015</v>
      </c>
      <c r="K3410" s="29">
        <v>3060</v>
      </c>
      <c r="L3410" s="42">
        <v>5523.29</v>
      </c>
      <c r="M3410" s="26">
        <f t="shared" si="114"/>
        <v>0.12238266707850373</v>
      </c>
      <c r="N3410" s="54"/>
      <c r="O3410" s="26"/>
      <c r="T3410" s="53"/>
      <c r="Y3410" s="28"/>
    </row>
    <row r="3411" spans="9:25" x14ac:dyDescent="0.3">
      <c r="I3411" s="22">
        <v>42102</v>
      </c>
      <c r="J3411" s="29">
        <f t="shared" si="113"/>
        <v>2015</v>
      </c>
      <c r="K3411" s="29">
        <v>3005</v>
      </c>
      <c r="L3411" s="42">
        <v>5486.58</v>
      </c>
      <c r="M3411" s="26">
        <f t="shared" si="114"/>
        <v>0.11484130531962457</v>
      </c>
      <c r="N3411" s="54"/>
      <c r="O3411" s="26"/>
      <c r="T3411" s="53"/>
      <c r="Y3411" s="28"/>
    </row>
    <row r="3412" spans="9:25" x14ac:dyDescent="0.3">
      <c r="I3412" s="22">
        <v>42103</v>
      </c>
      <c r="J3412" s="29">
        <f t="shared" si="113"/>
        <v>2015</v>
      </c>
      <c r="K3412" s="29">
        <v>3015</v>
      </c>
      <c r="L3412" s="42">
        <v>5500.9</v>
      </c>
      <c r="M3412" s="26" t="str">
        <f t="shared" si="114"/>
        <v/>
      </c>
      <c r="N3412" s="54"/>
      <c r="O3412" s="26"/>
      <c r="T3412" s="53"/>
      <c r="Y3412" s="28"/>
    </row>
    <row r="3413" spans="9:25" x14ac:dyDescent="0.3">
      <c r="I3413" s="22">
        <v>42104</v>
      </c>
      <c r="J3413" s="29">
        <f t="shared" si="113"/>
        <v>2015</v>
      </c>
      <c r="K3413" s="29">
        <v>3010</v>
      </c>
      <c r="L3413" s="42">
        <v>5491.34</v>
      </c>
      <c r="M3413" s="26">
        <f t="shared" si="114"/>
        <v>0.15225579292154626</v>
      </c>
      <c r="N3413" s="54"/>
      <c r="O3413" s="26"/>
      <c r="T3413" s="53"/>
      <c r="Y3413" s="28"/>
    </row>
    <row r="3414" spans="9:25" x14ac:dyDescent="0.3">
      <c r="I3414" s="22">
        <v>42107</v>
      </c>
      <c r="J3414" s="29">
        <f t="shared" si="113"/>
        <v>2015</v>
      </c>
      <c r="K3414" s="29">
        <v>3005</v>
      </c>
      <c r="L3414" s="42">
        <v>5447.41</v>
      </c>
      <c r="M3414" s="26" t="str">
        <f t="shared" si="114"/>
        <v/>
      </c>
      <c r="N3414" s="54"/>
      <c r="O3414" s="26"/>
      <c r="T3414" s="53"/>
      <c r="Y3414" s="28"/>
    </row>
    <row r="3415" spans="9:25" x14ac:dyDescent="0.3">
      <c r="I3415" s="22">
        <v>42108</v>
      </c>
      <c r="J3415" s="29">
        <f t="shared" si="113"/>
        <v>2015</v>
      </c>
      <c r="K3415" s="29">
        <v>2990</v>
      </c>
      <c r="L3415" s="42">
        <v>5419.11</v>
      </c>
      <c r="M3415" s="26">
        <f t="shared" si="114"/>
        <v>0.11392470112315196</v>
      </c>
      <c r="N3415" s="54"/>
      <c r="O3415" s="26"/>
      <c r="T3415" s="53"/>
      <c r="Y3415" s="28"/>
    </row>
    <row r="3416" spans="9:25" x14ac:dyDescent="0.3">
      <c r="I3416" s="22">
        <v>42109</v>
      </c>
      <c r="J3416" s="29">
        <f t="shared" si="113"/>
        <v>2015</v>
      </c>
      <c r="K3416" s="29">
        <v>2950</v>
      </c>
      <c r="L3416" s="42">
        <v>5414.55</v>
      </c>
      <c r="M3416" s="26">
        <f t="shared" si="114"/>
        <v>0.1117670248982592</v>
      </c>
      <c r="N3416" s="54"/>
      <c r="O3416" s="26"/>
      <c r="T3416" s="53"/>
      <c r="Y3416" s="28"/>
    </row>
    <row r="3417" spans="9:25" x14ac:dyDescent="0.3">
      <c r="I3417" s="22">
        <v>42110</v>
      </c>
      <c r="J3417" s="29">
        <f t="shared" si="113"/>
        <v>2015</v>
      </c>
      <c r="K3417" s="29">
        <v>2980</v>
      </c>
      <c r="L3417" s="42">
        <v>5420.73</v>
      </c>
      <c r="M3417" s="26">
        <f t="shared" si="114"/>
        <v>0.11239870223947813</v>
      </c>
      <c r="N3417" s="54"/>
      <c r="O3417" s="26"/>
      <c r="T3417" s="53"/>
      <c r="Y3417" s="28"/>
    </row>
    <row r="3418" spans="9:25" x14ac:dyDescent="0.3">
      <c r="I3418" s="22">
        <v>42111</v>
      </c>
      <c r="J3418" s="29">
        <f t="shared" si="113"/>
        <v>2015</v>
      </c>
      <c r="K3418" s="29">
        <v>2950</v>
      </c>
      <c r="L3418" s="42">
        <v>5410.64</v>
      </c>
      <c r="M3418" s="26">
        <f t="shared" si="114"/>
        <v>0.10487742620557276</v>
      </c>
      <c r="N3418" s="54"/>
      <c r="O3418" s="26"/>
      <c r="T3418" s="53"/>
      <c r="Y3418" s="28"/>
    </row>
    <row r="3419" spans="9:25" x14ac:dyDescent="0.3">
      <c r="I3419" s="22">
        <v>42114</v>
      </c>
      <c r="J3419" s="29">
        <f t="shared" si="113"/>
        <v>2015</v>
      </c>
      <c r="K3419" s="29">
        <v>2940</v>
      </c>
      <c r="L3419" s="42">
        <v>5400.8</v>
      </c>
      <c r="M3419" s="26" t="str">
        <f t="shared" si="114"/>
        <v/>
      </c>
      <c r="N3419" s="54"/>
      <c r="O3419" s="26"/>
      <c r="T3419" s="53"/>
      <c r="Y3419" s="28"/>
    </row>
    <row r="3420" spans="9:25" x14ac:dyDescent="0.3">
      <c r="I3420" s="22">
        <v>42115</v>
      </c>
      <c r="J3420" s="29">
        <f t="shared" si="113"/>
        <v>2015</v>
      </c>
      <c r="K3420" s="29">
        <v>2980</v>
      </c>
      <c r="L3420" s="42">
        <v>5460.57</v>
      </c>
      <c r="M3420" s="26">
        <f t="shared" si="114"/>
        <v>0.11615828170447781</v>
      </c>
      <c r="N3420" s="54"/>
      <c r="O3420" s="26"/>
      <c r="T3420" s="53"/>
      <c r="Y3420" s="28"/>
    </row>
    <row r="3421" spans="9:25" x14ac:dyDescent="0.3">
      <c r="I3421" s="22">
        <v>42116</v>
      </c>
      <c r="J3421" s="29">
        <f t="shared" si="113"/>
        <v>2015</v>
      </c>
      <c r="K3421" s="29">
        <v>2975</v>
      </c>
      <c r="L3421" s="42">
        <v>5437.12</v>
      </c>
      <c r="M3421" s="26">
        <f t="shared" si="114"/>
        <v>0.11002182429908065</v>
      </c>
      <c r="N3421" s="54"/>
      <c r="O3421" s="26"/>
      <c r="T3421" s="53"/>
      <c r="Y3421" s="28"/>
    </row>
    <row r="3422" spans="9:25" x14ac:dyDescent="0.3">
      <c r="I3422" s="22">
        <v>42117</v>
      </c>
      <c r="J3422" s="29">
        <f t="shared" si="113"/>
        <v>2015</v>
      </c>
      <c r="K3422" s="29">
        <v>2980</v>
      </c>
      <c r="L3422" s="42">
        <v>5436.21</v>
      </c>
      <c r="M3422" s="26">
        <f t="shared" si="114"/>
        <v>0.11098372214217844</v>
      </c>
      <c r="N3422" s="54"/>
      <c r="O3422" s="26"/>
      <c r="T3422" s="53"/>
      <c r="Y3422" s="28"/>
    </row>
    <row r="3423" spans="9:25" x14ac:dyDescent="0.3">
      <c r="I3423" s="22">
        <v>42118</v>
      </c>
      <c r="J3423" s="29">
        <f t="shared" si="113"/>
        <v>2015</v>
      </c>
      <c r="K3423" s="29">
        <v>2980</v>
      </c>
      <c r="L3423" s="42">
        <v>5435.36</v>
      </c>
      <c r="M3423" s="26">
        <f t="shared" si="114"/>
        <v>0.11128012627068046</v>
      </c>
      <c r="N3423" s="54"/>
      <c r="O3423" s="26"/>
      <c r="T3423" s="53"/>
      <c r="Y3423" s="28"/>
    </row>
    <row r="3424" spans="9:25" x14ac:dyDescent="0.3">
      <c r="I3424" s="22">
        <v>42121</v>
      </c>
      <c r="J3424" s="29">
        <f t="shared" si="113"/>
        <v>2015</v>
      </c>
      <c r="K3424" s="29">
        <v>2840</v>
      </c>
      <c r="L3424" s="42">
        <v>5245.45</v>
      </c>
      <c r="M3424" s="26" t="str">
        <f t="shared" si="114"/>
        <v/>
      </c>
      <c r="N3424" s="54"/>
      <c r="O3424" s="26"/>
      <c r="T3424" s="53"/>
      <c r="Y3424" s="28"/>
    </row>
    <row r="3425" spans="9:25" x14ac:dyDescent="0.3">
      <c r="I3425" s="22">
        <v>42122</v>
      </c>
      <c r="J3425" s="29">
        <f t="shared" si="113"/>
        <v>2015</v>
      </c>
      <c r="K3425" s="29">
        <v>2810</v>
      </c>
      <c r="L3425" s="42">
        <v>5242.16</v>
      </c>
      <c r="M3425" s="26">
        <f t="shared" si="114"/>
        <v>8.7864927906764312E-2</v>
      </c>
      <c r="N3425" s="54"/>
      <c r="O3425" s="26"/>
      <c r="T3425" s="53"/>
      <c r="Y3425" s="28"/>
    </row>
    <row r="3426" spans="9:25" x14ac:dyDescent="0.3">
      <c r="I3426" s="22">
        <v>42123</v>
      </c>
      <c r="J3426" s="29">
        <f t="shared" si="113"/>
        <v>2015</v>
      </c>
      <c r="K3426" s="29">
        <v>2700</v>
      </c>
      <c r="L3426" s="42">
        <v>5105.5600000000004</v>
      </c>
      <c r="M3426" s="26">
        <f t="shared" si="114"/>
        <v>5.931514125419117E-2</v>
      </c>
      <c r="N3426" s="54"/>
      <c r="O3426" s="26"/>
      <c r="T3426" s="53"/>
      <c r="Y3426" s="28"/>
    </row>
    <row r="3427" spans="9:25" x14ac:dyDescent="0.3">
      <c r="I3427" s="22">
        <v>42124</v>
      </c>
      <c r="J3427" s="29">
        <f t="shared" si="113"/>
        <v>2015</v>
      </c>
      <c r="K3427" s="29">
        <v>2695</v>
      </c>
      <c r="L3427" s="42">
        <v>5086.43</v>
      </c>
      <c r="M3427" s="26">
        <f t="shared" si="114"/>
        <v>5.0882720576841768E-2</v>
      </c>
      <c r="N3427" s="54"/>
      <c r="O3427" s="26"/>
      <c r="T3427" s="53"/>
      <c r="Y3427" s="28"/>
    </row>
    <row r="3428" spans="9:25" x14ac:dyDescent="0.3">
      <c r="I3428" s="22">
        <v>42128</v>
      </c>
      <c r="J3428" s="29">
        <f t="shared" si="113"/>
        <v>2015</v>
      </c>
      <c r="K3428" s="29">
        <v>2745</v>
      </c>
      <c r="L3428" s="42">
        <v>5141.1400000000003</v>
      </c>
      <c r="M3428" s="26" t="str">
        <f t="shared" si="114"/>
        <v/>
      </c>
      <c r="N3428" s="54"/>
      <c r="O3428" s="26"/>
      <c r="T3428" s="53"/>
      <c r="Y3428" s="28"/>
    </row>
    <row r="3429" spans="9:25" x14ac:dyDescent="0.3">
      <c r="I3429" s="22">
        <v>42129</v>
      </c>
      <c r="J3429" s="29">
        <f t="shared" si="113"/>
        <v>2015</v>
      </c>
      <c r="K3429" s="29">
        <v>2770</v>
      </c>
      <c r="L3429" s="42">
        <v>5160.3100000000004</v>
      </c>
      <c r="M3429" s="26">
        <f t="shared" si="114"/>
        <v>6.5629323696437869E-2</v>
      </c>
      <c r="N3429" s="54"/>
      <c r="O3429" s="26"/>
      <c r="T3429" s="53"/>
      <c r="Y3429" s="28"/>
    </row>
    <row r="3430" spans="9:25" x14ac:dyDescent="0.3">
      <c r="I3430" s="22">
        <v>42130</v>
      </c>
      <c r="J3430" s="29">
        <f t="shared" si="113"/>
        <v>2015</v>
      </c>
      <c r="K3430" s="29">
        <v>2740</v>
      </c>
      <c r="L3430" s="42">
        <v>5184.95</v>
      </c>
      <c r="M3430" s="26">
        <f t="shared" si="114"/>
        <v>7.2496054376177649E-2</v>
      </c>
      <c r="N3430" s="54"/>
      <c r="O3430" s="26"/>
      <c r="T3430" s="53"/>
      <c r="Y3430" s="28"/>
    </row>
    <row r="3431" spans="9:25" x14ac:dyDescent="0.3">
      <c r="I3431" s="22">
        <v>42131</v>
      </c>
      <c r="J3431" s="29">
        <f t="shared" si="113"/>
        <v>2015</v>
      </c>
      <c r="K3431" s="29">
        <v>2740</v>
      </c>
      <c r="L3431" s="42">
        <v>5150.49</v>
      </c>
      <c r="M3431" s="26">
        <f t="shared" si="114"/>
        <v>5.9320412910550464E-2</v>
      </c>
      <c r="N3431" s="54"/>
      <c r="O3431" s="26"/>
      <c r="T3431" s="53"/>
      <c r="Y3431" s="28"/>
    </row>
    <row r="3432" spans="9:25" x14ac:dyDescent="0.3">
      <c r="I3432" s="22">
        <v>42132</v>
      </c>
      <c r="J3432" s="29">
        <f t="shared" si="113"/>
        <v>2015</v>
      </c>
      <c r="K3432" s="29">
        <v>2755</v>
      </c>
      <c r="L3432" s="42">
        <v>5182.21</v>
      </c>
      <c r="M3432" s="26">
        <f t="shared" si="114"/>
        <v>6.6103121033390944E-2</v>
      </c>
      <c r="N3432" s="54"/>
      <c r="O3432" s="26"/>
      <c r="T3432" s="53"/>
      <c r="Y3432" s="28"/>
    </row>
    <row r="3433" spans="9:25" x14ac:dyDescent="0.3">
      <c r="I3433" s="22">
        <v>42135</v>
      </c>
      <c r="J3433" s="29">
        <f t="shared" si="113"/>
        <v>2015</v>
      </c>
      <c r="K3433" s="29">
        <v>2740</v>
      </c>
      <c r="L3433" s="42">
        <v>5172.4799999999996</v>
      </c>
      <c r="M3433" s="26" t="str">
        <f t="shared" si="114"/>
        <v/>
      </c>
      <c r="N3433" s="54"/>
      <c r="O3433" s="26"/>
      <c r="T3433" s="53"/>
      <c r="Y3433" s="28"/>
    </row>
    <row r="3434" spans="9:25" x14ac:dyDescent="0.3">
      <c r="I3434" s="22">
        <v>42136</v>
      </c>
      <c r="J3434" s="29">
        <f t="shared" si="113"/>
        <v>2015</v>
      </c>
      <c r="K3434" s="29">
        <v>2745</v>
      </c>
      <c r="L3434" s="42">
        <v>5205.6099999999997</v>
      </c>
      <c r="M3434" s="26">
        <f t="shared" si="114"/>
        <v>5.955831467535104E-2</v>
      </c>
      <c r="N3434" s="54"/>
      <c r="O3434" s="26"/>
      <c r="T3434" s="53"/>
      <c r="Y3434" s="28"/>
    </row>
    <row r="3435" spans="9:25" x14ac:dyDescent="0.3">
      <c r="I3435" s="22">
        <v>42137</v>
      </c>
      <c r="J3435" s="29">
        <f t="shared" si="113"/>
        <v>2015</v>
      </c>
      <c r="K3435" s="29">
        <v>2745</v>
      </c>
      <c r="L3435" s="42">
        <v>5246.13</v>
      </c>
      <c r="M3435" s="26">
        <f t="shared" si="114"/>
        <v>6.5985422817537276E-2</v>
      </c>
      <c r="N3435" s="54"/>
      <c r="O3435" s="26"/>
      <c r="T3435" s="53"/>
      <c r="Y3435" s="28"/>
    </row>
    <row r="3436" spans="9:25" x14ac:dyDescent="0.3">
      <c r="I3436" s="22">
        <v>42139</v>
      </c>
      <c r="J3436" s="29">
        <f t="shared" si="113"/>
        <v>2015</v>
      </c>
      <c r="K3436" s="29">
        <v>2705</v>
      </c>
      <c r="L3436" s="42">
        <v>5227.1000000000004</v>
      </c>
      <c r="M3436" s="26" t="str">
        <f t="shared" si="114"/>
        <v/>
      </c>
      <c r="N3436" s="54"/>
      <c r="O3436" s="26"/>
      <c r="T3436" s="53"/>
      <c r="Y3436" s="28"/>
    </row>
    <row r="3437" spans="9:25" x14ac:dyDescent="0.3">
      <c r="I3437" s="22">
        <v>42142</v>
      </c>
      <c r="J3437" s="29">
        <f t="shared" si="113"/>
        <v>2015</v>
      </c>
      <c r="K3437" s="29">
        <v>2720</v>
      </c>
      <c r="L3437" s="42">
        <v>5237.8100000000004</v>
      </c>
      <c r="M3437" s="26" t="str">
        <f t="shared" si="114"/>
        <v/>
      </c>
      <c r="N3437" s="54"/>
      <c r="O3437" s="26"/>
      <c r="T3437" s="53"/>
      <c r="Y3437" s="28"/>
    </row>
    <row r="3438" spans="9:25" x14ac:dyDescent="0.3">
      <c r="I3438" s="22">
        <v>42143</v>
      </c>
      <c r="J3438" s="29">
        <f t="shared" si="113"/>
        <v>2015</v>
      </c>
      <c r="K3438" s="29">
        <v>2730</v>
      </c>
      <c r="L3438" s="42">
        <v>5269.37</v>
      </c>
      <c r="M3438" s="26">
        <f t="shared" si="114"/>
        <v>5.0721834496510444E-2</v>
      </c>
      <c r="N3438" s="54"/>
      <c r="O3438" s="26"/>
      <c r="T3438" s="53"/>
      <c r="Y3438" s="28"/>
    </row>
    <row r="3439" spans="9:25" x14ac:dyDescent="0.3">
      <c r="I3439" s="22">
        <v>42144</v>
      </c>
      <c r="J3439" s="29">
        <f t="shared" si="113"/>
        <v>2015</v>
      </c>
      <c r="K3439" s="29">
        <v>2775</v>
      </c>
      <c r="L3439" s="42">
        <v>5292.75</v>
      </c>
      <c r="M3439" s="26">
        <f t="shared" si="114"/>
        <v>8.1044371277543104E-2</v>
      </c>
      <c r="N3439" s="54"/>
      <c r="O3439" s="26"/>
      <c r="T3439" s="53"/>
      <c r="Y3439" s="28"/>
    </row>
    <row r="3440" spans="9:25" x14ac:dyDescent="0.3">
      <c r="I3440" s="22">
        <v>42145</v>
      </c>
      <c r="J3440" s="29">
        <f t="shared" si="113"/>
        <v>2015</v>
      </c>
      <c r="K3440" s="29">
        <v>2825</v>
      </c>
      <c r="L3440" s="42">
        <v>5313.21</v>
      </c>
      <c r="M3440" s="26">
        <f t="shared" si="114"/>
        <v>8.2056253296648479E-2</v>
      </c>
      <c r="N3440" s="54"/>
      <c r="O3440" s="26"/>
      <c r="T3440" s="53"/>
      <c r="Y3440" s="28"/>
    </row>
    <row r="3441" spans="9:25" x14ac:dyDescent="0.3">
      <c r="I3441" s="22">
        <v>42146</v>
      </c>
      <c r="J3441" s="29">
        <f t="shared" si="113"/>
        <v>2015</v>
      </c>
      <c r="K3441" s="29">
        <v>2870</v>
      </c>
      <c r="L3441" s="42">
        <v>5315.15</v>
      </c>
      <c r="M3441" s="26">
        <f t="shared" si="114"/>
        <v>6.9472502354181495E-2</v>
      </c>
      <c r="N3441" s="54"/>
      <c r="O3441" s="26"/>
      <c r="T3441" s="53"/>
      <c r="Y3441" s="28"/>
    </row>
    <row r="3442" spans="9:25" x14ac:dyDescent="0.3">
      <c r="I3442" s="22">
        <v>42149</v>
      </c>
      <c r="J3442" s="29">
        <f t="shared" si="113"/>
        <v>2015</v>
      </c>
      <c r="K3442" s="29">
        <v>2860</v>
      </c>
      <c r="L3442" s="42">
        <v>5288.36</v>
      </c>
      <c r="M3442" s="26" t="str">
        <f t="shared" si="114"/>
        <v/>
      </c>
      <c r="N3442" s="54"/>
      <c r="O3442" s="26"/>
      <c r="T3442" s="53"/>
      <c r="Y3442" s="28"/>
    </row>
    <row r="3443" spans="9:25" x14ac:dyDescent="0.3">
      <c r="I3443" s="22">
        <v>42150</v>
      </c>
      <c r="J3443" s="29">
        <f t="shared" si="113"/>
        <v>2015</v>
      </c>
      <c r="K3443" s="29">
        <v>2870</v>
      </c>
      <c r="L3443" s="42">
        <v>5320.9</v>
      </c>
      <c r="M3443" s="26">
        <f t="shared" si="114"/>
        <v>7.1912778786163242E-2</v>
      </c>
      <c r="N3443" s="54"/>
      <c r="O3443" s="26"/>
      <c r="T3443" s="53"/>
      <c r="Y3443" s="28"/>
    </row>
    <row r="3444" spans="9:25" x14ac:dyDescent="0.3">
      <c r="I3444" s="22">
        <v>42151</v>
      </c>
      <c r="J3444" s="29">
        <f t="shared" si="113"/>
        <v>2015</v>
      </c>
      <c r="K3444" s="29">
        <v>2850</v>
      </c>
      <c r="L3444" s="42">
        <v>5253.39</v>
      </c>
      <c r="M3444" s="26" t="str">
        <f t="shared" si="114"/>
        <v/>
      </c>
      <c r="N3444" s="54"/>
      <c r="O3444" s="26"/>
      <c r="T3444" s="53"/>
      <c r="Y3444" s="28"/>
    </row>
    <row r="3445" spans="9:25" x14ac:dyDescent="0.3">
      <c r="I3445" s="22">
        <v>42152</v>
      </c>
      <c r="J3445" s="29">
        <f t="shared" si="113"/>
        <v>2015</v>
      </c>
      <c r="K3445" s="29">
        <v>2830</v>
      </c>
      <c r="L3445" s="42">
        <v>5237.3999999999996</v>
      </c>
      <c r="M3445" s="26">
        <f t="shared" si="114"/>
        <v>5.0509669887956812E-2</v>
      </c>
      <c r="N3445" s="54"/>
      <c r="O3445" s="26"/>
      <c r="T3445" s="53"/>
      <c r="Y3445" s="28"/>
    </row>
    <row r="3446" spans="9:25" x14ac:dyDescent="0.3">
      <c r="I3446" s="22">
        <v>42153</v>
      </c>
      <c r="J3446" s="29">
        <f t="shared" si="113"/>
        <v>2015</v>
      </c>
      <c r="K3446" s="29">
        <v>2825</v>
      </c>
      <c r="L3446" s="42">
        <v>5216.38</v>
      </c>
      <c r="M3446" s="26" t="str">
        <f t="shared" si="114"/>
        <v/>
      </c>
      <c r="N3446" s="54"/>
      <c r="O3446" s="26"/>
      <c r="T3446" s="53"/>
      <c r="Y3446" s="28"/>
    </row>
    <row r="3447" spans="9:25" x14ac:dyDescent="0.3">
      <c r="I3447" s="22">
        <v>42156</v>
      </c>
      <c r="J3447" s="29">
        <f t="shared" si="113"/>
        <v>2015</v>
      </c>
      <c r="K3447" s="29">
        <v>2825</v>
      </c>
      <c r="L3447" s="42">
        <v>5213.82</v>
      </c>
      <c r="M3447" s="26" t="str">
        <f t="shared" si="114"/>
        <v/>
      </c>
      <c r="N3447" s="54"/>
      <c r="O3447" s="26"/>
      <c r="T3447" s="53"/>
      <c r="Y3447" s="28"/>
    </row>
    <row r="3448" spans="9:25" x14ac:dyDescent="0.3">
      <c r="I3448" s="22">
        <v>42158</v>
      </c>
      <c r="J3448" s="29">
        <f t="shared" si="113"/>
        <v>2015</v>
      </c>
      <c r="K3448" s="29">
        <v>2720</v>
      </c>
      <c r="L3448" s="42">
        <v>5130.5</v>
      </c>
      <c r="M3448" s="26">
        <f t="shared" si="114"/>
        <v>3.8108843096945497E-2</v>
      </c>
      <c r="N3448" s="54"/>
      <c r="O3448" s="26"/>
      <c r="T3448" s="53"/>
      <c r="Y3448" s="28"/>
    </row>
    <row r="3449" spans="9:25" x14ac:dyDescent="0.3">
      <c r="I3449" s="22">
        <v>42159</v>
      </c>
      <c r="J3449" s="29">
        <f t="shared" si="113"/>
        <v>2015</v>
      </c>
      <c r="K3449" s="29">
        <v>2725</v>
      </c>
      <c r="L3449" s="42">
        <v>5095.82</v>
      </c>
      <c r="M3449" s="26">
        <f t="shared" si="114"/>
        <v>3.3098431646041669E-2</v>
      </c>
      <c r="N3449" s="54"/>
      <c r="O3449" s="26"/>
      <c r="T3449" s="53"/>
      <c r="Y3449" s="28"/>
    </row>
    <row r="3450" spans="9:25" x14ac:dyDescent="0.3">
      <c r="I3450" s="22">
        <v>42160</v>
      </c>
      <c r="J3450" s="29">
        <f t="shared" si="113"/>
        <v>2015</v>
      </c>
      <c r="K3450" s="29">
        <v>2730</v>
      </c>
      <c r="L3450" s="42">
        <v>5100.57</v>
      </c>
      <c r="M3450" s="26">
        <f t="shared" si="114"/>
        <v>3.3432882996052987E-2</v>
      </c>
      <c r="N3450" s="54"/>
      <c r="O3450" s="26"/>
      <c r="T3450" s="53"/>
      <c r="Y3450" s="28"/>
    </row>
    <row r="3451" spans="9:25" x14ac:dyDescent="0.3">
      <c r="I3451" s="22">
        <v>42163</v>
      </c>
      <c r="J3451" s="29">
        <f t="shared" si="113"/>
        <v>2015</v>
      </c>
      <c r="K3451" s="29">
        <v>2715</v>
      </c>
      <c r="L3451" s="42">
        <v>5014.99</v>
      </c>
      <c r="M3451" s="26" t="str">
        <f t="shared" si="114"/>
        <v/>
      </c>
      <c r="N3451" s="54"/>
      <c r="O3451" s="26"/>
      <c r="T3451" s="53"/>
      <c r="Y3451" s="28"/>
    </row>
    <row r="3452" spans="9:25" x14ac:dyDescent="0.3">
      <c r="I3452" s="22">
        <v>42164</v>
      </c>
      <c r="J3452" s="29">
        <f t="shared" si="113"/>
        <v>2015</v>
      </c>
      <c r="K3452" s="29">
        <v>2660</v>
      </c>
      <c r="L3452" s="42">
        <v>4899.88</v>
      </c>
      <c r="M3452" s="26">
        <f t="shared" si="114"/>
        <v>3.029633086868625E-3</v>
      </c>
      <c r="N3452" s="54"/>
      <c r="O3452" s="26"/>
      <c r="T3452" s="53"/>
      <c r="Y3452" s="28"/>
    </row>
    <row r="3453" spans="9:25" x14ac:dyDescent="0.3">
      <c r="I3453" s="22">
        <v>42165</v>
      </c>
      <c r="J3453" s="29">
        <f t="shared" si="113"/>
        <v>2015</v>
      </c>
      <c r="K3453" s="29">
        <v>2665</v>
      </c>
      <c r="L3453" s="42">
        <v>4933.5600000000004</v>
      </c>
      <c r="M3453" s="26">
        <f t="shared" si="114"/>
        <v>-2.5333141936357295E-3</v>
      </c>
      <c r="N3453" s="54"/>
      <c r="O3453" s="26"/>
      <c r="T3453" s="53"/>
      <c r="Y3453" s="28"/>
    </row>
    <row r="3454" spans="9:25" x14ac:dyDescent="0.3">
      <c r="I3454" s="22">
        <v>42166</v>
      </c>
      <c r="J3454" s="29">
        <f t="shared" si="113"/>
        <v>2015</v>
      </c>
      <c r="K3454" s="29">
        <v>2670</v>
      </c>
      <c r="L3454" s="42">
        <v>4928.8100000000004</v>
      </c>
      <c r="M3454" s="26">
        <f t="shared" si="114"/>
        <v>-8.6766761532194453E-3</v>
      </c>
      <c r="N3454" s="54"/>
      <c r="O3454" s="26"/>
      <c r="T3454" s="53"/>
      <c r="Y3454" s="28"/>
    </row>
    <row r="3455" spans="9:25" x14ac:dyDescent="0.3">
      <c r="I3455" s="22">
        <v>42167</v>
      </c>
      <c r="J3455" s="29">
        <f t="shared" si="113"/>
        <v>2015</v>
      </c>
      <c r="K3455" s="29">
        <v>2650</v>
      </c>
      <c r="L3455" s="42">
        <v>4935.82</v>
      </c>
      <c r="M3455" s="26">
        <f t="shared" si="114"/>
        <v>2.8574844814270692E-4</v>
      </c>
      <c r="N3455" s="54"/>
      <c r="O3455" s="26"/>
      <c r="T3455" s="53"/>
      <c r="Y3455" s="28"/>
    </row>
    <row r="3456" spans="9:25" x14ac:dyDescent="0.3">
      <c r="I3456" s="22">
        <v>42170</v>
      </c>
      <c r="J3456" s="29">
        <f t="shared" si="113"/>
        <v>2015</v>
      </c>
      <c r="K3456" s="29">
        <v>2660</v>
      </c>
      <c r="L3456" s="42">
        <v>4837.79</v>
      </c>
      <c r="M3456" s="26" t="str">
        <f t="shared" si="114"/>
        <v/>
      </c>
      <c r="N3456" s="54"/>
      <c r="O3456" s="26"/>
      <c r="T3456" s="53"/>
      <c r="Y3456" s="28"/>
    </row>
    <row r="3457" spans="9:25" x14ac:dyDescent="0.3">
      <c r="I3457" s="22">
        <v>42171</v>
      </c>
      <c r="J3457" s="29">
        <f t="shared" si="113"/>
        <v>2015</v>
      </c>
      <c r="K3457" s="29">
        <v>2670</v>
      </c>
      <c r="L3457" s="42">
        <v>4872.6000000000004</v>
      </c>
      <c r="M3457" s="26">
        <f t="shared" si="114"/>
        <v>-2.6323007454773294E-3</v>
      </c>
      <c r="N3457" s="54"/>
      <c r="O3457" s="26"/>
      <c r="T3457" s="53"/>
      <c r="Y3457" s="28"/>
    </row>
    <row r="3458" spans="9:25" x14ac:dyDescent="0.3">
      <c r="I3458" s="22">
        <v>42172</v>
      </c>
      <c r="J3458" s="29">
        <f t="shared" si="113"/>
        <v>2015</v>
      </c>
      <c r="K3458" s="29">
        <v>2745</v>
      </c>
      <c r="L3458" s="42">
        <v>4945.75</v>
      </c>
      <c r="M3458" s="26">
        <f t="shared" si="114"/>
        <v>7.3795401587119641E-3</v>
      </c>
      <c r="N3458" s="54"/>
      <c r="O3458" s="26"/>
      <c r="T3458" s="53"/>
      <c r="Y3458" s="28"/>
    </row>
    <row r="3459" spans="9:25" x14ac:dyDescent="0.3">
      <c r="I3459" s="22">
        <v>42173</v>
      </c>
      <c r="J3459" s="29">
        <f t="shared" si="113"/>
        <v>2015</v>
      </c>
      <c r="K3459" s="29">
        <v>2725</v>
      </c>
      <c r="L3459" s="42">
        <v>4945.5</v>
      </c>
      <c r="M3459" s="26">
        <f t="shared" si="114"/>
        <v>1.1792481781393152E-2</v>
      </c>
      <c r="N3459" s="54"/>
      <c r="O3459" s="26"/>
      <c r="T3459" s="53"/>
      <c r="Y3459" s="28"/>
    </row>
    <row r="3460" spans="9:25" x14ac:dyDescent="0.3">
      <c r="I3460" s="22">
        <v>42174</v>
      </c>
      <c r="J3460" s="29">
        <f t="shared" si="113"/>
        <v>2015</v>
      </c>
      <c r="K3460" s="29">
        <v>2740</v>
      </c>
      <c r="L3460" s="42">
        <v>4985.01</v>
      </c>
      <c r="M3460" s="26">
        <f t="shared" si="114"/>
        <v>2.4821812933903703E-2</v>
      </c>
      <c r="N3460" s="54"/>
      <c r="O3460" s="26"/>
      <c r="T3460" s="53"/>
      <c r="Y3460" s="28"/>
    </row>
    <row r="3461" spans="9:25" x14ac:dyDescent="0.3">
      <c r="I3461" s="22">
        <v>42177</v>
      </c>
      <c r="J3461" s="29">
        <f t="shared" ref="J3461:J3524" si="115">YEAR(I3461)</f>
        <v>2015</v>
      </c>
      <c r="K3461" s="29">
        <v>2745</v>
      </c>
      <c r="L3461" s="42">
        <v>4959.25</v>
      </c>
      <c r="M3461" s="26" t="str">
        <f t="shared" ref="M3461:M3524" si="116">IFERROR((L3461-_xlfn.XLOOKUP(EDATE(I3461, -12), I:I, L:L, "", 0)) / _xlfn.XLOOKUP(EDATE(I3461, -12), I:I, L:L, "", 0),IF(_xlfn.XLOOKUP(EDATE(I3461, -12), I:I, L:L, "", 0)=0, "Previous Year Value is Zero", ""))</f>
        <v/>
      </c>
      <c r="N3461" s="54"/>
      <c r="O3461" s="26"/>
      <c r="T3461" s="53"/>
      <c r="Y3461" s="28"/>
    </row>
    <row r="3462" spans="9:25" x14ac:dyDescent="0.3">
      <c r="I3462" s="22">
        <v>42178</v>
      </c>
      <c r="J3462" s="29">
        <f t="shared" si="115"/>
        <v>2015</v>
      </c>
      <c r="K3462" s="29">
        <v>2735</v>
      </c>
      <c r="L3462" s="42">
        <v>4937.6499999999996</v>
      </c>
      <c r="M3462" s="26">
        <f t="shared" si="116"/>
        <v>1.9726855743236866E-2</v>
      </c>
      <c r="N3462" s="54"/>
      <c r="O3462" s="26"/>
      <c r="T3462" s="53"/>
      <c r="Y3462" s="28"/>
    </row>
    <row r="3463" spans="9:25" x14ac:dyDescent="0.3">
      <c r="I3463" s="22">
        <v>42179</v>
      </c>
      <c r="J3463" s="29">
        <f t="shared" si="115"/>
        <v>2015</v>
      </c>
      <c r="K3463" s="29">
        <v>2725</v>
      </c>
      <c r="L3463" s="42">
        <v>4953.5200000000004</v>
      </c>
      <c r="M3463" s="26">
        <f t="shared" si="116"/>
        <v>1.8773240317220181E-2</v>
      </c>
      <c r="N3463" s="54"/>
      <c r="O3463" s="26"/>
      <c r="T3463" s="53"/>
      <c r="Y3463" s="28"/>
    </row>
    <row r="3464" spans="9:25" x14ac:dyDescent="0.3">
      <c r="I3464" s="22">
        <v>42180</v>
      </c>
      <c r="J3464" s="29">
        <f t="shared" si="115"/>
        <v>2015</v>
      </c>
      <c r="K3464" s="29">
        <v>2695</v>
      </c>
      <c r="L3464" s="42">
        <v>4920.04</v>
      </c>
      <c r="M3464" s="26">
        <f t="shared" si="116"/>
        <v>1.6751464151536152E-2</v>
      </c>
      <c r="N3464" s="54"/>
      <c r="O3464" s="26"/>
      <c r="T3464" s="53"/>
      <c r="Y3464" s="28"/>
    </row>
    <row r="3465" spans="9:25" x14ac:dyDescent="0.3">
      <c r="I3465" s="22">
        <v>42181</v>
      </c>
      <c r="J3465" s="29">
        <f t="shared" si="115"/>
        <v>2015</v>
      </c>
      <c r="K3465" s="29">
        <v>2710</v>
      </c>
      <c r="L3465" s="42">
        <v>4923.01</v>
      </c>
      <c r="M3465" s="26">
        <f t="shared" si="116"/>
        <v>1.0382930863923912E-2</v>
      </c>
      <c r="N3465" s="54"/>
      <c r="O3465" s="26"/>
      <c r="T3465" s="53"/>
      <c r="Y3465" s="28"/>
    </row>
    <row r="3466" spans="9:25" x14ac:dyDescent="0.3">
      <c r="I3466" s="22">
        <v>42184</v>
      </c>
      <c r="J3466" s="29">
        <f t="shared" si="115"/>
        <v>2015</v>
      </c>
      <c r="K3466" s="29">
        <v>2700</v>
      </c>
      <c r="L3466" s="42">
        <v>4882.58</v>
      </c>
      <c r="M3466" s="26" t="str">
        <f t="shared" si="116"/>
        <v/>
      </c>
      <c r="N3466" s="54"/>
      <c r="O3466" s="26"/>
      <c r="T3466" s="53"/>
      <c r="Y3466" s="28"/>
    </row>
    <row r="3467" spans="9:25" x14ac:dyDescent="0.3">
      <c r="I3467" s="22">
        <v>42185</v>
      </c>
      <c r="J3467" s="29">
        <f t="shared" si="115"/>
        <v>2015</v>
      </c>
      <c r="K3467" s="29">
        <v>2700</v>
      </c>
      <c r="L3467" s="42">
        <v>4910.66</v>
      </c>
      <c r="M3467" s="26">
        <f t="shared" si="116"/>
        <v>6.5756839080224018E-3</v>
      </c>
      <c r="N3467" s="54"/>
      <c r="O3467" s="26"/>
      <c r="T3467" s="53"/>
      <c r="Y3467" s="28"/>
    </row>
    <row r="3468" spans="9:25" x14ac:dyDescent="0.3">
      <c r="I3468" s="22">
        <v>42186</v>
      </c>
      <c r="J3468" s="29">
        <f t="shared" si="115"/>
        <v>2015</v>
      </c>
      <c r="K3468" s="29">
        <v>2700</v>
      </c>
      <c r="L3468" s="42">
        <v>4904.0600000000004</v>
      </c>
      <c r="M3468" s="26">
        <f t="shared" si="116"/>
        <v>3.9366774278737386E-3</v>
      </c>
      <c r="N3468" s="54"/>
      <c r="O3468" s="26"/>
      <c r="T3468" s="53"/>
      <c r="Y3468" s="28"/>
    </row>
    <row r="3469" spans="9:25" x14ac:dyDescent="0.3">
      <c r="I3469" s="22">
        <v>42187</v>
      </c>
      <c r="J3469" s="29">
        <f t="shared" si="115"/>
        <v>2015</v>
      </c>
      <c r="K3469" s="29">
        <v>2720</v>
      </c>
      <c r="L3469" s="42">
        <v>4944.78</v>
      </c>
      <c r="M3469" s="26">
        <f t="shared" si="116"/>
        <v>7.438466099053089E-3</v>
      </c>
      <c r="N3469" s="54"/>
      <c r="O3469" s="26"/>
      <c r="T3469" s="53"/>
      <c r="Y3469" s="28"/>
    </row>
    <row r="3470" spans="9:25" x14ac:dyDescent="0.3">
      <c r="I3470" s="22">
        <v>42188</v>
      </c>
      <c r="J3470" s="29">
        <f t="shared" si="115"/>
        <v>2015</v>
      </c>
      <c r="K3470" s="29">
        <v>2725</v>
      </c>
      <c r="L3470" s="42">
        <v>4982.91</v>
      </c>
      <c r="M3470" s="26">
        <f t="shared" si="116"/>
        <v>1.9264717012393875E-2</v>
      </c>
      <c r="N3470" s="54"/>
      <c r="O3470" s="26"/>
      <c r="T3470" s="53"/>
      <c r="Y3470" s="28"/>
    </row>
    <row r="3471" spans="9:25" x14ac:dyDescent="0.3">
      <c r="I3471" s="22">
        <v>42191</v>
      </c>
      <c r="J3471" s="29">
        <f t="shared" si="115"/>
        <v>2015</v>
      </c>
      <c r="K3471" s="29">
        <v>2720</v>
      </c>
      <c r="L3471" s="42">
        <v>4916.74</v>
      </c>
      <c r="M3471" s="26" t="str">
        <f t="shared" si="116"/>
        <v/>
      </c>
      <c r="N3471" s="54"/>
      <c r="O3471" s="26"/>
      <c r="T3471" s="53"/>
      <c r="Y3471" s="28"/>
    </row>
    <row r="3472" spans="9:25" x14ac:dyDescent="0.3">
      <c r="I3472" s="22">
        <v>42192</v>
      </c>
      <c r="J3472" s="29">
        <f t="shared" si="115"/>
        <v>2015</v>
      </c>
      <c r="K3472" s="29">
        <v>2640</v>
      </c>
      <c r="L3472" s="42">
        <v>4906.05</v>
      </c>
      <c r="M3472" s="26">
        <f t="shared" si="116"/>
        <v>-1.6632491686760665E-2</v>
      </c>
      <c r="N3472" s="54"/>
      <c r="O3472" s="26"/>
      <c r="T3472" s="53"/>
      <c r="Y3472" s="28"/>
    </row>
    <row r="3473" spans="9:25" x14ac:dyDescent="0.3">
      <c r="I3473" s="22">
        <v>42193</v>
      </c>
      <c r="J3473" s="29">
        <f t="shared" si="115"/>
        <v>2015</v>
      </c>
      <c r="K3473" s="29">
        <v>2665</v>
      </c>
      <c r="L3473" s="42">
        <v>4871.57</v>
      </c>
      <c r="M3473" s="26">
        <f t="shared" si="116"/>
        <v>-3.0477380784164725E-2</v>
      </c>
      <c r="N3473" s="54"/>
      <c r="O3473" s="26"/>
      <c r="T3473" s="53"/>
      <c r="Y3473" s="28"/>
    </row>
    <row r="3474" spans="9:25" x14ac:dyDescent="0.3">
      <c r="I3474" s="22">
        <v>42194</v>
      </c>
      <c r="J3474" s="29">
        <f t="shared" si="115"/>
        <v>2015</v>
      </c>
      <c r="K3474" s="29">
        <v>2650</v>
      </c>
      <c r="L3474" s="42">
        <v>4838.28</v>
      </c>
      <c r="M3474" s="26" t="str">
        <f t="shared" si="116"/>
        <v/>
      </c>
      <c r="N3474" s="54"/>
      <c r="O3474" s="26"/>
      <c r="T3474" s="53"/>
      <c r="Y3474" s="28"/>
    </row>
    <row r="3475" spans="9:25" x14ac:dyDescent="0.3">
      <c r="I3475" s="22">
        <v>42195</v>
      </c>
      <c r="J3475" s="29">
        <f t="shared" si="115"/>
        <v>2015</v>
      </c>
      <c r="K3475" s="29">
        <v>2660</v>
      </c>
      <c r="L3475" s="42">
        <v>4859.03</v>
      </c>
      <c r="M3475" s="26">
        <f t="shared" si="116"/>
        <v>-4.6877114795773341E-2</v>
      </c>
      <c r="N3475" s="54"/>
      <c r="O3475" s="26"/>
      <c r="T3475" s="53"/>
      <c r="Y3475" s="28"/>
    </row>
    <row r="3476" spans="9:25" x14ac:dyDescent="0.3">
      <c r="I3476" s="22">
        <v>42198</v>
      </c>
      <c r="J3476" s="29">
        <f t="shared" si="115"/>
        <v>2015</v>
      </c>
      <c r="K3476" s="29">
        <v>2700</v>
      </c>
      <c r="L3476" s="42">
        <v>4893.92</v>
      </c>
      <c r="M3476" s="26" t="str">
        <f t="shared" si="116"/>
        <v/>
      </c>
      <c r="N3476" s="54"/>
      <c r="O3476" s="26"/>
      <c r="T3476" s="53"/>
      <c r="Y3476" s="28"/>
    </row>
    <row r="3477" spans="9:25" x14ac:dyDescent="0.3">
      <c r="I3477" s="22">
        <v>42199</v>
      </c>
      <c r="J3477" s="29">
        <f t="shared" si="115"/>
        <v>2015</v>
      </c>
      <c r="K3477" s="29">
        <v>2720</v>
      </c>
      <c r="L3477" s="42">
        <v>4901.8100000000004</v>
      </c>
      <c r="M3477" s="26">
        <f t="shared" si="116"/>
        <v>-2.3749965146801669E-2</v>
      </c>
      <c r="N3477" s="54"/>
      <c r="O3477" s="26"/>
      <c r="T3477" s="53"/>
      <c r="Y3477" s="28"/>
    </row>
    <row r="3478" spans="9:25" x14ac:dyDescent="0.3">
      <c r="I3478" s="22">
        <v>42200</v>
      </c>
      <c r="J3478" s="29">
        <f t="shared" si="115"/>
        <v>2015</v>
      </c>
      <c r="K3478" s="29">
        <v>2700</v>
      </c>
      <c r="L3478" s="42">
        <v>4869.8500000000004</v>
      </c>
      <c r="M3478" s="26">
        <f t="shared" si="116"/>
        <v>-3.963264324113247E-2</v>
      </c>
      <c r="N3478" s="54"/>
      <c r="O3478" s="26"/>
      <c r="T3478" s="53"/>
      <c r="Y3478" s="28"/>
    </row>
    <row r="3479" spans="9:25" x14ac:dyDescent="0.3">
      <c r="I3479" s="22">
        <v>42207</v>
      </c>
      <c r="J3479" s="29">
        <f t="shared" si="115"/>
        <v>2015</v>
      </c>
      <c r="K3479" s="29">
        <v>2710</v>
      </c>
      <c r="L3479" s="42">
        <v>4906.6899999999996</v>
      </c>
      <c r="M3479" s="26">
        <f t="shared" si="116"/>
        <v>-3.4784952159133992E-2</v>
      </c>
      <c r="N3479" s="54"/>
      <c r="O3479" s="26"/>
      <c r="T3479" s="53"/>
      <c r="Y3479" s="28"/>
    </row>
    <row r="3480" spans="9:25" x14ac:dyDescent="0.3">
      <c r="I3480" s="22">
        <v>42208</v>
      </c>
      <c r="J3480" s="29">
        <f t="shared" si="115"/>
        <v>2015</v>
      </c>
      <c r="K3480" s="29">
        <v>2750</v>
      </c>
      <c r="L3480" s="42">
        <v>4902.8500000000004</v>
      </c>
      <c r="M3480" s="26">
        <f t="shared" si="116"/>
        <v>-3.7379030595515852E-2</v>
      </c>
      <c r="N3480" s="54"/>
      <c r="O3480" s="26"/>
      <c r="T3480" s="53"/>
      <c r="Y3480" s="28"/>
    </row>
    <row r="3481" spans="9:25" x14ac:dyDescent="0.3">
      <c r="I3481" s="22">
        <v>42209</v>
      </c>
      <c r="J3481" s="29">
        <f t="shared" si="115"/>
        <v>2015</v>
      </c>
      <c r="K3481" s="29">
        <v>2745</v>
      </c>
      <c r="L3481" s="42">
        <v>4856.6000000000004</v>
      </c>
      <c r="M3481" s="26">
        <f t="shared" si="116"/>
        <v>-4.7471482591436139E-2</v>
      </c>
      <c r="N3481" s="54"/>
      <c r="O3481" s="26"/>
      <c r="T3481" s="53"/>
      <c r="Y3481" s="28"/>
    </row>
    <row r="3482" spans="9:25" x14ac:dyDescent="0.3">
      <c r="I3482" s="22">
        <v>42212</v>
      </c>
      <c r="J3482" s="29">
        <f t="shared" si="115"/>
        <v>2015</v>
      </c>
      <c r="K3482" s="29">
        <v>2690</v>
      </c>
      <c r="L3482" s="42">
        <v>4771.29</v>
      </c>
      <c r="M3482" s="26" t="str">
        <f t="shared" si="116"/>
        <v/>
      </c>
      <c r="N3482" s="54"/>
      <c r="O3482" s="26"/>
      <c r="T3482" s="53"/>
      <c r="Y3482" s="28"/>
    </row>
    <row r="3483" spans="9:25" x14ac:dyDescent="0.3">
      <c r="I3483" s="22">
        <v>42213</v>
      </c>
      <c r="J3483" s="29">
        <f t="shared" si="115"/>
        <v>2015</v>
      </c>
      <c r="K3483" s="29">
        <v>2600</v>
      </c>
      <c r="L3483" s="42">
        <v>4714.76</v>
      </c>
      <c r="M3483" s="26" t="str">
        <f t="shared" si="116"/>
        <v/>
      </c>
      <c r="N3483" s="54"/>
      <c r="O3483" s="26"/>
      <c r="T3483" s="53"/>
      <c r="Y3483" s="28"/>
    </row>
    <row r="3484" spans="9:25" x14ac:dyDescent="0.3">
      <c r="I3484" s="22">
        <v>42214</v>
      </c>
      <c r="J3484" s="29">
        <f t="shared" si="115"/>
        <v>2015</v>
      </c>
      <c r="K3484" s="29">
        <v>2570</v>
      </c>
      <c r="L3484" s="42">
        <v>4721.12</v>
      </c>
      <c r="M3484" s="26" t="str">
        <f t="shared" si="116"/>
        <v/>
      </c>
      <c r="N3484" s="54"/>
      <c r="O3484" s="26"/>
      <c r="T3484" s="53"/>
      <c r="Y3484" s="28"/>
    </row>
    <row r="3485" spans="9:25" x14ac:dyDescent="0.3">
      <c r="I3485" s="22">
        <v>42215</v>
      </c>
      <c r="J3485" s="29">
        <f t="shared" si="115"/>
        <v>2015</v>
      </c>
      <c r="K3485" s="29">
        <v>2560</v>
      </c>
      <c r="L3485" s="42">
        <v>4712.49</v>
      </c>
      <c r="M3485" s="26" t="str">
        <f t="shared" si="116"/>
        <v/>
      </c>
      <c r="N3485" s="54"/>
      <c r="O3485" s="26"/>
      <c r="T3485" s="53"/>
      <c r="Y3485" s="28"/>
    </row>
    <row r="3486" spans="9:25" x14ac:dyDescent="0.3">
      <c r="I3486" s="22">
        <v>42216</v>
      </c>
      <c r="J3486" s="29">
        <f t="shared" si="115"/>
        <v>2015</v>
      </c>
      <c r="K3486" s="29">
        <v>2620</v>
      </c>
      <c r="L3486" s="42">
        <v>4802.53</v>
      </c>
      <c r="M3486" s="26" t="str">
        <f t="shared" si="116"/>
        <v/>
      </c>
      <c r="N3486" s="54"/>
      <c r="O3486" s="26"/>
      <c r="T3486" s="53"/>
      <c r="Y3486" s="28"/>
    </row>
    <row r="3487" spans="9:25" x14ac:dyDescent="0.3">
      <c r="I3487" s="22">
        <v>42219</v>
      </c>
      <c r="J3487" s="29">
        <f t="shared" si="115"/>
        <v>2015</v>
      </c>
      <c r="K3487" s="29">
        <v>2650</v>
      </c>
      <c r="L3487" s="42">
        <v>4800.18</v>
      </c>
      <c r="M3487" s="26" t="str">
        <f t="shared" si="116"/>
        <v/>
      </c>
      <c r="N3487" s="54"/>
      <c r="O3487" s="26"/>
      <c r="T3487" s="53"/>
      <c r="Y3487" s="28"/>
    </row>
    <row r="3488" spans="9:25" x14ac:dyDescent="0.3">
      <c r="I3488" s="22">
        <v>42220</v>
      </c>
      <c r="J3488" s="29">
        <f t="shared" si="115"/>
        <v>2015</v>
      </c>
      <c r="K3488" s="29">
        <v>2660</v>
      </c>
      <c r="L3488" s="42">
        <v>4781.09</v>
      </c>
      <c r="M3488" s="26">
        <f t="shared" si="116"/>
        <v>-6.605655125262487E-2</v>
      </c>
      <c r="N3488" s="54"/>
      <c r="O3488" s="26"/>
      <c r="T3488" s="53"/>
      <c r="Y3488" s="28"/>
    </row>
    <row r="3489" spans="9:25" x14ac:dyDescent="0.3">
      <c r="I3489" s="22">
        <v>42221</v>
      </c>
      <c r="J3489" s="29">
        <f t="shared" si="115"/>
        <v>2015</v>
      </c>
      <c r="K3489" s="29">
        <v>2740</v>
      </c>
      <c r="L3489" s="42">
        <v>4850.53</v>
      </c>
      <c r="M3489" s="26">
        <f t="shared" si="116"/>
        <v>-5.0607838186448151E-2</v>
      </c>
      <c r="N3489" s="54"/>
      <c r="O3489" s="26"/>
      <c r="T3489" s="53"/>
      <c r="Y3489" s="28"/>
    </row>
    <row r="3490" spans="9:25" x14ac:dyDescent="0.3">
      <c r="I3490" s="22">
        <v>42222</v>
      </c>
      <c r="J3490" s="29">
        <f t="shared" si="115"/>
        <v>2015</v>
      </c>
      <c r="K3490" s="29">
        <v>2760</v>
      </c>
      <c r="L3490" s="42">
        <v>4806.5600000000004</v>
      </c>
      <c r="M3490" s="26">
        <f t="shared" si="116"/>
        <v>-4.975455841272524E-2</v>
      </c>
      <c r="N3490" s="54"/>
      <c r="O3490" s="26"/>
      <c r="T3490" s="53"/>
      <c r="Y3490" s="28"/>
    </row>
    <row r="3491" spans="9:25" x14ac:dyDescent="0.3">
      <c r="I3491" s="22">
        <v>42223</v>
      </c>
      <c r="J3491" s="29">
        <f t="shared" si="115"/>
        <v>2015</v>
      </c>
      <c r="K3491" s="29">
        <v>2750</v>
      </c>
      <c r="L3491" s="42">
        <v>4770.3</v>
      </c>
      <c r="M3491" s="26">
        <f t="shared" si="116"/>
        <v>-5.855164220107429E-2</v>
      </c>
      <c r="N3491" s="54"/>
      <c r="O3491" s="26"/>
      <c r="T3491" s="53"/>
      <c r="Y3491" s="28"/>
    </row>
    <row r="3492" spans="9:25" x14ac:dyDescent="0.3">
      <c r="I3492" s="22">
        <v>42226</v>
      </c>
      <c r="J3492" s="29">
        <f t="shared" si="115"/>
        <v>2015</v>
      </c>
      <c r="K3492" s="29">
        <v>2770</v>
      </c>
      <c r="L3492" s="42">
        <v>4748.95</v>
      </c>
      <c r="M3492" s="26" t="str">
        <f t="shared" si="116"/>
        <v/>
      </c>
      <c r="N3492" s="54"/>
      <c r="O3492" s="26"/>
      <c r="T3492" s="53"/>
      <c r="Y3492" s="28"/>
    </row>
    <row r="3493" spans="9:25" x14ac:dyDescent="0.3">
      <c r="I3493" s="22">
        <v>42227</v>
      </c>
      <c r="J3493" s="29">
        <f t="shared" si="115"/>
        <v>2015</v>
      </c>
      <c r="K3493" s="29">
        <v>2710</v>
      </c>
      <c r="L3493" s="42">
        <v>4622.59</v>
      </c>
      <c r="M3493" s="26">
        <f t="shared" si="116"/>
        <v>-9.5956771049275927E-2</v>
      </c>
      <c r="N3493" s="54"/>
      <c r="O3493" s="26"/>
      <c r="T3493" s="53"/>
      <c r="Y3493" s="28"/>
    </row>
    <row r="3494" spans="9:25" x14ac:dyDescent="0.3">
      <c r="I3494" s="22">
        <v>42228</v>
      </c>
      <c r="J3494" s="29">
        <f t="shared" si="115"/>
        <v>2015</v>
      </c>
      <c r="K3494" s="29">
        <v>2630</v>
      </c>
      <c r="L3494" s="42">
        <v>4479.49</v>
      </c>
      <c r="M3494" s="26">
        <f t="shared" si="116"/>
        <v>-0.12721338944743199</v>
      </c>
      <c r="N3494" s="54"/>
      <c r="O3494" s="26"/>
      <c r="T3494" s="53"/>
      <c r="Y3494" s="28"/>
    </row>
    <row r="3495" spans="9:25" x14ac:dyDescent="0.3">
      <c r="I3495" s="22">
        <v>42229</v>
      </c>
      <c r="J3495" s="29">
        <f t="shared" si="115"/>
        <v>2015</v>
      </c>
      <c r="K3495" s="29">
        <v>2640</v>
      </c>
      <c r="L3495" s="42">
        <v>4584.25</v>
      </c>
      <c r="M3495" s="26">
        <f t="shared" si="116"/>
        <v>-0.11300106225100476</v>
      </c>
      <c r="N3495" s="54"/>
      <c r="O3495" s="26"/>
      <c r="T3495" s="53"/>
      <c r="Y3495" s="28"/>
    </row>
    <row r="3496" spans="9:25" x14ac:dyDescent="0.3">
      <c r="I3496" s="22">
        <v>42230</v>
      </c>
      <c r="J3496" s="29">
        <f t="shared" si="115"/>
        <v>2015</v>
      </c>
      <c r="K3496" s="29">
        <v>2650</v>
      </c>
      <c r="L3496" s="42">
        <v>4585.3900000000003</v>
      </c>
      <c r="M3496" s="26">
        <f t="shared" si="116"/>
        <v>-0.11059149848221816</v>
      </c>
      <c r="N3496" s="54"/>
      <c r="O3496" s="26"/>
      <c r="T3496" s="53"/>
      <c r="Y3496" s="28"/>
    </row>
    <row r="3497" spans="9:25" x14ac:dyDescent="0.3">
      <c r="I3497" s="22">
        <v>42234</v>
      </c>
      <c r="J3497" s="29">
        <f t="shared" si="115"/>
        <v>2015</v>
      </c>
      <c r="K3497" s="29">
        <v>2595</v>
      </c>
      <c r="L3497" s="42">
        <v>4510.4799999999996</v>
      </c>
      <c r="M3497" s="26">
        <f t="shared" si="116"/>
        <v>-0.12532505938818062</v>
      </c>
      <c r="N3497" s="54"/>
      <c r="O3497" s="26"/>
      <c r="T3497" s="53"/>
      <c r="Y3497" s="28"/>
    </row>
    <row r="3498" spans="9:25" x14ac:dyDescent="0.3">
      <c r="I3498" s="22">
        <v>42235</v>
      </c>
      <c r="J3498" s="29">
        <f t="shared" si="115"/>
        <v>2015</v>
      </c>
      <c r="K3498" s="29">
        <v>2540</v>
      </c>
      <c r="L3498" s="42">
        <v>4484.24</v>
      </c>
      <c r="M3498" s="26">
        <f t="shared" si="116"/>
        <v>-0.1318310917162456</v>
      </c>
      <c r="N3498" s="54"/>
      <c r="O3498" s="26"/>
      <c r="T3498" s="53"/>
      <c r="Y3498" s="28"/>
    </row>
    <row r="3499" spans="9:25" x14ac:dyDescent="0.3">
      <c r="I3499" s="22">
        <v>42236</v>
      </c>
      <c r="J3499" s="29">
        <f t="shared" si="115"/>
        <v>2015</v>
      </c>
      <c r="K3499" s="29">
        <v>2455</v>
      </c>
      <c r="L3499" s="42">
        <v>4441.91</v>
      </c>
      <c r="M3499" s="26">
        <f t="shared" si="116"/>
        <v>-0.14416868811618891</v>
      </c>
      <c r="N3499" s="54"/>
      <c r="O3499" s="26"/>
      <c r="T3499" s="53"/>
      <c r="Y3499" s="28"/>
    </row>
    <row r="3500" spans="9:25" x14ac:dyDescent="0.3">
      <c r="I3500" s="22">
        <v>42237</v>
      </c>
      <c r="J3500" s="29">
        <f t="shared" si="115"/>
        <v>2015</v>
      </c>
      <c r="K3500" s="29">
        <v>2375</v>
      </c>
      <c r="L3500" s="42">
        <v>4335.95</v>
      </c>
      <c r="M3500" s="26">
        <f t="shared" si="116"/>
        <v>-0.16714686888942681</v>
      </c>
      <c r="N3500" s="54"/>
      <c r="O3500" s="26"/>
      <c r="T3500" s="53"/>
      <c r="Y3500" s="28"/>
    </row>
    <row r="3501" spans="9:25" x14ac:dyDescent="0.3">
      <c r="I3501" s="22">
        <v>42240</v>
      </c>
      <c r="J3501" s="29">
        <f t="shared" si="115"/>
        <v>2015</v>
      </c>
      <c r="K3501" s="29">
        <v>2260</v>
      </c>
      <c r="L3501" s="42">
        <v>4163.7299999999996</v>
      </c>
      <c r="M3501" s="26" t="str">
        <f t="shared" si="116"/>
        <v/>
      </c>
      <c r="N3501" s="54"/>
      <c r="O3501" s="26"/>
      <c r="T3501" s="53"/>
      <c r="Y3501" s="28"/>
    </row>
    <row r="3502" spans="9:25" x14ac:dyDescent="0.3">
      <c r="I3502" s="22">
        <v>42241</v>
      </c>
      <c r="J3502" s="29">
        <f t="shared" si="115"/>
        <v>2015</v>
      </c>
      <c r="K3502" s="29">
        <v>2325</v>
      </c>
      <c r="L3502" s="42">
        <v>4228.5</v>
      </c>
      <c r="M3502" s="26">
        <f t="shared" si="116"/>
        <v>-0.18446815404554712</v>
      </c>
      <c r="N3502" s="54"/>
      <c r="O3502" s="26"/>
      <c r="T3502" s="53"/>
      <c r="Y3502" s="28"/>
    </row>
    <row r="3503" spans="9:25" x14ac:dyDescent="0.3">
      <c r="I3503" s="22">
        <v>42242</v>
      </c>
      <c r="J3503" s="29">
        <f t="shared" si="115"/>
        <v>2015</v>
      </c>
      <c r="K3503" s="29">
        <v>2370</v>
      </c>
      <c r="L3503" s="42">
        <v>4237.7299999999996</v>
      </c>
      <c r="M3503" s="26">
        <f t="shared" si="116"/>
        <v>-0.17658819986204363</v>
      </c>
      <c r="N3503" s="54"/>
      <c r="O3503" s="26"/>
      <c r="T3503" s="53"/>
      <c r="Y3503" s="28"/>
    </row>
    <row r="3504" spans="9:25" x14ac:dyDescent="0.3">
      <c r="I3504" s="22">
        <v>42243</v>
      </c>
      <c r="J3504" s="29">
        <f t="shared" si="115"/>
        <v>2015</v>
      </c>
      <c r="K3504" s="29">
        <v>2520</v>
      </c>
      <c r="L3504" s="42">
        <v>4430.63</v>
      </c>
      <c r="M3504" s="26">
        <f t="shared" si="116"/>
        <v>-0.142223512898698</v>
      </c>
      <c r="N3504" s="54"/>
      <c r="O3504" s="26"/>
      <c r="T3504" s="53"/>
      <c r="Y3504" s="28"/>
    </row>
    <row r="3505" spans="9:25" x14ac:dyDescent="0.3">
      <c r="I3505" s="22">
        <v>42244</v>
      </c>
      <c r="J3505" s="29">
        <f t="shared" si="115"/>
        <v>2015</v>
      </c>
      <c r="K3505" s="29">
        <v>2570</v>
      </c>
      <c r="L3505" s="42">
        <v>4446.2</v>
      </c>
      <c r="M3505" s="26">
        <f t="shared" si="116"/>
        <v>-0.14240193809215193</v>
      </c>
      <c r="N3505" s="54"/>
      <c r="O3505" s="26"/>
      <c r="T3505" s="53"/>
      <c r="Y3505" s="28"/>
    </row>
    <row r="3506" spans="9:25" x14ac:dyDescent="0.3">
      <c r="I3506" s="22">
        <v>42247</v>
      </c>
      <c r="J3506" s="29">
        <f t="shared" si="115"/>
        <v>2015</v>
      </c>
      <c r="K3506" s="29">
        <v>2580</v>
      </c>
      <c r="L3506" s="42">
        <v>4509.6099999999997</v>
      </c>
      <c r="M3506" s="26" t="str">
        <f t="shared" si="116"/>
        <v/>
      </c>
      <c r="N3506" s="54"/>
      <c r="O3506" s="26"/>
      <c r="T3506" s="53"/>
      <c r="Y3506" s="28"/>
    </row>
    <row r="3507" spans="9:25" x14ac:dyDescent="0.3">
      <c r="I3507" s="22">
        <v>42248</v>
      </c>
      <c r="J3507" s="29">
        <f t="shared" si="115"/>
        <v>2015</v>
      </c>
      <c r="K3507" s="29">
        <v>2515</v>
      </c>
      <c r="L3507" s="42">
        <v>4412.46</v>
      </c>
      <c r="M3507" s="26">
        <f t="shared" si="116"/>
        <v>-0.14778218563741641</v>
      </c>
      <c r="N3507" s="54"/>
      <c r="O3507" s="26"/>
      <c r="T3507" s="53"/>
      <c r="Y3507" s="28"/>
    </row>
    <row r="3508" spans="9:25" x14ac:dyDescent="0.3">
      <c r="I3508" s="22">
        <v>42249</v>
      </c>
      <c r="J3508" s="29">
        <f t="shared" si="115"/>
        <v>2015</v>
      </c>
      <c r="K3508" s="29">
        <v>2455</v>
      </c>
      <c r="L3508" s="42">
        <v>4401.29</v>
      </c>
      <c r="M3508" s="26">
        <f t="shared" si="116"/>
        <v>-0.15385680147800965</v>
      </c>
      <c r="N3508" s="54"/>
      <c r="O3508" s="26"/>
      <c r="T3508" s="53"/>
      <c r="Y3508" s="28"/>
    </row>
    <row r="3509" spans="9:25" x14ac:dyDescent="0.3">
      <c r="I3509" s="22">
        <v>42250</v>
      </c>
      <c r="J3509" s="29">
        <f t="shared" si="115"/>
        <v>2015</v>
      </c>
      <c r="K3509" s="29">
        <v>2460</v>
      </c>
      <c r="L3509" s="42">
        <v>4433.1099999999997</v>
      </c>
      <c r="M3509" s="26">
        <f t="shared" si="116"/>
        <v>-0.15141822386076956</v>
      </c>
      <c r="N3509" s="54"/>
      <c r="O3509" s="26"/>
      <c r="T3509" s="53"/>
      <c r="Y3509" s="28"/>
    </row>
    <row r="3510" spans="9:25" x14ac:dyDescent="0.3">
      <c r="I3510" s="22">
        <v>42251</v>
      </c>
      <c r="J3510" s="29">
        <f t="shared" si="115"/>
        <v>2015</v>
      </c>
      <c r="K3510" s="29">
        <v>2450</v>
      </c>
      <c r="L3510" s="42">
        <v>4415.34</v>
      </c>
      <c r="M3510" s="26">
        <f t="shared" si="116"/>
        <v>-0.15176396455933538</v>
      </c>
      <c r="N3510" s="54"/>
      <c r="O3510" s="26"/>
      <c r="T3510" s="53"/>
      <c r="Y3510" s="28"/>
    </row>
    <row r="3511" spans="9:25" x14ac:dyDescent="0.3">
      <c r="I3511" s="22">
        <v>42254</v>
      </c>
      <c r="J3511" s="29">
        <f t="shared" si="115"/>
        <v>2015</v>
      </c>
      <c r="K3511" s="29">
        <v>2385</v>
      </c>
      <c r="L3511" s="42">
        <v>4301.37</v>
      </c>
      <c r="M3511" s="26" t="str">
        <f t="shared" si="116"/>
        <v/>
      </c>
      <c r="N3511" s="54"/>
      <c r="O3511" s="26"/>
      <c r="T3511" s="53"/>
      <c r="Y3511" s="28"/>
    </row>
    <row r="3512" spans="9:25" x14ac:dyDescent="0.3">
      <c r="I3512" s="22">
        <v>42255</v>
      </c>
      <c r="J3512" s="29">
        <f t="shared" si="115"/>
        <v>2015</v>
      </c>
      <c r="K3512" s="29">
        <v>2360</v>
      </c>
      <c r="L3512" s="42">
        <v>4318.59</v>
      </c>
      <c r="M3512" s="26">
        <f t="shared" si="116"/>
        <v>-0.17685953248654326</v>
      </c>
      <c r="N3512" s="54"/>
      <c r="O3512" s="26"/>
      <c r="T3512" s="53"/>
      <c r="Y3512" s="28"/>
    </row>
    <row r="3513" spans="9:25" x14ac:dyDescent="0.3">
      <c r="I3513" s="22">
        <v>42256</v>
      </c>
      <c r="J3513" s="29">
        <f t="shared" si="115"/>
        <v>2015</v>
      </c>
      <c r="K3513" s="29">
        <v>2385</v>
      </c>
      <c r="L3513" s="42">
        <v>4347.28</v>
      </c>
      <c r="M3513" s="26">
        <f t="shared" si="116"/>
        <v>-0.16352133489317164</v>
      </c>
      <c r="N3513" s="54"/>
      <c r="O3513" s="26"/>
      <c r="T3513" s="53"/>
      <c r="Y3513" s="28"/>
    </row>
    <row r="3514" spans="9:25" x14ac:dyDescent="0.3">
      <c r="I3514" s="22">
        <v>42257</v>
      </c>
      <c r="J3514" s="29">
        <f t="shared" si="115"/>
        <v>2015</v>
      </c>
      <c r="K3514" s="29">
        <v>2385</v>
      </c>
      <c r="L3514" s="42">
        <v>4343.26</v>
      </c>
      <c r="M3514" s="26">
        <f t="shared" si="116"/>
        <v>-0.15549903849706098</v>
      </c>
      <c r="N3514" s="54"/>
      <c r="O3514" s="26"/>
      <c r="T3514" s="53"/>
      <c r="Y3514" s="28"/>
    </row>
    <row r="3515" spans="9:25" x14ac:dyDescent="0.3">
      <c r="I3515" s="22">
        <v>42258</v>
      </c>
      <c r="J3515" s="29">
        <f t="shared" si="115"/>
        <v>2015</v>
      </c>
      <c r="K3515" s="29">
        <v>2385</v>
      </c>
      <c r="L3515" s="42">
        <v>4360.47</v>
      </c>
      <c r="M3515" s="26">
        <f t="shared" si="116"/>
        <v>-0.15050759492931068</v>
      </c>
      <c r="N3515" s="54"/>
      <c r="O3515" s="26"/>
      <c r="T3515" s="53"/>
      <c r="Y3515" s="28"/>
    </row>
    <row r="3516" spans="9:25" x14ac:dyDescent="0.3">
      <c r="I3516" s="22">
        <v>42261</v>
      </c>
      <c r="J3516" s="29">
        <f t="shared" si="115"/>
        <v>2015</v>
      </c>
      <c r="K3516" s="29">
        <v>2420</v>
      </c>
      <c r="L3516" s="42">
        <v>4390.37</v>
      </c>
      <c r="M3516" s="26" t="str">
        <f t="shared" si="116"/>
        <v/>
      </c>
      <c r="N3516" s="54"/>
      <c r="O3516" s="26"/>
      <c r="T3516" s="53"/>
      <c r="Y3516" s="28"/>
    </row>
    <row r="3517" spans="9:25" x14ac:dyDescent="0.3">
      <c r="I3517" s="22">
        <v>42262</v>
      </c>
      <c r="J3517" s="29">
        <f t="shared" si="115"/>
        <v>2015</v>
      </c>
      <c r="K3517" s="29">
        <v>2390</v>
      </c>
      <c r="L3517" s="42">
        <v>4347.16</v>
      </c>
      <c r="M3517" s="26">
        <f t="shared" si="116"/>
        <v>-0.15505452001010706</v>
      </c>
      <c r="N3517" s="54"/>
      <c r="O3517" s="26"/>
      <c r="T3517" s="53"/>
      <c r="Y3517" s="28"/>
    </row>
    <row r="3518" spans="9:25" x14ac:dyDescent="0.3">
      <c r="I3518" s="22">
        <v>42263</v>
      </c>
      <c r="J3518" s="29">
        <f t="shared" si="115"/>
        <v>2015</v>
      </c>
      <c r="K3518" s="29">
        <v>2370</v>
      </c>
      <c r="L3518" s="42">
        <v>4332.51</v>
      </c>
      <c r="M3518" s="26">
        <f t="shared" si="116"/>
        <v>-0.15553844654517099</v>
      </c>
      <c r="N3518" s="54"/>
      <c r="O3518" s="26"/>
      <c r="T3518" s="53"/>
      <c r="Y3518" s="28"/>
    </row>
    <row r="3519" spans="9:25" x14ac:dyDescent="0.3">
      <c r="I3519" s="22">
        <v>42264</v>
      </c>
      <c r="J3519" s="29">
        <f t="shared" si="115"/>
        <v>2015</v>
      </c>
      <c r="K3519" s="29">
        <v>2445</v>
      </c>
      <c r="L3519" s="42">
        <v>4378.3900000000003</v>
      </c>
      <c r="M3519" s="26">
        <f t="shared" si="116"/>
        <v>-0.15608363626551119</v>
      </c>
      <c r="N3519" s="54"/>
      <c r="O3519" s="26"/>
      <c r="T3519" s="53"/>
      <c r="Y3519" s="28"/>
    </row>
    <row r="3520" spans="9:25" x14ac:dyDescent="0.3">
      <c r="I3520" s="22">
        <v>42265</v>
      </c>
      <c r="J3520" s="29">
        <f t="shared" si="115"/>
        <v>2015</v>
      </c>
      <c r="K3520" s="29">
        <v>2455</v>
      </c>
      <c r="L3520" s="42">
        <v>4380.32</v>
      </c>
      <c r="M3520" s="26">
        <f t="shared" si="116"/>
        <v>-0.15894734012526557</v>
      </c>
      <c r="N3520" s="54"/>
      <c r="O3520" s="26"/>
      <c r="T3520" s="53"/>
      <c r="Y3520" s="28"/>
    </row>
    <row r="3521" spans="9:25" x14ac:dyDescent="0.3">
      <c r="I3521" s="22">
        <v>42268</v>
      </c>
      <c r="J3521" s="29">
        <f t="shared" si="115"/>
        <v>2015</v>
      </c>
      <c r="K3521" s="29">
        <v>2435</v>
      </c>
      <c r="L3521" s="42">
        <v>4376.08</v>
      </c>
      <c r="M3521" s="26" t="str">
        <f t="shared" si="116"/>
        <v/>
      </c>
      <c r="N3521" s="54"/>
      <c r="O3521" s="26"/>
      <c r="T3521" s="53"/>
      <c r="Y3521" s="28"/>
    </row>
    <row r="3522" spans="9:25" x14ac:dyDescent="0.3">
      <c r="I3522" s="22">
        <v>42269</v>
      </c>
      <c r="J3522" s="29">
        <f t="shared" si="115"/>
        <v>2015</v>
      </c>
      <c r="K3522" s="29">
        <v>2430</v>
      </c>
      <c r="L3522" s="42">
        <v>4344.04</v>
      </c>
      <c r="M3522" s="26">
        <f t="shared" si="116"/>
        <v>-0.16777654316257332</v>
      </c>
      <c r="N3522" s="54"/>
      <c r="O3522" s="26"/>
      <c r="T3522" s="53"/>
      <c r="Y3522" s="28"/>
    </row>
    <row r="3523" spans="9:25" x14ac:dyDescent="0.3">
      <c r="I3523" s="22">
        <v>42270</v>
      </c>
      <c r="J3523" s="29">
        <f t="shared" si="115"/>
        <v>2015</v>
      </c>
      <c r="K3523" s="29">
        <v>2375</v>
      </c>
      <c r="L3523" s="42">
        <v>4244.43</v>
      </c>
      <c r="M3523" s="26">
        <f t="shared" si="116"/>
        <v>-0.18189282802407802</v>
      </c>
      <c r="N3523" s="54"/>
      <c r="O3523" s="26"/>
      <c r="T3523" s="53"/>
      <c r="Y3523" s="28"/>
    </row>
    <row r="3524" spans="9:25" x14ac:dyDescent="0.3">
      <c r="I3524" s="22">
        <v>42272</v>
      </c>
      <c r="J3524" s="29">
        <f t="shared" si="115"/>
        <v>2015</v>
      </c>
      <c r="K3524" s="29">
        <v>2360</v>
      </c>
      <c r="L3524" s="42">
        <v>4209.4399999999996</v>
      </c>
      <c r="M3524" s="26">
        <f t="shared" si="116"/>
        <v>-0.1907070815821956</v>
      </c>
      <c r="N3524" s="54"/>
      <c r="O3524" s="26"/>
      <c r="T3524" s="53"/>
      <c r="Y3524" s="28"/>
    </row>
    <row r="3525" spans="9:25" x14ac:dyDescent="0.3">
      <c r="I3525" s="22">
        <v>42275</v>
      </c>
      <c r="J3525" s="29">
        <f t="shared" ref="J3525:J3588" si="117">YEAR(I3525)</f>
        <v>2015</v>
      </c>
      <c r="K3525" s="29">
        <v>2295</v>
      </c>
      <c r="L3525" s="42">
        <v>4120.5</v>
      </c>
      <c r="M3525" s="26" t="str">
        <f t="shared" ref="M3525:M3588" si="118">IFERROR((L3525-_xlfn.XLOOKUP(EDATE(I3525, -12), I:I, L:L, "", 0)) / _xlfn.XLOOKUP(EDATE(I3525, -12), I:I, L:L, "", 0),IF(_xlfn.XLOOKUP(EDATE(I3525, -12), I:I, L:L, "", 0)=0, "Previous Year Value is Zero", ""))</f>
        <v/>
      </c>
      <c r="N3525" s="54"/>
      <c r="O3525" s="26"/>
      <c r="T3525" s="53"/>
      <c r="Y3525" s="28"/>
    </row>
    <row r="3526" spans="9:25" x14ac:dyDescent="0.3">
      <c r="I3526" s="22">
        <v>42276</v>
      </c>
      <c r="J3526" s="29">
        <f t="shared" si="117"/>
        <v>2015</v>
      </c>
      <c r="K3526" s="29">
        <v>2380</v>
      </c>
      <c r="L3526" s="42">
        <v>4178.41</v>
      </c>
      <c r="M3526" s="26">
        <f t="shared" si="118"/>
        <v>-0.18739753520510469</v>
      </c>
      <c r="N3526" s="54"/>
      <c r="O3526" s="26"/>
      <c r="T3526" s="53"/>
      <c r="Y3526" s="28"/>
    </row>
    <row r="3527" spans="9:25" x14ac:dyDescent="0.3">
      <c r="I3527" s="22">
        <v>42277</v>
      </c>
      <c r="J3527" s="29">
        <f t="shared" si="117"/>
        <v>2015</v>
      </c>
      <c r="K3527" s="29">
        <v>2455</v>
      </c>
      <c r="L3527" s="42">
        <v>4223.91</v>
      </c>
      <c r="M3527" s="26">
        <f t="shared" si="118"/>
        <v>-0.17784053970935734</v>
      </c>
      <c r="N3527" s="54"/>
      <c r="O3527" s="26"/>
      <c r="T3527" s="53"/>
      <c r="Y3527" s="28"/>
    </row>
    <row r="3528" spans="9:25" x14ac:dyDescent="0.3">
      <c r="I3528" s="22">
        <v>42278</v>
      </c>
      <c r="J3528" s="29">
        <f t="shared" si="117"/>
        <v>2015</v>
      </c>
      <c r="K3528" s="29">
        <v>2400</v>
      </c>
      <c r="L3528" s="42">
        <v>4254.88</v>
      </c>
      <c r="M3528" s="26">
        <f t="shared" si="118"/>
        <v>-0.17234886430612475</v>
      </c>
      <c r="N3528" s="54"/>
      <c r="O3528" s="26"/>
      <c r="T3528" s="53"/>
      <c r="Y3528" s="28"/>
    </row>
    <row r="3529" spans="9:25" x14ac:dyDescent="0.3">
      <c r="I3529" s="22">
        <v>42279</v>
      </c>
      <c r="J3529" s="29">
        <f t="shared" si="117"/>
        <v>2015</v>
      </c>
      <c r="K3529" s="29">
        <v>2375</v>
      </c>
      <c r="L3529" s="42">
        <v>4207.8</v>
      </c>
      <c r="M3529" s="26">
        <f t="shared" si="118"/>
        <v>-0.15857631063767672</v>
      </c>
      <c r="N3529" s="54"/>
      <c r="O3529" s="26"/>
      <c r="T3529" s="53"/>
      <c r="Y3529" s="28"/>
    </row>
    <row r="3530" spans="9:25" x14ac:dyDescent="0.3">
      <c r="I3530" s="22">
        <v>42282</v>
      </c>
      <c r="J3530" s="29">
        <f t="shared" si="117"/>
        <v>2015</v>
      </c>
      <c r="K3530" s="29">
        <v>2510</v>
      </c>
      <c r="L3530" s="42">
        <v>4343.7</v>
      </c>
      <c r="M3530" s="26" t="str">
        <f t="shared" si="118"/>
        <v/>
      </c>
      <c r="N3530" s="54"/>
      <c r="O3530" s="26"/>
      <c r="T3530" s="53"/>
      <c r="Y3530" s="28"/>
    </row>
    <row r="3531" spans="9:25" x14ac:dyDescent="0.3">
      <c r="I3531" s="22">
        <v>42283</v>
      </c>
      <c r="J3531" s="29">
        <f t="shared" si="117"/>
        <v>2015</v>
      </c>
      <c r="K3531" s="29">
        <v>2590</v>
      </c>
      <c r="L3531" s="42">
        <v>4445.78</v>
      </c>
      <c r="M3531" s="26">
        <f t="shared" si="118"/>
        <v>-0.11086889567092133</v>
      </c>
      <c r="N3531" s="54"/>
      <c r="O3531" s="26"/>
      <c r="T3531" s="53"/>
      <c r="Y3531" s="28"/>
    </row>
    <row r="3532" spans="9:25" x14ac:dyDescent="0.3">
      <c r="I3532" s="22">
        <v>42284</v>
      </c>
      <c r="J3532" s="29">
        <f t="shared" si="117"/>
        <v>2015</v>
      </c>
      <c r="K3532" s="29">
        <v>2600</v>
      </c>
      <c r="L3532" s="42">
        <v>4487.13</v>
      </c>
      <c r="M3532" s="26">
        <f t="shared" si="118"/>
        <v>-0.10842983285779004</v>
      </c>
      <c r="N3532" s="54"/>
      <c r="O3532" s="26"/>
      <c r="T3532" s="53"/>
      <c r="Y3532" s="28"/>
    </row>
    <row r="3533" spans="9:25" x14ac:dyDescent="0.3">
      <c r="I3533" s="22">
        <v>42285</v>
      </c>
      <c r="J3533" s="29">
        <f t="shared" si="117"/>
        <v>2015</v>
      </c>
      <c r="K3533" s="29">
        <v>2620</v>
      </c>
      <c r="L3533" s="42">
        <v>4491.43</v>
      </c>
      <c r="M3533" s="26">
        <f t="shared" si="118"/>
        <v>-9.4199478876761639E-2</v>
      </c>
      <c r="N3533" s="54"/>
      <c r="O3533" s="26"/>
      <c r="T3533" s="53"/>
      <c r="Y3533" s="28"/>
    </row>
    <row r="3534" spans="9:25" x14ac:dyDescent="0.3">
      <c r="I3534" s="22">
        <v>42286</v>
      </c>
      <c r="J3534" s="29">
        <f t="shared" si="117"/>
        <v>2015</v>
      </c>
      <c r="K3534" s="29">
        <v>2640</v>
      </c>
      <c r="L3534" s="42">
        <v>4589.34</v>
      </c>
      <c r="M3534" s="26">
        <f t="shared" si="118"/>
        <v>-8.100715275497207E-2</v>
      </c>
      <c r="N3534" s="54"/>
      <c r="O3534" s="26"/>
      <c r="T3534" s="53"/>
      <c r="Y3534" s="28"/>
    </row>
    <row r="3535" spans="9:25" x14ac:dyDescent="0.3">
      <c r="I3535" s="22">
        <v>42289</v>
      </c>
      <c r="J3535" s="29">
        <f t="shared" si="117"/>
        <v>2015</v>
      </c>
      <c r="K3535" s="29">
        <v>2675</v>
      </c>
      <c r="L3535" s="42">
        <v>4630.71</v>
      </c>
      <c r="M3535" s="26" t="str">
        <f t="shared" si="118"/>
        <v/>
      </c>
      <c r="N3535" s="54"/>
      <c r="O3535" s="26"/>
      <c r="T3535" s="53"/>
      <c r="Y3535" s="28"/>
    </row>
    <row r="3536" spans="9:25" x14ac:dyDescent="0.3">
      <c r="I3536" s="22">
        <v>42290</v>
      </c>
      <c r="J3536" s="29">
        <f t="shared" si="117"/>
        <v>2015</v>
      </c>
      <c r="K3536" s="29">
        <v>2590</v>
      </c>
      <c r="L3536" s="42">
        <v>4483.08</v>
      </c>
      <c r="M3536" s="26">
        <f t="shared" si="118"/>
        <v>-8.7515901527564388E-2</v>
      </c>
      <c r="N3536" s="54"/>
      <c r="O3536" s="26"/>
      <c r="T3536" s="53"/>
      <c r="Y3536" s="28"/>
    </row>
    <row r="3537" spans="9:25" x14ac:dyDescent="0.3">
      <c r="I3537" s="22">
        <v>42292</v>
      </c>
      <c r="J3537" s="29">
        <f t="shared" si="117"/>
        <v>2015</v>
      </c>
      <c r="K3537" s="29">
        <v>2595</v>
      </c>
      <c r="L3537" s="42">
        <v>4507.2</v>
      </c>
      <c r="M3537" s="26">
        <f t="shared" si="118"/>
        <v>-9.1828633833977408E-2</v>
      </c>
      <c r="N3537" s="54"/>
      <c r="O3537" s="26"/>
      <c r="T3537" s="53"/>
      <c r="Y3537" s="28"/>
    </row>
    <row r="3538" spans="9:25" x14ac:dyDescent="0.3">
      <c r="I3538" s="22">
        <v>42293</v>
      </c>
      <c r="J3538" s="29">
        <f t="shared" si="117"/>
        <v>2015</v>
      </c>
      <c r="K3538" s="29">
        <v>2560</v>
      </c>
      <c r="L3538" s="42">
        <v>4521.88</v>
      </c>
      <c r="M3538" s="26">
        <f t="shared" si="118"/>
        <v>-8.6785914076431617E-2</v>
      </c>
      <c r="N3538" s="54"/>
      <c r="O3538" s="26"/>
      <c r="T3538" s="53"/>
      <c r="Y3538" s="28"/>
    </row>
    <row r="3539" spans="9:25" x14ac:dyDescent="0.3">
      <c r="I3539" s="22">
        <v>42296</v>
      </c>
      <c r="J3539" s="29">
        <f t="shared" si="117"/>
        <v>2015</v>
      </c>
      <c r="K3539" s="29">
        <v>2625</v>
      </c>
      <c r="L3539" s="42">
        <v>4569.84</v>
      </c>
      <c r="M3539" s="26" t="str">
        <f t="shared" si="118"/>
        <v/>
      </c>
      <c r="N3539" s="54"/>
      <c r="O3539" s="26"/>
      <c r="T3539" s="53"/>
      <c r="Y3539" s="28"/>
    </row>
    <row r="3540" spans="9:25" x14ac:dyDescent="0.3">
      <c r="I3540" s="22">
        <v>42297</v>
      </c>
      <c r="J3540" s="29">
        <f t="shared" si="117"/>
        <v>2015</v>
      </c>
      <c r="K3540" s="29">
        <v>2640</v>
      </c>
      <c r="L3540" s="42">
        <v>4585.82</v>
      </c>
      <c r="M3540" s="26">
        <f t="shared" si="118"/>
        <v>-9.021075164714823E-2</v>
      </c>
      <c r="N3540" s="54"/>
      <c r="O3540" s="26"/>
      <c r="T3540" s="53"/>
      <c r="Y3540" s="28"/>
    </row>
    <row r="3541" spans="9:25" x14ac:dyDescent="0.3">
      <c r="I3541" s="22">
        <v>42298</v>
      </c>
      <c r="J3541" s="29">
        <f t="shared" si="117"/>
        <v>2015</v>
      </c>
      <c r="K3541" s="29">
        <v>2665</v>
      </c>
      <c r="L3541" s="42">
        <v>4605.2299999999996</v>
      </c>
      <c r="M3541" s="26">
        <f t="shared" si="118"/>
        <v>-8.4327168177136674E-2</v>
      </c>
      <c r="N3541" s="54"/>
      <c r="O3541" s="26"/>
      <c r="T3541" s="53"/>
      <c r="Y3541" s="28"/>
    </row>
    <row r="3542" spans="9:25" x14ac:dyDescent="0.3">
      <c r="I3542" s="22">
        <v>42299</v>
      </c>
      <c r="J3542" s="29">
        <f t="shared" si="117"/>
        <v>2015</v>
      </c>
      <c r="K3542" s="29">
        <v>2680</v>
      </c>
      <c r="L3542" s="42">
        <v>4584.5600000000004</v>
      </c>
      <c r="M3542" s="26">
        <f t="shared" si="118"/>
        <v>-9.6517365873653879E-2</v>
      </c>
      <c r="N3542" s="54"/>
      <c r="O3542" s="26"/>
      <c r="T3542" s="53"/>
      <c r="Y3542" s="28"/>
    </row>
    <row r="3543" spans="9:25" x14ac:dyDescent="0.3">
      <c r="I3543" s="22">
        <v>42300</v>
      </c>
      <c r="J3543" s="29">
        <f t="shared" si="117"/>
        <v>2015</v>
      </c>
      <c r="K3543" s="29">
        <v>2695</v>
      </c>
      <c r="L3543" s="42">
        <v>4653.1499999999996</v>
      </c>
      <c r="M3543" s="26">
        <f t="shared" si="118"/>
        <v>-8.8246935448474922E-2</v>
      </c>
      <c r="N3543" s="54"/>
      <c r="O3543" s="26"/>
      <c r="T3543" s="53"/>
      <c r="Y3543" s="28"/>
    </row>
    <row r="3544" spans="9:25" x14ac:dyDescent="0.3">
      <c r="I3544" s="22">
        <v>42303</v>
      </c>
      <c r="J3544" s="29">
        <f t="shared" si="117"/>
        <v>2015</v>
      </c>
      <c r="K3544" s="29">
        <v>2730</v>
      </c>
      <c r="L3544" s="42">
        <v>4691.71</v>
      </c>
      <c r="M3544" s="26" t="str">
        <f t="shared" si="118"/>
        <v/>
      </c>
      <c r="N3544" s="54"/>
      <c r="O3544" s="26"/>
      <c r="T3544" s="53"/>
      <c r="Y3544" s="28"/>
    </row>
    <row r="3545" spans="9:25" x14ac:dyDescent="0.3">
      <c r="I3545" s="22">
        <v>42304</v>
      </c>
      <c r="J3545" s="29">
        <f t="shared" si="117"/>
        <v>2015</v>
      </c>
      <c r="K3545" s="29">
        <v>2730</v>
      </c>
      <c r="L3545" s="42">
        <v>4674.0600000000004</v>
      </c>
      <c r="M3545" s="26">
        <f t="shared" si="118"/>
        <v>-6.9707361637166565E-2</v>
      </c>
      <c r="N3545" s="54"/>
      <c r="O3545" s="26"/>
      <c r="T3545" s="53"/>
      <c r="Y3545" s="28"/>
    </row>
    <row r="3546" spans="9:25" x14ac:dyDescent="0.3">
      <c r="I3546" s="22">
        <v>42305</v>
      </c>
      <c r="J3546" s="29">
        <f t="shared" si="117"/>
        <v>2015</v>
      </c>
      <c r="K3546" s="29">
        <v>2715</v>
      </c>
      <c r="L3546" s="42">
        <v>4608.74</v>
      </c>
      <c r="M3546" s="26">
        <f t="shared" si="118"/>
        <v>-7.8491592186031703E-2</v>
      </c>
      <c r="N3546" s="54"/>
      <c r="O3546" s="26"/>
      <c r="T3546" s="53"/>
      <c r="Y3546" s="28"/>
    </row>
    <row r="3547" spans="9:25" x14ac:dyDescent="0.3">
      <c r="I3547" s="22">
        <v>42306</v>
      </c>
      <c r="J3547" s="29">
        <f t="shared" si="117"/>
        <v>2015</v>
      </c>
      <c r="K3547" s="29">
        <v>2630</v>
      </c>
      <c r="L3547" s="42">
        <v>4472.0200000000004</v>
      </c>
      <c r="M3547" s="26">
        <f t="shared" si="118"/>
        <v>-0.11865054808181218</v>
      </c>
      <c r="N3547" s="54"/>
      <c r="O3547" s="26"/>
      <c r="T3547" s="53"/>
      <c r="Y3547" s="28"/>
    </row>
    <row r="3548" spans="9:25" x14ac:dyDescent="0.3">
      <c r="I3548" s="22">
        <v>42307</v>
      </c>
      <c r="J3548" s="29">
        <f t="shared" si="117"/>
        <v>2015</v>
      </c>
      <c r="K3548" s="29">
        <v>2580</v>
      </c>
      <c r="L3548" s="42">
        <v>4455.18</v>
      </c>
      <c r="M3548" s="26">
        <f t="shared" si="118"/>
        <v>-0.11932949188056574</v>
      </c>
      <c r="N3548" s="54"/>
      <c r="O3548" s="26"/>
      <c r="T3548" s="53"/>
      <c r="Y3548" s="28"/>
    </row>
    <row r="3549" spans="9:25" x14ac:dyDescent="0.3">
      <c r="I3549" s="22">
        <v>42310</v>
      </c>
      <c r="J3549" s="29">
        <f t="shared" si="117"/>
        <v>2015</v>
      </c>
      <c r="K3549" s="29">
        <v>2555</v>
      </c>
      <c r="L3549" s="42">
        <v>4464.96</v>
      </c>
      <c r="M3549" s="26" t="str">
        <f t="shared" si="118"/>
        <v/>
      </c>
      <c r="N3549" s="54"/>
      <c r="O3549" s="26"/>
      <c r="T3549" s="53"/>
      <c r="Y3549" s="28"/>
    </row>
    <row r="3550" spans="9:25" x14ac:dyDescent="0.3">
      <c r="I3550" s="22">
        <v>42311</v>
      </c>
      <c r="J3550" s="29">
        <f t="shared" si="117"/>
        <v>2015</v>
      </c>
      <c r="K3550" s="29">
        <v>2630</v>
      </c>
      <c r="L3550" s="42">
        <v>4533.09</v>
      </c>
      <c r="M3550" s="26">
        <f t="shared" si="118"/>
        <v>-0.10862627347109731</v>
      </c>
      <c r="N3550" s="54"/>
      <c r="O3550" s="26"/>
      <c r="T3550" s="53"/>
      <c r="Y3550" s="28"/>
    </row>
    <row r="3551" spans="9:25" x14ac:dyDescent="0.3">
      <c r="I3551" s="22">
        <v>42312</v>
      </c>
      <c r="J3551" s="29">
        <f t="shared" si="117"/>
        <v>2015</v>
      </c>
      <c r="K3551" s="29">
        <v>2685</v>
      </c>
      <c r="L3551" s="42">
        <v>4612.5600000000004</v>
      </c>
      <c r="M3551" s="26">
        <f t="shared" si="118"/>
        <v>-9.0393497063660636E-2</v>
      </c>
      <c r="N3551" s="54"/>
      <c r="O3551" s="26"/>
      <c r="T3551" s="53"/>
      <c r="Y3551" s="28"/>
    </row>
    <row r="3552" spans="9:25" x14ac:dyDescent="0.3">
      <c r="I3552" s="22">
        <v>42313</v>
      </c>
      <c r="J3552" s="29">
        <f t="shared" si="117"/>
        <v>2015</v>
      </c>
      <c r="K3552" s="29">
        <v>2710</v>
      </c>
      <c r="L3552" s="42">
        <v>4577.2299999999996</v>
      </c>
      <c r="M3552" s="26">
        <f t="shared" si="118"/>
        <v>-9.6628463950833243E-2</v>
      </c>
      <c r="N3552" s="54"/>
      <c r="O3552" s="26"/>
      <c r="T3552" s="53"/>
      <c r="Y3552" s="28"/>
    </row>
    <row r="3553" spans="9:25" x14ac:dyDescent="0.3">
      <c r="I3553" s="22">
        <v>42314</v>
      </c>
      <c r="J3553" s="29">
        <f t="shared" si="117"/>
        <v>2015</v>
      </c>
      <c r="K3553" s="29">
        <v>2710</v>
      </c>
      <c r="L3553" s="42">
        <v>4566.55</v>
      </c>
      <c r="M3553" s="26">
        <f t="shared" si="118"/>
        <v>-9.290000655512351E-2</v>
      </c>
      <c r="N3553" s="54"/>
      <c r="O3553" s="26"/>
      <c r="T3553" s="53"/>
      <c r="Y3553" s="28"/>
    </row>
    <row r="3554" spans="9:25" x14ac:dyDescent="0.3">
      <c r="I3554" s="22">
        <v>42317</v>
      </c>
      <c r="J3554" s="29">
        <f t="shared" si="117"/>
        <v>2015</v>
      </c>
      <c r="K3554" s="29">
        <v>2625</v>
      </c>
      <c r="L3554" s="42">
        <v>4499.51</v>
      </c>
      <c r="M3554" s="26" t="str">
        <f t="shared" si="118"/>
        <v/>
      </c>
      <c r="N3554" s="54"/>
      <c r="O3554" s="26"/>
      <c r="T3554" s="53"/>
      <c r="Y3554" s="28"/>
    </row>
    <row r="3555" spans="9:25" x14ac:dyDescent="0.3">
      <c r="I3555" s="22">
        <v>42318</v>
      </c>
      <c r="J3555" s="29">
        <f t="shared" si="117"/>
        <v>2015</v>
      </c>
      <c r="K3555" s="29">
        <v>2585</v>
      </c>
      <c r="L3555" s="42">
        <v>4451.05</v>
      </c>
      <c r="M3555" s="26">
        <f t="shared" si="118"/>
        <v>-0.10358501547713274</v>
      </c>
      <c r="N3555" s="54"/>
      <c r="O3555" s="26"/>
      <c r="T3555" s="53"/>
      <c r="Y3555" s="28"/>
    </row>
    <row r="3556" spans="9:25" x14ac:dyDescent="0.3">
      <c r="I3556" s="22">
        <v>42319</v>
      </c>
      <c r="J3556" s="29">
        <f t="shared" si="117"/>
        <v>2015</v>
      </c>
      <c r="K3556" s="29">
        <v>2595</v>
      </c>
      <c r="L3556" s="42">
        <v>4451.59</v>
      </c>
      <c r="M3556" s="26">
        <f t="shared" si="118"/>
        <v>-0.11539302264579865</v>
      </c>
      <c r="N3556" s="54"/>
      <c r="O3556" s="26"/>
      <c r="T3556" s="53"/>
      <c r="Y3556" s="28"/>
    </row>
    <row r="3557" spans="9:25" x14ac:dyDescent="0.3">
      <c r="I3557" s="22">
        <v>42320</v>
      </c>
      <c r="J3557" s="29">
        <f t="shared" si="117"/>
        <v>2015</v>
      </c>
      <c r="K3557" s="29">
        <v>2595</v>
      </c>
      <c r="L3557" s="42">
        <v>4462.2299999999996</v>
      </c>
      <c r="M3557" s="26">
        <f t="shared" si="118"/>
        <v>-0.11618708455803721</v>
      </c>
      <c r="N3557" s="54"/>
      <c r="O3557" s="26"/>
      <c r="T3557" s="53"/>
      <c r="Y3557" s="28"/>
    </row>
    <row r="3558" spans="9:25" x14ac:dyDescent="0.3">
      <c r="I3558" s="22">
        <v>42321</v>
      </c>
      <c r="J3558" s="29">
        <f t="shared" si="117"/>
        <v>2015</v>
      </c>
      <c r="K3558" s="29">
        <v>2585</v>
      </c>
      <c r="L3558" s="42">
        <v>4472.84</v>
      </c>
      <c r="M3558" s="26">
        <f t="shared" si="118"/>
        <v>-0.11405578102747851</v>
      </c>
      <c r="N3558" s="54"/>
      <c r="O3558" s="26"/>
      <c r="T3558" s="53"/>
      <c r="Y3558" s="28"/>
    </row>
    <row r="3559" spans="9:25" x14ac:dyDescent="0.3">
      <c r="I3559" s="22">
        <v>42324</v>
      </c>
      <c r="J3559" s="29">
        <f t="shared" si="117"/>
        <v>2015</v>
      </c>
      <c r="K3559" s="29">
        <v>2580</v>
      </c>
      <c r="L3559" s="42">
        <v>4442.18</v>
      </c>
      <c r="M3559" s="26" t="str">
        <f t="shared" si="118"/>
        <v/>
      </c>
      <c r="N3559" s="54"/>
      <c r="O3559" s="26"/>
      <c r="T3559" s="53"/>
      <c r="Y3559" s="28"/>
    </row>
    <row r="3560" spans="9:25" x14ac:dyDescent="0.3">
      <c r="I3560" s="22">
        <v>42325</v>
      </c>
      <c r="J3560" s="29">
        <f t="shared" si="117"/>
        <v>2015</v>
      </c>
      <c r="K3560" s="29">
        <v>2625</v>
      </c>
      <c r="L3560" s="42">
        <v>4500.95</v>
      </c>
      <c r="M3560" s="26">
        <f t="shared" si="118"/>
        <v>-0.10941760289991567</v>
      </c>
      <c r="N3560" s="54"/>
      <c r="O3560" s="26"/>
      <c r="T3560" s="53"/>
      <c r="Y3560" s="28"/>
    </row>
    <row r="3561" spans="9:25" x14ac:dyDescent="0.3">
      <c r="I3561" s="22">
        <v>42326</v>
      </c>
      <c r="J3561" s="29">
        <f t="shared" si="117"/>
        <v>2015</v>
      </c>
      <c r="K3561" s="29">
        <v>2615</v>
      </c>
      <c r="L3561" s="42">
        <v>4497.91</v>
      </c>
      <c r="M3561" s="26">
        <f t="shared" si="118"/>
        <v>-0.11848379314332086</v>
      </c>
      <c r="N3561" s="54"/>
      <c r="O3561" s="26"/>
      <c r="T3561" s="53"/>
      <c r="Y3561" s="28"/>
    </row>
    <row r="3562" spans="9:25" x14ac:dyDescent="0.3">
      <c r="I3562" s="22">
        <v>42327</v>
      </c>
      <c r="J3562" s="29">
        <f t="shared" si="117"/>
        <v>2015</v>
      </c>
      <c r="K3562" s="29">
        <v>2590</v>
      </c>
      <c r="L3562" s="42">
        <v>4518.9399999999996</v>
      </c>
      <c r="M3562" s="26">
        <f t="shared" si="118"/>
        <v>-0.11875942144296055</v>
      </c>
      <c r="N3562" s="54"/>
      <c r="O3562" s="26"/>
      <c r="T3562" s="53"/>
      <c r="Y3562" s="28"/>
    </row>
    <row r="3563" spans="9:25" x14ac:dyDescent="0.3">
      <c r="I3563" s="22">
        <v>42328</v>
      </c>
      <c r="J3563" s="29">
        <f t="shared" si="117"/>
        <v>2015</v>
      </c>
      <c r="K3563" s="29">
        <v>2630</v>
      </c>
      <c r="L3563" s="42">
        <v>4561.33</v>
      </c>
      <c r="M3563" s="26">
        <f t="shared" si="118"/>
        <v>-0.1044925268524826</v>
      </c>
      <c r="N3563" s="54"/>
      <c r="O3563" s="26"/>
      <c r="T3563" s="53"/>
      <c r="Y3563" s="28"/>
    </row>
    <row r="3564" spans="9:25" x14ac:dyDescent="0.3">
      <c r="I3564" s="22">
        <v>42331</v>
      </c>
      <c r="J3564" s="29">
        <f t="shared" si="117"/>
        <v>2015</v>
      </c>
      <c r="K3564" s="29">
        <v>2660</v>
      </c>
      <c r="L3564" s="42">
        <v>4541.07</v>
      </c>
      <c r="M3564" s="26" t="str">
        <f t="shared" si="118"/>
        <v/>
      </c>
      <c r="N3564" s="54"/>
      <c r="O3564" s="26"/>
      <c r="T3564" s="53"/>
      <c r="Y3564" s="28"/>
    </row>
    <row r="3565" spans="9:25" x14ac:dyDescent="0.3">
      <c r="I3565" s="22">
        <v>42332</v>
      </c>
      <c r="J3565" s="29">
        <f t="shared" si="117"/>
        <v>2015</v>
      </c>
      <c r="K3565" s="29">
        <v>2695</v>
      </c>
      <c r="L3565" s="42">
        <v>4545.38</v>
      </c>
      <c r="M3565" s="26">
        <f t="shared" si="118"/>
        <v>-0.1159875217824247</v>
      </c>
      <c r="N3565" s="54"/>
      <c r="O3565" s="26"/>
      <c r="T3565" s="53"/>
      <c r="Y3565" s="28"/>
    </row>
    <row r="3566" spans="9:25" x14ac:dyDescent="0.3">
      <c r="I3566" s="22">
        <v>42333</v>
      </c>
      <c r="J3566" s="29">
        <f t="shared" si="117"/>
        <v>2015</v>
      </c>
      <c r="K3566" s="29">
        <v>2700</v>
      </c>
      <c r="L3566" s="42">
        <v>4585.55</v>
      </c>
      <c r="M3566" s="26">
        <f t="shared" si="118"/>
        <v>-0.10420105685736326</v>
      </c>
      <c r="N3566" s="54"/>
      <c r="O3566" s="26"/>
      <c r="T3566" s="53"/>
      <c r="Y3566" s="28"/>
    </row>
    <row r="3567" spans="9:25" x14ac:dyDescent="0.3">
      <c r="I3567" s="22">
        <v>42334</v>
      </c>
      <c r="J3567" s="29">
        <f t="shared" si="117"/>
        <v>2015</v>
      </c>
      <c r="K3567" s="29">
        <v>2705</v>
      </c>
      <c r="L3567" s="42">
        <v>4597.0600000000004</v>
      </c>
      <c r="M3567" s="26">
        <f t="shared" si="118"/>
        <v>-0.10441765503483308</v>
      </c>
      <c r="N3567" s="54"/>
      <c r="O3567" s="26"/>
      <c r="T3567" s="53"/>
      <c r="Y3567" s="28"/>
    </row>
    <row r="3568" spans="9:25" x14ac:dyDescent="0.3">
      <c r="I3568" s="22">
        <v>42335</v>
      </c>
      <c r="J3568" s="29">
        <f t="shared" si="117"/>
        <v>2015</v>
      </c>
      <c r="K3568" s="29">
        <v>2630</v>
      </c>
      <c r="L3568" s="42">
        <v>4560.5600000000004</v>
      </c>
      <c r="M3568" s="26">
        <f t="shared" si="118"/>
        <v>-0.11364718549514023</v>
      </c>
      <c r="N3568" s="54"/>
      <c r="O3568" s="26"/>
      <c r="T3568" s="53"/>
      <c r="Y3568" s="28"/>
    </row>
    <row r="3569" spans="9:25" x14ac:dyDescent="0.3">
      <c r="I3569" s="22">
        <v>42338</v>
      </c>
      <c r="J3569" s="29">
        <f t="shared" si="117"/>
        <v>2015</v>
      </c>
      <c r="K3569" s="29">
        <v>2475</v>
      </c>
      <c r="L3569" s="42">
        <v>4446.46</v>
      </c>
      <c r="M3569" s="26" t="str">
        <f t="shared" si="118"/>
        <v/>
      </c>
      <c r="N3569" s="54"/>
      <c r="O3569" s="26"/>
      <c r="T3569" s="53"/>
      <c r="Y3569" s="28"/>
    </row>
    <row r="3570" spans="9:25" x14ac:dyDescent="0.3">
      <c r="I3570" s="22">
        <v>42339</v>
      </c>
      <c r="J3570" s="29">
        <f t="shared" si="117"/>
        <v>2015</v>
      </c>
      <c r="K3570" s="29">
        <v>2650</v>
      </c>
      <c r="L3570" s="42">
        <v>4557.67</v>
      </c>
      <c r="M3570" s="26">
        <f t="shared" si="118"/>
        <v>-0.11746435618449001</v>
      </c>
      <c r="N3570" s="54"/>
      <c r="O3570" s="26"/>
      <c r="T3570" s="53"/>
      <c r="Y3570" s="28"/>
    </row>
    <row r="3571" spans="9:25" x14ac:dyDescent="0.3">
      <c r="I3571" s="22">
        <v>42340</v>
      </c>
      <c r="J3571" s="29">
        <f t="shared" si="117"/>
        <v>2015</v>
      </c>
      <c r="K3571" s="29">
        <v>2660</v>
      </c>
      <c r="L3571" s="42">
        <v>4545.8599999999997</v>
      </c>
      <c r="M3571" s="26">
        <f t="shared" si="118"/>
        <v>-0.12170702443491724</v>
      </c>
      <c r="N3571" s="54"/>
      <c r="O3571" s="26"/>
      <c r="T3571" s="53"/>
      <c r="Y3571" s="28"/>
    </row>
    <row r="3572" spans="9:25" x14ac:dyDescent="0.3">
      <c r="I3572" s="22">
        <v>42341</v>
      </c>
      <c r="J3572" s="29">
        <f t="shared" si="117"/>
        <v>2015</v>
      </c>
      <c r="K3572" s="29">
        <v>2660</v>
      </c>
      <c r="L3572" s="42">
        <v>4537.38</v>
      </c>
      <c r="M3572" s="26">
        <f t="shared" si="118"/>
        <v>-0.12169088895943506</v>
      </c>
      <c r="N3572" s="54"/>
      <c r="O3572" s="26"/>
      <c r="T3572" s="53"/>
      <c r="Y3572" s="28"/>
    </row>
    <row r="3573" spans="9:25" x14ac:dyDescent="0.3">
      <c r="I3573" s="22">
        <v>42342</v>
      </c>
      <c r="J3573" s="29">
        <f t="shared" si="117"/>
        <v>2015</v>
      </c>
      <c r="K3573" s="29">
        <v>2625</v>
      </c>
      <c r="L3573" s="42">
        <v>4508.45</v>
      </c>
      <c r="M3573" s="26">
        <f t="shared" si="118"/>
        <v>-0.12916541115206021</v>
      </c>
      <c r="N3573" s="54"/>
      <c r="O3573" s="26"/>
      <c r="T3573" s="53"/>
      <c r="Y3573" s="28"/>
    </row>
    <row r="3574" spans="9:25" x14ac:dyDescent="0.3">
      <c r="I3574" s="22">
        <v>42345</v>
      </c>
      <c r="J3574" s="29">
        <f t="shared" si="117"/>
        <v>2015</v>
      </c>
      <c r="K3574" s="29">
        <v>2645</v>
      </c>
      <c r="L3574" s="42">
        <v>4521.3900000000003</v>
      </c>
      <c r="M3574" s="26" t="str">
        <f t="shared" si="118"/>
        <v/>
      </c>
      <c r="N3574" s="54"/>
      <c r="O3574" s="26"/>
      <c r="T3574" s="53"/>
      <c r="Y3574" s="28"/>
    </row>
    <row r="3575" spans="9:25" x14ac:dyDescent="0.3">
      <c r="I3575" s="22">
        <v>42346</v>
      </c>
      <c r="J3575" s="29">
        <f t="shared" si="117"/>
        <v>2015</v>
      </c>
      <c r="K3575" s="29">
        <v>2605</v>
      </c>
      <c r="L3575" s="42">
        <v>4464.18</v>
      </c>
      <c r="M3575" s="26">
        <f t="shared" si="118"/>
        <v>-0.13215954090291424</v>
      </c>
      <c r="N3575" s="54"/>
      <c r="O3575" s="26"/>
      <c r="T3575" s="53"/>
      <c r="Y3575" s="28"/>
    </row>
    <row r="3576" spans="9:25" x14ac:dyDescent="0.3">
      <c r="I3576" s="22">
        <v>42348</v>
      </c>
      <c r="J3576" s="29">
        <f t="shared" si="117"/>
        <v>2015</v>
      </c>
      <c r="K3576" s="29">
        <v>2700</v>
      </c>
      <c r="L3576" s="42">
        <v>4466.21</v>
      </c>
      <c r="M3576" s="26">
        <f t="shared" si="118"/>
        <v>-0.13536195577892168</v>
      </c>
      <c r="N3576" s="54"/>
      <c r="O3576" s="26"/>
      <c r="T3576" s="53"/>
      <c r="Y3576" s="28"/>
    </row>
    <row r="3577" spans="9:25" x14ac:dyDescent="0.3">
      <c r="I3577" s="22">
        <v>42349</v>
      </c>
      <c r="J3577" s="29">
        <f t="shared" si="117"/>
        <v>2015</v>
      </c>
      <c r="K3577" s="29">
        <v>2640</v>
      </c>
      <c r="L3577" s="42">
        <v>4393.5200000000004</v>
      </c>
      <c r="M3577" s="26">
        <f t="shared" si="118"/>
        <v>-0.1473363479340927</v>
      </c>
      <c r="N3577" s="54"/>
      <c r="O3577" s="26"/>
      <c r="T3577" s="53"/>
      <c r="Y3577" s="28"/>
    </row>
    <row r="3578" spans="9:25" x14ac:dyDescent="0.3">
      <c r="I3578" s="22">
        <v>42352</v>
      </c>
      <c r="J3578" s="29">
        <f t="shared" si="117"/>
        <v>2015</v>
      </c>
      <c r="K3578" s="29">
        <v>2640</v>
      </c>
      <c r="L3578" s="42">
        <v>4374.1899999999996</v>
      </c>
      <c r="M3578" s="26" t="str">
        <f t="shared" si="118"/>
        <v/>
      </c>
      <c r="N3578" s="54"/>
      <c r="O3578" s="26"/>
      <c r="T3578" s="53"/>
      <c r="Y3578" s="28"/>
    </row>
    <row r="3579" spans="9:25" x14ac:dyDescent="0.3">
      <c r="I3579" s="22">
        <v>42353</v>
      </c>
      <c r="J3579" s="29">
        <f t="shared" si="117"/>
        <v>2015</v>
      </c>
      <c r="K3579" s="29">
        <v>2620</v>
      </c>
      <c r="L3579" s="42">
        <v>4409.17</v>
      </c>
      <c r="M3579" s="26">
        <f t="shared" si="118"/>
        <v>-0.13688354347617568</v>
      </c>
      <c r="N3579" s="54"/>
      <c r="O3579" s="26"/>
      <c r="T3579" s="53"/>
      <c r="Y3579" s="28"/>
    </row>
    <row r="3580" spans="9:25" x14ac:dyDescent="0.3">
      <c r="I3580" s="22">
        <v>42354</v>
      </c>
      <c r="J3580" s="29">
        <f t="shared" si="117"/>
        <v>2015</v>
      </c>
      <c r="K3580" s="29">
        <v>2695</v>
      </c>
      <c r="L3580" s="42">
        <v>4483.45</v>
      </c>
      <c r="M3580" s="26">
        <f t="shared" si="118"/>
        <v>-0.10795399152014611</v>
      </c>
      <c r="N3580" s="54"/>
      <c r="O3580" s="26"/>
      <c r="T3580" s="53"/>
      <c r="Y3580" s="28"/>
    </row>
    <row r="3581" spans="9:25" x14ac:dyDescent="0.3">
      <c r="I3581" s="22">
        <v>42355</v>
      </c>
      <c r="J3581" s="29">
        <f t="shared" si="117"/>
        <v>2015</v>
      </c>
      <c r="K3581" s="29">
        <v>2720</v>
      </c>
      <c r="L3581" s="42">
        <v>4555.96</v>
      </c>
      <c r="M3581" s="26">
        <f t="shared" si="118"/>
        <v>-9.5258804722329712E-2</v>
      </c>
      <c r="N3581" s="54"/>
      <c r="O3581" s="26"/>
      <c r="T3581" s="53"/>
      <c r="Y3581" s="28"/>
    </row>
    <row r="3582" spans="9:25" x14ac:dyDescent="0.3">
      <c r="I3582" s="22">
        <v>42356</v>
      </c>
      <c r="J3582" s="29">
        <f t="shared" si="117"/>
        <v>2015</v>
      </c>
      <c r="K3582" s="29">
        <v>2645</v>
      </c>
      <c r="L3582" s="42">
        <v>4468.6499999999996</v>
      </c>
      <c r="M3582" s="26">
        <f t="shared" si="118"/>
        <v>-0.12608172724339242</v>
      </c>
      <c r="N3582" s="54"/>
      <c r="O3582" s="26"/>
      <c r="T3582" s="53"/>
      <c r="Y3582" s="28"/>
    </row>
    <row r="3583" spans="9:25" x14ac:dyDescent="0.3">
      <c r="I3583" s="22">
        <v>42359</v>
      </c>
      <c r="J3583" s="29">
        <f t="shared" si="117"/>
        <v>2015</v>
      </c>
      <c r="K3583" s="29">
        <v>2635</v>
      </c>
      <c r="L3583" s="42">
        <v>4490.68</v>
      </c>
      <c r="M3583" s="26" t="str">
        <f t="shared" si="118"/>
        <v/>
      </c>
      <c r="N3583" s="54"/>
      <c r="O3583" s="26"/>
      <c r="T3583" s="53"/>
      <c r="Y3583" s="28"/>
    </row>
    <row r="3584" spans="9:25" x14ac:dyDescent="0.3">
      <c r="I3584" s="22">
        <v>42360</v>
      </c>
      <c r="J3584" s="29">
        <f t="shared" si="117"/>
        <v>2015</v>
      </c>
      <c r="K3584" s="29">
        <v>2640</v>
      </c>
      <c r="L3584" s="42">
        <v>4517.57</v>
      </c>
      <c r="M3584" s="26">
        <f t="shared" si="118"/>
        <v>-0.11865534348985629</v>
      </c>
      <c r="N3584" s="54"/>
      <c r="O3584" s="26"/>
      <c r="T3584" s="53"/>
      <c r="Y3584" s="28"/>
    </row>
    <row r="3585" spans="9:25" x14ac:dyDescent="0.3">
      <c r="I3585" s="22">
        <v>42361</v>
      </c>
      <c r="J3585" s="29">
        <f t="shared" si="117"/>
        <v>2015</v>
      </c>
      <c r="K3585" s="29">
        <v>2635</v>
      </c>
      <c r="L3585" s="42">
        <v>4522.6499999999996</v>
      </c>
      <c r="M3585" s="26">
        <f t="shared" si="118"/>
        <v>-0.11994777265147198</v>
      </c>
      <c r="N3585" s="54"/>
      <c r="O3585" s="26"/>
      <c r="T3585" s="53"/>
      <c r="Y3585" s="28"/>
    </row>
    <row r="3586" spans="9:25" x14ac:dyDescent="0.3">
      <c r="I3586" s="22">
        <v>42366</v>
      </c>
      <c r="J3586" s="29">
        <f t="shared" si="117"/>
        <v>2015</v>
      </c>
      <c r="K3586" s="29">
        <v>2665</v>
      </c>
      <c r="L3586" s="42">
        <v>4557.3500000000004</v>
      </c>
      <c r="M3586" s="26" t="str">
        <f t="shared" si="118"/>
        <v/>
      </c>
      <c r="N3586" s="54"/>
      <c r="O3586" s="26"/>
      <c r="T3586" s="53"/>
      <c r="Y3586" s="28"/>
    </row>
    <row r="3587" spans="9:25" x14ac:dyDescent="0.3">
      <c r="I3587" s="22">
        <v>42367</v>
      </c>
      <c r="J3587" s="29">
        <f t="shared" si="117"/>
        <v>2015</v>
      </c>
      <c r="K3587" s="29">
        <v>2650</v>
      </c>
      <c r="L3587" s="42">
        <v>4569.3599999999997</v>
      </c>
      <c r="M3587" s="26">
        <f t="shared" si="118"/>
        <v>-0.11760650552200794</v>
      </c>
      <c r="N3587" s="54"/>
      <c r="O3587" s="26"/>
      <c r="T3587" s="53"/>
      <c r="Y3587" s="28"/>
    </row>
    <row r="3588" spans="9:25" x14ac:dyDescent="0.3">
      <c r="I3588" s="22">
        <v>42368</v>
      </c>
      <c r="J3588" s="29">
        <f t="shared" si="117"/>
        <v>2015</v>
      </c>
      <c r="K3588" s="29">
        <v>2660</v>
      </c>
      <c r="L3588" s="42">
        <v>4593.01</v>
      </c>
      <c r="M3588" s="26">
        <f t="shared" si="118"/>
        <v>-0.12128296616573711</v>
      </c>
      <c r="N3588" s="54"/>
      <c r="O3588" s="26"/>
      <c r="T3588" s="53"/>
      <c r="Y3588" s="28"/>
    </row>
    <row r="3589" spans="9:25" x14ac:dyDescent="0.3">
      <c r="I3589" s="22">
        <v>42373</v>
      </c>
      <c r="J3589" s="29">
        <f t="shared" ref="J3589:J3652" si="119">YEAR(I3589)</f>
        <v>2016</v>
      </c>
      <c r="K3589" s="29">
        <v>2645</v>
      </c>
      <c r="L3589" s="42">
        <v>4525.92</v>
      </c>
      <c r="M3589" s="26" t="str">
        <f t="shared" ref="M3589:M3652" si="120">IFERROR((L3589-_xlfn.XLOOKUP(EDATE(I3589, -12), I:I, L:L, "", 0)) / _xlfn.XLOOKUP(EDATE(I3589, -12), I:I, L:L, "", 0),IF(_xlfn.XLOOKUP(EDATE(I3589, -12), I:I, L:L, "", 0)=0, "Previous Year Value is Zero", ""))</f>
        <v/>
      </c>
      <c r="N3589" s="54"/>
      <c r="O3589" s="26"/>
      <c r="T3589" s="53"/>
      <c r="Y3589" s="28"/>
    </row>
    <row r="3590" spans="9:25" x14ac:dyDescent="0.3">
      <c r="I3590" s="22">
        <v>42374</v>
      </c>
      <c r="J3590" s="29">
        <f t="shared" si="119"/>
        <v>2016</v>
      </c>
      <c r="K3590" s="29">
        <v>2675</v>
      </c>
      <c r="L3590" s="42">
        <v>4557.82</v>
      </c>
      <c r="M3590" s="26">
        <f t="shared" si="120"/>
        <v>-0.12685440613026824</v>
      </c>
      <c r="N3590" s="54"/>
      <c r="O3590" s="26"/>
      <c r="T3590" s="53"/>
      <c r="Y3590" s="28"/>
    </row>
    <row r="3591" spans="9:25" x14ac:dyDescent="0.3">
      <c r="I3591" s="22">
        <v>42375</v>
      </c>
      <c r="J3591" s="29">
        <f t="shared" si="119"/>
        <v>2016</v>
      </c>
      <c r="K3591" s="29">
        <v>2640</v>
      </c>
      <c r="L3591" s="42">
        <v>4608.9799999999996</v>
      </c>
      <c r="M3591" s="26">
        <f t="shared" si="120"/>
        <v>-0.10835238902237559</v>
      </c>
      <c r="N3591" s="54"/>
      <c r="O3591" s="26"/>
      <c r="T3591" s="53"/>
      <c r="Y3591" s="28"/>
    </row>
    <row r="3592" spans="9:25" x14ac:dyDescent="0.3">
      <c r="I3592" s="22">
        <v>42376</v>
      </c>
      <c r="J3592" s="29">
        <f t="shared" si="119"/>
        <v>2016</v>
      </c>
      <c r="K3592" s="29">
        <v>2600</v>
      </c>
      <c r="L3592" s="42">
        <v>4530.45</v>
      </c>
      <c r="M3592" s="26">
        <f t="shared" si="120"/>
        <v>-0.12995091336477749</v>
      </c>
      <c r="N3592" s="54"/>
      <c r="O3592" s="26"/>
      <c r="T3592" s="53"/>
      <c r="Y3592" s="28"/>
    </row>
    <row r="3593" spans="9:25" x14ac:dyDescent="0.3">
      <c r="I3593" s="22">
        <v>42377</v>
      </c>
      <c r="J3593" s="29">
        <f t="shared" si="119"/>
        <v>2016</v>
      </c>
      <c r="K3593" s="29">
        <v>2600</v>
      </c>
      <c r="L3593" s="42">
        <v>4546.29</v>
      </c>
      <c r="M3593" s="26">
        <f t="shared" si="120"/>
        <v>-0.1276979487051573</v>
      </c>
      <c r="N3593" s="54"/>
      <c r="O3593" s="26"/>
      <c r="T3593" s="53"/>
      <c r="Y3593" s="28"/>
    </row>
    <row r="3594" spans="9:25" x14ac:dyDescent="0.3">
      <c r="I3594" s="22">
        <v>42380</v>
      </c>
      <c r="J3594" s="29">
        <f t="shared" si="119"/>
        <v>2016</v>
      </c>
      <c r="K3594" s="29">
        <v>2550</v>
      </c>
      <c r="L3594" s="42">
        <v>4465.4799999999996</v>
      </c>
      <c r="M3594" s="26" t="str">
        <f t="shared" si="120"/>
        <v/>
      </c>
      <c r="N3594" s="54"/>
      <c r="O3594" s="26"/>
      <c r="T3594" s="53"/>
      <c r="Y3594" s="28"/>
    </row>
    <row r="3595" spans="9:25" x14ac:dyDescent="0.3">
      <c r="I3595" s="22">
        <v>42381</v>
      </c>
      <c r="J3595" s="29">
        <f t="shared" si="119"/>
        <v>2016</v>
      </c>
      <c r="K3595" s="29">
        <v>2620</v>
      </c>
      <c r="L3595" s="42">
        <v>4512.53</v>
      </c>
      <c r="M3595" s="26">
        <f t="shared" si="120"/>
        <v>-0.13018679897377192</v>
      </c>
      <c r="N3595" s="54"/>
      <c r="O3595" s="26"/>
      <c r="T3595" s="53"/>
      <c r="Y3595" s="28"/>
    </row>
    <row r="3596" spans="9:25" x14ac:dyDescent="0.3">
      <c r="I3596" s="22">
        <v>42382</v>
      </c>
      <c r="J3596" s="29">
        <f t="shared" si="119"/>
        <v>2016</v>
      </c>
      <c r="K3596" s="29">
        <v>2635</v>
      </c>
      <c r="L3596" s="42">
        <v>4537.18</v>
      </c>
      <c r="M3596" s="26">
        <f t="shared" si="120"/>
        <v>-0.12986828680796866</v>
      </c>
      <c r="N3596" s="54"/>
      <c r="O3596" s="26"/>
      <c r="T3596" s="53"/>
      <c r="Y3596" s="28"/>
    </row>
    <row r="3597" spans="9:25" x14ac:dyDescent="0.3">
      <c r="I3597" s="22">
        <v>42383</v>
      </c>
      <c r="J3597" s="29">
        <f t="shared" si="119"/>
        <v>2016</v>
      </c>
      <c r="K3597" s="29">
        <v>2605</v>
      </c>
      <c r="L3597" s="42">
        <v>4513.18</v>
      </c>
      <c r="M3597" s="26">
        <f t="shared" si="120"/>
        <v>-0.12529677285562832</v>
      </c>
      <c r="N3597" s="54"/>
      <c r="O3597" s="26"/>
      <c r="T3597" s="53"/>
      <c r="Y3597" s="28"/>
    </row>
    <row r="3598" spans="9:25" x14ac:dyDescent="0.3">
      <c r="I3598" s="22">
        <v>42384</v>
      </c>
      <c r="J3598" s="29">
        <f t="shared" si="119"/>
        <v>2016</v>
      </c>
      <c r="K3598" s="29">
        <v>2600</v>
      </c>
      <c r="L3598" s="42">
        <v>4523.9799999999996</v>
      </c>
      <c r="M3598" s="26">
        <f t="shared" si="120"/>
        <v>-0.12811084065210823</v>
      </c>
      <c r="N3598" s="54"/>
      <c r="O3598" s="26"/>
      <c r="T3598" s="53"/>
      <c r="Y3598" s="28"/>
    </row>
    <row r="3599" spans="9:25" x14ac:dyDescent="0.3">
      <c r="I3599" s="22">
        <v>42387</v>
      </c>
      <c r="J3599" s="29">
        <f t="shared" si="119"/>
        <v>2016</v>
      </c>
      <c r="K3599" s="29">
        <v>2595</v>
      </c>
      <c r="L3599" s="42">
        <v>4481.28</v>
      </c>
      <c r="M3599" s="26" t="str">
        <f t="shared" si="120"/>
        <v/>
      </c>
      <c r="N3599" s="54"/>
      <c r="O3599" s="26"/>
      <c r="T3599" s="53"/>
      <c r="Y3599" s="28"/>
    </row>
    <row r="3600" spans="9:25" x14ac:dyDescent="0.3">
      <c r="I3600" s="22">
        <v>42388</v>
      </c>
      <c r="J3600" s="29">
        <f t="shared" si="119"/>
        <v>2016</v>
      </c>
      <c r="K3600" s="29">
        <v>2615</v>
      </c>
      <c r="L3600" s="42">
        <v>4491.74</v>
      </c>
      <c r="M3600" s="26">
        <f t="shared" si="120"/>
        <v>-0.1281712858276933</v>
      </c>
      <c r="N3600" s="54"/>
      <c r="O3600" s="26"/>
      <c r="T3600" s="53"/>
      <c r="Y3600" s="28"/>
    </row>
    <row r="3601" spans="9:25" x14ac:dyDescent="0.3">
      <c r="I3601" s="22">
        <v>42389</v>
      </c>
      <c r="J3601" s="29">
        <f t="shared" si="119"/>
        <v>2016</v>
      </c>
      <c r="K3601" s="29">
        <v>2605</v>
      </c>
      <c r="L3601" s="42">
        <v>4427.9799999999996</v>
      </c>
      <c r="M3601" s="26">
        <f t="shared" si="120"/>
        <v>-0.1428759467992235</v>
      </c>
      <c r="N3601" s="54"/>
      <c r="O3601" s="26"/>
      <c r="T3601" s="53"/>
      <c r="Y3601" s="28"/>
    </row>
    <row r="3602" spans="9:25" x14ac:dyDescent="0.3">
      <c r="I3602" s="22">
        <v>42390</v>
      </c>
      <c r="J3602" s="29">
        <f t="shared" si="119"/>
        <v>2016</v>
      </c>
      <c r="K3602" s="29">
        <v>2590</v>
      </c>
      <c r="L3602" s="42">
        <v>4414.13</v>
      </c>
      <c r="M3602" s="26">
        <f t="shared" si="120"/>
        <v>-0.1536142903435489</v>
      </c>
      <c r="N3602" s="54"/>
      <c r="O3602" s="26"/>
      <c r="T3602" s="53"/>
      <c r="Y3602" s="28"/>
    </row>
    <row r="3603" spans="9:25" x14ac:dyDescent="0.3">
      <c r="I3603" s="22">
        <v>42391</v>
      </c>
      <c r="J3603" s="29">
        <f t="shared" si="119"/>
        <v>2016</v>
      </c>
      <c r="K3603" s="29">
        <v>2600</v>
      </c>
      <c r="L3603" s="42">
        <v>4456.74</v>
      </c>
      <c r="M3603" s="26">
        <f t="shared" si="120"/>
        <v>-0.15161102417963984</v>
      </c>
      <c r="N3603" s="54"/>
      <c r="O3603" s="26"/>
      <c r="T3603" s="53"/>
      <c r="Y3603" s="28"/>
    </row>
    <row r="3604" spans="9:25" x14ac:dyDescent="0.3">
      <c r="I3604" s="22">
        <v>42394</v>
      </c>
      <c r="J3604" s="29">
        <f t="shared" si="119"/>
        <v>2016</v>
      </c>
      <c r="K3604" s="29">
        <v>2625</v>
      </c>
      <c r="L3604" s="42">
        <v>4505.79</v>
      </c>
      <c r="M3604" s="26" t="str">
        <f t="shared" si="120"/>
        <v/>
      </c>
      <c r="N3604" s="54"/>
      <c r="O3604" s="26"/>
      <c r="T3604" s="53"/>
      <c r="Y3604" s="28"/>
    </row>
    <row r="3605" spans="9:25" x14ac:dyDescent="0.3">
      <c r="I3605" s="22">
        <v>42395</v>
      </c>
      <c r="J3605" s="29">
        <f t="shared" si="119"/>
        <v>2016</v>
      </c>
      <c r="K3605" s="29">
        <v>2600</v>
      </c>
      <c r="L3605" s="42">
        <v>4510.47</v>
      </c>
      <c r="M3605" s="26">
        <f t="shared" si="120"/>
        <v>-0.14249945817696513</v>
      </c>
      <c r="N3605" s="54"/>
      <c r="O3605" s="26"/>
      <c r="T3605" s="53"/>
      <c r="Y3605" s="28"/>
    </row>
    <row r="3606" spans="9:25" x14ac:dyDescent="0.3">
      <c r="I3606" s="22">
        <v>42396</v>
      </c>
      <c r="J3606" s="29">
        <f t="shared" si="119"/>
        <v>2016</v>
      </c>
      <c r="K3606" s="29">
        <v>2620</v>
      </c>
      <c r="L3606" s="42">
        <v>4583.63</v>
      </c>
      <c r="M3606" s="26">
        <f t="shared" si="120"/>
        <v>-0.13141942146802718</v>
      </c>
      <c r="N3606" s="54"/>
      <c r="O3606" s="26"/>
      <c r="T3606" s="53"/>
      <c r="Y3606" s="28"/>
    </row>
    <row r="3607" spans="9:25" x14ac:dyDescent="0.3">
      <c r="I3607" s="22">
        <v>42397</v>
      </c>
      <c r="J3607" s="29">
        <f t="shared" si="119"/>
        <v>2016</v>
      </c>
      <c r="K3607" s="29">
        <v>2630</v>
      </c>
      <c r="L3607" s="42">
        <v>4602.83</v>
      </c>
      <c r="M3607" s="26">
        <f t="shared" si="120"/>
        <v>-0.1264070907313741</v>
      </c>
      <c r="N3607" s="54"/>
      <c r="O3607" s="26"/>
      <c r="T3607" s="53"/>
      <c r="Y3607" s="28"/>
    </row>
    <row r="3608" spans="9:25" x14ac:dyDescent="0.3">
      <c r="I3608" s="22">
        <v>42398</v>
      </c>
      <c r="J3608" s="29">
        <f t="shared" si="119"/>
        <v>2016</v>
      </c>
      <c r="K3608" s="29">
        <v>2620</v>
      </c>
      <c r="L3608" s="42">
        <v>4615.16</v>
      </c>
      <c r="M3608" s="26">
        <f t="shared" si="120"/>
        <v>-0.12304663748023843</v>
      </c>
      <c r="N3608" s="54"/>
      <c r="O3608" s="26"/>
      <c r="T3608" s="53"/>
      <c r="Y3608" s="28"/>
    </row>
    <row r="3609" spans="9:25" x14ac:dyDescent="0.3">
      <c r="I3609" s="22">
        <v>42401</v>
      </c>
      <c r="J3609" s="29">
        <f t="shared" si="119"/>
        <v>2016</v>
      </c>
      <c r="K3609" s="29">
        <v>2645</v>
      </c>
      <c r="L3609" s="42">
        <v>4624.6400000000003</v>
      </c>
      <c r="M3609" s="26" t="str">
        <f t="shared" si="120"/>
        <v/>
      </c>
      <c r="N3609" s="54"/>
      <c r="O3609" s="26"/>
      <c r="T3609" s="53"/>
      <c r="Y3609" s="28"/>
    </row>
    <row r="3610" spans="9:25" x14ac:dyDescent="0.3">
      <c r="I3610" s="22">
        <v>42402</v>
      </c>
      <c r="J3610" s="29">
        <f t="shared" si="119"/>
        <v>2016</v>
      </c>
      <c r="K3610" s="29">
        <v>2620</v>
      </c>
      <c r="L3610" s="42">
        <v>4587.4399999999996</v>
      </c>
      <c r="M3610" s="26">
        <f t="shared" si="120"/>
        <v>-0.13054751110639398</v>
      </c>
      <c r="N3610" s="54"/>
      <c r="O3610" s="26"/>
      <c r="T3610" s="53"/>
      <c r="Y3610" s="28"/>
    </row>
    <row r="3611" spans="9:25" x14ac:dyDescent="0.3">
      <c r="I3611" s="22">
        <v>42403</v>
      </c>
      <c r="J3611" s="29">
        <f t="shared" si="119"/>
        <v>2016</v>
      </c>
      <c r="K3611" s="29">
        <v>2610</v>
      </c>
      <c r="L3611" s="42">
        <v>4596.1099999999997</v>
      </c>
      <c r="M3611" s="26">
        <f t="shared" si="120"/>
        <v>-0.13145253339178953</v>
      </c>
      <c r="N3611" s="54"/>
      <c r="O3611" s="26"/>
      <c r="T3611" s="53"/>
      <c r="Y3611" s="28"/>
    </row>
    <row r="3612" spans="9:25" x14ac:dyDescent="0.3">
      <c r="I3612" s="22">
        <v>42404</v>
      </c>
      <c r="J3612" s="29">
        <f t="shared" si="119"/>
        <v>2016</v>
      </c>
      <c r="K3612" s="29">
        <v>2630</v>
      </c>
      <c r="L3612" s="42">
        <v>4665.82</v>
      </c>
      <c r="M3612" s="26">
        <f t="shared" si="120"/>
        <v>-0.12218735419394652</v>
      </c>
      <c r="N3612" s="54"/>
      <c r="O3612" s="26"/>
      <c r="T3612" s="53"/>
      <c r="Y3612" s="28"/>
    </row>
    <row r="3613" spans="9:25" x14ac:dyDescent="0.3">
      <c r="I3613" s="22">
        <v>42405</v>
      </c>
      <c r="J3613" s="29">
        <f t="shared" si="119"/>
        <v>2016</v>
      </c>
      <c r="K3613" s="29">
        <v>2685</v>
      </c>
      <c r="L3613" s="42">
        <v>4798.95</v>
      </c>
      <c r="M3613" s="26">
        <f t="shared" si="120"/>
        <v>-9.1090740354930935E-2</v>
      </c>
      <c r="N3613" s="54"/>
      <c r="O3613" s="26"/>
      <c r="T3613" s="53"/>
      <c r="Y3613" s="28"/>
    </row>
    <row r="3614" spans="9:25" x14ac:dyDescent="0.3">
      <c r="I3614" s="22">
        <v>42409</v>
      </c>
      <c r="J3614" s="29">
        <f t="shared" si="119"/>
        <v>2016</v>
      </c>
      <c r="K3614" s="29">
        <v>2660</v>
      </c>
      <c r="L3614" s="42">
        <v>4768.63</v>
      </c>
      <c r="M3614" s="26">
        <f t="shared" si="120"/>
        <v>-0.10841231230613617</v>
      </c>
      <c r="N3614" s="54"/>
      <c r="O3614" s="26"/>
      <c r="T3614" s="53"/>
      <c r="Y3614" s="28"/>
    </row>
    <row r="3615" spans="9:25" x14ac:dyDescent="0.3">
      <c r="I3615" s="22">
        <v>42410</v>
      </c>
      <c r="J3615" s="29">
        <f t="shared" si="119"/>
        <v>2016</v>
      </c>
      <c r="K3615" s="29">
        <v>2655</v>
      </c>
      <c r="L3615" s="42">
        <v>4732.4799999999996</v>
      </c>
      <c r="M3615" s="26">
        <f t="shared" si="120"/>
        <v>-0.11068182287976831</v>
      </c>
      <c r="N3615" s="54"/>
      <c r="O3615" s="26"/>
      <c r="T3615" s="53"/>
      <c r="Y3615" s="28"/>
    </row>
    <row r="3616" spans="9:25" x14ac:dyDescent="0.3">
      <c r="I3616" s="22">
        <v>42411</v>
      </c>
      <c r="J3616" s="29">
        <f t="shared" si="119"/>
        <v>2016</v>
      </c>
      <c r="K3616" s="29">
        <v>2670</v>
      </c>
      <c r="L3616" s="42">
        <v>4775.8599999999997</v>
      </c>
      <c r="M3616" s="26">
        <f t="shared" si="120"/>
        <v>-0.10506097606680022</v>
      </c>
      <c r="N3616" s="54"/>
      <c r="O3616" s="26"/>
      <c r="T3616" s="53"/>
      <c r="Y3616" s="28"/>
    </row>
    <row r="3617" spans="9:25" x14ac:dyDescent="0.3">
      <c r="I3617" s="22">
        <v>42412</v>
      </c>
      <c r="J3617" s="29">
        <f t="shared" si="119"/>
        <v>2016</v>
      </c>
      <c r="K3617" s="29">
        <v>2655</v>
      </c>
      <c r="L3617" s="42">
        <v>4714.3900000000003</v>
      </c>
      <c r="M3617" s="26">
        <f t="shared" si="120"/>
        <v>-0.11771883497616682</v>
      </c>
      <c r="N3617" s="54"/>
      <c r="O3617" s="26"/>
      <c r="T3617" s="53"/>
      <c r="Y3617" s="28"/>
    </row>
    <row r="3618" spans="9:25" x14ac:dyDescent="0.3">
      <c r="I3618" s="22">
        <v>42415</v>
      </c>
      <c r="J3618" s="29">
        <f t="shared" si="119"/>
        <v>2016</v>
      </c>
      <c r="K3618" s="29">
        <v>2670</v>
      </c>
      <c r="L3618" s="42">
        <v>4740.7299999999996</v>
      </c>
      <c r="M3618" s="26" t="str">
        <f t="shared" si="120"/>
        <v/>
      </c>
      <c r="N3618" s="54"/>
      <c r="O3618" s="26"/>
      <c r="T3618" s="53"/>
      <c r="Y3618" s="28"/>
    </row>
    <row r="3619" spans="9:25" x14ac:dyDescent="0.3">
      <c r="I3619" s="22">
        <v>42416</v>
      </c>
      <c r="J3619" s="29">
        <f t="shared" si="119"/>
        <v>2016</v>
      </c>
      <c r="K3619" s="29">
        <v>2680</v>
      </c>
      <c r="L3619" s="42">
        <v>4745</v>
      </c>
      <c r="M3619" s="26">
        <f t="shared" si="120"/>
        <v>-0.10900384940381184</v>
      </c>
      <c r="N3619" s="54"/>
      <c r="O3619" s="26"/>
      <c r="T3619" s="53"/>
      <c r="Y3619" s="28"/>
    </row>
    <row r="3620" spans="9:25" x14ac:dyDescent="0.3">
      <c r="I3620" s="22">
        <v>42417</v>
      </c>
      <c r="J3620" s="29">
        <f t="shared" si="119"/>
        <v>2016</v>
      </c>
      <c r="K3620" s="29">
        <v>2680</v>
      </c>
      <c r="L3620" s="42">
        <v>4765.51</v>
      </c>
      <c r="M3620" s="26">
        <f t="shared" si="120"/>
        <v>-0.10716440281030441</v>
      </c>
      <c r="N3620" s="54"/>
      <c r="O3620" s="26"/>
      <c r="T3620" s="53"/>
      <c r="Y3620" s="28"/>
    </row>
    <row r="3621" spans="9:25" x14ac:dyDescent="0.3">
      <c r="I3621" s="22">
        <v>42418</v>
      </c>
      <c r="J3621" s="29">
        <f t="shared" si="119"/>
        <v>2016</v>
      </c>
      <c r="K3621" s="29">
        <v>2680</v>
      </c>
      <c r="L3621" s="42">
        <v>4778.79</v>
      </c>
      <c r="M3621" s="26">
        <f t="shared" si="120"/>
        <v>-0.11347104601656631</v>
      </c>
      <c r="N3621" s="54"/>
      <c r="O3621" s="26"/>
      <c r="T3621" s="53"/>
      <c r="Y3621" s="28"/>
    </row>
    <row r="3622" spans="9:25" x14ac:dyDescent="0.3">
      <c r="I3622" s="22">
        <v>42419</v>
      </c>
      <c r="J3622" s="29">
        <f t="shared" si="119"/>
        <v>2016</v>
      </c>
      <c r="K3622" s="29">
        <v>2610</v>
      </c>
      <c r="L3622" s="42">
        <v>4697.5600000000004</v>
      </c>
      <c r="M3622" s="26" t="str">
        <f t="shared" si="120"/>
        <v/>
      </c>
      <c r="N3622" s="54"/>
      <c r="O3622" s="26"/>
      <c r="T3622" s="53"/>
      <c r="Y3622" s="28"/>
    </row>
    <row r="3623" spans="9:25" x14ac:dyDescent="0.3">
      <c r="I3623" s="22">
        <v>42422</v>
      </c>
      <c r="J3623" s="29">
        <f t="shared" si="119"/>
        <v>2016</v>
      </c>
      <c r="K3623" s="29">
        <v>2635</v>
      </c>
      <c r="L3623" s="42">
        <v>4708.62</v>
      </c>
      <c r="M3623" s="26" t="str">
        <f t="shared" si="120"/>
        <v/>
      </c>
      <c r="N3623" s="54"/>
      <c r="O3623" s="26"/>
      <c r="T3623" s="53"/>
      <c r="Y3623" s="28"/>
    </row>
    <row r="3624" spans="9:25" x14ac:dyDescent="0.3">
      <c r="I3624" s="22">
        <v>42423</v>
      </c>
      <c r="J3624" s="29">
        <f t="shared" si="119"/>
        <v>2016</v>
      </c>
      <c r="K3624" s="29">
        <v>2620</v>
      </c>
      <c r="L3624" s="42">
        <v>4654.05</v>
      </c>
      <c r="M3624" s="26">
        <f t="shared" si="120"/>
        <v>-0.13866207192668151</v>
      </c>
      <c r="N3624" s="54"/>
      <c r="O3624" s="26"/>
      <c r="T3624" s="53"/>
      <c r="Y3624" s="28"/>
    </row>
    <row r="3625" spans="9:25" x14ac:dyDescent="0.3">
      <c r="I3625" s="22">
        <v>42424</v>
      </c>
      <c r="J3625" s="29">
        <f t="shared" si="119"/>
        <v>2016</v>
      </c>
      <c r="K3625" s="29">
        <v>2605</v>
      </c>
      <c r="L3625" s="42">
        <v>4657.72</v>
      </c>
      <c r="M3625" s="26">
        <f t="shared" si="120"/>
        <v>-0.14021534673112673</v>
      </c>
      <c r="N3625" s="54"/>
      <c r="O3625" s="26"/>
      <c r="T3625" s="53"/>
      <c r="Y3625" s="28"/>
    </row>
    <row r="3626" spans="9:25" x14ac:dyDescent="0.3">
      <c r="I3626" s="22">
        <v>42425</v>
      </c>
      <c r="J3626" s="29">
        <f t="shared" si="119"/>
        <v>2016</v>
      </c>
      <c r="K3626" s="29">
        <v>2615</v>
      </c>
      <c r="L3626" s="42">
        <v>4658.32</v>
      </c>
      <c r="M3626" s="26">
        <f t="shared" si="120"/>
        <v>-0.14449478522931586</v>
      </c>
      <c r="N3626" s="54"/>
      <c r="O3626" s="26"/>
      <c r="T3626" s="53"/>
      <c r="Y3626" s="28"/>
    </row>
    <row r="3627" spans="9:25" x14ac:dyDescent="0.3">
      <c r="I3627" s="22">
        <v>42426</v>
      </c>
      <c r="J3627" s="29">
        <f t="shared" si="119"/>
        <v>2016</v>
      </c>
      <c r="K3627" s="29">
        <v>2670</v>
      </c>
      <c r="L3627" s="42">
        <v>4733.1499999999996</v>
      </c>
      <c r="M3627" s="26">
        <f t="shared" si="120"/>
        <v>-0.13175833085691444</v>
      </c>
      <c r="N3627" s="54"/>
      <c r="O3627" s="26"/>
      <c r="T3627" s="53"/>
      <c r="Y3627" s="28"/>
    </row>
    <row r="3628" spans="9:25" x14ac:dyDescent="0.3">
      <c r="I3628" s="22">
        <v>42429</v>
      </c>
      <c r="J3628" s="29">
        <f t="shared" si="119"/>
        <v>2016</v>
      </c>
      <c r="K3628" s="29">
        <v>2695</v>
      </c>
      <c r="L3628" s="42">
        <v>4770.96</v>
      </c>
      <c r="M3628" s="26" t="str">
        <f t="shared" si="120"/>
        <v/>
      </c>
      <c r="N3628" s="54"/>
      <c r="O3628" s="26"/>
      <c r="T3628" s="53"/>
      <c r="Y3628" s="28"/>
    </row>
    <row r="3629" spans="9:25" x14ac:dyDescent="0.3">
      <c r="I3629" s="22">
        <v>42430</v>
      </c>
      <c r="J3629" s="29">
        <f t="shared" si="119"/>
        <v>2016</v>
      </c>
      <c r="K3629" s="29">
        <v>2680</v>
      </c>
      <c r="L3629" s="42">
        <v>4779.9799999999996</v>
      </c>
      <c r="M3629" s="26" t="str">
        <f t="shared" si="120"/>
        <v/>
      </c>
      <c r="N3629" s="54"/>
      <c r="O3629" s="26"/>
      <c r="T3629" s="53"/>
      <c r="Y3629" s="28"/>
    </row>
    <row r="3630" spans="9:25" x14ac:dyDescent="0.3">
      <c r="I3630" s="22">
        <v>42431</v>
      </c>
      <c r="J3630" s="29">
        <f t="shared" si="119"/>
        <v>2016</v>
      </c>
      <c r="K3630" s="29">
        <v>2690</v>
      </c>
      <c r="L3630" s="42">
        <v>4836.2</v>
      </c>
      <c r="M3630" s="26">
        <f t="shared" si="120"/>
        <v>-0.1171321490444209</v>
      </c>
      <c r="N3630" s="54"/>
      <c r="O3630" s="26"/>
      <c r="T3630" s="53"/>
      <c r="Y3630" s="28"/>
    </row>
    <row r="3631" spans="9:25" x14ac:dyDescent="0.3">
      <c r="I3631" s="22">
        <v>42432</v>
      </c>
      <c r="J3631" s="29">
        <f t="shared" si="119"/>
        <v>2016</v>
      </c>
      <c r="K3631" s="29">
        <v>2705</v>
      </c>
      <c r="L3631" s="42">
        <v>4844.04</v>
      </c>
      <c r="M3631" s="26">
        <f t="shared" si="120"/>
        <v>-0.11518242362026952</v>
      </c>
      <c r="N3631" s="54"/>
      <c r="O3631" s="26"/>
      <c r="T3631" s="53"/>
      <c r="Y3631" s="28"/>
    </row>
    <row r="3632" spans="9:25" x14ac:dyDescent="0.3">
      <c r="I3632" s="22">
        <v>42433</v>
      </c>
      <c r="J3632" s="29">
        <f t="shared" si="119"/>
        <v>2016</v>
      </c>
      <c r="K3632" s="29">
        <v>2715</v>
      </c>
      <c r="L3632" s="42">
        <v>4850.88</v>
      </c>
      <c r="M3632" s="26">
        <f t="shared" si="120"/>
        <v>-0.10961333024966689</v>
      </c>
      <c r="N3632" s="54"/>
      <c r="O3632" s="26"/>
      <c r="T3632" s="53"/>
      <c r="Y3632" s="28"/>
    </row>
    <row r="3633" spans="9:25" x14ac:dyDescent="0.3">
      <c r="I3633" s="22">
        <v>42436</v>
      </c>
      <c r="J3633" s="29">
        <f t="shared" si="119"/>
        <v>2016</v>
      </c>
      <c r="K3633" s="29">
        <v>2715</v>
      </c>
      <c r="L3633" s="42">
        <v>4831.58</v>
      </c>
      <c r="M3633" s="26" t="str">
        <f t="shared" si="120"/>
        <v/>
      </c>
      <c r="N3633" s="54"/>
      <c r="O3633" s="26"/>
      <c r="T3633" s="53"/>
      <c r="Y3633" s="28"/>
    </row>
    <row r="3634" spans="9:25" x14ac:dyDescent="0.3">
      <c r="I3634" s="22">
        <v>42437</v>
      </c>
      <c r="J3634" s="29">
        <f t="shared" si="119"/>
        <v>2016</v>
      </c>
      <c r="K3634" s="29">
        <v>2680</v>
      </c>
      <c r="L3634" s="42">
        <v>4811.04</v>
      </c>
      <c r="M3634" s="26" t="str">
        <f t="shared" si="120"/>
        <v/>
      </c>
      <c r="N3634" s="54"/>
      <c r="O3634" s="26"/>
      <c r="T3634" s="53"/>
      <c r="Y3634" s="28"/>
    </row>
    <row r="3635" spans="9:25" x14ac:dyDescent="0.3">
      <c r="I3635" s="22">
        <v>42439</v>
      </c>
      <c r="J3635" s="29">
        <f t="shared" si="119"/>
        <v>2016</v>
      </c>
      <c r="K3635" s="29">
        <v>2680</v>
      </c>
      <c r="L3635" s="42">
        <v>4793.2</v>
      </c>
      <c r="M3635" s="26">
        <f t="shared" si="120"/>
        <v>-0.12259538379587519</v>
      </c>
      <c r="N3635" s="54"/>
      <c r="O3635" s="26"/>
      <c r="T3635" s="53"/>
      <c r="Y3635" s="28"/>
    </row>
    <row r="3636" spans="9:25" x14ac:dyDescent="0.3">
      <c r="I3636" s="22">
        <v>42440</v>
      </c>
      <c r="J3636" s="29">
        <f t="shared" si="119"/>
        <v>2016</v>
      </c>
      <c r="K3636" s="29">
        <v>2690</v>
      </c>
      <c r="L3636" s="42">
        <v>4813.78</v>
      </c>
      <c r="M3636" s="26">
        <f t="shared" si="120"/>
        <v>-0.11177824070913375</v>
      </c>
      <c r="N3636" s="54"/>
      <c r="O3636" s="26"/>
      <c r="T3636" s="53"/>
      <c r="Y3636" s="28"/>
    </row>
    <row r="3637" spans="9:25" x14ac:dyDescent="0.3">
      <c r="I3637" s="22">
        <v>42443</v>
      </c>
      <c r="J3637" s="29">
        <f t="shared" si="119"/>
        <v>2016</v>
      </c>
      <c r="K3637" s="29">
        <v>2705</v>
      </c>
      <c r="L3637" s="42">
        <v>4877.53</v>
      </c>
      <c r="M3637" s="26" t="str">
        <f t="shared" si="120"/>
        <v/>
      </c>
      <c r="N3637" s="54"/>
      <c r="O3637" s="26"/>
      <c r="T3637" s="53"/>
      <c r="Y3637" s="28"/>
    </row>
    <row r="3638" spans="9:25" x14ac:dyDescent="0.3">
      <c r="I3638" s="22">
        <v>42444</v>
      </c>
      <c r="J3638" s="29">
        <f t="shared" si="119"/>
        <v>2016</v>
      </c>
      <c r="K3638" s="29">
        <v>2715</v>
      </c>
      <c r="L3638" s="42">
        <v>4849.78</v>
      </c>
      <c r="M3638" s="26" t="str">
        <f t="shared" si="120"/>
        <v/>
      </c>
      <c r="N3638" s="54"/>
      <c r="O3638" s="26"/>
      <c r="T3638" s="53"/>
      <c r="Y3638" s="28"/>
    </row>
    <row r="3639" spans="9:25" x14ac:dyDescent="0.3">
      <c r="I3639" s="22">
        <v>42445</v>
      </c>
      <c r="J3639" s="29">
        <f t="shared" si="119"/>
        <v>2016</v>
      </c>
      <c r="K3639" s="29">
        <v>2720</v>
      </c>
      <c r="L3639" s="42">
        <v>4861.4399999999996</v>
      </c>
      <c r="M3639" s="26">
        <f t="shared" si="120"/>
        <v>-0.10557525201139976</v>
      </c>
      <c r="N3639" s="54"/>
      <c r="O3639" s="26"/>
      <c r="T3639" s="53"/>
      <c r="Y3639" s="28"/>
    </row>
    <row r="3640" spans="9:25" x14ac:dyDescent="0.3">
      <c r="I3640" s="22">
        <v>42446</v>
      </c>
      <c r="J3640" s="29">
        <f t="shared" si="119"/>
        <v>2016</v>
      </c>
      <c r="K3640" s="29">
        <v>2745</v>
      </c>
      <c r="L3640" s="42">
        <v>4885.6899999999996</v>
      </c>
      <c r="M3640" s="26">
        <f t="shared" si="120"/>
        <v>-0.10175486978663947</v>
      </c>
      <c r="N3640" s="54"/>
      <c r="O3640" s="26"/>
      <c r="T3640" s="53"/>
      <c r="Y3640" s="28"/>
    </row>
    <row r="3641" spans="9:25" x14ac:dyDescent="0.3">
      <c r="I3641" s="22">
        <v>42447</v>
      </c>
      <c r="J3641" s="29">
        <f t="shared" si="119"/>
        <v>2016</v>
      </c>
      <c r="K3641" s="29">
        <v>2740</v>
      </c>
      <c r="L3641" s="42">
        <v>4885.71</v>
      </c>
      <c r="M3641" s="26">
        <f t="shared" si="120"/>
        <v>-9.7436797428484268E-2</v>
      </c>
      <c r="N3641" s="54"/>
      <c r="O3641" s="26"/>
      <c r="T3641" s="53"/>
      <c r="Y3641" s="28"/>
    </row>
    <row r="3642" spans="9:25" x14ac:dyDescent="0.3">
      <c r="I3642" s="22">
        <v>42450</v>
      </c>
      <c r="J3642" s="29">
        <f t="shared" si="119"/>
        <v>2016</v>
      </c>
      <c r="K3642" s="29">
        <v>2755</v>
      </c>
      <c r="L3642" s="42">
        <v>4885.16</v>
      </c>
      <c r="M3642" s="26" t="str">
        <f t="shared" si="120"/>
        <v/>
      </c>
      <c r="N3642" s="54"/>
      <c r="O3642" s="26"/>
      <c r="T3642" s="53"/>
      <c r="Y3642" s="28"/>
    </row>
    <row r="3643" spans="9:25" x14ac:dyDescent="0.3">
      <c r="I3643" s="22">
        <v>42451</v>
      </c>
      <c r="J3643" s="29">
        <f t="shared" si="119"/>
        <v>2016</v>
      </c>
      <c r="K3643" s="29">
        <v>2730</v>
      </c>
      <c r="L3643" s="42">
        <v>4856.1099999999997</v>
      </c>
      <c r="M3643" s="26" t="str">
        <f t="shared" si="120"/>
        <v/>
      </c>
      <c r="N3643" s="54"/>
      <c r="O3643" s="26"/>
      <c r="T3643" s="53"/>
      <c r="Y3643" s="28"/>
    </row>
    <row r="3644" spans="9:25" x14ac:dyDescent="0.3">
      <c r="I3644" s="22">
        <v>42452</v>
      </c>
      <c r="J3644" s="29">
        <f t="shared" si="119"/>
        <v>2016</v>
      </c>
      <c r="K3644" s="29">
        <v>2700</v>
      </c>
      <c r="L3644" s="42">
        <v>4854.18</v>
      </c>
      <c r="M3644" s="26">
        <f t="shared" si="120"/>
        <v>-0.10721156498868883</v>
      </c>
      <c r="N3644" s="54"/>
      <c r="O3644" s="26"/>
      <c r="T3644" s="53"/>
      <c r="Y3644" s="28"/>
    </row>
    <row r="3645" spans="9:25" x14ac:dyDescent="0.3">
      <c r="I3645" s="22">
        <v>42453</v>
      </c>
      <c r="J3645" s="29">
        <f t="shared" si="119"/>
        <v>2016</v>
      </c>
      <c r="K3645" s="29">
        <v>2665</v>
      </c>
      <c r="L3645" s="42">
        <v>4827.09</v>
      </c>
      <c r="M3645" s="26">
        <f t="shared" si="120"/>
        <v>-0.1139133387791065</v>
      </c>
      <c r="N3645" s="54"/>
      <c r="O3645" s="26"/>
      <c r="T3645" s="53"/>
      <c r="Y3645" s="28"/>
    </row>
    <row r="3646" spans="9:25" x14ac:dyDescent="0.3">
      <c r="I3646" s="22">
        <v>42457</v>
      </c>
      <c r="J3646" s="29">
        <f t="shared" si="119"/>
        <v>2016</v>
      </c>
      <c r="K3646" s="29">
        <v>2635</v>
      </c>
      <c r="L3646" s="42">
        <v>4773.63</v>
      </c>
      <c r="M3646" s="26" t="str">
        <f t="shared" si="120"/>
        <v/>
      </c>
      <c r="N3646" s="54"/>
      <c r="O3646" s="26"/>
      <c r="T3646" s="53"/>
      <c r="Y3646" s="28"/>
    </row>
    <row r="3647" spans="9:25" x14ac:dyDescent="0.3">
      <c r="I3647" s="22">
        <v>42459</v>
      </c>
      <c r="J3647" s="29">
        <f t="shared" si="119"/>
        <v>2016</v>
      </c>
      <c r="K3647" s="29">
        <v>2625</v>
      </c>
      <c r="L3647" s="42">
        <v>4816.66</v>
      </c>
      <c r="M3647" s="26">
        <f t="shared" si="120"/>
        <v>-0.11436640643099587</v>
      </c>
      <c r="N3647" s="54"/>
      <c r="O3647" s="26"/>
      <c r="T3647" s="53"/>
      <c r="Y3647" s="28"/>
    </row>
    <row r="3648" spans="9:25" x14ac:dyDescent="0.3">
      <c r="I3648" s="22">
        <v>42460</v>
      </c>
      <c r="J3648" s="29">
        <f t="shared" si="119"/>
        <v>2016</v>
      </c>
      <c r="K3648" s="29">
        <v>2660</v>
      </c>
      <c r="L3648" s="42">
        <v>4845.37</v>
      </c>
      <c r="M3648" s="26">
        <f t="shared" si="120"/>
        <v>-0.12200562453340298</v>
      </c>
      <c r="N3648" s="54"/>
      <c r="O3648" s="26"/>
      <c r="T3648" s="53"/>
      <c r="Y3648" s="28"/>
    </row>
    <row r="3649" spans="9:25" x14ac:dyDescent="0.3">
      <c r="I3649" s="22">
        <v>42461</v>
      </c>
      <c r="J3649" s="29">
        <f t="shared" si="119"/>
        <v>2016</v>
      </c>
      <c r="K3649" s="29">
        <v>2660</v>
      </c>
      <c r="L3649" s="42">
        <v>4843.1899999999996</v>
      </c>
      <c r="M3649" s="26">
        <f t="shared" si="120"/>
        <v>-0.11408356152606525</v>
      </c>
      <c r="N3649" s="54"/>
      <c r="O3649" s="26"/>
      <c r="T3649" s="53"/>
      <c r="Y3649" s="28"/>
    </row>
    <row r="3650" spans="9:25" x14ac:dyDescent="0.3">
      <c r="I3650" s="22">
        <v>42464</v>
      </c>
      <c r="J3650" s="29">
        <f t="shared" si="119"/>
        <v>2016</v>
      </c>
      <c r="K3650" s="29">
        <v>2665</v>
      </c>
      <c r="L3650" s="42">
        <v>4850.18</v>
      </c>
      <c r="M3650" s="26" t="str">
        <f t="shared" si="120"/>
        <v/>
      </c>
      <c r="N3650" s="54"/>
      <c r="O3650" s="26"/>
      <c r="T3650" s="53"/>
      <c r="Y3650" s="28"/>
    </row>
    <row r="3651" spans="9:25" x14ac:dyDescent="0.3">
      <c r="I3651" s="22">
        <v>42465</v>
      </c>
      <c r="J3651" s="29">
        <f t="shared" si="119"/>
        <v>2016</v>
      </c>
      <c r="K3651" s="29">
        <v>2665</v>
      </c>
      <c r="L3651" s="42">
        <v>4858.07</v>
      </c>
      <c r="M3651" s="26" t="str">
        <f t="shared" si="120"/>
        <v/>
      </c>
      <c r="N3651" s="54"/>
      <c r="O3651" s="26"/>
      <c r="T3651" s="53"/>
      <c r="Y3651" s="28"/>
    </row>
    <row r="3652" spans="9:25" x14ac:dyDescent="0.3">
      <c r="I3652" s="22">
        <v>42466</v>
      </c>
      <c r="J3652" s="29">
        <f t="shared" si="119"/>
        <v>2016</v>
      </c>
      <c r="K3652" s="29">
        <v>2610</v>
      </c>
      <c r="L3652" s="42">
        <v>4868.2299999999996</v>
      </c>
      <c r="M3652" s="26">
        <f t="shared" si="120"/>
        <v>-0.111641724589099</v>
      </c>
      <c r="N3652" s="54"/>
      <c r="O3652" s="26"/>
      <c r="T3652" s="53"/>
      <c r="Y3652" s="28"/>
    </row>
    <row r="3653" spans="9:25" x14ac:dyDescent="0.3">
      <c r="I3653" s="22">
        <v>42467</v>
      </c>
      <c r="J3653" s="29">
        <f t="shared" ref="J3653:J3716" si="121">YEAR(I3653)</f>
        <v>2016</v>
      </c>
      <c r="K3653" s="29">
        <v>2620</v>
      </c>
      <c r="L3653" s="42">
        <v>4867.29</v>
      </c>
      <c r="M3653" s="26">
        <f t="shared" ref="M3653:M3716" si="122">IFERROR((L3653-_xlfn.XLOOKUP(EDATE(I3653, -12), I:I, L:L, "", 0)) / _xlfn.XLOOKUP(EDATE(I3653, -12), I:I, L:L, "", 0),IF(_xlfn.XLOOKUP(EDATE(I3653, -12), I:I, L:L, "", 0)=0, "Previous Year Value is Zero", ""))</f>
        <v>-0.11876979119329241</v>
      </c>
      <c r="N3653" s="54"/>
      <c r="O3653" s="26"/>
      <c r="T3653" s="53"/>
      <c r="Y3653" s="28"/>
    </row>
    <row r="3654" spans="9:25" x14ac:dyDescent="0.3">
      <c r="I3654" s="22">
        <v>42468</v>
      </c>
      <c r="J3654" s="29">
        <f t="shared" si="121"/>
        <v>2016</v>
      </c>
      <c r="K3654" s="29">
        <v>2615</v>
      </c>
      <c r="L3654" s="42">
        <v>4846.7</v>
      </c>
      <c r="M3654" s="26">
        <f t="shared" si="122"/>
        <v>-0.11662638656503689</v>
      </c>
      <c r="N3654" s="54"/>
      <c r="O3654" s="26"/>
      <c r="T3654" s="53"/>
      <c r="Y3654" s="28"/>
    </row>
    <row r="3655" spans="9:25" x14ac:dyDescent="0.3">
      <c r="I3655" s="22">
        <v>42471</v>
      </c>
      <c r="J3655" s="29">
        <f t="shared" si="121"/>
        <v>2016</v>
      </c>
      <c r="K3655" s="29">
        <v>2595</v>
      </c>
      <c r="L3655" s="42">
        <v>4786.97</v>
      </c>
      <c r="M3655" s="26" t="str">
        <f t="shared" si="122"/>
        <v/>
      </c>
      <c r="N3655" s="54"/>
      <c r="O3655" s="26"/>
      <c r="T3655" s="53"/>
      <c r="Y3655" s="28"/>
    </row>
    <row r="3656" spans="9:25" x14ac:dyDescent="0.3">
      <c r="I3656" s="22">
        <v>42472</v>
      </c>
      <c r="J3656" s="29">
        <f t="shared" si="121"/>
        <v>2016</v>
      </c>
      <c r="K3656" s="29">
        <v>2610</v>
      </c>
      <c r="L3656" s="42">
        <v>4829.57</v>
      </c>
      <c r="M3656" s="26" t="str">
        <f t="shared" si="122"/>
        <v/>
      </c>
      <c r="N3656" s="54"/>
      <c r="O3656" s="26"/>
      <c r="T3656" s="53"/>
      <c r="Y3656" s="28"/>
    </row>
    <row r="3657" spans="9:25" x14ac:dyDescent="0.3">
      <c r="I3657" s="22">
        <v>42473</v>
      </c>
      <c r="J3657" s="29">
        <f t="shared" si="121"/>
        <v>2016</v>
      </c>
      <c r="K3657" s="29" t="s">
        <v>75</v>
      </c>
      <c r="L3657" s="42">
        <v>4853.01</v>
      </c>
      <c r="M3657" s="26">
        <f t="shared" si="122"/>
        <v>-0.10911607534589826</v>
      </c>
      <c r="N3657" s="54"/>
      <c r="O3657" s="26"/>
      <c r="T3657" s="53"/>
      <c r="Y3657" s="28"/>
    </row>
    <row r="3658" spans="9:25" x14ac:dyDescent="0.3">
      <c r="I3658" s="22">
        <v>42474</v>
      </c>
      <c r="J3658" s="29">
        <f t="shared" si="121"/>
        <v>2016</v>
      </c>
      <c r="K3658" s="29" t="s">
        <v>75</v>
      </c>
      <c r="L3658" s="42">
        <v>4814.8500000000004</v>
      </c>
      <c r="M3658" s="26">
        <f t="shared" si="122"/>
        <v>-0.11150539479730054</v>
      </c>
      <c r="N3658" s="54"/>
      <c r="O3658" s="26"/>
      <c r="T3658" s="53"/>
      <c r="Y3658" s="28"/>
    </row>
    <row r="3659" spans="9:25" x14ac:dyDescent="0.3">
      <c r="I3659" s="22">
        <v>42475</v>
      </c>
      <c r="J3659" s="29">
        <f t="shared" si="121"/>
        <v>2016</v>
      </c>
      <c r="K3659" s="29" t="s">
        <v>75</v>
      </c>
      <c r="L3659" s="42">
        <v>4823.57</v>
      </c>
      <c r="M3659" s="26">
        <f t="shared" si="122"/>
        <v>-0.10914665115291214</v>
      </c>
      <c r="N3659" s="54"/>
      <c r="O3659" s="26"/>
      <c r="T3659" s="53"/>
      <c r="Y3659" s="28"/>
    </row>
    <row r="3660" spans="9:25" x14ac:dyDescent="0.3">
      <c r="I3660" s="22">
        <v>42478</v>
      </c>
      <c r="J3660" s="29">
        <f t="shared" si="121"/>
        <v>2016</v>
      </c>
      <c r="K3660" s="29" t="s">
        <v>75</v>
      </c>
      <c r="L3660" s="42">
        <v>4865.53</v>
      </c>
      <c r="M3660" s="26" t="str">
        <f t="shared" si="122"/>
        <v/>
      </c>
      <c r="N3660" s="54"/>
      <c r="O3660" s="26"/>
      <c r="T3660" s="53"/>
      <c r="Y3660" s="28"/>
    </row>
    <row r="3661" spans="9:25" x14ac:dyDescent="0.3">
      <c r="I3661" s="22">
        <v>42479</v>
      </c>
      <c r="J3661" s="29">
        <f t="shared" si="121"/>
        <v>2016</v>
      </c>
      <c r="K3661" s="29" t="s">
        <v>75</v>
      </c>
      <c r="L3661" s="42">
        <v>4881.93</v>
      </c>
      <c r="M3661" s="26" t="str">
        <f t="shared" si="122"/>
        <v/>
      </c>
      <c r="N3661" s="54"/>
      <c r="O3661" s="26"/>
      <c r="T3661" s="53"/>
      <c r="Y3661" s="28"/>
    </row>
    <row r="3662" spans="9:25" x14ac:dyDescent="0.3">
      <c r="I3662" s="22">
        <v>42480</v>
      </c>
      <c r="J3662" s="29">
        <f t="shared" si="121"/>
        <v>2016</v>
      </c>
      <c r="K3662" s="29">
        <v>2620</v>
      </c>
      <c r="L3662" s="42">
        <v>4876.6000000000004</v>
      </c>
      <c r="M3662" s="26">
        <f t="shared" si="122"/>
        <v>-9.7059694860020695E-2</v>
      </c>
      <c r="N3662" s="54"/>
      <c r="O3662" s="26"/>
      <c r="T3662" s="53"/>
      <c r="Y3662" s="28"/>
    </row>
    <row r="3663" spans="9:25" x14ac:dyDescent="0.3">
      <c r="I3663" s="22">
        <v>42481</v>
      </c>
      <c r="J3663" s="29">
        <f t="shared" si="121"/>
        <v>2016</v>
      </c>
      <c r="K3663" s="29">
        <v>2620</v>
      </c>
      <c r="L3663" s="42">
        <v>4903.09</v>
      </c>
      <c r="M3663" s="26">
        <f t="shared" si="122"/>
        <v>-0.10209190615631694</v>
      </c>
      <c r="N3663" s="54"/>
      <c r="O3663" s="26"/>
      <c r="T3663" s="53"/>
      <c r="Y3663" s="28"/>
    </row>
    <row r="3664" spans="9:25" x14ac:dyDescent="0.3">
      <c r="I3664" s="22">
        <v>42482</v>
      </c>
      <c r="J3664" s="29">
        <f t="shared" si="121"/>
        <v>2016</v>
      </c>
      <c r="K3664" s="29">
        <v>2625</v>
      </c>
      <c r="L3664" s="42">
        <v>4914.74</v>
      </c>
      <c r="M3664" s="26">
        <f t="shared" si="122"/>
        <v>-9.6076599376140326E-2</v>
      </c>
      <c r="N3664" s="54"/>
      <c r="O3664" s="26"/>
      <c r="T3664" s="53"/>
      <c r="Y3664" s="28"/>
    </row>
    <row r="3665" spans="9:25" x14ac:dyDescent="0.3">
      <c r="I3665" s="22">
        <v>42485</v>
      </c>
      <c r="J3665" s="29">
        <f t="shared" si="121"/>
        <v>2016</v>
      </c>
      <c r="K3665" s="29">
        <v>2620</v>
      </c>
      <c r="L3665" s="42">
        <v>4878.8599999999997</v>
      </c>
      <c r="M3665" s="26" t="str">
        <f t="shared" si="122"/>
        <v/>
      </c>
      <c r="N3665" s="54"/>
      <c r="O3665" s="26"/>
      <c r="T3665" s="53"/>
      <c r="Y3665" s="28"/>
    </row>
    <row r="3666" spans="9:25" x14ac:dyDescent="0.3">
      <c r="I3666" s="22">
        <v>42486</v>
      </c>
      <c r="J3666" s="29">
        <f t="shared" si="121"/>
        <v>2016</v>
      </c>
      <c r="K3666" s="29">
        <v>2590</v>
      </c>
      <c r="L3666" s="42">
        <v>4814.09</v>
      </c>
      <c r="M3666" s="26" t="str">
        <f t="shared" si="122"/>
        <v/>
      </c>
      <c r="N3666" s="54"/>
      <c r="O3666" s="26"/>
      <c r="T3666" s="53"/>
      <c r="Y3666" s="28"/>
    </row>
    <row r="3667" spans="9:25" x14ac:dyDescent="0.3">
      <c r="I3667" s="22">
        <v>42487</v>
      </c>
      <c r="J3667" s="29">
        <f t="shared" si="121"/>
        <v>2016</v>
      </c>
      <c r="K3667" s="29">
        <v>2610</v>
      </c>
      <c r="L3667" s="42">
        <v>4845.66</v>
      </c>
      <c r="M3667" s="26">
        <f t="shared" si="122"/>
        <v>-7.6216530516924189E-2</v>
      </c>
      <c r="N3667" s="54"/>
      <c r="O3667" s="26"/>
      <c r="T3667" s="53"/>
      <c r="Y3667" s="28"/>
    </row>
    <row r="3668" spans="9:25" x14ac:dyDescent="0.3">
      <c r="I3668" s="22">
        <v>42488</v>
      </c>
      <c r="J3668" s="29">
        <f t="shared" si="121"/>
        <v>2016</v>
      </c>
      <c r="K3668" s="29">
        <v>2605</v>
      </c>
      <c r="L3668" s="42">
        <v>4848.3900000000003</v>
      </c>
      <c r="M3668" s="26">
        <f t="shared" si="122"/>
        <v>-7.5115982724678287E-2</v>
      </c>
      <c r="N3668" s="54"/>
      <c r="O3668" s="26"/>
      <c r="T3668" s="53"/>
      <c r="Y3668" s="28"/>
    </row>
    <row r="3669" spans="9:25" x14ac:dyDescent="0.3">
      <c r="I3669" s="22">
        <v>42489</v>
      </c>
      <c r="J3669" s="29">
        <f t="shared" si="121"/>
        <v>2016</v>
      </c>
      <c r="K3669" s="29">
        <v>2610</v>
      </c>
      <c r="L3669" s="42">
        <v>4838.58</v>
      </c>
      <c r="M3669" s="26">
        <f t="shared" si="122"/>
        <v>-5.2292011062449656E-2</v>
      </c>
      <c r="N3669" s="54"/>
      <c r="O3669" s="26"/>
      <c r="T3669" s="53"/>
      <c r="Y3669" s="28"/>
    </row>
    <row r="3670" spans="9:25" x14ac:dyDescent="0.3">
      <c r="I3670" s="22">
        <v>42492</v>
      </c>
      <c r="J3670" s="29">
        <f t="shared" si="121"/>
        <v>2016</v>
      </c>
      <c r="K3670" s="29">
        <v>2620</v>
      </c>
      <c r="L3670" s="42">
        <v>4808.32</v>
      </c>
      <c r="M3670" s="26" t="str">
        <f t="shared" si="122"/>
        <v/>
      </c>
      <c r="N3670" s="54"/>
      <c r="O3670" s="26"/>
      <c r="T3670" s="53"/>
      <c r="Y3670" s="28"/>
    </row>
    <row r="3671" spans="9:25" x14ac:dyDescent="0.3">
      <c r="I3671" s="22">
        <v>42494</v>
      </c>
      <c r="J3671" s="29">
        <f t="shared" si="121"/>
        <v>2016</v>
      </c>
      <c r="K3671" s="29">
        <v>2620</v>
      </c>
      <c r="L3671" s="42">
        <v>4822.6000000000004</v>
      </c>
      <c r="M3671" s="26">
        <f t="shared" si="122"/>
        <v>-6.1959020761932167E-2</v>
      </c>
      <c r="N3671" s="54"/>
      <c r="O3671" s="26"/>
      <c r="T3671" s="53"/>
      <c r="Y3671" s="28"/>
    </row>
    <row r="3672" spans="9:25" x14ac:dyDescent="0.3">
      <c r="I3672" s="22">
        <v>42500</v>
      </c>
      <c r="J3672" s="29">
        <f t="shared" si="121"/>
        <v>2016</v>
      </c>
      <c r="K3672" s="29">
        <v>2635</v>
      </c>
      <c r="L3672" s="42">
        <v>4763.12</v>
      </c>
      <c r="M3672" s="26" t="str">
        <f t="shared" si="122"/>
        <v/>
      </c>
      <c r="N3672" s="54"/>
      <c r="O3672" s="26"/>
      <c r="T3672" s="53"/>
      <c r="Y3672" s="28"/>
    </row>
    <row r="3673" spans="9:25" x14ac:dyDescent="0.3">
      <c r="I3673" s="22">
        <v>42501</v>
      </c>
      <c r="J3673" s="29">
        <f t="shared" si="121"/>
        <v>2016</v>
      </c>
      <c r="K3673" s="29">
        <v>2630</v>
      </c>
      <c r="L3673" s="42">
        <v>4799.96</v>
      </c>
      <c r="M3673" s="26">
        <f t="shared" si="122"/>
        <v>-7.2019611482306276E-2</v>
      </c>
      <c r="N3673" s="54"/>
      <c r="O3673" s="26"/>
      <c r="T3673" s="53"/>
      <c r="Y3673" s="28"/>
    </row>
    <row r="3674" spans="9:25" x14ac:dyDescent="0.3">
      <c r="I3674" s="22">
        <v>42502</v>
      </c>
      <c r="J3674" s="29">
        <f t="shared" si="121"/>
        <v>2016</v>
      </c>
      <c r="K3674" s="29">
        <v>2630</v>
      </c>
      <c r="L3674" s="42">
        <v>4803.32</v>
      </c>
      <c r="M3674" s="26">
        <f t="shared" si="122"/>
        <v>-7.7280088212524564E-2</v>
      </c>
      <c r="N3674" s="54"/>
      <c r="O3674" s="26"/>
      <c r="T3674" s="53"/>
      <c r="Y3674" s="28"/>
    </row>
    <row r="3675" spans="9:25" x14ac:dyDescent="0.3">
      <c r="I3675" s="22">
        <v>42503</v>
      </c>
      <c r="J3675" s="29">
        <f t="shared" si="121"/>
        <v>2016</v>
      </c>
      <c r="K3675" s="29">
        <v>2630</v>
      </c>
      <c r="L3675" s="42">
        <v>4761.72</v>
      </c>
      <c r="M3675" s="26">
        <f t="shared" si="122"/>
        <v>-9.2336636720782725E-2</v>
      </c>
      <c r="N3675" s="54"/>
      <c r="O3675" s="26"/>
      <c r="T3675" s="53"/>
      <c r="Y3675" s="28"/>
    </row>
    <row r="3676" spans="9:25" x14ac:dyDescent="0.3">
      <c r="I3676" s="22">
        <v>42506</v>
      </c>
      <c r="J3676" s="29">
        <f t="shared" si="121"/>
        <v>2016</v>
      </c>
      <c r="K3676" s="29">
        <v>2605</v>
      </c>
      <c r="L3676" s="42">
        <v>4731.5600000000004</v>
      </c>
      <c r="M3676" s="26" t="str">
        <f t="shared" si="122"/>
        <v/>
      </c>
      <c r="N3676" s="54"/>
      <c r="O3676" s="26"/>
      <c r="T3676" s="53"/>
      <c r="Y3676" s="28"/>
    </row>
    <row r="3677" spans="9:25" x14ac:dyDescent="0.3">
      <c r="I3677" s="22">
        <v>42507</v>
      </c>
      <c r="J3677" s="29">
        <f t="shared" si="121"/>
        <v>2016</v>
      </c>
      <c r="K3677" s="29">
        <v>2600</v>
      </c>
      <c r="L3677" s="42">
        <v>4729.16</v>
      </c>
      <c r="M3677" s="26" t="str">
        <f t="shared" si="122"/>
        <v/>
      </c>
      <c r="N3677" s="54"/>
      <c r="O3677" s="26"/>
      <c r="T3677" s="53"/>
      <c r="Y3677" s="28"/>
    </row>
    <row r="3678" spans="9:25" x14ac:dyDescent="0.3">
      <c r="I3678" s="22">
        <v>42508</v>
      </c>
      <c r="J3678" s="29">
        <f t="shared" si="121"/>
        <v>2016</v>
      </c>
      <c r="K3678" s="29">
        <v>2605</v>
      </c>
      <c r="L3678" s="42">
        <v>4734.3599999999997</v>
      </c>
      <c r="M3678" s="26">
        <f t="shared" si="122"/>
        <v>-9.6118415902829754E-2</v>
      </c>
      <c r="N3678" s="54"/>
      <c r="O3678" s="26"/>
      <c r="T3678" s="53"/>
      <c r="Y3678" s="28"/>
    </row>
    <row r="3679" spans="9:25" x14ac:dyDescent="0.3">
      <c r="I3679" s="22">
        <v>42509</v>
      </c>
      <c r="J3679" s="29">
        <f t="shared" si="121"/>
        <v>2016</v>
      </c>
      <c r="K3679" s="29">
        <v>2595</v>
      </c>
      <c r="L3679" s="42">
        <v>4704.22</v>
      </c>
      <c r="M3679" s="26">
        <f t="shared" si="122"/>
        <v>-0.10725191056995421</v>
      </c>
      <c r="N3679" s="54"/>
      <c r="O3679" s="26"/>
      <c r="T3679" s="53"/>
      <c r="Y3679" s="28"/>
    </row>
    <row r="3680" spans="9:25" x14ac:dyDescent="0.3">
      <c r="I3680" s="22">
        <v>42510</v>
      </c>
      <c r="J3680" s="29">
        <f t="shared" si="121"/>
        <v>2016</v>
      </c>
      <c r="K3680" s="29">
        <v>2605</v>
      </c>
      <c r="L3680" s="42">
        <v>4711.88</v>
      </c>
      <c r="M3680" s="26">
        <f t="shared" si="122"/>
        <v>-0.10974824051768928</v>
      </c>
      <c r="N3680" s="54"/>
      <c r="O3680" s="26"/>
      <c r="T3680" s="53"/>
      <c r="Y3680" s="28"/>
    </row>
    <row r="3681" spans="9:25" x14ac:dyDescent="0.3">
      <c r="I3681" s="22">
        <v>42513</v>
      </c>
      <c r="J3681" s="29">
        <f t="shared" si="121"/>
        <v>2016</v>
      </c>
      <c r="K3681" s="29">
        <v>2620</v>
      </c>
      <c r="L3681" s="42">
        <v>4743.66</v>
      </c>
      <c r="M3681" s="26" t="str">
        <f t="shared" si="122"/>
        <v/>
      </c>
      <c r="N3681" s="54"/>
      <c r="O3681" s="26"/>
      <c r="T3681" s="53"/>
      <c r="Y3681" s="28"/>
    </row>
    <row r="3682" spans="9:25" x14ac:dyDescent="0.3">
      <c r="I3682" s="22">
        <v>42514</v>
      </c>
      <c r="J3682" s="29">
        <f t="shared" si="121"/>
        <v>2016</v>
      </c>
      <c r="K3682" s="29">
        <v>2595</v>
      </c>
      <c r="L3682" s="42">
        <v>4710.79</v>
      </c>
      <c r="M3682" s="26" t="str">
        <f t="shared" si="122"/>
        <v/>
      </c>
      <c r="N3682" s="54"/>
      <c r="O3682" s="26"/>
      <c r="T3682" s="53"/>
      <c r="Y3682" s="28"/>
    </row>
    <row r="3683" spans="9:25" x14ac:dyDescent="0.3">
      <c r="I3683" s="22">
        <v>42515</v>
      </c>
      <c r="J3683" s="29">
        <f t="shared" si="121"/>
        <v>2016</v>
      </c>
      <c r="K3683" s="29">
        <v>2600</v>
      </c>
      <c r="L3683" s="42">
        <v>4772.9799999999996</v>
      </c>
      <c r="M3683" s="26">
        <f t="shared" si="122"/>
        <v>-9.7455543873715134E-2</v>
      </c>
      <c r="N3683" s="54"/>
      <c r="O3683" s="26"/>
      <c r="T3683" s="53"/>
      <c r="Y3683" s="28"/>
    </row>
    <row r="3684" spans="9:25" x14ac:dyDescent="0.3">
      <c r="I3684" s="22">
        <v>42516</v>
      </c>
      <c r="J3684" s="29">
        <f t="shared" si="121"/>
        <v>2016</v>
      </c>
      <c r="K3684" s="29">
        <v>2605</v>
      </c>
      <c r="L3684" s="42">
        <v>4784.5600000000004</v>
      </c>
      <c r="M3684" s="26">
        <f t="shared" si="122"/>
        <v>-0.1007987370557611</v>
      </c>
      <c r="N3684" s="54"/>
      <c r="O3684" s="26"/>
      <c r="T3684" s="53"/>
      <c r="Y3684" s="28"/>
    </row>
    <row r="3685" spans="9:25" x14ac:dyDescent="0.3">
      <c r="I3685" s="22">
        <v>42517</v>
      </c>
      <c r="J3685" s="29">
        <f t="shared" si="121"/>
        <v>2016</v>
      </c>
      <c r="K3685" s="29">
        <v>2600</v>
      </c>
      <c r="L3685" s="42">
        <v>4814.7299999999996</v>
      </c>
      <c r="M3685" s="26">
        <f t="shared" si="122"/>
        <v>-8.3500368333590452E-2</v>
      </c>
      <c r="N3685" s="54"/>
      <c r="O3685" s="26"/>
      <c r="T3685" s="53"/>
      <c r="Y3685" s="28"/>
    </row>
    <row r="3686" spans="9:25" x14ac:dyDescent="0.3">
      <c r="I3686" s="22">
        <v>42520</v>
      </c>
      <c r="J3686" s="29">
        <f t="shared" si="121"/>
        <v>2016</v>
      </c>
      <c r="K3686" s="29">
        <v>2640</v>
      </c>
      <c r="L3686" s="42">
        <v>4836.03</v>
      </c>
      <c r="M3686" s="26" t="str">
        <f t="shared" si="122"/>
        <v/>
      </c>
      <c r="N3686" s="54"/>
      <c r="O3686" s="26"/>
      <c r="T3686" s="53"/>
      <c r="Y3686" s="28"/>
    </row>
    <row r="3687" spans="9:25" x14ac:dyDescent="0.3">
      <c r="I3687" s="22">
        <v>42521</v>
      </c>
      <c r="J3687" s="29">
        <f t="shared" si="121"/>
        <v>2016</v>
      </c>
      <c r="K3687" s="29">
        <v>2600</v>
      </c>
      <c r="L3687" s="42">
        <v>4796.87</v>
      </c>
      <c r="M3687" s="26" t="str">
        <f t="shared" si="122"/>
        <v/>
      </c>
      <c r="N3687" s="54"/>
      <c r="O3687" s="26"/>
      <c r="T3687" s="53"/>
      <c r="Y3687" s="28"/>
    </row>
    <row r="3688" spans="9:25" x14ac:dyDescent="0.3">
      <c r="I3688" s="22">
        <v>42522</v>
      </c>
      <c r="J3688" s="29">
        <f t="shared" si="121"/>
        <v>2016</v>
      </c>
      <c r="K3688" s="29">
        <v>2635</v>
      </c>
      <c r="L3688" s="42">
        <v>4839.67</v>
      </c>
      <c r="M3688" s="26">
        <f t="shared" si="122"/>
        <v>-7.1761203877387339E-2</v>
      </c>
      <c r="N3688" s="54"/>
      <c r="O3688" s="26"/>
      <c r="T3688" s="53"/>
      <c r="Y3688" s="28"/>
    </row>
    <row r="3689" spans="9:25" x14ac:dyDescent="0.3">
      <c r="I3689" s="22">
        <v>42523</v>
      </c>
      <c r="J3689" s="29">
        <f t="shared" si="121"/>
        <v>2016</v>
      </c>
      <c r="K3689" s="29">
        <v>2630</v>
      </c>
      <c r="L3689" s="42">
        <v>4833.2299999999996</v>
      </c>
      <c r="M3689" s="26" t="str">
        <f t="shared" si="122"/>
        <v/>
      </c>
      <c r="N3689" s="54"/>
      <c r="O3689" s="26"/>
      <c r="T3689" s="53"/>
      <c r="Y3689" s="28"/>
    </row>
    <row r="3690" spans="9:25" x14ac:dyDescent="0.3">
      <c r="I3690" s="22">
        <v>42524</v>
      </c>
      <c r="J3690" s="29">
        <f t="shared" si="121"/>
        <v>2016</v>
      </c>
      <c r="K3690" s="29">
        <v>2625</v>
      </c>
      <c r="L3690" s="42">
        <v>4853.92</v>
      </c>
      <c r="M3690" s="26">
        <f t="shared" si="122"/>
        <v>-5.3908975733359309E-2</v>
      </c>
      <c r="N3690" s="54"/>
      <c r="O3690" s="26"/>
      <c r="T3690" s="53"/>
      <c r="Y3690" s="28"/>
    </row>
    <row r="3691" spans="9:25" x14ac:dyDescent="0.3">
      <c r="I3691" s="22">
        <v>42527</v>
      </c>
      <c r="J3691" s="29">
        <f t="shared" si="121"/>
        <v>2016</v>
      </c>
      <c r="K3691" s="29">
        <v>2625</v>
      </c>
      <c r="L3691" s="42">
        <v>4896.0200000000004</v>
      </c>
      <c r="M3691" s="26" t="str">
        <f t="shared" si="122"/>
        <v/>
      </c>
      <c r="N3691" s="54"/>
      <c r="O3691" s="26"/>
      <c r="T3691" s="53"/>
      <c r="Y3691" s="28"/>
    </row>
    <row r="3692" spans="9:25" x14ac:dyDescent="0.3">
      <c r="I3692" s="22">
        <v>42528</v>
      </c>
      <c r="J3692" s="29">
        <f t="shared" si="121"/>
        <v>2016</v>
      </c>
      <c r="K3692" s="29">
        <v>2620</v>
      </c>
      <c r="L3692" s="42">
        <v>4933.99</v>
      </c>
      <c r="M3692" s="26" t="str">
        <f t="shared" si="122"/>
        <v/>
      </c>
      <c r="N3692" s="54"/>
      <c r="O3692" s="26"/>
      <c r="T3692" s="53"/>
      <c r="Y3692" s="28"/>
    </row>
    <row r="3693" spans="9:25" x14ac:dyDescent="0.3">
      <c r="I3693" s="22">
        <v>42529</v>
      </c>
      <c r="J3693" s="29">
        <f t="shared" si="121"/>
        <v>2016</v>
      </c>
      <c r="K3693" s="29">
        <v>2620</v>
      </c>
      <c r="L3693" s="42">
        <v>4916.0600000000004</v>
      </c>
      <c r="M3693" s="26">
        <f t="shared" si="122"/>
        <v>-1.9726858877086372E-2</v>
      </c>
      <c r="N3693" s="54"/>
      <c r="O3693" s="26"/>
      <c r="T3693" s="53"/>
      <c r="Y3693" s="28"/>
    </row>
    <row r="3694" spans="9:25" x14ac:dyDescent="0.3">
      <c r="I3694" s="22">
        <v>42530</v>
      </c>
      <c r="J3694" s="29">
        <f t="shared" si="121"/>
        <v>2016</v>
      </c>
      <c r="K3694" s="29">
        <v>2600</v>
      </c>
      <c r="L3694" s="42">
        <v>4876.79</v>
      </c>
      <c r="M3694" s="26">
        <f t="shared" si="122"/>
        <v>-4.7123603027013202E-3</v>
      </c>
      <c r="N3694" s="54"/>
      <c r="O3694" s="26"/>
      <c r="T3694" s="53"/>
      <c r="Y3694" s="28"/>
    </row>
    <row r="3695" spans="9:25" x14ac:dyDescent="0.3">
      <c r="I3695" s="22">
        <v>42531</v>
      </c>
      <c r="J3695" s="29">
        <f t="shared" si="121"/>
        <v>2016</v>
      </c>
      <c r="K3695" s="29">
        <v>2585</v>
      </c>
      <c r="L3695" s="42">
        <v>4848.0600000000004</v>
      </c>
      <c r="M3695" s="26">
        <f t="shared" si="122"/>
        <v>-1.7330284824751293E-2</v>
      </c>
      <c r="N3695" s="54"/>
      <c r="O3695" s="26"/>
      <c r="T3695" s="53"/>
      <c r="Y3695" s="28"/>
    </row>
    <row r="3696" spans="9:25" x14ac:dyDescent="0.3">
      <c r="I3696" s="22">
        <v>42534</v>
      </c>
      <c r="J3696" s="29">
        <f t="shared" si="121"/>
        <v>2016</v>
      </c>
      <c r="K3696" s="29">
        <v>2555</v>
      </c>
      <c r="L3696" s="42">
        <v>4807.2299999999996</v>
      </c>
      <c r="M3696" s="26" t="str">
        <f t="shared" si="122"/>
        <v/>
      </c>
      <c r="N3696" s="54"/>
      <c r="O3696" s="26"/>
      <c r="T3696" s="53"/>
      <c r="Y3696" s="28"/>
    </row>
    <row r="3697" spans="9:25" x14ac:dyDescent="0.3">
      <c r="I3697" s="22">
        <v>42535</v>
      </c>
      <c r="J3697" s="29">
        <f t="shared" si="121"/>
        <v>2016</v>
      </c>
      <c r="K3697" s="29">
        <v>2570</v>
      </c>
      <c r="L3697" s="42">
        <v>4821.59</v>
      </c>
      <c r="M3697" s="26" t="str">
        <f t="shared" si="122"/>
        <v/>
      </c>
      <c r="N3697" s="54"/>
      <c r="O3697" s="26"/>
      <c r="T3697" s="53"/>
      <c r="Y3697" s="28"/>
    </row>
    <row r="3698" spans="9:25" x14ac:dyDescent="0.3">
      <c r="I3698" s="22">
        <v>42536</v>
      </c>
      <c r="J3698" s="29">
        <f t="shared" si="121"/>
        <v>2016</v>
      </c>
      <c r="K3698" s="29">
        <v>2585</v>
      </c>
      <c r="L3698" s="42">
        <v>4814.82</v>
      </c>
      <c r="M3698" s="26">
        <f t="shared" si="122"/>
        <v>-4.7480357766666714E-3</v>
      </c>
      <c r="N3698" s="54"/>
      <c r="O3698" s="26"/>
      <c r="T3698" s="53"/>
      <c r="Y3698" s="28"/>
    </row>
    <row r="3699" spans="9:25" x14ac:dyDescent="0.3">
      <c r="I3699" s="22">
        <v>42537</v>
      </c>
      <c r="J3699" s="29">
        <f t="shared" si="121"/>
        <v>2016</v>
      </c>
      <c r="K3699" s="29">
        <v>2600</v>
      </c>
      <c r="L3699" s="42">
        <v>4814.3900000000003</v>
      </c>
      <c r="M3699" s="26">
        <f t="shared" si="122"/>
        <v>-1.1946394122234543E-2</v>
      </c>
      <c r="N3699" s="54"/>
      <c r="O3699" s="26"/>
      <c r="T3699" s="53"/>
      <c r="Y3699" s="28"/>
    </row>
    <row r="3700" spans="9:25" x14ac:dyDescent="0.3">
      <c r="I3700" s="22">
        <v>42538</v>
      </c>
      <c r="J3700" s="29">
        <f t="shared" si="121"/>
        <v>2016</v>
      </c>
      <c r="K3700" s="29">
        <v>2580</v>
      </c>
      <c r="L3700" s="42">
        <v>4835.1400000000003</v>
      </c>
      <c r="M3700" s="26">
        <f t="shared" si="122"/>
        <v>-2.2364656523277494E-2</v>
      </c>
      <c r="N3700" s="54"/>
      <c r="O3700" s="26"/>
      <c r="T3700" s="53"/>
      <c r="Y3700" s="28"/>
    </row>
    <row r="3701" spans="9:25" x14ac:dyDescent="0.3">
      <c r="I3701" s="22">
        <v>42541</v>
      </c>
      <c r="J3701" s="29">
        <f t="shared" si="121"/>
        <v>2016</v>
      </c>
      <c r="K3701" s="29">
        <v>2565</v>
      </c>
      <c r="L3701" s="42">
        <v>4863.53</v>
      </c>
      <c r="M3701" s="26" t="str">
        <f t="shared" si="122"/>
        <v/>
      </c>
      <c r="N3701" s="54"/>
      <c r="O3701" s="26"/>
      <c r="T3701" s="53"/>
      <c r="Y3701" s="28"/>
    </row>
    <row r="3702" spans="9:25" x14ac:dyDescent="0.3">
      <c r="I3702" s="22">
        <v>42542</v>
      </c>
      <c r="J3702" s="29">
        <f t="shared" si="121"/>
        <v>2016</v>
      </c>
      <c r="K3702" s="29">
        <v>2565</v>
      </c>
      <c r="L3702" s="42">
        <v>4878.71</v>
      </c>
      <c r="M3702" s="26" t="str">
        <f t="shared" si="122"/>
        <v/>
      </c>
      <c r="N3702" s="54"/>
      <c r="O3702" s="26"/>
      <c r="T3702" s="53"/>
      <c r="Y3702" s="28"/>
    </row>
    <row r="3703" spans="9:25" x14ac:dyDescent="0.3">
      <c r="I3703" s="22">
        <v>42543</v>
      </c>
      <c r="J3703" s="29">
        <f t="shared" si="121"/>
        <v>2016</v>
      </c>
      <c r="K3703" s="29">
        <v>2580</v>
      </c>
      <c r="L3703" s="42">
        <v>4896.8500000000004</v>
      </c>
      <c r="M3703" s="26">
        <f t="shared" si="122"/>
        <v>-1.2582547764278799E-2</v>
      </c>
      <c r="N3703" s="54"/>
      <c r="O3703" s="26"/>
      <c r="T3703" s="53"/>
      <c r="Y3703" s="28"/>
    </row>
    <row r="3704" spans="9:25" x14ac:dyDescent="0.3">
      <c r="I3704" s="22">
        <v>42544</v>
      </c>
      <c r="J3704" s="29">
        <f t="shared" si="121"/>
        <v>2016</v>
      </c>
      <c r="K3704" s="29">
        <v>2590</v>
      </c>
      <c r="L3704" s="42">
        <v>4874.3100000000004</v>
      </c>
      <c r="M3704" s="26">
        <f t="shared" si="122"/>
        <v>-1.2827964720058984E-2</v>
      </c>
      <c r="N3704" s="54"/>
      <c r="O3704" s="26"/>
      <c r="T3704" s="53"/>
      <c r="Y3704" s="28"/>
    </row>
    <row r="3705" spans="9:25" x14ac:dyDescent="0.3">
      <c r="I3705" s="22">
        <v>42545</v>
      </c>
      <c r="J3705" s="29">
        <f t="shared" si="121"/>
        <v>2016</v>
      </c>
      <c r="K3705" s="29">
        <v>2555</v>
      </c>
      <c r="L3705" s="42">
        <v>4834.57</v>
      </c>
      <c r="M3705" s="26">
        <f t="shared" si="122"/>
        <v>-2.4013226957799852E-2</v>
      </c>
      <c r="N3705" s="54"/>
      <c r="O3705" s="26"/>
      <c r="T3705" s="53"/>
      <c r="Y3705" s="28"/>
    </row>
    <row r="3706" spans="9:25" x14ac:dyDescent="0.3">
      <c r="I3706" s="22">
        <v>42548</v>
      </c>
      <c r="J3706" s="29">
        <f t="shared" si="121"/>
        <v>2016</v>
      </c>
      <c r="K3706" s="29">
        <v>2560</v>
      </c>
      <c r="L3706" s="42">
        <v>4836.05</v>
      </c>
      <c r="M3706" s="26" t="str">
        <f t="shared" si="122"/>
        <v/>
      </c>
      <c r="N3706" s="54"/>
      <c r="O3706" s="26"/>
      <c r="T3706" s="53"/>
      <c r="Y3706" s="28"/>
    </row>
    <row r="3707" spans="9:25" x14ac:dyDescent="0.3">
      <c r="I3707" s="22">
        <v>42549</v>
      </c>
      <c r="J3707" s="29">
        <f t="shared" si="121"/>
        <v>2016</v>
      </c>
      <c r="K3707" s="29">
        <v>2605</v>
      </c>
      <c r="L3707" s="42">
        <v>4882.17</v>
      </c>
      <c r="M3707" s="26" t="str">
        <f t="shared" si="122"/>
        <v/>
      </c>
      <c r="N3707" s="54"/>
      <c r="O3707" s="26"/>
      <c r="T3707" s="53"/>
      <c r="Y3707" s="28"/>
    </row>
    <row r="3708" spans="9:25" x14ac:dyDescent="0.3">
      <c r="I3708" s="22">
        <v>42550</v>
      </c>
      <c r="J3708" s="29">
        <f t="shared" si="121"/>
        <v>2016</v>
      </c>
      <c r="K3708" s="29">
        <v>2660</v>
      </c>
      <c r="L3708" s="42">
        <v>4980.1000000000004</v>
      </c>
      <c r="M3708" s="26">
        <f t="shared" si="122"/>
        <v>1.9973047036607783E-2</v>
      </c>
      <c r="N3708" s="54"/>
      <c r="O3708" s="26"/>
      <c r="T3708" s="53"/>
      <c r="Y3708" s="28"/>
    </row>
    <row r="3709" spans="9:25" x14ac:dyDescent="0.3">
      <c r="I3709" s="22">
        <v>42551</v>
      </c>
      <c r="J3709" s="29">
        <f t="shared" si="121"/>
        <v>2016</v>
      </c>
      <c r="K3709" s="29">
        <v>2665</v>
      </c>
      <c r="L3709" s="42">
        <v>5016.6499999999996</v>
      </c>
      <c r="M3709" s="26">
        <f t="shared" si="122"/>
        <v>2.158365677933308E-2</v>
      </c>
      <c r="N3709" s="54"/>
      <c r="O3709" s="26"/>
      <c r="T3709" s="53"/>
      <c r="Y3709" s="28"/>
    </row>
    <row r="3710" spans="9:25" x14ac:dyDescent="0.3">
      <c r="I3710" s="22">
        <v>42552</v>
      </c>
      <c r="J3710" s="29">
        <f t="shared" si="121"/>
        <v>2016</v>
      </c>
      <c r="K3710" s="29">
        <v>2645</v>
      </c>
      <c r="L3710" s="42">
        <v>4971.58</v>
      </c>
      <c r="M3710" s="26">
        <f t="shared" si="122"/>
        <v>1.3768183912921034E-2</v>
      </c>
      <c r="N3710" s="54"/>
      <c r="O3710" s="26"/>
      <c r="T3710" s="53"/>
      <c r="Y3710" s="28"/>
    </row>
    <row r="3711" spans="9:25" x14ac:dyDescent="0.3">
      <c r="I3711" s="22">
        <v>42562</v>
      </c>
      <c r="J3711" s="29">
        <f t="shared" si="121"/>
        <v>2016</v>
      </c>
      <c r="K3711" s="29">
        <v>2700</v>
      </c>
      <c r="L3711" s="42">
        <v>5069.0200000000004</v>
      </c>
      <c r="M3711" s="26" t="str">
        <f t="shared" si="122"/>
        <v/>
      </c>
      <c r="N3711" s="54"/>
      <c r="O3711" s="26"/>
      <c r="T3711" s="53"/>
      <c r="Y3711" s="28"/>
    </row>
    <row r="3712" spans="9:25" x14ac:dyDescent="0.3">
      <c r="I3712" s="22">
        <v>42563</v>
      </c>
      <c r="J3712" s="29">
        <f t="shared" si="121"/>
        <v>2016</v>
      </c>
      <c r="K3712" s="29">
        <v>2750</v>
      </c>
      <c r="L3712" s="42">
        <v>5099.53</v>
      </c>
      <c r="M3712" s="26" t="str">
        <f t="shared" si="122"/>
        <v/>
      </c>
      <c r="N3712" s="54"/>
      <c r="O3712" s="26"/>
      <c r="T3712" s="53"/>
      <c r="Y3712" s="28"/>
    </row>
    <row r="3713" spans="9:25" x14ac:dyDescent="0.3">
      <c r="I3713" s="22">
        <v>42564</v>
      </c>
      <c r="J3713" s="29">
        <f t="shared" si="121"/>
        <v>2016</v>
      </c>
      <c r="K3713" s="29">
        <v>2760</v>
      </c>
      <c r="L3713" s="42">
        <v>5133.93</v>
      </c>
      <c r="M3713" s="26">
        <f t="shared" si="122"/>
        <v>4.9042485369601506E-2</v>
      </c>
      <c r="N3713" s="54"/>
      <c r="O3713" s="26"/>
      <c r="T3713" s="53"/>
      <c r="Y3713" s="28"/>
    </row>
    <row r="3714" spans="9:25" x14ac:dyDescent="0.3">
      <c r="I3714" s="22">
        <v>42565</v>
      </c>
      <c r="J3714" s="29">
        <f t="shared" si="121"/>
        <v>2016</v>
      </c>
      <c r="K3714" s="29">
        <v>2770</v>
      </c>
      <c r="L3714" s="42">
        <v>5083.54</v>
      </c>
      <c r="M3714" s="26">
        <f t="shared" si="122"/>
        <v>3.7074060398097755E-2</v>
      </c>
      <c r="N3714" s="54"/>
      <c r="O3714" s="26"/>
      <c r="T3714" s="53"/>
      <c r="Y3714" s="28"/>
    </row>
    <row r="3715" spans="9:25" x14ac:dyDescent="0.3">
      <c r="I3715" s="22">
        <v>42566</v>
      </c>
      <c r="J3715" s="29">
        <f t="shared" si="121"/>
        <v>2016</v>
      </c>
      <c r="K3715" s="29">
        <v>2800</v>
      </c>
      <c r="L3715" s="42">
        <v>5110.18</v>
      </c>
      <c r="M3715" s="26">
        <f t="shared" si="122"/>
        <v>4.935059601425093E-2</v>
      </c>
      <c r="N3715" s="54"/>
      <c r="O3715" s="26"/>
      <c r="T3715" s="53"/>
      <c r="Y3715" s="28"/>
    </row>
    <row r="3716" spans="9:25" x14ac:dyDescent="0.3">
      <c r="I3716" s="22">
        <v>42569</v>
      </c>
      <c r="J3716" s="29">
        <f t="shared" si="121"/>
        <v>2016</v>
      </c>
      <c r="K3716" s="29">
        <v>2790</v>
      </c>
      <c r="L3716" s="42">
        <v>5127.5</v>
      </c>
      <c r="M3716" s="26" t="str">
        <f t="shared" si="122"/>
        <v/>
      </c>
      <c r="N3716" s="54"/>
      <c r="O3716" s="26"/>
      <c r="T3716" s="53"/>
      <c r="Y3716" s="28"/>
    </row>
    <row r="3717" spans="9:25" x14ac:dyDescent="0.3">
      <c r="I3717" s="22">
        <v>42570</v>
      </c>
      <c r="J3717" s="29">
        <f t="shared" ref="J3717:J3780" si="123">YEAR(I3717)</f>
        <v>2016</v>
      </c>
      <c r="K3717" s="29">
        <v>2860</v>
      </c>
      <c r="L3717" s="42">
        <v>5172.83</v>
      </c>
      <c r="M3717" s="26" t="str">
        <f t="shared" ref="M3717:M3780" si="124">IFERROR((L3717-_xlfn.XLOOKUP(EDATE(I3717, -12), I:I, L:L, "", 0)) / _xlfn.XLOOKUP(EDATE(I3717, -12), I:I, L:L, "", 0),IF(_xlfn.XLOOKUP(EDATE(I3717, -12), I:I, L:L, "", 0)=0, "Previous Year Value is Zero", ""))</f>
        <v/>
      </c>
      <c r="N3717" s="54"/>
      <c r="O3717" s="26"/>
      <c r="T3717" s="53"/>
      <c r="Y3717" s="28"/>
    </row>
    <row r="3718" spans="9:25" x14ac:dyDescent="0.3">
      <c r="I3718" s="22">
        <v>42571</v>
      </c>
      <c r="J3718" s="29">
        <f t="shared" si="123"/>
        <v>2016</v>
      </c>
      <c r="K3718" s="29">
        <v>2890</v>
      </c>
      <c r="L3718" s="42">
        <v>5242.82</v>
      </c>
      <c r="M3718" s="26" t="str">
        <f t="shared" si="124"/>
        <v/>
      </c>
      <c r="N3718" s="54"/>
      <c r="O3718" s="26"/>
      <c r="T3718" s="53"/>
      <c r="Y3718" s="28"/>
    </row>
    <row r="3719" spans="9:25" x14ac:dyDescent="0.3">
      <c r="I3719" s="22">
        <v>42572</v>
      </c>
      <c r="J3719" s="29">
        <f t="shared" si="123"/>
        <v>2016</v>
      </c>
      <c r="K3719" s="29">
        <v>2910</v>
      </c>
      <c r="L3719" s="42">
        <v>5216.97</v>
      </c>
      <c r="M3719" s="26" t="str">
        <f t="shared" si="124"/>
        <v/>
      </c>
      <c r="N3719" s="54"/>
      <c r="O3719" s="26"/>
      <c r="T3719" s="53"/>
      <c r="Y3719" s="28"/>
    </row>
    <row r="3720" spans="9:25" x14ac:dyDescent="0.3">
      <c r="I3720" s="22">
        <v>42573</v>
      </c>
      <c r="J3720" s="29">
        <f t="shared" si="123"/>
        <v>2016</v>
      </c>
      <c r="K3720" s="29">
        <v>2905</v>
      </c>
      <c r="L3720" s="42">
        <v>5197.25</v>
      </c>
      <c r="M3720" s="26">
        <f t="shared" si="124"/>
        <v>5.9217109701244712E-2</v>
      </c>
      <c r="N3720" s="54"/>
      <c r="O3720" s="26"/>
      <c r="T3720" s="53"/>
      <c r="Y3720" s="28"/>
    </row>
    <row r="3721" spans="9:25" x14ac:dyDescent="0.3">
      <c r="I3721" s="22">
        <v>42576</v>
      </c>
      <c r="J3721" s="29">
        <f t="shared" si="123"/>
        <v>2016</v>
      </c>
      <c r="K3721" s="29">
        <v>2900</v>
      </c>
      <c r="L3721" s="42">
        <v>5220.8</v>
      </c>
      <c r="M3721" s="26" t="str">
        <f t="shared" si="124"/>
        <v/>
      </c>
      <c r="N3721" s="54"/>
      <c r="O3721" s="26"/>
      <c r="T3721" s="53"/>
      <c r="Y3721" s="28"/>
    </row>
    <row r="3722" spans="9:25" x14ac:dyDescent="0.3">
      <c r="I3722" s="22">
        <v>42577</v>
      </c>
      <c r="J3722" s="29">
        <f t="shared" si="123"/>
        <v>2016</v>
      </c>
      <c r="K3722" s="29">
        <v>2870</v>
      </c>
      <c r="L3722" s="42">
        <v>5224.3999999999996</v>
      </c>
      <c r="M3722" s="26" t="str">
        <f t="shared" si="124"/>
        <v/>
      </c>
      <c r="N3722" s="54"/>
      <c r="O3722" s="26"/>
      <c r="T3722" s="53"/>
      <c r="Y3722" s="28"/>
    </row>
    <row r="3723" spans="9:25" x14ac:dyDescent="0.3">
      <c r="I3723" s="22">
        <v>42578</v>
      </c>
      <c r="J3723" s="29">
        <f t="shared" si="123"/>
        <v>2016</v>
      </c>
      <c r="K3723" s="29">
        <v>2910</v>
      </c>
      <c r="L3723" s="42">
        <v>5274.36</v>
      </c>
      <c r="M3723" s="26">
        <f t="shared" si="124"/>
        <v>0.10543689442477815</v>
      </c>
      <c r="N3723" s="54"/>
      <c r="O3723" s="26"/>
      <c r="T3723" s="53"/>
      <c r="Y3723" s="28"/>
    </row>
    <row r="3724" spans="9:25" x14ac:dyDescent="0.3">
      <c r="I3724" s="22">
        <v>42579</v>
      </c>
      <c r="J3724" s="29">
        <f t="shared" si="123"/>
        <v>2016</v>
      </c>
      <c r="K3724" s="29">
        <v>2885</v>
      </c>
      <c r="L3724" s="42">
        <v>5299.21</v>
      </c>
      <c r="M3724" s="26">
        <f t="shared" si="124"/>
        <v>0.12396177111878437</v>
      </c>
      <c r="N3724" s="54"/>
      <c r="O3724" s="26"/>
      <c r="T3724" s="53"/>
      <c r="Y3724" s="28"/>
    </row>
    <row r="3725" spans="9:25" x14ac:dyDescent="0.3">
      <c r="I3725" s="22">
        <v>42580</v>
      </c>
      <c r="J3725" s="29">
        <f t="shared" si="123"/>
        <v>2016</v>
      </c>
      <c r="K3725" s="29">
        <v>2890</v>
      </c>
      <c r="L3725" s="42">
        <v>5215.99</v>
      </c>
      <c r="M3725" s="26">
        <f t="shared" si="124"/>
        <v>0.10482046633002336</v>
      </c>
      <c r="N3725" s="54"/>
      <c r="O3725" s="26"/>
      <c r="T3725" s="53"/>
      <c r="Y3725" s="28"/>
    </row>
    <row r="3726" spans="9:25" x14ac:dyDescent="0.3">
      <c r="I3726" s="22">
        <v>42583</v>
      </c>
      <c r="J3726" s="29">
        <f t="shared" si="123"/>
        <v>2016</v>
      </c>
      <c r="K3726" s="29">
        <v>2975</v>
      </c>
      <c r="L3726" s="42">
        <v>5361.58</v>
      </c>
      <c r="M3726" s="26" t="str">
        <f t="shared" si="124"/>
        <v/>
      </c>
      <c r="N3726" s="54"/>
      <c r="O3726" s="26"/>
      <c r="T3726" s="53"/>
      <c r="Y3726" s="28"/>
    </row>
    <row r="3727" spans="9:25" x14ac:dyDescent="0.3">
      <c r="I3727" s="22">
        <v>42584</v>
      </c>
      <c r="J3727" s="29">
        <f t="shared" si="123"/>
        <v>2016</v>
      </c>
      <c r="K3727" s="29">
        <v>3000</v>
      </c>
      <c r="L3727" s="42">
        <v>5373.32</v>
      </c>
      <c r="M3727" s="26" t="str">
        <f t="shared" si="124"/>
        <v/>
      </c>
      <c r="N3727" s="54"/>
      <c r="O3727" s="26"/>
      <c r="T3727" s="53"/>
      <c r="Y3727" s="28"/>
    </row>
    <row r="3728" spans="9:25" x14ac:dyDescent="0.3">
      <c r="I3728" s="22">
        <v>42585</v>
      </c>
      <c r="J3728" s="29">
        <f t="shared" si="123"/>
        <v>2016</v>
      </c>
      <c r="K3728" s="29">
        <v>2995</v>
      </c>
      <c r="L3728" s="42">
        <v>5351.88</v>
      </c>
      <c r="M3728" s="26">
        <f t="shared" si="124"/>
        <v>0.11493319000537475</v>
      </c>
      <c r="N3728" s="54"/>
      <c r="O3728" s="26"/>
      <c r="T3728" s="53"/>
      <c r="Y3728" s="28"/>
    </row>
    <row r="3729" spans="9:25" x14ac:dyDescent="0.3">
      <c r="I3729" s="22">
        <v>42586</v>
      </c>
      <c r="J3729" s="29">
        <f t="shared" si="123"/>
        <v>2016</v>
      </c>
      <c r="K3729" s="29">
        <v>3000</v>
      </c>
      <c r="L3729" s="42">
        <v>5373.86</v>
      </c>
      <c r="M3729" s="26">
        <f t="shared" si="124"/>
        <v>0.12398218816211355</v>
      </c>
      <c r="N3729" s="54"/>
      <c r="O3729" s="26"/>
      <c r="T3729" s="53"/>
      <c r="Y3729" s="28"/>
    </row>
    <row r="3730" spans="9:25" x14ac:dyDescent="0.3">
      <c r="I3730" s="22">
        <v>42587</v>
      </c>
      <c r="J3730" s="29">
        <f t="shared" si="123"/>
        <v>2016</v>
      </c>
      <c r="K3730" s="29">
        <v>3020</v>
      </c>
      <c r="L3730" s="42">
        <v>5420.25</v>
      </c>
      <c r="M3730" s="26">
        <f t="shared" si="124"/>
        <v>0.11745520592595042</v>
      </c>
      <c r="N3730" s="54"/>
      <c r="O3730" s="26"/>
      <c r="T3730" s="53"/>
      <c r="Y3730" s="28"/>
    </row>
    <row r="3731" spans="9:25" x14ac:dyDescent="0.3">
      <c r="I3731" s="22">
        <v>42590</v>
      </c>
      <c r="J3731" s="29">
        <f t="shared" si="123"/>
        <v>2016</v>
      </c>
      <c r="K3731" s="29">
        <v>3020</v>
      </c>
      <c r="L3731" s="42">
        <v>5458.98</v>
      </c>
      <c r="M3731" s="26" t="str">
        <f t="shared" si="124"/>
        <v/>
      </c>
      <c r="N3731" s="54"/>
      <c r="O3731" s="26"/>
      <c r="T3731" s="53"/>
      <c r="Y3731" s="28"/>
    </row>
    <row r="3732" spans="9:25" x14ac:dyDescent="0.3">
      <c r="I3732" s="22">
        <v>42591</v>
      </c>
      <c r="J3732" s="29">
        <f t="shared" si="123"/>
        <v>2016</v>
      </c>
      <c r="K3732" s="29">
        <v>3000</v>
      </c>
      <c r="L3732" s="42">
        <v>5440.29</v>
      </c>
      <c r="M3732" s="26" t="str">
        <f t="shared" si="124"/>
        <v/>
      </c>
      <c r="N3732" s="54"/>
      <c r="O3732" s="26"/>
      <c r="T3732" s="53"/>
      <c r="Y3732" s="28"/>
    </row>
    <row r="3733" spans="9:25" x14ac:dyDescent="0.3">
      <c r="I3733" s="22">
        <v>42592</v>
      </c>
      <c r="J3733" s="29">
        <f t="shared" si="123"/>
        <v>2016</v>
      </c>
      <c r="K3733" s="29">
        <v>2990</v>
      </c>
      <c r="L3733" s="42">
        <v>5423.95</v>
      </c>
      <c r="M3733" s="26">
        <f t="shared" si="124"/>
        <v>0.14213668284568168</v>
      </c>
      <c r="N3733" s="54"/>
      <c r="O3733" s="26"/>
      <c r="T3733" s="53"/>
      <c r="Y3733" s="28"/>
    </row>
    <row r="3734" spans="9:25" x14ac:dyDescent="0.3">
      <c r="I3734" s="22">
        <v>42593</v>
      </c>
      <c r="J3734" s="29">
        <f t="shared" si="123"/>
        <v>2016</v>
      </c>
      <c r="K3734" s="29">
        <v>2990</v>
      </c>
      <c r="L3734" s="42">
        <v>5419.09</v>
      </c>
      <c r="M3734" s="26">
        <f t="shared" si="124"/>
        <v>0.1723060016138139</v>
      </c>
      <c r="N3734" s="54"/>
      <c r="O3734" s="26"/>
      <c r="T3734" s="53"/>
      <c r="Y3734" s="28"/>
    </row>
    <row r="3735" spans="9:25" x14ac:dyDescent="0.3">
      <c r="I3735" s="22">
        <v>42594</v>
      </c>
      <c r="J3735" s="29">
        <f t="shared" si="123"/>
        <v>2016</v>
      </c>
      <c r="K3735" s="29">
        <v>3000</v>
      </c>
      <c r="L3735" s="42">
        <v>5377.2</v>
      </c>
      <c r="M3735" s="26">
        <f t="shared" si="124"/>
        <v>0.20040451033488188</v>
      </c>
      <c r="N3735" s="54"/>
      <c r="O3735" s="26"/>
      <c r="T3735" s="53"/>
      <c r="Y3735" s="28"/>
    </row>
    <row r="3736" spans="9:25" x14ac:dyDescent="0.3">
      <c r="I3736" s="22">
        <v>42597</v>
      </c>
      <c r="J3736" s="29">
        <f t="shared" si="123"/>
        <v>2016</v>
      </c>
      <c r="K3736" s="29">
        <v>3010</v>
      </c>
      <c r="L3736" s="42">
        <v>5320.56</v>
      </c>
      <c r="M3736" s="26" t="str">
        <f t="shared" si="124"/>
        <v/>
      </c>
      <c r="N3736" s="54"/>
      <c r="O3736" s="26"/>
      <c r="T3736" s="53"/>
      <c r="Y3736" s="28"/>
    </row>
    <row r="3737" spans="9:25" x14ac:dyDescent="0.3">
      <c r="I3737" s="22">
        <v>42598</v>
      </c>
      <c r="J3737" s="29">
        <f t="shared" si="123"/>
        <v>2016</v>
      </c>
      <c r="K3737" s="29">
        <v>3025</v>
      </c>
      <c r="L3737" s="42">
        <v>5371.85</v>
      </c>
      <c r="M3737" s="26" t="str">
        <f t="shared" si="124"/>
        <v/>
      </c>
      <c r="N3737" s="54"/>
      <c r="O3737" s="26"/>
      <c r="T3737" s="53"/>
      <c r="Y3737" s="28"/>
    </row>
    <row r="3738" spans="9:25" x14ac:dyDescent="0.3">
      <c r="I3738" s="22">
        <v>42600</v>
      </c>
      <c r="J3738" s="29">
        <f t="shared" si="123"/>
        <v>2016</v>
      </c>
      <c r="K3738" s="29">
        <v>3040</v>
      </c>
      <c r="L3738" s="42">
        <v>5461.45</v>
      </c>
      <c r="M3738" s="26">
        <f t="shared" si="124"/>
        <v>0.21083565385502215</v>
      </c>
      <c r="N3738" s="54"/>
      <c r="O3738" s="26"/>
      <c r="T3738" s="53"/>
      <c r="Y3738" s="28"/>
    </row>
    <row r="3739" spans="9:25" x14ac:dyDescent="0.3">
      <c r="I3739" s="22">
        <v>42601</v>
      </c>
      <c r="J3739" s="29">
        <f t="shared" si="123"/>
        <v>2016</v>
      </c>
      <c r="K3739" s="29">
        <v>3060</v>
      </c>
      <c r="L3739" s="42">
        <v>5416.04</v>
      </c>
      <c r="M3739" s="26">
        <f t="shared" si="124"/>
        <v>0.20779440886304038</v>
      </c>
      <c r="N3739" s="54"/>
      <c r="O3739" s="26"/>
      <c r="T3739" s="53"/>
      <c r="Y3739" s="28"/>
    </row>
    <row r="3740" spans="9:25" x14ac:dyDescent="0.3">
      <c r="I3740" s="22">
        <v>42604</v>
      </c>
      <c r="J3740" s="29">
        <f t="shared" si="123"/>
        <v>2016</v>
      </c>
      <c r="K3740" s="29">
        <v>3060</v>
      </c>
      <c r="L3740" s="42">
        <v>5427.18</v>
      </c>
      <c r="M3740" s="26" t="str">
        <f t="shared" si="124"/>
        <v/>
      </c>
      <c r="N3740" s="54"/>
      <c r="O3740" s="26"/>
      <c r="T3740" s="53"/>
      <c r="Y3740" s="28"/>
    </row>
    <row r="3741" spans="9:25" x14ac:dyDescent="0.3">
      <c r="I3741" s="22">
        <v>42605</v>
      </c>
      <c r="J3741" s="29">
        <f t="shared" si="123"/>
        <v>2016</v>
      </c>
      <c r="K3741" s="29">
        <v>3055</v>
      </c>
      <c r="L3741" s="42">
        <v>5417.14</v>
      </c>
      <c r="M3741" s="26" t="str">
        <f t="shared" si="124"/>
        <v/>
      </c>
      <c r="N3741" s="54"/>
      <c r="O3741" s="26"/>
      <c r="T3741" s="53"/>
      <c r="Y3741" s="28"/>
    </row>
    <row r="3742" spans="9:25" x14ac:dyDescent="0.3">
      <c r="I3742" s="22">
        <v>42606</v>
      </c>
      <c r="J3742" s="29">
        <f t="shared" si="123"/>
        <v>2016</v>
      </c>
      <c r="K3742" s="29">
        <v>3060</v>
      </c>
      <c r="L3742" s="42">
        <v>5403.99</v>
      </c>
      <c r="M3742" s="26">
        <f t="shared" si="124"/>
        <v>0.29787234042553201</v>
      </c>
      <c r="N3742" s="54"/>
      <c r="O3742" s="26"/>
      <c r="T3742" s="53"/>
      <c r="Y3742" s="28"/>
    </row>
    <row r="3743" spans="9:25" x14ac:dyDescent="0.3">
      <c r="I3743" s="22">
        <v>42607</v>
      </c>
      <c r="J3743" s="29">
        <f t="shared" si="123"/>
        <v>2016</v>
      </c>
      <c r="K3743" s="29">
        <v>3050</v>
      </c>
      <c r="L3743" s="42">
        <v>5454.12</v>
      </c>
      <c r="M3743" s="26">
        <f t="shared" si="124"/>
        <v>0.28984746363958847</v>
      </c>
      <c r="N3743" s="54"/>
      <c r="O3743" s="26"/>
      <c r="T3743" s="53"/>
      <c r="Y3743" s="28"/>
    </row>
    <row r="3744" spans="9:25" x14ac:dyDescent="0.3">
      <c r="I3744" s="22">
        <v>42608</v>
      </c>
      <c r="J3744" s="29">
        <f t="shared" si="123"/>
        <v>2016</v>
      </c>
      <c r="K3744" s="29">
        <v>3040</v>
      </c>
      <c r="L3744" s="42">
        <v>5438.83</v>
      </c>
      <c r="M3744" s="26">
        <f t="shared" si="124"/>
        <v>0.28343004391502064</v>
      </c>
      <c r="N3744" s="54"/>
      <c r="O3744" s="26"/>
      <c r="T3744" s="53"/>
      <c r="Y3744" s="28"/>
    </row>
    <row r="3745" spans="9:25" x14ac:dyDescent="0.3">
      <c r="I3745" s="22">
        <v>42611</v>
      </c>
      <c r="J3745" s="29">
        <f t="shared" si="123"/>
        <v>2016</v>
      </c>
      <c r="K3745" s="29">
        <v>3005</v>
      </c>
      <c r="L3745" s="42">
        <v>5370.76</v>
      </c>
      <c r="M3745" s="26" t="str">
        <f t="shared" si="124"/>
        <v/>
      </c>
      <c r="N3745" s="54"/>
      <c r="O3745" s="26"/>
      <c r="T3745" s="53"/>
      <c r="Y3745" s="28"/>
    </row>
    <row r="3746" spans="9:25" x14ac:dyDescent="0.3">
      <c r="I3746" s="22">
        <v>42612</v>
      </c>
      <c r="J3746" s="29">
        <f t="shared" si="123"/>
        <v>2016</v>
      </c>
      <c r="K3746" s="29">
        <v>3000</v>
      </c>
      <c r="L3746" s="42">
        <v>5362.32</v>
      </c>
      <c r="M3746" s="26" t="str">
        <f t="shared" si="124"/>
        <v/>
      </c>
      <c r="N3746" s="54"/>
      <c r="O3746" s="26"/>
      <c r="T3746" s="53"/>
      <c r="Y3746" s="28"/>
    </row>
    <row r="3747" spans="9:25" x14ac:dyDescent="0.3">
      <c r="I3747" s="22">
        <v>42613</v>
      </c>
      <c r="J3747" s="29">
        <f t="shared" si="123"/>
        <v>2016</v>
      </c>
      <c r="K3747" s="29">
        <v>3010</v>
      </c>
      <c r="L3747" s="42">
        <v>5386.08</v>
      </c>
      <c r="M3747" s="26">
        <f t="shared" si="124"/>
        <v>0.19435605296245137</v>
      </c>
      <c r="N3747" s="54"/>
      <c r="O3747" s="26"/>
      <c r="T3747" s="53"/>
      <c r="Y3747" s="28"/>
    </row>
    <row r="3748" spans="9:25" x14ac:dyDescent="0.3">
      <c r="I3748" s="22">
        <v>42614</v>
      </c>
      <c r="J3748" s="29">
        <f t="shared" si="123"/>
        <v>2016</v>
      </c>
      <c r="K3748" s="29">
        <v>3000</v>
      </c>
      <c r="L3748" s="42">
        <v>5334.55</v>
      </c>
      <c r="M3748" s="26">
        <f t="shared" si="124"/>
        <v>0.20897413234340936</v>
      </c>
      <c r="N3748" s="54"/>
      <c r="O3748" s="26"/>
      <c r="T3748" s="53"/>
      <c r="Y3748" s="28"/>
    </row>
    <row r="3749" spans="9:25" x14ac:dyDescent="0.3">
      <c r="I3749" s="22">
        <v>42615</v>
      </c>
      <c r="J3749" s="29">
        <f t="shared" si="123"/>
        <v>2016</v>
      </c>
      <c r="K3749" s="29">
        <v>3000</v>
      </c>
      <c r="L3749" s="42">
        <v>5353.46</v>
      </c>
      <c r="M3749" s="26">
        <f t="shared" si="124"/>
        <v>0.21633884611102655</v>
      </c>
      <c r="N3749" s="54"/>
      <c r="O3749" s="26"/>
      <c r="T3749" s="53"/>
      <c r="Y3749" s="28"/>
    </row>
    <row r="3750" spans="9:25" x14ac:dyDescent="0.3">
      <c r="I3750" s="22">
        <v>42618</v>
      </c>
      <c r="J3750" s="29">
        <f t="shared" si="123"/>
        <v>2016</v>
      </c>
      <c r="K3750" s="29">
        <v>3000</v>
      </c>
      <c r="L3750" s="42">
        <v>5356.95</v>
      </c>
      <c r="M3750" s="26" t="str">
        <f t="shared" si="124"/>
        <v/>
      </c>
      <c r="N3750" s="54"/>
      <c r="O3750" s="26"/>
      <c r="T3750" s="53"/>
      <c r="Y3750" s="28"/>
    </row>
    <row r="3751" spans="9:25" x14ac:dyDescent="0.3">
      <c r="I3751" s="22">
        <v>42619</v>
      </c>
      <c r="J3751" s="29">
        <f t="shared" si="123"/>
        <v>2016</v>
      </c>
      <c r="K3751" s="29">
        <v>3005</v>
      </c>
      <c r="L3751" s="42">
        <v>5372.1</v>
      </c>
      <c r="M3751" s="26" t="str">
        <f t="shared" si="124"/>
        <v/>
      </c>
      <c r="N3751" s="54"/>
      <c r="O3751" s="26"/>
      <c r="T3751" s="53"/>
      <c r="Y3751" s="28"/>
    </row>
    <row r="3752" spans="9:25" x14ac:dyDescent="0.3">
      <c r="I3752" s="22">
        <v>42620</v>
      </c>
      <c r="J3752" s="29">
        <f t="shared" si="123"/>
        <v>2016</v>
      </c>
      <c r="K3752" s="29">
        <v>3040</v>
      </c>
      <c r="L3752" s="42">
        <v>5381.35</v>
      </c>
      <c r="M3752" s="26">
        <f t="shared" si="124"/>
        <v>0.25107814487012287</v>
      </c>
      <c r="N3752" s="54"/>
      <c r="O3752" s="26"/>
      <c r="T3752" s="53"/>
      <c r="Y3752" s="28"/>
    </row>
    <row r="3753" spans="9:25" x14ac:dyDescent="0.3">
      <c r="I3753" s="22">
        <v>42621</v>
      </c>
      <c r="J3753" s="29">
        <f t="shared" si="123"/>
        <v>2016</v>
      </c>
      <c r="K3753" s="29">
        <v>3035</v>
      </c>
      <c r="L3753" s="42">
        <v>5371.08</v>
      </c>
      <c r="M3753" s="26">
        <f t="shared" si="124"/>
        <v>0.24371148916660293</v>
      </c>
      <c r="N3753" s="54"/>
      <c r="O3753" s="26"/>
      <c r="T3753" s="53"/>
      <c r="Y3753" s="28"/>
    </row>
    <row r="3754" spans="9:25" x14ac:dyDescent="0.3">
      <c r="I3754" s="22">
        <v>42622</v>
      </c>
      <c r="J3754" s="29">
        <f t="shared" si="123"/>
        <v>2016</v>
      </c>
      <c r="K3754" s="29">
        <v>3010</v>
      </c>
      <c r="L3754" s="42">
        <v>5281.92</v>
      </c>
      <c r="M3754" s="26">
        <f t="shared" si="124"/>
        <v>0.21499420327193106</v>
      </c>
      <c r="N3754" s="54"/>
      <c r="O3754" s="26"/>
      <c r="T3754" s="53"/>
      <c r="Y3754" s="28"/>
    </row>
    <row r="3755" spans="9:25" x14ac:dyDescent="0.3">
      <c r="I3755" s="22">
        <v>42626</v>
      </c>
      <c r="J3755" s="29">
        <f t="shared" si="123"/>
        <v>2016</v>
      </c>
      <c r="K3755" s="29">
        <v>3005</v>
      </c>
      <c r="L3755" s="42">
        <v>5215.57</v>
      </c>
      <c r="M3755" s="26" t="str">
        <f t="shared" si="124"/>
        <v/>
      </c>
      <c r="N3755" s="54"/>
      <c r="O3755" s="26"/>
      <c r="T3755" s="53"/>
      <c r="Y3755" s="28"/>
    </row>
    <row r="3756" spans="9:25" x14ac:dyDescent="0.3">
      <c r="I3756" s="22">
        <v>42627</v>
      </c>
      <c r="J3756" s="29">
        <f t="shared" si="123"/>
        <v>2016</v>
      </c>
      <c r="K3756" s="29">
        <v>2995</v>
      </c>
      <c r="L3756" s="42">
        <v>5146.04</v>
      </c>
      <c r="M3756" s="26">
        <f t="shared" si="124"/>
        <v>0.17211988966761346</v>
      </c>
      <c r="N3756" s="54"/>
      <c r="O3756" s="26"/>
      <c r="T3756" s="53"/>
      <c r="Y3756" s="28"/>
    </row>
    <row r="3757" spans="9:25" x14ac:dyDescent="0.3">
      <c r="I3757" s="22">
        <v>42628</v>
      </c>
      <c r="J3757" s="29">
        <f t="shared" si="123"/>
        <v>2016</v>
      </c>
      <c r="K3757" s="29">
        <v>3020</v>
      </c>
      <c r="L3757" s="42">
        <v>5265.82</v>
      </c>
      <c r="M3757" s="26">
        <f t="shared" si="124"/>
        <v>0.21132417486358906</v>
      </c>
      <c r="N3757" s="54"/>
      <c r="O3757" s="26"/>
      <c r="T3757" s="53"/>
      <c r="Y3757" s="28"/>
    </row>
    <row r="3758" spans="9:25" x14ac:dyDescent="0.3">
      <c r="I3758" s="22">
        <v>42629</v>
      </c>
      <c r="J3758" s="29">
        <f t="shared" si="123"/>
        <v>2016</v>
      </c>
      <c r="K3758" s="29">
        <v>3020</v>
      </c>
      <c r="L3758" s="42">
        <v>5267.77</v>
      </c>
      <c r="M3758" s="26">
        <f t="shared" si="124"/>
        <v>0.21587024611599284</v>
      </c>
      <c r="N3758" s="54"/>
      <c r="O3758" s="26"/>
      <c r="T3758" s="53"/>
      <c r="Y3758" s="28"/>
    </row>
    <row r="3759" spans="9:25" x14ac:dyDescent="0.3">
      <c r="I3759" s="22">
        <v>42632</v>
      </c>
      <c r="J3759" s="29">
        <f t="shared" si="123"/>
        <v>2016</v>
      </c>
      <c r="K3759" s="29">
        <v>3050</v>
      </c>
      <c r="L3759" s="42">
        <v>5321.84</v>
      </c>
      <c r="M3759" s="26" t="str">
        <f t="shared" si="124"/>
        <v/>
      </c>
      <c r="N3759" s="54"/>
      <c r="O3759" s="26"/>
      <c r="T3759" s="53"/>
      <c r="Y3759" s="28"/>
    </row>
    <row r="3760" spans="9:25" x14ac:dyDescent="0.3">
      <c r="I3760" s="22">
        <v>42633</v>
      </c>
      <c r="J3760" s="29">
        <f t="shared" si="123"/>
        <v>2016</v>
      </c>
      <c r="K3760" s="29">
        <v>3020</v>
      </c>
      <c r="L3760" s="42">
        <v>5302.49</v>
      </c>
      <c r="M3760" s="26" t="str">
        <f t="shared" si="124"/>
        <v/>
      </c>
      <c r="N3760" s="54"/>
      <c r="O3760" s="26"/>
      <c r="T3760" s="53"/>
      <c r="Y3760" s="28"/>
    </row>
    <row r="3761" spans="9:25" x14ac:dyDescent="0.3">
      <c r="I3761" s="22">
        <v>42634</v>
      </c>
      <c r="J3761" s="29">
        <f t="shared" si="123"/>
        <v>2016</v>
      </c>
      <c r="K3761" s="29">
        <v>3035</v>
      </c>
      <c r="L3761" s="42">
        <v>5342.59</v>
      </c>
      <c r="M3761" s="26">
        <f t="shared" si="124"/>
        <v>0.22086205005392959</v>
      </c>
      <c r="N3761" s="54"/>
      <c r="O3761" s="26"/>
      <c r="T3761" s="53"/>
      <c r="Y3761" s="28"/>
    </row>
    <row r="3762" spans="9:25" x14ac:dyDescent="0.3">
      <c r="I3762" s="22">
        <v>42635</v>
      </c>
      <c r="J3762" s="29">
        <f t="shared" si="123"/>
        <v>2016</v>
      </c>
      <c r="K3762" s="29">
        <v>3070</v>
      </c>
      <c r="L3762" s="42">
        <v>5380.26</v>
      </c>
      <c r="M3762" s="26">
        <f t="shared" si="124"/>
        <v>0.23853831916833185</v>
      </c>
      <c r="N3762" s="54"/>
      <c r="O3762" s="26"/>
      <c r="T3762" s="53"/>
      <c r="Y3762" s="28"/>
    </row>
    <row r="3763" spans="9:25" x14ac:dyDescent="0.3">
      <c r="I3763" s="22">
        <v>42636</v>
      </c>
      <c r="J3763" s="29">
        <f t="shared" si="123"/>
        <v>2016</v>
      </c>
      <c r="K3763" s="29">
        <v>3095</v>
      </c>
      <c r="L3763" s="42">
        <v>5388.91</v>
      </c>
      <c r="M3763" s="26">
        <f t="shared" si="124"/>
        <v>0.26964280244932759</v>
      </c>
      <c r="N3763" s="54"/>
      <c r="O3763" s="26"/>
      <c r="T3763" s="53"/>
      <c r="Y3763" s="28"/>
    </row>
    <row r="3764" spans="9:25" x14ac:dyDescent="0.3">
      <c r="I3764" s="22">
        <v>42639</v>
      </c>
      <c r="J3764" s="29">
        <f t="shared" si="123"/>
        <v>2016</v>
      </c>
      <c r="K3764" s="29">
        <v>3070</v>
      </c>
      <c r="L3764" s="42">
        <v>5352.14</v>
      </c>
      <c r="M3764" s="26" t="str">
        <f t="shared" si="124"/>
        <v/>
      </c>
      <c r="N3764" s="54"/>
      <c r="O3764" s="26"/>
      <c r="T3764" s="53"/>
      <c r="Y3764" s="28"/>
    </row>
    <row r="3765" spans="9:25" x14ac:dyDescent="0.3">
      <c r="I3765" s="22">
        <v>42640</v>
      </c>
      <c r="J3765" s="29">
        <f t="shared" si="123"/>
        <v>2016</v>
      </c>
      <c r="K3765" s="29">
        <v>3200</v>
      </c>
      <c r="L3765" s="42">
        <v>5419.6</v>
      </c>
      <c r="M3765" s="26" t="str">
        <f t="shared" si="124"/>
        <v/>
      </c>
      <c r="N3765" s="54"/>
      <c r="O3765" s="26"/>
      <c r="T3765" s="53"/>
      <c r="Y3765" s="28"/>
    </row>
    <row r="3766" spans="9:25" x14ac:dyDescent="0.3">
      <c r="I3766" s="22">
        <v>42641</v>
      </c>
      <c r="J3766" s="29">
        <f t="shared" si="123"/>
        <v>2016</v>
      </c>
      <c r="K3766" s="29">
        <v>3085</v>
      </c>
      <c r="L3766" s="42">
        <v>5425.34</v>
      </c>
      <c r="M3766" s="26">
        <f t="shared" si="124"/>
        <v>0.3166703070015775</v>
      </c>
      <c r="N3766" s="54"/>
      <c r="O3766" s="26"/>
      <c r="T3766" s="53"/>
      <c r="Y3766" s="28"/>
    </row>
    <row r="3767" spans="9:25" x14ac:dyDescent="0.3">
      <c r="I3767" s="22">
        <v>42642</v>
      </c>
      <c r="J3767" s="29">
        <f t="shared" si="123"/>
        <v>2016</v>
      </c>
      <c r="K3767" s="29">
        <v>3145</v>
      </c>
      <c r="L3767" s="42">
        <v>5431.96</v>
      </c>
      <c r="M3767" s="26">
        <f t="shared" si="124"/>
        <v>0.30000646178809648</v>
      </c>
      <c r="N3767" s="54"/>
      <c r="O3767" s="26"/>
      <c r="T3767" s="53"/>
      <c r="Y3767" s="28"/>
    </row>
    <row r="3768" spans="9:25" x14ac:dyDescent="0.3">
      <c r="I3768" s="22">
        <v>42643</v>
      </c>
      <c r="J3768" s="29">
        <f t="shared" si="123"/>
        <v>2016</v>
      </c>
      <c r="K3768" s="29">
        <v>3140</v>
      </c>
      <c r="L3768" s="42">
        <v>5364.8</v>
      </c>
      <c r="M3768" s="26">
        <f t="shared" si="124"/>
        <v>0.27010281942560338</v>
      </c>
      <c r="N3768" s="54"/>
      <c r="O3768" s="26"/>
      <c r="T3768" s="53"/>
      <c r="Y3768" s="28"/>
    </row>
    <row r="3769" spans="9:25" x14ac:dyDescent="0.3">
      <c r="I3769" s="22">
        <v>42646</v>
      </c>
      <c r="J3769" s="29">
        <f t="shared" si="123"/>
        <v>2016</v>
      </c>
      <c r="K3769" s="29">
        <v>3195</v>
      </c>
      <c r="L3769" s="42">
        <v>5463.92</v>
      </c>
      <c r="M3769" s="26" t="str">
        <f t="shared" si="124"/>
        <v/>
      </c>
      <c r="N3769" s="54"/>
      <c r="O3769" s="26"/>
      <c r="T3769" s="53"/>
      <c r="Y3769" s="28"/>
    </row>
    <row r="3770" spans="9:25" x14ac:dyDescent="0.3">
      <c r="I3770" s="22">
        <v>42647</v>
      </c>
      <c r="J3770" s="29">
        <f t="shared" si="123"/>
        <v>2016</v>
      </c>
      <c r="K3770" s="29">
        <v>3190</v>
      </c>
      <c r="L3770" s="42">
        <v>5472.32</v>
      </c>
      <c r="M3770" s="26" t="str">
        <f t="shared" si="124"/>
        <v/>
      </c>
      <c r="N3770" s="54"/>
      <c r="O3770" s="26"/>
      <c r="T3770" s="53"/>
      <c r="Y3770" s="28"/>
    </row>
    <row r="3771" spans="9:25" x14ac:dyDescent="0.3">
      <c r="I3771" s="22">
        <v>42648</v>
      </c>
      <c r="J3771" s="29">
        <f t="shared" si="123"/>
        <v>2016</v>
      </c>
      <c r="K3771" s="29">
        <v>3160</v>
      </c>
      <c r="L3771" s="42">
        <v>5420.65</v>
      </c>
      <c r="M3771" s="26">
        <f t="shared" si="124"/>
        <v>0.24793378916591843</v>
      </c>
      <c r="N3771" s="54"/>
      <c r="O3771" s="26"/>
      <c r="T3771" s="53"/>
      <c r="Y3771" s="28"/>
    </row>
    <row r="3772" spans="9:25" x14ac:dyDescent="0.3">
      <c r="I3772" s="22">
        <v>42649</v>
      </c>
      <c r="J3772" s="29">
        <f t="shared" si="123"/>
        <v>2016</v>
      </c>
      <c r="K3772" s="29">
        <v>3155</v>
      </c>
      <c r="L3772" s="42">
        <v>5409.34</v>
      </c>
      <c r="M3772" s="26">
        <f t="shared" si="124"/>
        <v>0.21673587087080343</v>
      </c>
      <c r="N3772" s="54"/>
      <c r="O3772" s="26"/>
      <c r="T3772" s="53"/>
      <c r="Y3772" s="28"/>
    </row>
    <row r="3773" spans="9:25" x14ac:dyDescent="0.3">
      <c r="I3773" s="22">
        <v>42650</v>
      </c>
      <c r="J3773" s="29">
        <f t="shared" si="123"/>
        <v>2016</v>
      </c>
      <c r="K3773" s="29">
        <v>3160</v>
      </c>
      <c r="L3773" s="42">
        <v>5377.15</v>
      </c>
      <c r="M3773" s="26">
        <f t="shared" si="124"/>
        <v>0.19834950179736258</v>
      </c>
      <c r="N3773" s="54"/>
      <c r="O3773" s="26"/>
      <c r="T3773" s="53"/>
      <c r="Y3773" s="28"/>
    </row>
    <row r="3774" spans="9:25" x14ac:dyDescent="0.3">
      <c r="I3774" s="22">
        <v>42653</v>
      </c>
      <c r="J3774" s="29">
        <f t="shared" si="123"/>
        <v>2016</v>
      </c>
      <c r="K3774" s="29">
        <v>3140</v>
      </c>
      <c r="L3774" s="42">
        <v>5360.83</v>
      </c>
      <c r="M3774" s="26" t="str">
        <f t="shared" si="124"/>
        <v/>
      </c>
      <c r="N3774" s="54"/>
      <c r="O3774" s="26"/>
      <c r="T3774" s="53"/>
      <c r="Y3774" s="28"/>
    </row>
    <row r="3775" spans="9:25" x14ac:dyDescent="0.3">
      <c r="I3775" s="22">
        <v>42654</v>
      </c>
      <c r="J3775" s="29">
        <f t="shared" si="123"/>
        <v>2016</v>
      </c>
      <c r="K3775" s="29">
        <v>3160</v>
      </c>
      <c r="L3775" s="42">
        <v>5382</v>
      </c>
      <c r="M3775" s="26" t="str">
        <f t="shared" si="124"/>
        <v/>
      </c>
      <c r="N3775" s="54"/>
      <c r="O3775" s="26"/>
      <c r="T3775" s="53"/>
      <c r="Y3775" s="28"/>
    </row>
    <row r="3776" spans="9:25" x14ac:dyDescent="0.3">
      <c r="I3776" s="22">
        <v>42655</v>
      </c>
      <c r="J3776" s="29">
        <f t="shared" si="123"/>
        <v>2016</v>
      </c>
      <c r="K3776" s="29">
        <v>3120</v>
      </c>
      <c r="L3776" s="42">
        <v>5364.61</v>
      </c>
      <c r="M3776" s="26">
        <f t="shared" si="124"/>
        <v>0.15848541584335871</v>
      </c>
      <c r="N3776" s="54"/>
      <c r="O3776" s="26"/>
      <c r="T3776" s="53"/>
      <c r="Y3776" s="28"/>
    </row>
    <row r="3777" spans="9:25" x14ac:dyDescent="0.3">
      <c r="I3777" s="22">
        <v>42656</v>
      </c>
      <c r="J3777" s="29">
        <f t="shared" si="123"/>
        <v>2016</v>
      </c>
      <c r="K3777" s="29">
        <v>3090</v>
      </c>
      <c r="L3777" s="42">
        <v>5340.4</v>
      </c>
      <c r="M3777" s="26">
        <f t="shared" si="124"/>
        <v>0.19123459764269202</v>
      </c>
      <c r="N3777" s="54"/>
      <c r="O3777" s="26"/>
      <c r="T3777" s="53"/>
      <c r="Y3777" s="28"/>
    </row>
    <row r="3778" spans="9:25" x14ac:dyDescent="0.3">
      <c r="I3778" s="22">
        <v>42657</v>
      </c>
      <c r="J3778" s="29">
        <f t="shared" si="123"/>
        <v>2016</v>
      </c>
      <c r="K3778" s="29">
        <v>3160</v>
      </c>
      <c r="L3778" s="42">
        <v>5399.89</v>
      </c>
      <c r="M3778" s="26" t="str">
        <f t="shared" si="124"/>
        <v/>
      </c>
      <c r="N3778" s="54"/>
      <c r="O3778" s="26"/>
      <c r="T3778" s="53"/>
      <c r="Y3778" s="28"/>
    </row>
    <row r="3779" spans="9:25" x14ac:dyDescent="0.3">
      <c r="I3779" s="22">
        <v>42660</v>
      </c>
      <c r="J3779" s="29">
        <f t="shared" si="123"/>
        <v>2016</v>
      </c>
      <c r="K3779" s="29">
        <v>3180</v>
      </c>
      <c r="L3779" s="42">
        <v>5410.3</v>
      </c>
      <c r="M3779" s="26" t="str">
        <f t="shared" si="124"/>
        <v/>
      </c>
      <c r="N3779" s="54"/>
      <c r="O3779" s="26"/>
      <c r="T3779" s="53"/>
      <c r="Y3779" s="28"/>
    </row>
    <row r="3780" spans="9:25" x14ac:dyDescent="0.3">
      <c r="I3780" s="22">
        <v>42661</v>
      </c>
      <c r="J3780" s="29">
        <f t="shared" si="123"/>
        <v>2016</v>
      </c>
      <c r="K3780" s="29">
        <v>3210</v>
      </c>
      <c r="L3780" s="42">
        <v>5430.05</v>
      </c>
      <c r="M3780" s="26" t="str">
        <f t="shared" si="124"/>
        <v/>
      </c>
      <c r="N3780" s="54"/>
      <c r="O3780" s="26"/>
      <c r="T3780" s="53"/>
      <c r="Y3780" s="28"/>
    </row>
    <row r="3781" spans="9:25" x14ac:dyDescent="0.3">
      <c r="I3781" s="22">
        <v>42662</v>
      </c>
      <c r="J3781" s="29">
        <f t="shared" ref="J3781:J3844" si="125">YEAR(I3781)</f>
        <v>2016</v>
      </c>
      <c r="K3781" s="29">
        <v>3195</v>
      </c>
      <c r="L3781" s="42">
        <v>5409.29</v>
      </c>
      <c r="M3781" s="26">
        <f t="shared" ref="M3781:M3844" si="126">IFERROR((L3781-_xlfn.XLOOKUP(EDATE(I3781, -12), I:I, L:L, "", 0)) / _xlfn.XLOOKUP(EDATE(I3781, -12), I:I, L:L, "", 0),IF(_xlfn.XLOOKUP(EDATE(I3781, -12), I:I, L:L, "", 0)=0, "Previous Year Value is Zero", ""))</f>
        <v>0.18369352099854694</v>
      </c>
      <c r="N3781" s="54"/>
      <c r="O3781" s="26"/>
      <c r="T3781" s="53"/>
      <c r="Y3781" s="28"/>
    </row>
    <row r="3782" spans="9:25" x14ac:dyDescent="0.3">
      <c r="I3782" s="22">
        <v>42663</v>
      </c>
      <c r="J3782" s="29">
        <f t="shared" si="125"/>
        <v>2016</v>
      </c>
      <c r="K3782" s="29">
        <v>3150</v>
      </c>
      <c r="L3782" s="42">
        <v>5403.69</v>
      </c>
      <c r="M3782" s="26">
        <f t="shared" si="126"/>
        <v>0.17834760195559354</v>
      </c>
      <c r="N3782" s="54"/>
      <c r="O3782" s="26"/>
      <c r="T3782" s="53"/>
      <c r="Y3782" s="28"/>
    </row>
    <row r="3783" spans="9:25" x14ac:dyDescent="0.3">
      <c r="I3783" s="22">
        <v>42664</v>
      </c>
      <c r="J3783" s="29">
        <f t="shared" si="125"/>
        <v>2016</v>
      </c>
      <c r="K3783" s="29">
        <v>3160</v>
      </c>
      <c r="L3783" s="42">
        <v>5409.24</v>
      </c>
      <c r="M3783" s="26">
        <f t="shared" si="126"/>
        <v>0.17458628559268491</v>
      </c>
      <c r="N3783" s="54"/>
      <c r="O3783" s="26"/>
      <c r="T3783" s="53"/>
      <c r="Y3783" s="28"/>
    </row>
    <row r="3784" spans="9:25" x14ac:dyDescent="0.3">
      <c r="I3784" s="22">
        <v>42667</v>
      </c>
      <c r="J3784" s="29">
        <f t="shared" si="125"/>
        <v>2016</v>
      </c>
      <c r="K3784" s="29">
        <v>3135</v>
      </c>
      <c r="L3784" s="42">
        <v>5421</v>
      </c>
      <c r="M3784" s="26" t="str">
        <f t="shared" si="126"/>
        <v/>
      </c>
      <c r="N3784" s="54"/>
      <c r="O3784" s="26"/>
      <c r="T3784" s="53"/>
      <c r="Y3784" s="28"/>
    </row>
    <row r="3785" spans="9:25" x14ac:dyDescent="0.3">
      <c r="I3785" s="22">
        <v>42668</v>
      </c>
      <c r="J3785" s="29">
        <f t="shared" si="125"/>
        <v>2016</v>
      </c>
      <c r="K3785" s="29">
        <v>3100</v>
      </c>
      <c r="L3785" s="42">
        <v>5397.82</v>
      </c>
      <c r="M3785" s="26" t="str">
        <f t="shared" si="126"/>
        <v/>
      </c>
      <c r="N3785" s="54"/>
      <c r="O3785" s="26"/>
      <c r="T3785" s="53"/>
      <c r="Y3785" s="28"/>
    </row>
    <row r="3786" spans="9:25" x14ac:dyDescent="0.3">
      <c r="I3786" s="22">
        <v>42669</v>
      </c>
      <c r="J3786" s="29">
        <f t="shared" si="125"/>
        <v>2016</v>
      </c>
      <c r="K3786" s="29">
        <v>3100</v>
      </c>
      <c r="L3786" s="42">
        <v>5399.68</v>
      </c>
      <c r="M3786" s="26">
        <f t="shared" si="126"/>
        <v>0.15089807341033445</v>
      </c>
      <c r="N3786" s="54"/>
      <c r="O3786" s="26"/>
      <c r="T3786" s="53"/>
      <c r="Y3786" s="28"/>
    </row>
    <row r="3787" spans="9:25" x14ac:dyDescent="0.3">
      <c r="I3787" s="22">
        <v>42670</v>
      </c>
      <c r="J3787" s="29">
        <f t="shared" si="125"/>
        <v>2016</v>
      </c>
      <c r="K3787" s="29">
        <v>3105</v>
      </c>
      <c r="L3787" s="42">
        <v>5416.84</v>
      </c>
      <c r="M3787" s="26">
        <f t="shared" si="126"/>
        <v>0.15891537549796103</v>
      </c>
      <c r="N3787" s="54"/>
      <c r="O3787" s="26"/>
      <c r="T3787" s="53"/>
      <c r="Y3787" s="28"/>
    </row>
    <row r="3788" spans="9:25" x14ac:dyDescent="0.3">
      <c r="I3788" s="22">
        <v>42671</v>
      </c>
      <c r="J3788" s="29">
        <f t="shared" si="125"/>
        <v>2016</v>
      </c>
      <c r="K3788" s="29">
        <v>3120</v>
      </c>
      <c r="L3788" s="42">
        <v>5410.27</v>
      </c>
      <c r="M3788" s="26">
        <f t="shared" si="126"/>
        <v>0.17391521326870266</v>
      </c>
      <c r="N3788" s="54"/>
      <c r="O3788" s="26"/>
      <c r="T3788" s="53"/>
      <c r="Y3788" s="28"/>
    </row>
    <row r="3789" spans="9:25" x14ac:dyDescent="0.3">
      <c r="I3789" s="22">
        <v>42674</v>
      </c>
      <c r="J3789" s="29">
        <f t="shared" si="125"/>
        <v>2016</v>
      </c>
      <c r="K3789" s="29">
        <v>3105</v>
      </c>
      <c r="L3789" s="42">
        <v>5422.54</v>
      </c>
      <c r="M3789" s="26" t="str">
        <f t="shared" si="126"/>
        <v/>
      </c>
      <c r="N3789" s="54"/>
      <c r="O3789" s="26"/>
      <c r="T3789" s="53"/>
      <c r="Y3789" s="28"/>
    </row>
    <row r="3790" spans="9:25" x14ac:dyDescent="0.3">
      <c r="I3790" s="22">
        <v>42675</v>
      </c>
      <c r="J3790" s="29">
        <f t="shared" si="125"/>
        <v>2016</v>
      </c>
      <c r="K3790" s="29">
        <v>3090</v>
      </c>
      <c r="L3790" s="42">
        <v>5416.01</v>
      </c>
      <c r="M3790" s="26" t="str">
        <f t="shared" si="126"/>
        <v/>
      </c>
      <c r="N3790" s="54"/>
      <c r="O3790" s="26"/>
      <c r="T3790" s="53"/>
      <c r="Y3790" s="28"/>
    </row>
    <row r="3791" spans="9:25" x14ac:dyDescent="0.3">
      <c r="I3791" s="22">
        <v>42676</v>
      </c>
      <c r="J3791" s="29">
        <f t="shared" si="125"/>
        <v>2016</v>
      </c>
      <c r="K3791" s="29">
        <v>3095</v>
      </c>
      <c r="L3791" s="42">
        <v>5405.46</v>
      </c>
      <c r="M3791" s="26">
        <f t="shared" si="126"/>
        <v>0.21064018490647171</v>
      </c>
      <c r="N3791" s="54"/>
      <c r="O3791" s="26"/>
      <c r="T3791" s="53"/>
      <c r="Y3791" s="28"/>
    </row>
    <row r="3792" spans="9:25" x14ac:dyDescent="0.3">
      <c r="I3792" s="22">
        <v>42677</v>
      </c>
      <c r="J3792" s="29">
        <f t="shared" si="125"/>
        <v>2016</v>
      </c>
      <c r="K3792" s="29">
        <v>3085</v>
      </c>
      <c r="L3792" s="42">
        <v>5329.5</v>
      </c>
      <c r="M3792" s="26">
        <f t="shared" si="126"/>
        <v>0.17568810678808491</v>
      </c>
      <c r="N3792" s="54"/>
      <c r="O3792" s="26"/>
      <c r="T3792" s="53"/>
      <c r="Y3792" s="28"/>
    </row>
    <row r="3793" spans="9:25" x14ac:dyDescent="0.3">
      <c r="I3793" s="22">
        <v>42678</v>
      </c>
      <c r="J3793" s="29">
        <f t="shared" si="125"/>
        <v>2016</v>
      </c>
      <c r="K3793" s="29">
        <v>3100</v>
      </c>
      <c r="L3793" s="42">
        <v>5362.66</v>
      </c>
      <c r="M3793" s="26">
        <f t="shared" si="126"/>
        <v>0.16262119083545784</v>
      </c>
      <c r="N3793" s="54"/>
      <c r="O3793" s="26"/>
      <c r="T3793" s="53"/>
      <c r="Y3793" s="28"/>
    </row>
    <row r="3794" spans="9:25" x14ac:dyDescent="0.3">
      <c r="I3794" s="22">
        <v>42681</v>
      </c>
      <c r="J3794" s="29">
        <f t="shared" si="125"/>
        <v>2016</v>
      </c>
      <c r="K3794" s="29">
        <v>3080</v>
      </c>
      <c r="L3794" s="42">
        <v>5386.21</v>
      </c>
      <c r="M3794" s="26" t="str">
        <f t="shared" si="126"/>
        <v/>
      </c>
      <c r="N3794" s="54"/>
      <c r="O3794" s="26"/>
      <c r="T3794" s="53"/>
      <c r="Y3794" s="28"/>
    </row>
    <row r="3795" spans="9:25" x14ac:dyDescent="0.3">
      <c r="I3795" s="22">
        <v>42682</v>
      </c>
      <c r="J3795" s="29">
        <f t="shared" si="125"/>
        <v>2016</v>
      </c>
      <c r="K3795" s="29">
        <v>3100</v>
      </c>
      <c r="L3795" s="42">
        <v>5470.68</v>
      </c>
      <c r="M3795" s="26" t="str">
        <f t="shared" si="126"/>
        <v/>
      </c>
      <c r="N3795" s="54"/>
      <c r="O3795" s="26"/>
      <c r="T3795" s="53"/>
      <c r="Y3795" s="28"/>
    </row>
    <row r="3796" spans="9:25" x14ac:dyDescent="0.3">
      <c r="I3796" s="22">
        <v>42683</v>
      </c>
      <c r="J3796" s="29">
        <f t="shared" si="125"/>
        <v>2016</v>
      </c>
      <c r="K3796" s="29">
        <v>3060</v>
      </c>
      <c r="L3796" s="42">
        <v>5414.32</v>
      </c>
      <c r="M3796" s="26">
        <f t="shared" si="126"/>
        <v>0.20331324966496339</v>
      </c>
      <c r="N3796" s="54"/>
      <c r="O3796" s="26"/>
      <c r="T3796" s="53"/>
      <c r="Y3796" s="28"/>
    </row>
    <row r="3797" spans="9:25" x14ac:dyDescent="0.3">
      <c r="I3797" s="22">
        <v>42684</v>
      </c>
      <c r="J3797" s="29">
        <f t="shared" si="125"/>
        <v>2016</v>
      </c>
      <c r="K3797" s="29">
        <v>3045</v>
      </c>
      <c r="L3797" s="42">
        <v>5450.31</v>
      </c>
      <c r="M3797" s="26">
        <f t="shared" si="126"/>
        <v>0.22449983711708477</v>
      </c>
      <c r="N3797" s="54"/>
      <c r="O3797" s="26"/>
      <c r="T3797" s="53"/>
      <c r="Y3797" s="28"/>
    </row>
    <row r="3798" spans="9:25" x14ac:dyDescent="0.3">
      <c r="I3798" s="22">
        <v>42685</v>
      </c>
      <c r="J3798" s="29">
        <f t="shared" si="125"/>
        <v>2016</v>
      </c>
      <c r="K3798" s="29">
        <v>2935</v>
      </c>
      <c r="L3798" s="42">
        <v>5231.97</v>
      </c>
      <c r="M3798" s="26">
        <f t="shared" si="126"/>
        <v>0.17530365554779306</v>
      </c>
      <c r="N3798" s="54"/>
      <c r="O3798" s="26"/>
      <c r="T3798" s="53"/>
      <c r="Y3798" s="28"/>
    </row>
    <row r="3799" spans="9:25" x14ac:dyDescent="0.3">
      <c r="I3799" s="22">
        <v>42688</v>
      </c>
      <c r="J3799" s="29">
        <f t="shared" si="125"/>
        <v>2016</v>
      </c>
      <c r="K3799" s="29">
        <v>2875</v>
      </c>
      <c r="L3799" s="42">
        <v>5115.74</v>
      </c>
      <c r="M3799" s="26" t="str">
        <f t="shared" si="126"/>
        <v/>
      </c>
      <c r="N3799" s="54"/>
      <c r="O3799" s="26"/>
      <c r="T3799" s="53"/>
      <c r="Y3799" s="28"/>
    </row>
    <row r="3800" spans="9:25" x14ac:dyDescent="0.3">
      <c r="I3800" s="22">
        <v>42689</v>
      </c>
      <c r="J3800" s="29">
        <f t="shared" si="125"/>
        <v>2016</v>
      </c>
      <c r="K3800" s="29">
        <v>2910</v>
      </c>
      <c r="L3800" s="42">
        <v>5078.5</v>
      </c>
      <c r="M3800" s="26" t="str">
        <f t="shared" si="126"/>
        <v/>
      </c>
      <c r="N3800" s="54"/>
      <c r="O3800" s="26"/>
      <c r="T3800" s="53"/>
      <c r="Y3800" s="28"/>
    </row>
    <row r="3801" spans="9:25" x14ac:dyDescent="0.3">
      <c r="I3801" s="22">
        <v>42690</v>
      </c>
      <c r="J3801" s="29">
        <f t="shared" si="125"/>
        <v>2016</v>
      </c>
      <c r="K3801" s="29">
        <v>2945</v>
      </c>
      <c r="L3801" s="42">
        <v>5185.47</v>
      </c>
      <c r="M3801" s="26">
        <f t="shared" si="126"/>
        <v>0.16732550234344395</v>
      </c>
      <c r="N3801" s="54"/>
      <c r="O3801" s="26"/>
      <c r="T3801" s="53"/>
      <c r="Y3801" s="28"/>
    </row>
    <row r="3802" spans="9:25" x14ac:dyDescent="0.3">
      <c r="I3802" s="22">
        <v>42691</v>
      </c>
      <c r="J3802" s="29">
        <f t="shared" si="125"/>
        <v>2016</v>
      </c>
      <c r="K3802" s="29">
        <v>2950</v>
      </c>
      <c r="L3802" s="42">
        <v>5193.0200000000004</v>
      </c>
      <c r="M3802" s="26">
        <f t="shared" si="126"/>
        <v>0.15376087270465139</v>
      </c>
      <c r="N3802" s="54"/>
      <c r="O3802" s="26"/>
      <c r="T3802" s="53"/>
      <c r="Y3802" s="28"/>
    </row>
    <row r="3803" spans="9:25" x14ac:dyDescent="0.3">
      <c r="I3803" s="22">
        <v>42692</v>
      </c>
      <c r="J3803" s="29">
        <f t="shared" si="125"/>
        <v>2016</v>
      </c>
      <c r="K3803" s="29">
        <v>2945</v>
      </c>
      <c r="L3803" s="42">
        <v>5170.1099999999997</v>
      </c>
      <c r="M3803" s="26">
        <f t="shared" si="126"/>
        <v>0.14944718769383999</v>
      </c>
      <c r="N3803" s="54"/>
      <c r="O3803" s="26"/>
      <c r="T3803" s="53"/>
      <c r="Y3803" s="28"/>
    </row>
    <row r="3804" spans="9:25" x14ac:dyDescent="0.3">
      <c r="I3804" s="22">
        <v>42695</v>
      </c>
      <c r="J3804" s="29">
        <f t="shared" si="125"/>
        <v>2016</v>
      </c>
      <c r="K3804" s="29">
        <v>2945</v>
      </c>
      <c r="L3804" s="42">
        <v>5148.32</v>
      </c>
      <c r="M3804" s="26" t="str">
        <f t="shared" si="126"/>
        <v/>
      </c>
      <c r="N3804" s="54"/>
      <c r="O3804" s="26"/>
      <c r="T3804" s="53"/>
      <c r="Y3804" s="28"/>
    </row>
    <row r="3805" spans="9:25" x14ac:dyDescent="0.3">
      <c r="I3805" s="22">
        <v>42696</v>
      </c>
      <c r="J3805" s="29">
        <f t="shared" si="125"/>
        <v>2016</v>
      </c>
      <c r="K3805" s="29">
        <v>2930</v>
      </c>
      <c r="L3805" s="42">
        <v>5204.67</v>
      </c>
      <c r="M3805" s="26" t="str">
        <f t="shared" si="126"/>
        <v/>
      </c>
      <c r="N3805" s="54"/>
      <c r="O3805" s="26"/>
      <c r="T3805" s="53"/>
      <c r="Y3805" s="28"/>
    </row>
    <row r="3806" spans="9:25" x14ac:dyDescent="0.3">
      <c r="I3806" s="22">
        <v>42697</v>
      </c>
      <c r="J3806" s="29">
        <f t="shared" si="125"/>
        <v>2016</v>
      </c>
      <c r="K3806" s="29">
        <v>2940</v>
      </c>
      <c r="L3806" s="42">
        <v>5212</v>
      </c>
      <c r="M3806" s="26">
        <f t="shared" si="126"/>
        <v>0.14774711686893185</v>
      </c>
      <c r="N3806" s="54"/>
      <c r="O3806" s="26"/>
      <c r="T3806" s="53"/>
      <c r="Y3806" s="28"/>
    </row>
    <row r="3807" spans="9:25" x14ac:dyDescent="0.3">
      <c r="I3807" s="22">
        <v>42698</v>
      </c>
      <c r="J3807" s="29">
        <f t="shared" si="125"/>
        <v>2016</v>
      </c>
      <c r="K3807" s="29">
        <v>2910</v>
      </c>
      <c r="L3807" s="42">
        <v>5107.62</v>
      </c>
      <c r="M3807" s="26">
        <f t="shared" si="126"/>
        <v>0.1236948285951889</v>
      </c>
      <c r="N3807" s="54"/>
      <c r="O3807" s="26"/>
      <c r="T3807" s="53"/>
      <c r="Y3807" s="28"/>
    </row>
    <row r="3808" spans="9:25" x14ac:dyDescent="0.3">
      <c r="I3808" s="22">
        <v>42699</v>
      </c>
      <c r="J3808" s="29">
        <f t="shared" si="125"/>
        <v>2016</v>
      </c>
      <c r="K3808" s="29">
        <v>2905</v>
      </c>
      <c r="L3808" s="42">
        <v>5122.1000000000004</v>
      </c>
      <c r="M3808" s="26">
        <f t="shared" si="126"/>
        <v>0.11700886480356776</v>
      </c>
      <c r="N3808" s="54"/>
      <c r="O3808" s="26"/>
      <c r="T3808" s="53"/>
      <c r="Y3808" s="28"/>
    </row>
    <row r="3809" spans="9:25" x14ac:dyDescent="0.3">
      <c r="I3809" s="22">
        <v>42702</v>
      </c>
      <c r="J3809" s="29">
        <f t="shared" si="125"/>
        <v>2016</v>
      </c>
      <c r="K3809" s="29">
        <v>2875</v>
      </c>
      <c r="L3809" s="42">
        <v>5114.57</v>
      </c>
      <c r="M3809" s="26" t="str">
        <f t="shared" si="126"/>
        <v/>
      </c>
      <c r="N3809" s="54"/>
      <c r="O3809" s="26"/>
      <c r="T3809" s="53"/>
      <c r="Y3809" s="28"/>
    </row>
    <row r="3810" spans="9:25" x14ac:dyDescent="0.3">
      <c r="I3810" s="22">
        <v>42703</v>
      </c>
      <c r="J3810" s="29">
        <f t="shared" si="125"/>
        <v>2016</v>
      </c>
      <c r="K3810" s="29">
        <v>2870</v>
      </c>
      <c r="L3810" s="42">
        <v>5136.67</v>
      </c>
      <c r="M3810" s="26" t="str">
        <f t="shared" si="126"/>
        <v/>
      </c>
      <c r="N3810" s="54"/>
      <c r="O3810" s="26"/>
      <c r="T3810" s="53"/>
      <c r="Y3810" s="28"/>
    </row>
    <row r="3811" spans="9:25" x14ac:dyDescent="0.3">
      <c r="I3811" s="22">
        <v>42704</v>
      </c>
      <c r="J3811" s="29">
        <f t="shared" si="125"/>
        <v>2016</v>
      </c>
      <c r="K3811" s="29">
        <v>2860</v>
      </c>
      <c r="L3811" s="42">
        <v>5148.91</v>
      </c>
      <c r="M3811" s="26">
        <f t="shared" si="126"/>
        <v>0.15797960624856625</v>
      </c>
      <c r="N3811" s="54"/>
      <c r="O3811" s="26"/>
      <c r="T3811" s="53"/>
      <c r="Y3811" s="28"/>
    </row>
    <row r="3812" spans="9:25" x14ac:dyDescent="0.3">
      <c r="I3812" s="22">
        <v>42705</v>
      </c>
      <c r="J3812" s="29">
        <f t="shared" si="125"/>
        <v>2016</v>
      </c>
      <c r="K3812" s="29">
        <v>2900</v>
      </c>
      <c r="L3812" s="42">
        <v>5198.76</v>
      </c>
      <c r="M3812" s="26">
        <f t="shared" si="126"/>
        <v>0.14066178551760003</v>
      </c>
      <c r="N3812" s="54"/>
      <c r="O3812" s="26"/>
      <c r="T3812" s="53"/>
      <c r="Y3812" s="28"/>
    </row>
    <row r="3813" spans="9:25" x14ac:dyDescent="0.3">
      <c r="I3813" s="22">
        <v>42706</v>
      </c>
      <c r="J3813" s="29">
        <f t="shared" si="125"/>
        <v>2016</v>
      </c>
      <c r="K3813" s="29">
        <v>2935</v>
      </c>
      <c r="L3813" s="42">
        <v>5245.96</v>
      </c>
      <c r="M3813" s="26">
        <f t="shared" si="126"/>
        <v>0.1540082624629884</v>
      </c>
      <c r="N3813" s="54"/>
      <c r="O3813" s="26"/>
      <c r="T3813" s="53"/>
      <c r="Y3813" s="28"/>
    </row>
    <row r="3814" spans="9:25" x14ac:dyDescent="0.3">
      <c r="I3814" s="22">
        <v>42709</v>
      </c>
      <c r="J3814" s="29">
        <f t="shared" si="125"/>
        <v>2016</v>
      </c>
      <c r="K3814" s="29">
        <v>2930</v>
      </c>
      <c r="L3814" s="42">
        <v>5268.31</v>
      </c>
      <c r="M3814" s="26" t="str">
        <f t="shared" si="126"/>
        <v/>
      </c>
      <c r="N3814" s="54"/>
      <c r="O3814" s="26"/>
      <c r="T3814" s="53"/>
      <c r="Y3814" s="28"/>
    </row>
    <row r="3815" spans="9:25" x14ac:dyDescent="0.3">
      <c r="I3815" s="22">
        <v>42710</v>
      </c>
      <c r="J3815" s="29">
        <f t="shared" si="125"/>
        <v>2016</v>
      </c>
      <c r="K3815" s="29">
        <v>2935</v>
      </c>
      <c r="L3815" s="42">
        <v>5272.97</v>
      </c>
      <c r="M3815" s="26" t="str">
        <f t="shared" si="126"/>
        <v/>
      </c>
      <c r="N3815" s="54"/>
      <c r="O3815" s="26"/>
      <c r="T3815" s="53"/>
      <c r="Y3815" s="28"/>
    </row>
    <row r="3816" spans="9:25" x14ac:dyDescent="0.3">
      <c r="I3816" s="22">
        <v>42711</v>
      </c>
      <c r="J3816" s="29">
        <f t="shared" si="125"/>
        <v>2016</v>
      </c>
      <c r="K3816" s="29">
        <v>2930</v>
      </c>
      <c r="L3816" s="42">
        <v>5265.37</v>
      </c>
      <c r="M3816" s="26">
        <f t="shared" si="126"/>
        <v>0.1645467433687427</v>
      </c>
      <c r="N3816" s="54"/>
      <c r="O3816" s="26"/>
      <c r="T3816" s="53"/>
      <c r="Y3816" s="28"/>
    </row>
    <row r="3817" spans="9:25" x14ac:dyDescent="0.3">
      <c r="I3817" s="22">
        <v>42712</v>
      </c>
      <c r="J3817" s="29">
        <f t="shared" si="125"/>
        <v>2016</v>
      </c>
      <c r="K3817" s="29">
        <v>2940</v>
      </c>
      <c r="L3817" s="42">
        <v>5303.73</v>
      </c>
      <c r="M3817" s="26">
        <f t="shared" si="126"/>
        <v>0.18806365334731109</v>
      </c>
      <c r="N3817" s="54"/>
      <c r="O3817" s="26"/>
      <c r="T3817" s="53"/>
      <c r="Y3817" s="28"/>
    </row>
    <row r="3818" spans="9:25" x14ac:dyDescent="0.3">
      <c r="I3818" s="22">
        <v>42713</v>
      </c>
      <c r="J3818" s="29">
        <f t="shared" si="125"/>
        <v>2016</v>
      </c>
      <c r="K3818" s="29">
        <v>2940</v>
      </c>
      <c r="L3818" s="42">
        <v>5308.13</v>
      </c>
      <c r="M3818" s="26" t="str">
        <f t="shared" si="126"/>
        <v/>
      </c>
      <c r="N3818" s="54"/>
      <c r="O3818" s="26"/>
      <c r="T3818" s="53"/>
      <c r="Y3818" s="28"/>
    </row>
    <row r="3819" spans="9:25" x14ac:dyDescent="0.3">
      <c r="I3819" s="22">
        <v>42717</v>
      </c>
      <c r="J3819" s="29">
        <f t="shared" si="125"/>
        <v>2016</v>
      </c>
      <c r="K3819" s="29">
        <v>2940</v>
      </c>
      <c r="L3819" s="42">
        <v>5293.62</v>
      </c>
      <c r="M3819" s="26" t="str">
        <f t="shared" si="126"/>
        <v/>
      </c>
      <c r="N3819" s="54"/>
      <c r="O3819" s="26"/>
      <c r="T3819" s="53"/>
      <c r="Y3819" s="28"/>
    </row>
    <row r="3820" spans="9:25" x14ac:dyDescent="0.3">
      <c r="I3820" s="22">
        <v>42718</v>
      </c>
      <c r="J3820" s="29">
        <f t="shared" si="125"/>
        <v>2016</v>
      </c>
      <c r="K3820" s="29">
        <v>2950</v>
      </c>
      <c r="L3820" s="42">
        <v>5262.82</v>
      </c>
      <c r="M3820" s="26">
        <f t="shared" si="126"/>
        <v>0.20315304090585917</v>
      </c>
      <c r="N3820" s="54"/>
      <c r="O3820" s="26"/>
      <c r="T3820" s="53"/>
      <c r="Y3820" s="28"/>
    </row>
    <row r="3821" spans="9:25" x14ac:dyDescent="0.3">
      <c r="I3821" s="22">
        <v>42719</v>
      </c>
      <c r="J3821" s="29">
        <f t="shared" si="125"/>
        <v>2016</v>
      </c>
      <c r="K3821" s="29">
        <v>2955</v>
      </c>
      <c r="L3821" s="42">
        <v>5254.36</v>
      </c>
      <c r="M3821" s="26">
        <f t="shared" si="126"/>
        <v>0.19168913877214977</v>
      </c>
      <c r="N3821" s="54"/>
      <c r="O3821" s="26"/>
      <c r="T3821" s="53"/>
      <c r="Y3821" s="28"/>
    </row>
    <row r="3822" spans="9:25" x14ac:dyDescent="0.3">
      <c r="I3822" s="22">
        <v>42720</v>
      </c>
      <c r="J3822" s="29">
        <f t="shared" si="125"/>
        <v>2016</v>
      </c>
      <c r="K3822" s="29">
        <v>2960</v>
      </c>
      <c r="L3822" s="42">
        <v>5231.6499999999996</v>
      </c>
      <c r="M3822" s="26">
        <f t="shared" si="126"/>
        <v>0.16688041575126294</v>
      </c>
      <c r="N3822" s="54"/>
      <c r="O3822" s="26"/>
      <c r="T3822" s="53"/>
      <c r="Y3822" s="28"/>
    </row>
    <row r="3823" spans="9:25" x14ac:dyDescent="0.3">
      <c r="I3823" s="22">
        <v>42723</v>
      </c>
      <c r="J3823" s="29">
        <f t="shared" si="125"/>
        <v>2016</v>
      </c>
      <c r="K3823" s="29">
        <v>2945</v>
      </c>
      <c r="L3823" s="42">
        <v>5191.91</v>
      </c>
      <c r="M3823" s="26" t="str">
        <f t="shared" si="126"/>
        <v/>
      </c>
      <c r="N3823" s="54"/>
      <c r="O3823" s="26"/>
      <c r="T3823" s="53"/>
      <c r="Y3823" s="28"/>
    </row>
    <row r="3824" spans="9:25" x14ac:dyDescent="0.3">
      <c r="I3824" s="22">
        <v>42724</v>
      </c>
      <c r="J3824" s="29">
        <f t="shared" si="125"/>
        <v>2016</v>
      </c>
      <c r="K3824" s="29">
        <v>2955</v>
      </c>
      <c r="L3824" s="42">
        <v>5162.4799999999996</v>
      </c>
      <c r="M3824" s="26" t="str">
        <f t="shared" si="126"/>
        <v/>
      </c>
      <c r="N3824" s="54"/>
      <c r="O3824" s="26"/>
      <c r="T3824" s="53"/>
      <c r="Y3824" s="28"/>
    </row>
    <row r="3825" spans="9:25" x14ac:dyDescent="0.3">
      <c r="I3825" s="22">
        <v>42725</v>
      </c>
      <c r="J3825" s="29">
        <f t="shared" si="125"/>
        <v>2016</v>
      </c>
      <c r="K3825" s="29">
        <v>2935</v>
      </c>
      <c r="L3825" s="42">
        <v>5111.3900000000003</v>
      </c>
      <c r="M3825" s="26">
        <f t="shared" si="126"/>
        <v>0.13822182831998717</v>
      </c>
      <c r="N3825" s="54"/>
      <c r="O3825" s="26"/>
      <c r="T3825" s="53"/>
      <c r="Y3825" s="28"/>
    </row>
    <row r="3826" spans="9:25" x14ac:dyDescent="0.3">
      <c r="I3826" s="22">
        <v>42726</v>
      </c>
      <c r="J3826" s="29">
        <f t="shared" si="125"/>
        <v>2016</v>
      </c>
      <c r="K3826" s="29">
        <v>2910</v>
      </c>
      <c r="L3826" s="42">
        <v>5042.87</v>
      </c>
      <c r="M3826" s="26">
        <f t="shared" si="126"/>
        <v>0.11627932716039822</v>
      </c>
      <c r="N3826" s="54"/>
      <c r="O3826" s="26"/>
      <c r="T3826" s="53"/>
      <c r="Y3826" s="28"/>
    </row>
    <row r="3827" spans="9:25" x14ac:dyDescent="0.3">
      <c r="I3827" s="22">
        <v>42727</v>
      </c>
      <c r="J3827" s="29">
        <f t="shared" si="125"/>
        <v>2016</v>
      </c>
      <c r="K3827" s="29">
        <v>2890</v>
      </c>
      <c r="L3827" s="42">
        <v>5027.7</v>
      </c>
      <c r="M3827" s="26">
        <f t="shared" si="126"/>
        <v>0.11167125468475346</v>
      </c>
      <c r="N3827" s="54"/>
      <c r="O3827" s="26"/>
      <c r="T3827" s="53"/>
      <c r="Y3827" s="28"/>
    </row>
    <row r="3828" spans="9:25" x14ac:dyDescent="0.3">
      <c r="I3828" s="22">
        <v>42731</v>
      </c>
      <c r="J3828" s="29">
        <f t="shared" si="125"/>
        <v>2016</v>
      </c>
      <c r="K3828" s="29">
        <v>2960</v>
      </c>
      <c r="L3828" s="42">
        <v>5102.95</v>
      </c>
      <c r="M3828" s="26" t="str">
        <f t="shared" si="126"/>
        <v/>
      </c>
      <c r="N3828" s="54"/>
      <c r="O3828" s="26"/>
      <c r="T3828" s="53"/>
      <c r="Y3828" s="28"/>
    </row>
    <row r="3829" spans="9:25" x14ac:dyDescent="0.3">
      <c r="I3829" s="22">
        <v>42732</v>
      </c>
      <c r="J3829" s="29">
        <f t="shared" si="125"/>
        <v>2016</v>
      </c>
      <c r="K3829" s="29">
        <v>2945</v>
      </c>
      <c r="L3829" s="42">
        <v>5209.45</v>
      </c>
      <c r="M3829" s="26">
        <f t="shared" si="126"/>
        <v>0.14308753990806047</v>
      </c>
      <c r="N3829" s="54"/>
      <c r="O3829" s="26"/>
      <c r="T3829" s="53"/>
      <c r="Y3829" s="28"/>
    </row>
    <row r="3830" spans="9:25" x14ac:dyDescent="0.3">
      <c r="I3830" s="22">
        <v>42733</v>
      </c>
      <c r="J3830" s="29">
        <f t="shared" si="125"/>
        <v>2016</v>
      </c>
      <c r="K3830" s="29">
        <v>3070</v>
      </c>
      <c r="L3830" s="42">
        <v>5302.57</v>
      </c>
      <c r="M3830" s="26">
        <f t="shared" si="126"/>
        <v>0.16046229668925191</v>
      </c>
      <c r="N3830" s="54"/>
      <c r="O3830" s="26"/>
      <c r="T3830" s="53"/>
      <c r="Y3830" s="28"/>
    </row>
    <row r="3831" spans="9:25" x14ac:dyDescent="0.3">
      <c r="I3831" s="22">
        <v>42734</v>
      </c>
      <c r="J3831" s="29">
        <f t="shared" si="125"/>
        <v>2016</v>
      </c>
      <c r="K3831" s="29">
        <v>3100</v>
      </c>
      <c r="L3831" s="42">
        <v>5296.71</v>
      </c>
      <c r="M3831" s="26">
        <f t="shared" si="126"/>
        <v>0.15321107509019136</v>
      </c>
      <c r="N3831" s="54"/>
      <c r="O3831" s="26"/>
      <c r="T3831" s="53"/>
      <c r="Y3831" s="28"/>
    </row>
    <row r="3832" spans="9:25" x14ac:dyDescent="0.3">
      <c r="I3832" s="22">
        <v>42738</v>
      </c>
      <c r="J3832" s="29">
        <f t="shared" si="125"/>
        <v>2017</v>
      </c>
      <c r="K3832" s="29">
        <v>3155</v>
      </c>
      <c r="L3832" s="42">
        <v>5275.97</v>
      </c>
      <c r="M3832" s="26" t="str">
        <f t="shared" si="126"/>
        <v/>
      </c>
      <c r="N3832" s="54"/>
      <c r="O3832" s="26"/>
      <c r="T3832" s="53"/>
      <c r="Y3832" s="28"/>
    </row>
    <row r="3833" spans="9:25" x14ac:dyDescent="0.3">
      <c r="I3833" s="22">
        <v>42739</v>
      </c>
      <c r="J3833" s="29">
        <f t="shared" si="125"/>
        <v>2017</v>
      </c>
      <c r="K3833" s="29">
        <v>3140</v>
      </c>
      <c r="L3833" s="42">
        <v>5301.18</v>
      </c>
      <c r="M3833" s="26">
        <f t="shared" si="126"/>
        <v>0.17129335030225903</v>
      </c>
      <c r="N3833" s="54"/>
      <c r="O3833" s="26"/>
      <c r="T3833" s="53"/>
      <c r="Y3833" s="28"/>
    </row>
    <row r="3834" spans="9:25" x14ac:dyDescent="0.3">
      <c r="I3834" s="22">
        <v>42740</v>
      </c>
      <c r="J3834" s="29">
        <f t="shared" si="125"/>
        <v>2017</v>
      </c>
      <c r="K3834" s="29">
        <v>3135</v>
      </c>
      <c r="L3834" s="42">
        <v>5325.5</v>
      </c>
      <c r="M3834" s="26">
        <f t="shared" si="126"/>
        <v>0.16843139922155775</v>
      </c>
      <c r="N3834" s="54"/>
      <c r="O3834" s="26"/>
      <c r="T3834" s="53"/>
      <c r="Y3834" s="28"/>
    </row>
    <row r="3835" spans="9:25" x14ac:dyDescent="0.3">
      <c r="I3835" s="22">
        <v>42741</v>
      </c>
      <c r="J3835" s="29">
        <f t="shared" si="125"/>
        <v>2017</v>
      </c>
      <c r="K3835" s="29">
        <v>3120</v>
      </c>
      <c r="L3835" s="42">
        <v>5347.02</v>
      </c>
      <c r="M3835" s="26">
        <f t="shared" si="126"/>
        <v>0.160130874944131</v>
      </c>
      <c r="N3835" s="54"/>
      <c r="O3835" s="26"/>
      <c r="T3835" s="53"/>
      <c r="Y3835" s="28"/>
    </row>
    <row r="3836" spans="9:25" x14ac:dyDescent="0.3">
      <c r="I3836" s="22">
        <v>42744</v>
      </c>
      <c r="J3836" s="29">
        <f t="shared" si="125"/>
        <v>2017</v>
      </c>
      <c r="K3836" s="29">
        <v>3070</v>
      </c>
      <c r="L3836" s="42">
        <v>5316.36</v>
      </c>
      <c r="M3836" s="26" t="str">
        <f t="shared" si="126"/>
        <v/>
      </c>
      <c r="N3836" s="54"/>
      <c r="O3836" s="26"/>
      <c r="T3836" s="53"/>
      <c r="Y3836" s="28"/>
    </row>
    <row r="3837" spans="9:25" x14ac:dyDescent="0.3">
      <c r="I3837" s="22">
        <v>42745</v>
      </c>
      <c r="J3837" s="29">
        <f t="shared" si="125"/>
        <v>2017</v>
      </c>
      <c r="K3837" s="29">
        <v>3080</v>
      </c>
      <c r="L3837" s="42">
        <v>5309.92</v>
      </c>
      <c r="M3837" s="26" t="str">
        <f t="shared" si="126"/>
        <v/>
      </c>
      <c r="N3837" s="54"/>
      <c r="O3837" s="26"/>
      <c r="T3837" s="53"/>
      <c r="Y3837" s="28"/>
    </row>
    <row r="3838" spans="9:25" x14ac:dyDescent="0.3">
      <c r="I3838" s="22">
        <v>42746</v>
      </c>
      <c r="J3838" s="29">
        <f t="shared" si="125"/>
        <v>2017</v>
      </c>
      <c r="K3838" s="29">
        <v>3060</v>
      </c>
      <c r="L3838" s="42">
        <v>5301.24</v>
      </c>
      <c r="M3838" s="26">
        <f t="shared" si="126"/>
        <v>0.18716017091107792</v>
      </c>
      <c r="N3838" s="54"/>
      <c r="O3838" s="26"/>
      <c r="T3838" s="53"/>
      <c r="Y3838" s="28"/>
    </row>
    <row r="3839" spans="9:25" x14ac:dyDescent="0.3">
      <c r="I3839" s="22">
        <v>42747</v>
      </c>
      <c r="J3839" s="29">
        <f t="shared" si="125"/>
        <v>2017</v>
      </c>
      <c r="K3839" s="29">
        <v>3065</v>
      </c>
      <c r="L3839" s="42">
        <v>5292.75</v>
      </c>
      <c r="M3839" s="26">
        <f t="shared" si="126"/>
        <v>0.17290078957923832</v>
      </c>
      <c r="N3839" s="54"/>
      <c r="O3839" s="26"/>
      <c r="T3839" s="53"/>
      <c r="Y3839" s="28"/>
    </row>
    <row r="3840" spans="9:25" x14ac:dyDescent="0.3">
      <c r="I3840" s="22">
        <v>42748</v>
      </c>
      <c r="J3840" s="29">
        <f t="shared" si="125"/>
        <v>2017</v>
      </c>
      <c r="K3840" s="29">
        <v>3055</v>
      </c>
      <c r="L3840" s="42">
        <v>5272.98</v>
      </c>
      <c r="M3840" s="26">
        <f t="shared" si="126"/>
        <v>0.16217121648248453</v>
      </c>
      <c r="N3840" s="54"/>
      <c r="O3840" s="26"/>
      <c r="T3840" s="53"/>
      <c r="Y3840" s="28"/>
    </row>
    <row r="3841" spans="9:25" x14ac:dyDescent="0.3">
      <c r="I3841" s="22">
        <v>42751</v>
      </c>
      <c r="J3841" s="29">
        <f t="shared" si="125"/>
        <v>2017</v>
      </c>
      <c r="K3841" s="29">
        <v>3035</v>
      </c>
      <c r="L3841" s="42">
        <v>5270.01</v>
      </c>
      <c r="M3841" s="26" t="str">
        <f t="shared" si="126"/>
        <v/>
      </c>
      <c r="N3841" s="54"/>
      <c r="O3841" s="26"/>
      <c r="T3841" s="53"/>
      <c r="Y3841" s="28"/>
    </row>
    <row r="3842" spans="9:25" x14ac:dyDescent="0.3">
      <c r="I3842" s="22">
        <v>42752</v>
      </c>
      <c r="J3842" s="29">
        <f t="shared" si="125"/>
        <v>2017</v>
      </c>
      <c r="K3842" s="29">
        <v>3035</v>
      </c>
      <c r="L3842" s="42">
        <v>5266.94</v>
      </c>
      <c r="M3842" s="26" t="str">
        <f t="shared" si="126"/>
        <v/>
      </c>
      <c r="N3842" s="54"/>
      <c r="O3842" s="26"/>
      <c r="T3842" s="53"/>
      <c r="Y3842" s="28"/>
    </row>
    <row r="3843" spans="9:25" x14ac:dyDescent="0.3">
      <c r="I3843" s="22">
        <v>42753</v>
      </c>
      <c r="J3843" s="29">
        <f t="shared" si="125"/>
        <v>2017</v>
      </c>
      <c r="K3843" s="29">
        <v>3060</v>
      </c>
      <c r="L3843" s="42">
        <v>5294.78</v>
      </c>
      <c r="M3843" s="26">
        <f t="shared" si="126"/>
        <v>0.18153295487003715</v>
      </c>
      <c r="N3843" s="54"/>
      <c r="O3843" s="26"/>
      <c r="T3843" s="53"/>
      <c r="Y3843" s="28"/>
    </row>
    <row r="3844" spans="9:25" x14ac:dyDescent="0.3">
      <c r="I3844" s="22">
        <v>42754</v>
      </c>
      <c r="J3844" s="29">
        <f t="shared" si="125"/>
        <v>2017</v>
      </c>
      <c r="K3844" s="29">
        <v>3075</v>
      </c>
      <c r="L3844" s="42">
        <v>5298.95</v>
      </c>
      <c r="M3844" s="26">
        <f t="shared" si="126"/>
        <v>0.1797098674455779</v>
      </c>
      <c r="N3844" s="54"/>
      <c r="O3844" s="26"/>
      <c r="T3844" s="53"/>
      <c r="Y3844" s="28"/>
    </row>
    <row r="3845" spans="9:25" x14ac:dyDescent="0.3">
      <c r="I3845" s="22">
        <v>42755</v>
      </c>
      <c r="J3845" s="29">
        <f t="shared" ref="J3845:J3908" si="127">YEAR(I3845)</f>
        <v>2017</v>
      </c>
      <c r="K3845" s="29">
        <v>3050</v>
      </c>
      <c r="L3845" s="42">
        <v>5254.31</v>
      </c>
      <c r="M3845" s="26">
        <f t="shared" ref="M3845:M3908" si="128">IFERROR((L3845-_xlfn.XLOOKUP(EDATE(I3845, -12), I:I, L:L, "", 0)) / _xlfn.XLOOKUP(EDATE(I3845, -12), I:I, L:L, "", 0),IF(_xlfn.XLOOKUP(EDATE(I3845, -12), I:I, L:L, "", 0)=0, "Previous Year Value is Zero", ""))</f>
        <v>0.18661556736931986</v>
      </c>
      <c r="N3845" s="54"/>
      <c r="O3845" s="26"/>
      <c r="T3845" s="53"/>
      <c r="Y3845" s="28"/>
    </row>
    <row r="3846" spans="9:25" x14ac:dyDescent="0.3">
      <c r="I3846" s="22">
        <v>42758</v>
      </c>
      <c r="J3846" s="29">
        <f t="shared" si="127"/>
        <v>2017</v>
      </c>
      <c r="K3846" s="29">
        <v>3010</v>
      </c>
      <c r="L3846" s="42">
        <v>5250.97</v>
      </c>
      <c r="M3846" s="26" t="str">
        <f t="shared" si="128"/>
        <v/>
      </c>
      <c r="N3846" s="54"/>
      <c r="O3846" s="26"/>
      <c r="T3846" s="53"/>
      <c r="Y3846" s="28"/>
    </row>
    <row r="3847" spans="9:25" x14ac:dyDescent="0.3">
      <c r="I3847" s="22">
        <v>42759</v>
      </c>
      <c r="J3847" s="29">
        <f t="shared" si="127"/>
        <v>2017</v>
      </c>
      <c r="K3847" s="29">
        <v>3010</v>
      </c>
      <c r="L3847" s="42">
        <v>5292.09</v>
      </c>
      <c r="M3847" s="26" t="str">
        <f t="shared" si="128"/>
        <v/>
      </c>
      <c r="N3847" s="54"/>
      <c r="O3847" s="26"/>
      <c r="T3847" s="53"/>
      <c r="Y3847" s="28"/>
    </row>
    <row r="3848" spans="9:25" x14ac:dyDescent="0.3">
      <c r="I3848" s="22">
        <v>42760</v>
      </c>
      <c r="J3848" s="29">
        <f t="shared" si="127"/>
        <v>2017</v>
      </c>
      <c r="K3848" s="29">
        <v>2990</v>
      </c>
      <c r="L3848" s="42">
        <v>5293.78</v>
      </c>
      <c r="M3848" s="26">
        <f t="shared" si="128"/>
        <v>0.17488387164071112</v>
      </c>
      <c r="N3848" s="54"/>
      <c r="O3848" s="26"/>
      <c r="T3848" s="53"/>
      <c r="Y3848" s="28"/>
    </row>
    <row r="3849" spans="9:25" x14ac:dyDescent="0.3">
      <c r="I3849" s="22">
        <v>42761</v>
      </c>
      <c r="J3849" s="29">
        <f t="shared" si="127"/>
        <v>2017</v>
      </c>
      <c r="K3849" s="29">
        <v>3060</v>
      </c>
      <c r="L3849" s="42">
        <v>5317.63</v>
      </c>
      <c r="M3849" s="26">
        <f t="shared" si="128"/>
        <v>0.17895252601170161</v>
      </c>
      <c r="N3849" s="54"/>
      <c r="O3849" s="26"/>
      <c r="T3849" s="53"/>
      <c r="Y3849" s="28"/>
    </row>
    <row r="3850" spans="9:25" x14ac:dyDescent="0.3">
      <c r="I3850" s="22">
        <v>42762</v>
      </c>
      <c r="J3850" s="29">
        <f t="shared" si="127"/>
        <v>2017</v>
      </c>
      <c r="K3850" s="29">
        <v>3080</v>
      </c>
      <c r="L3850" s="42">
        <v>5312.84</v>
      </c>
      <c r="M3850" s="26">
        <f t="shared" si="128"/>
        <v>0.15909006617026245</v>
      </c>
      <c r="N3850" s="54"/>
      <c r="O3850" s="26"/>
      <c r="T3850" s="53"/>
      <c r="Y3850" s="28"/>
    </row>
    <row r="3851" spans="9:25" x14ac:dyDescent="0.3">
      <c r="I3851" s="22">
        <v>42765</v>
      </c>
      <c r="J3851" s="29">
        <f t="shared" si="127"/>
        <v>2017</v>
      </c>
      <c r="K3851" s="29">
        <v>3090</v>
      </c>
      <c r="L3851" s="42">
        <v>5302.66</v>
      </c>
      <c r="M3851" s="26" t="str">
        <f t="shared" si="128"/>
        <v/>
      </c>
      <c r="N3851" s="54"/>
      <c r="O3851" s="26"/>
      <c r="T3851" s="53"/>
      <c r="Y3851" s="28"/>
    </row>
    <row r="3852" spans="9:25" x14ac:dyDescent="0.3">
      <c r="I3852" s="22">
        <v>42766</v>
      </c>
      <c r="J3852" s="29">
        <f t="shared" si="127"/>
        <v>2017</v>
      </c>
      <c r="K3852" s="29">
        <v>3060</v>
      </c>
      <c r="L3852" s="42">
        <v>5294.1</v>
      </c>
      <c r="M3852" s="26" t="str">
        <f t="shared" si="128"/>
        <v/>
      </c>
      <c r="N3852" s="54"/>
      <c r="O3852" s="26"/>
      <c r="T3852" s="53"/>
      <c r="Y3852" s="28"/>
    </row>
    <row r="3853" spans="9:25" x14ac:dyDescent="0.3">
      <c r="I3853" s="22">
        <v>42767</v>
      </c>
      <c r="J3853" s="29">
        <f t="shared" si="127"/>
        <v>2017</v>
      </c>
      <c r="K3853" s="29">
        <v>3085</v>
      </c>
      <c r="L3853" s="42">
        <v>5327.16</v>
      </c>
      <c r="M3853" s="26">
        <f t="shared" si="128"/>
        <v>0.15190804040963177</v>
      </c>
      <c r="N3853" s="54"/>
      <c r="O3853" s="26"/>
      <c r="T3853" s="53"/>
      <c r="Y3853" s="28"/>
    </row>
    <row r="3854" spans="9:25" x14ac:dyDescent="0.3">
      <c r="I3854" s="22">
        <v>42768</v>
      </c>
      <c r="J3854" s="29">
        <f t="shared" si="127"/>
        <v>2017</v>
      </c>
      <c r="K3854" s="29">
        <v>3090</v>
      </c>
      <c r="L3854" s="42">
        <v>5353.71</v>
      </c>
      <c r="M3854" s="26">
        <f t="shared" si="128"/>
        <v>0.16703651709886136</v>
      </c>
      <c r="N3854" s="54"/>
      <c r="O3854" s="26"/>
      <c r="T3854" s="53"/>
      <c r="Y3854" s="28"/>
    </row>
    <row r="3855" spans="9:25" x14ac:dyDescent="0.3">
      <c r="I3855" s="22">
        <v>42769</v>
      </c>
      <c r="J3855" s="29">
        <f t="shared" si="127"/>
        <v>2017</v>
      </c>
      <c r="K3855" s="29">
        <v>3095</v>
      </c>
      <c r="L3855" s="42">
        <v>5360.77</v>
      </c>
      <c r="M3855" s="26">
        <f t="shared" si="128"/>
        <v>0.16637112688773786</v>
      </c>
      <c r="N3855" s="54"/>
      <c r="O3855" s="26"/>
      <c r="T3855" s="53"/>
      <c r="Y3855" s="28"/>
    </row>
    <row r="3856" spans="9:25" x14ac:dyDescent="0.3">
      <c r="I3856" s="22">
        <v>42772</v>
      </c>
      <c r="J3856" s="29">
        <f t="shared" si="127"/>
        <v>2017</v>
      </c>
      <c r="K3856" s="29">
        <v>3120</v>
      </c>
      <c r="L3856" s="42">
        <v>5396</v>
      </c>
      <c r="M3856" s="26" t="str">
        <f t="shared" si="128"/>
        <v/>
      </c>
      <c r="N3856" s="54"/>
      <c r="O3856" s="26"/>
      <c r="T3856" s="53"/>
      <c r="Y3856" s="28"/>
    </row>
    <row r="3857" spans="9:25" x14ac:dyDescent="0.3">
      <c r="I3857" s="22">
        <v>42773</v>
      </c>
      <c r="J3857" s="29">
        <f t="shared" si="127"/>
        <v>2017</v>
      </c>
      <c r="K3857" s="29">
        <v>3125</v>
      </c>
      <c r="L3857" s="42">
        <v>5381.48</v>
      </c>
      <c r="M3857" s="26" t="str">
        <f t="shared" si="128"/>
        <v/>
      </c>
      <c r="N3857" s="54"/>
      <c r="O3857" s="26"/>
      <c r="T3857" s="53"/>
      <c r="Y3857" s="28"/>
    </row>
    <row r="3858" spans="9:25" x14ac:dyDescent="0.3">
      <c r="I3858" s="22">
        <v>42774</v>
      </c>
      <c r="J3858" s="29">
        <f t="shared" si="127"/>
        <v>2017</v>
      </c>
      <c r="K3858" s="29">
        <v>3120</v>
      </c>
      <c r="L3858" s="42">
        <v>5361.09</v>
      </c>
      <c r="M3858" s="26" t="str">
        <f t="shared" si="128"/>
        <v/>
      </c>
      <c r="N3858" s="54"/>
      <c r="O3858" s="26"/>
      <c r="T3858" s="53"/>
      <c r="Y3858" s="28"/>
    </row>
    <row r="3859" spans="9:25" x14ac:dyDescent="0.3">
      <c r="I3859" s="22">
        <v>42775</v>
      </c>
      <c r="J3859" s="29">
        <f t="shared" si="127"/>
        <v>2017</v>
      </c>
      <c r="K3859" s="29">
        <v>3125</v>
      </c>
      <c r="L3859" s="42">
        <v>5372.08</v>
      </c>
      <c r="M3859" s="26">
        <f t="shared" si="128"/>
        <v>0.12654577939575934</v>
      </c>
      <c r="N3859" s="54"/>
      <c r="O3859" s="26"/>
      <c r="T3859" s="53"/>
      <c r="Y3859" s="28"/>
    </row>
    <row r="3860" spans="9:25" x14ac:dyDescent="0.3">
      <c r="I3860" s="22">
        <v>42776</v>
      </c>
      <c r="J3860" s="29">
        <f t="shared" si="127"/>
        <v>2017</v>
      </c>
      <c r="K3860" s="29">
        <v>3000</v>
      </c>
      <c r="L3860" s="42">
        <v>5371.67</v>
      </c>
      <c r="M3860" s="26">
        <f t="shared" si="128"/>
        <v>0.13506449049969585</v>
      </c>
      <c r="N3860" s="54"/>
      <c r="O3860" s="26"/>
      <c r="T3860" s="53"/>
      <c r="Y3860" s="28"/>
    </row>
    <row r="3861" spans="9:25" x14ac:dyDescent="0.3">
      <c r="I3861" s="22">
        <v>42779</v>
      </c>
      <c r="J3861" s="29">
        <f t="shared" si="127"/>
        <v>2017</v>
      </c>
      <c r="K3861" s="29">
        <v>3105</v>
      </c>
      <c r="L3861" s="42">
        <v>5409.56</v>
      </c>
      <c r="M3861" s="26" t="str">
        <f t="shared" si="128"/>
        <v/>
      </c>
      <c r="N3861" s="54"/>
      <c r="O3861" s="26"/>
      <c r="T3861" s="53"/>
      <c r="Y3861" s="28"/>
    </row>
    <row r="3862" spans="9:25" x14ac:dyDescent="0.3">
      <c r="I3862" s="22">
        <v>42780</v>
      </c>
      <c r="J3862" s="29">
        <f t="shared" si="127"/>
        <v>2017</v>
      </c>
      <c r="K3862" s="29">
        <v>3100</v>
      </c>
      <c r="L3862" s="42">
        <v>5380.67</v>
      </c>
      <c r="M3862" s="26" t="str">
        <f t="shared" si="128"/>
        <v/>
      </c>
      <c r="N3862" s="54"/>
      <c r="O3862" s="26"/>
      <c r="T3862" s="53"/>
      <c r="Y3862" s="28"/>
    </row>
    <row r="3863" spans="9:25" x14ac:dyDescent="0.3">
      <c r="I3863" s="22">
        <v>42782</v>
      </c>
      <c r="J3863" s="29">
        <f t="shared" si="127"/>
        <v>2017</v>
      </c>
      <c r="K3863" s="29">
        <v>3100</v>
      </c>
      <c r="L3863" s="42">
        <v>5378</v>
      </c>
      <c r="M3863" s="26">
        <f t="shared" si="128"/>
        <v>0.13340358271865121</v>
      </c>
      <c r="N3863" s="54"/>
      <c r="O3863" s="26"/>
      <c r="T3863" s="53"/>
      <c r="Y3863" s="28"/>
    </row>
    <row r="3864" spans="9:25" x14ac:dyDescent="0.3">
      <c r="I3864" s="22">
        <v>42783</v>
      </c>
      <c r="J3864" s="29">
        <f t="shared" si="127"/>
        <v>2017</v>
      </c>
      <c r="K3864" s="29">
        <v>3095</v>
      </c>
      <c r="L3864" s="42">
        <v>5350.93</v>
      </c>
      <c r="M3864" s="26">
        <f t="shared" si="128"/>
        <v>0.12284519390369553</v>
      </c>
      <c r="N3864" s="54"/>
      <c r="O3864" s="26"/>
      <c r="T3864" s="53"/>
      <c r="Y3864" s="28"/>
    </row>
    <row r="3865" spans="9:25" x14ac:dyDescent="0.3">
      <c r="I3865" s="22">
        <v>42786</v>
      </c>
      <c r="J3865" s="29">
        <f t="shared" si="127"/>
        <v>2017</v>
      </c>
      <c r="K3865" s="29">
        <v>3090</v>
      </c>
      <c r="L3865" s="42">
        <v>5359.29</v>
      </c>
      <c r="M3865" s="26" t="str">
        <f t="shared" si="128"/>
        <v/>
      </c>
      <c r="N3865" s="54"/>
      <c r="O3865" s="26"/>
      <c r="T3865" s="53"/>
      <c r="Y3865" s="28"/>
    </row>
    <row r="3866" spans="9:25" x14ac:dyDescent="0.3">
      <c r="I3866" s="22">
        <v>42787</v>
      </c>
      <c r="J3866" s="29">
        <f t="shared" si="127"/>
        <v>2017</v>
      </c>
      <c r="K3866" s="29">
        <v>3100</v>
      </c>
      <c r="L3866" s="42">
        <v>5340.99</v>
      </c>
      <c r="M3866" s="26" t="str">
        <f t="shared" si="128"/>
        <v/>
      </c>
      <c r="N3866" s="54"/>
      <c r="O3866" s="26"/>
      <c r="T3866" s="53"/>
      <c r="Y3866" s="28"/>
    </row>
    <row r="3867" spans="9:25" x14ac:dyDescent="0.3">
      <c r="I3867" s="22">
        <v>42788</v>
      </c>
      <c r="J3867" s="29">
        <f t="shared" si="127"/>
        <v>2017</v>
      </c>
      <c r="K3867" s="29">
        <v>3100</v>
      </c>
      <c r="L3867" s="42">
        <v>5358.68</v>
      </c>
      <c r="M3867" s="26">
        <f t="shared" si="128"/>
        <v>0.13805743508713814</v>
      </c>
      <c r="N3867" s="54"/>
      <c r="O3867" s="26"/>
      <c r="T3867" s="53"/>
      <c r="Y3867" s="28"/>
    </row>
    <row r="3868" spans="9:25" x14ac:dyDescent="0.3">
      <c r="I3868" s="22">
        <v>42789</v>
      </c>
      <c r="J3868" s="29">
        <f t="shared" si="127"/>
        <v>2017</v>
      </c>
      <c r="K3868" s="29">
        <v>3100</v>
      </c>
      <c r="L3868" s="42">
        <v>5372.75</v>
      </c>
      <c r="M3868" s="26">
        <f t="shared" si="128"/>
        <v>0.15442464090415869</v>
      </c>
      <c r="N3868" s="54"/>
      <c r="O3868" s="26"/>
      <c r="T3868" s="53"/>
      <c r="Y3868" s="28"/>
    </row>
    <row r="3869" spans="9:25" x14ac:dyDescent="0.3">
      <c r="I3869" s="22">
        <v>42790</v>
      </c>
      <c r="J3869" s="29">
        <f t="shared" si="127"/>
        <v>2017</v>
      </c>
      <c r="K3869" s="29">
        <v>3100</v>
      </c>
      <c r="L3869" s="42">
        <v>5385.91</v>
      </c>
      <c r="M3869" s="26">
        <f t="shared" si="128"/>
        <v>0.15634044124593138</v>
      </c>
      <c r="N3869" s="54"/>
      <c r="O3869" s="26"/>
      <c r="T3869" s="53"/>
      <c r="Y3869" s="28"/>
    </row>
    <row r="3870" spans="9:25" x14ac:dyDescent="0.3">
      <c r="I3870" s="22">
        <v>42793</v>
      </c>
      <c r="J3870" s="29">
        <f t="shared" si="127"/>
        <v>2017</v>
      </c>
      <c r="K3870" s="29">
        <v>3100</v>
      </c>
      <c r="L3870" s="42">
        <v>5382.87</v>
      </c>
      <c r="M3870" s="26" t="str">
        <f t="shared" si="128"/>
        <v/>
      </c>
      <c r="N3870" s="54"/>
      <c r="O3870" s="26"/>
      <c r="T3870" s="53"/>
      <c r="Y3870" s="28"/>
    </row>
    <row r="3871" spans="9:25" x14ac:dyDescent="0.3">
      <c r="I3871" s="22">
        <v>42794</v>
      </c>
      <c r="J3871" s="29">
        <f t="shared" si="127"/>
        <v>2017</v>
      </c>
      <c r="K3871" s="29">
        <v>3090</v>
      </c>
      <c r="L3871" s="42">
        <v>5386.69</v>
      </c>
      <c r="M3871" s="26" t="str">
        <f t="shared" si="128"/>
        <v/>
      </c>
      <c r="N3871" s="54"/>
      <c r="O3871" s="26"/>
      <c r="T3871" s="53"/>
      <c r="Y3871" s="28"/>
    </row>
    <row r="3872" spans="9:25" x14ac:dyDescent="0.3">
      <c r="I3872" s="22">
        <v>42795</v>
      </c>
      <c r="J3872" s="29">
        <f t="shared" si="127"/>
        <v>2017</v>
      </c>
      <c r="K3872" s="29">
        <v>3100</v>
      </c>
      <c r="L3872" s="42">
        <v>5363.06</v>
      </c>
      <c r="M3872" s="26">
        <f t="shared" si="128"/>
        <v>0.12198377399068634</v>
      </c>
      <c r="N3872" s="54"/>
      <c r="O3872" s="26"/>
      <c r="T3872" s="53"/>
      <c r="Y3872" s="28"/>
    </row>
    <row r="3873" spans="9:25" x14ac:dyDescent="0.3">
      <c r="I3873" s="22">
        <v>42796</v>
      </c>
      <c r="J3873" s="29">
        <f t="shared" si="127"/>
        <v>2017</v>
      </c>
      <c r="K3873" s="29">
        <v>3100</v>
      </c>
      <c r="L3873" s="42">
        <v>5408.25</v>
      </c>
      <c r="M3873" s="26">
        <f t="shared" si="128"/>
        <v>0.11828501716223486</v>
      </c>
      <c r="N3873" s="54"/>
      <c r="O3873" s="26"/>
      <c r="T3873" s="53"/>
      <c r="Y3873" s="28"/>
    </row>
    <row r="3874" spans="9:25" x14ac:dyDescent="0.3">
      <c r="I3874" s="22">
        <v>42797</v>
      </c>
      <c r="J3874" s="29">
        <f t="shared" si="127"/>
        <v>2017</v>
      </c>
      <c r="K3874" s="29">
        <v>3095</v>
      </c>
      <c r="L3874" s="42">
        <v>5391.22</v>
      </c>
      <c r="M3874" s="26">
        <f t="shared" si="128"/>
        <v>0.11295943055796408</v>
      </c>
      <c r="N3874" s="54"/>
      <c r="O3874" s="26"/>
      <c r="T3874" s="53"/>
      <c r="Y3874" s="28"/>
    </row>
    <row r="3875" spans="9:25" x14ac:dyDescent="0.3">
      <c r="I3875" s="22">
        <v>42800</v>
      </c>
      <c r="J3875" s="29">
        <f t="shared" si="127"/>
        <v>2017</v>
      </c>
      <c r="K3875" s="29">
        <v>3095</v>
      </c>
      <c r="L3875" s="42">
        <v>5409.82</v>
      </c>
      <c r="M3875" s="26" t="str">
        <f t="shared" si="128"/>
        <v/>
      </c>
      <c r="N3875" s="54"/>
      <c r="O3875" s="26"/>
      <c r="T3875" s="53"/>
      <c r="Y3875" s="28"/>
    </row>
    <row r="3876" spans="9:25" x14ac:dyDescent="0.3">
      <c r="I3876" s="22">
        <v>42801</v>
      </c>
      <c r="J3876" s="29">
        <f t="shared" si="127"/>
        <v>2017</v>
      </c>
      <c r="K3876" s="29">
        <v>3090</v>
      </c>
      <c r="L3876" s="42">
        <v>5402.62</v>
      </c>
      <c r="M3876" s="26">
        <f t="shared" si="128"/>
        <v>0.11818908100455751</v>
      </c>
      <c r="N3876" s="54"/>
      <c r="O3876" s="26"/>
      <c r="T3876" s="53"/>
      <c r="Y3876" s="28"/>
    </row>
    <row r="3877" spans="9:25" x14ac:dyDescent="0.3">
      <c r="I3877" s="22">
        <v>42802</v>
      </c>
      <c r="J3877" s="29">
        <f t="shared" si="127"/>
        <v>2017</v>
      </c>
      <c r="K3877" s="29">
        <v>3100</v>
      </c>
      <c r="L3877" s="42">
        <v>5393.76</v>
      </c>
      <c r="M3877" s="26">
        <f t="shared" si="128"/>
        <v>0.12112142073231573</v>
      </c>
      <c r="N3877" s="54"/>
      <c r="O3877" s="26"/>
      <c r="T3877" s="53"/>
      <c r="Y3877" s="28"/>
    </row>
    <row r="3878" spans="9:25" x14ac:dyDescent="0.3">
      <c r="I3878" s="22">
        <v>42803</v>
      </c>
      <c r="J3878" s="29">
        <f t="shared" si="127"/>
        <v>2017</v>
      </c>
      <c r="K3878" s="29">
        <v>3125</v>
      </c>
      <c r="L3878" s="42">
        <v>5402.39</v>
      </c>
      <c r="M3878" s="26" t="str">
        <f t="shared" si="128"/>
        <v/>
      </c>
      <c r="N3878" s="54"/>
      <c r="O3878" s="26"/>
      <c r="T3878" s="53"/>
      <c r="Y3878" s="28"/>
    </row>
    <row r="3879" spans="9:25" x14ac:dyDescent="0.3">
      <c r="I3879" s="22">
        <v>42804</v>
      </c>
      <c r="J3879" s="29">
        <f t="shared" si="127"/>
        <v>2017</v>
      </c>
      <c r="K3879" s="29">
        <v>3125</v>
      </c>
      <c r="L3879" s="42">
        <v>5390.68</v>
      </c>
      <c r="M3879" s="26">
        <f t="shared" si="128"/>
        <v>0.12465158975214898</v>
      </c>
      <c r="N3879" s="54"/>
      <c r="O3879" s="26"/>
      <c r="T3879" s="53"/>
      <c r="Y3879" s="28"/>
    </row>
    <row r="3880" spans="9:25" x14ac:dyDescent="0.3">
      <c r="I3880" s="22">
        <v>42807</v>
      </c>
      <c r="J3880" s="29">
        <f t="shared" si="127"/>
        <v>2017</v>
      </c>
      <c r="K3880" s="29">
        <v>3110</v>
      </c>
      <c r="L3880" s="42">
        <v>5409.37</v>
      </c>
      <c r="M3880" s="26" t="str">
        <f t="shared" si="128"/>
        <v/>
      </c>
      <c r="N3880" s="54"/>
      <c r="O3880" s="26"/>
      <c r="T3880" s="53"/>
      <c r="Y3880" s="28"/>
    </row>
    <row r="3881" spans="9:25" x14ac:dyDescent="0.3">
      <c r="I3881" s="22">
        <v>42808</v>
      </c>
      <c r="J3881" s="29">
        <f t="shared" si="127"/>
        <v>2017</v>
      </c>
      <c r="K3881" s="29">
        <v>3135</v>
      </c>
      <c r="L3881" s="42">
        <v>5431.59</v>
      </c>
      <c r="M3881" s="26">
        <f t="shared" si="128"/>
        <v>0.11359438076239417</v>
      </c>
      <c r="N3881" s="54"/>
      <c r="O3881" s="26"/>
      <c r="T3881" s="53"/>
      <c r="Y3881" s="28"/>
    </row>
    <row r="3882" spans="9:25" x14ac:dyDescent="0.3">
      <c r="I3882" s="22">
        <v>42809</v>
      </c>
      <c r="J3882" s="29">
        <f t="shared" si="127"/>
        <v>2017</v>
      </c>
      <c r="K3882" s="29">
        <v>3130</v>
      </c>
      <c r="L3882" s="42">
        <v>5432.38</v>
      </c>
      <c r="M3882" s="26">
        <f t="shared" si="128"/>
        <v>0.12012916049800205</v>
      </c>
      <c r="N3882" s="54"/>
      <c r="O3882" s="26"/>
      <c r="T3882" s="53"/>
      <c r="Y3882" s="28"/>
    </row>
    <row r="3883" spans="9:25" x14ac:dyDescent="0.3">
      <c r="I3883" s="22">
        <v>42810</v>
      </c>
      <c r="J3883" s="29">
        <f t="shared" si="127"/>
        <v>2017</v>
      </c>
      <c r="K3883" s="29">
        <v>3175</v>
      </c>
      <c r="L3883" s="42">
        <v>5518.24</v>
      </c>
      <c r="M3883" s="26">
        <f t="shared" si="128"/>
        <v>0.13510400210637183</v>
      </c>
      <c r="N3883" s="54"/>
      <c r="O3883" s="26"/>
      <c r="T3883" s="53"/>
      <c r="Y3883" s="28"/>
    </row>
    <row r="3884" spans="9:25" x14ac:dyDescent="0.3">
      <c r="I3884" s="22">
        <v>42811</v>
      </c>
      <c r="J3884" s="29">
        <f t="shared" si="127"/>
        <v>2017</v>
      </c>
      <c r="K3884" s="29">
        <v>3190</v>
      </c>
      <c r="L3884" s="42">
        <v>5540.43</v>
      </c>
      <c r="M3884" s="26">
        <f t="shared" si="128"/>
        <v>0.13401177725152449</v>
      </c>
      <c r="N3884" s="54"/>
      <c r="O3884" s="26"/>
      <c r="T3884" s="53"/>
      <c r="Y3884" s="28"/>
    </row>
    <row r="3885" spans="9:25" x14ac:dyDescent="0.3">
      <c r="I3885" s="22">
        <v>42814</v>
      </c>
      <c r="J3885" s="29">
        <f t="shared" si="127"/>
        <v>2017</v>
      </c>
      <c r="K3885" s="29">
        <v>3215</v>
      </c>
      <c r="L3885" s="42">
        <v>5533.99</v>
      </c>
      <c r="M3885" s="26" t="str">
        <f t="shared" si="128"/>
        <v/>
      </c>
      <c r="N3885" s="54"/>
      <c r="O3885" s="26"/>
      <c r="T3885" s="53"/>
      <c r="Y3885" s="28"/>
    </row>
    <row r="3886" spans="9:25" x14ac:dyDescent="0.3">
      <c r="I3886" s="22">
        <v>42815</v>
      </c>
      <c r="J3886" s="29">
        <f t="shared" si="127"/>
        <v>2017</v>
      </c>
      <c r="K3886" s="29">
        <v>3250</v>
      </c>
      <c r="L3886" s="42">
        <v>5543.09</v>
      </c>
      <c r="M3886" s="26">
        <f t="shared" si="128"/>
        <v>0.13467931449532877</v>
      </c>
      <c r="N3886" s="54"/>
      <c r="O3886" s="26"/>
      <c r="T3886" s="53"/>
      <c r="Y3886" s="28"/>
    </row>
    <row r="3887" spans="9:25" x14ac:dyDescent="0.3">
      <c r="I3887" s="22">
        <v>42816</v>
      </c>
      <c r="J3887" s="29">
        <f t="shared" si="127"/>
        <v>2017</v>
      </c>
      <c r="K3887" s="29">
        <v>3265</v>
      </c>
      <c r="L3887" s="42">
        <v>5534.09</v>
      </c>
      <c r="M3887" s="26">
        <f t="shared" si="128"/>
        <v>0.13961380611229987</v>
      </c>
      <c r="N3887" s="54"/>
      <c r="O3887" s="26"/>
      <c r="T3887" s="53"/>
      <c r="Y3887" s="28"/>
    </row>
    <row r="3888" spans="9:25" x14ac:dyDescent="0.3">
      <c r="I3888" s="22">
        <v>42817</v>
      </c>
      <c r="J3888" s="29">
        <f t="shared" si="127"/>
        <v>2017</v>
      </c>
      <c r="K3888" s="29">
        <v>3320</v>
      </c>
      <c r="L3888" s="42">
        <v>5563.76</v>
      </c>
      <c r="M3888" s="26">
        <f t="shared" si="128"/>
        <v>0.14617916929326888</v>
      </c>
      <c r="N3888" s="54"/>
      <c r="O3888" s="26"/>
      <c r="T3888" s="53"/>
      <c r="Y3888" s="28"/>
    </row>
    <row r="3889" spans="9:25" x14ac:dyDescent="0.3">
      <c r="I3889" s="22">
        <v>42818</v>
      </c>
      <c r="J3889" s="29">
        <f t="shared" si="127"/>
        <v>2017</v>
      </c>
      <c r="K3889" s="29">
        <v>3310</v>
      </c>
      <c r="L3889" s="42">
        <v>5567.13</v>
      </c>
      <c r="M3889" s="26">
        <f t="shared" si="128"/>
        <v>0.15330975805298844</v>
      </c>
      <c r="N3889" s="54"/>
      <c r="O3889" s="26"/>
      <c r="T3889" s="53"/>
      <c r="Y3889" s="28"/>
    </row>
    <row r="3890" spans="9:25" x14ac:dyDescent="0.3">
      <c r="I3890" s="22">
        <v>42821</v>
      </c>
      <c r="J3890" s="29">
        <f t="shared" si="127"/>
        <v>2017</v>
      </c>
      <c r="K3890" s="29">
        <v>3310</v>
      </c>
      <c r="L3890" s="42">
        <v>5541.2</v>
      </c>
      <c r="M3890" s="26" t="str">
        <f t="shared" si="128"/>
        <v/>
      </c>
      <c r="N3890" s="54"/>
      <c r="O3890" s="26"/>
      <c r="T3890" s="53"/>
      <c r="Y3890" s="28"/>
    </row>
    <row r="3891" spans="9:25" x14ac:dyDescent="0.3">
      <c r="I3891" s="22">
        <v>42823</v>
      </c>
      <c r="J3891" s="29">
        <f t="shared" si="127"/>
        <v>2017</v>
      </c>
      <c r="K3891" s="29">
        <v>3340</v>
      </c>
      <c r="L3891" s="42">
        <v>5592.51</v>
      </c>
      <c r="M3891" s="26" t="str">
        <f t="shared" si="128"/>
        <v/>
      </c>
      <c r="N3891" s="54"/>
      <c r="O3891" s="26"/>
      <c r="T3891" s="53"/>
      <c r="Y3891" s="28"/>
    </row>
    <row r="3892" spans="9:25" x14ac:dyDescent="0.3">
      <c r="I3892" s="22">
        <v>42824</v>
      </c>
      <c r="J3892" s="29">
        <f t="shared" si="127"/>
        <v>2017</v>
      </c>
      <c r="K3892" s="29">
        <v>3365</v>
      </c>
      <c r="L3892" s="42">
        <v>5592.95</v>
      </c>
      <c r="M3892" s="26">
        <f t="shared" si="128"/>
        <v>0.16116769711791989</v>
      </c>
      <c r="N3892" s="54"/>
      <c r="O3892" s="26"/>
      <c r="T3892" s="53"/>
      <c r="Y3892" s="28"/>
    </row>
    <row r="3893" spans="9:25" x14ac:dyDescent="0.3">
      <c r="I3893" s="22">
        <v>42825</v>
      </c>
      <c r="J3893" s="29">
        <f t="shared" si="127"/>
        <v>2017</v>
      </c>
      <c r="K3893" s="29">
        <v>3310</v>
      </c>
      <c r="L3893" s="42">
        <v>5568.11</v>
      </c>
      <c r="M3893" s="26">
        <f t="shared" si="128"/>
        <v>0.1491609515888363</v>
      </c>
      <c r="N3893" s="54"/>
      <c r="O3893" s="26"/>
      <c r="T3893" s="53"/>
      <c r="Y3893" s="28"/>
    </row>
    <row r="3894" spans="9:25" x14ac:dyDescent="0.3">
      <c r="I3894" s="22">
        <v>42828</v>
      </c>
      <c r="J3894" s="29">
        <f t="shared" si="127"/>
        <v>2017</v>
      </c>
      <c r="K3894" s="29">
        <v>3315</v>
      </c>
      <c r="L3894" s="42">
        <v>5606.79</v>
      </c>
      <c r="M3894" s="26" t="str">
        <f t="shared" si="128"/>
        <v/>
      </c>
      <c r="N3894" s="54"/>
      <c r="O3894" s="26"/>
      <c r="T3894" s="53"/>
      <c r="Y3894" s="28"/>
    </row>
    <row r="3895" spans="9:25" x14ac:dyDescent="0.3">
      <c r="I3895" s="22">
        <v>42829</v>
      </c>
      <c r="J3895" s="29">
        <f t="shared" si="127"/>
        <v>2017</v>
      </c>
      <c r="K3895" s="29">
        <v>3350</v>
      </c>
      <c r="L3895" s="42">
        <v>5651.82</v>
      </c>
      <c r="M3895" s="26">
        <f t="shared" si="128"/>
        <v>0.16528046381783756</v>
      </c>
      <c r="N3895" s="54"/>
      <c r="O3895" s="26"/>
      <c r="T3895" s="53"/>
      <c r="Y3895" s="28"/>
    </row>
    <row r="3896" spans="9:25" x14ac:dyDescent="0.3">
      <c r="I3896" s="22">
        <v>42830</v>
      </c>
      <c r="J3896" s="29">
        <f t="shared" si="127"/>
        <v>2017</v>
      </c>
      <c r="K3896" s="29">
        <v>3405</v>
      </c>
      <c r="L3896" s="42">
        <v>5676.98</v>
      </c>
      <c r="M3896" s="26">
        <f t="shared" si="128"/>
        <v>0.16856694119269586</v>
      </c>
      <c r="N3896" s="54"/>
      <c r="O3896" s="26"/>
      <c r="T3896" s="53"/>
      <c r="Y3896" s="28"/>
    </row>
    <row r="3897" spans="9:25" x14ac:dyDescent="0.3">
      <c r="I3897" s="22">
        <v>42831</v>
      </c>
      <c r="J3897" s="29">
        <f t="shared" si="127"/>
        <v>2017</v>
      </c>
      <c r="K3897" s="29">
        <v>3465</v>
      </c>
      <c r="L3897" s="42">
        <v>5680.24</v>
      </c>
      <c r="M3897" s="26">
        <f t="shared" si="128"/>
        <v>0.16679778892944669</v>
      </c>
      <c r="N3897" s="54"/>
      <c r="O3897" s="26"/>
      <c r="T3897" s="53"/>
      <c r="Y3897" s="28"/>
    </row>
    <row r="3898" spans="9:25" x14ac:dyDescent="0.3">
      <c r="I3898" s="22">
        <v>42832</v>
      </c>
      <c r="J3898" s="29">
        <f t="shared" si="127"/>
        <v>2017</v>
      </c>
      <c r="K3898" s="29">
        <v>3470</v>
      </c>
      <c r="L3898" s="42">
        <v>5653.49</v>
      </c>
      <c r="M3898" s="26">
        <f t="shared" si="128"/>
        <v>0.16152725644044219</v>
      </c>
      <c r="N3898" s="54"/>
      <c r="O3898" s="26"/>
      <c r="T3898" s="53"/>
      <c r="Y3898" s="28"/>
    </row>
    <row r="3899" spans="9:25" x14ac:dyDescent="0.3">
      <c r="I3899" s="22">
        <v>42835</v>
      </c>
      <c r="J3899" s="29">
        <f t="shared" si="127"/>
        <v>2017</v>
      </c>
      <c r="K3899" s="29">
        <v>3470</v>
      </c>
      <c r="L3899" s="42">
        <v>5644.3</v>
      </c>
      <c r="M3899" s="26" t="str">
        <f t="shared" si="128"/>
        <v/>
      </c>
      <c r="N3899" s="54"/>
      <c r="O3899" s="26"/>
      <c r="T3899" s="53"/>
      <c r="Y3899" s="28"/>
    </row>
    <row r="3900" spans="9:25" x14ac:dyDescent="0.3">
      <c r="I3900" s="22">
        <v>42836</v>
      </c>
      <c r="J3900" s="29">
        <f t="shared" si="127"/>
        <v>2017</v>
      </c>
      <c r="K3900" s="29">
        <v>3490</v>
      </c>
      <c r="L3900" s="42">
        <v>5627.93</v>
      </c>
      <c r="M3900" s="26">
        <f t="shared" si="128"/>
        <v>0.17567688955644176</v>
      </c>
      <c r="N3900" s="54"/>
      <c r="O3900" s="26"/>
      <c r="T3900" s="53"/>
      <c r="Y3900" s="28"/>
    </row>
    <row r="3901" spans="9:25" x14ac:dyDescent="0.3">
      <c r="I3901" s="22">
        <v>42837</v>
      </c>
      <c r="J3901" s="29">
        <f t="shared" si="127"/>
        <v>2017</v>
      </c>
      <c r="K3901" s="29">
        <v>3530</v>
      </c>
      <c r="L3901" s="42">
        <v>5644.16</v>
      </c>
      <c r="M3901" s="26">
        <f t="shared" si="128"/>
        <v>0.16866718983263523</v>
      </c>
      <c r="N3901" s="54"/>
      <c r="O3901" s="26"/>
      <c r="T3901" s="53"/>
      <c r="Y3901" s="28"/>
    </row>
    <row r="3902" spans="9:25" x14ac:dyDescent="0.3">
      <c r="I3902" s="22">
        <v>42838</v>
      </c>
      <c r="J3902" s="29">
        <f t="shared" si="127"/>
        <v>2017</v>
      </c>
      <c r="K3902" s="29">
        <v>3470</v>
      </c>
      <c r="L3902" s="42">
        <v>5616.55</v>
      </c>
      <c r="M3902" s="26">
        <f t="shared" si="128"/>
        <v>0.15733328387948922</v>
      </c>
      <c r="N3902" s="54"/>
      <c r="O3902" s="26"/>
      <c r="T3902" s="53"/>
      <c r="Y3902" s="28"/>
    </row>
    <row r="3903" spans="9:25" x14ac:dyDescent="0.3">
      <c r="I3903" s="22">
        <v>42842</v>
      </c>
      <c r="J3903" s="29">
        <f t="shared" si="127"/>
        <v>2017</v>
      </c>
      <c r="K3903" s="29">
        <v>3385</v>
      </c>
      <c r="L3903" s="42">
        <v>5577.49</v>
      </c>
      <c r="M3903" s="26" t="str">
        <f t="shared" si="128"/>
        <v/>
      </c>
      <c r="N3903" s="54"/>
      <c r="O3903" s="26"/>
      <c r="T3903" s="53"/>
      <c r="Y3903" s="28"/>
    </row>
    <row r="3904" spans="9:25" x14ac:dyDescent="0.3">
      <c r="I3904" s="22">
        <v>42843</v>
      </c>
      <c r="J3904" s="29">
        <f t="shared" si="127"/>
        <v>2017</v>
      </c>
      <c r="K3904" s="29">
        <v>3385</v>
      </c>
      <c r="L3904" s="42">
        <v>5606.52</v>
      </c>
      <c r="M3904" s="26">
        <f t="shared" si="128"/>
        <v>0.15229378916582587</v>
      </c>
      <c r="N3904" s="54"/>
      <c r="O3904" s="26"/>
      <c r="T3904" s="53"/>
      <c r="Y3904" s="28"/>
    </row>
    <row r="3905" spans="9:25" x14ac:dyDescent="0.3">
      <c r="I3905" s="22">
        <v>42845</v>
      </c>
      <c r="J3905" s="29">
        <f t="shared" si="127"/>
        <v>2017</v>
      </c>
      <c r="K3905" s="29">
        <v>3465</v>
      </c>
      <c r="L3905" s="42">
        <v>5595.31</v>
      </c>
      <c r="M3905" s="26">
        <f t="shared" si="128"/>
        <v>0.14737932165853257</v>
      </c>
      <c r="N3905" s="54"/>
      <c r="O3905" s="26"/>
      <c r="T3905" s="53"/>
      <c r="Y3905" s="28"/>
    </row>
    <row r="3906" spans="9:25" x14ac:dyDescent="0.3">
      <c r="I3906" s="22">
        <v>42846</v>
      </c>
      <c r="J3906" s="29">
        <f t="shared" si="127"/>
        <v>2017</v>
      </c>
      <c r="K3906" s="29">
        <v>3495</v>
      </c>
      <c r="L3906" s="42">
        <v>5664.48</v>
      </c>
      <c r="M3906" s="26">
        <f t="shared" si="128"/>
        <v>0.15528778790517803</v>
      </c>
      <c r="N3906" s="54"/>
      <c r="O3906" s="26"/>
      <c r="T3906" s="53"/>
      <c r="Y3906" s="28"/>
    </row>
    <row r="3907" spans="9:25" x14ac:dyDescent="0.3">
      <c r="I3907" s="22">
        <v>42850</v>
      </c>
      <c r="J3907" s="29">
        <f t="shared" si="127"/>
        <v>2017</v>
      </c>
      <c r="K3907" s="29">
        <v>3480</v>
      </c>
      <c r="L3907" s="42">
        <v>5680.8</v>
      </c>
      <c r="M3907" s="26">
        <f t="shared" si="128"/>
        <v>0.16437036520826598</v>
      </c>
      <c r="N3907" s="54"/>
      <c r="O3907" s="26"/>
      <c r="T3907" s="53"/>
      <c r="Y3907" s="28"/>
    </row>
    <row r="3908" spans="9:25" x14ac:dyDescent="0.3">
      <c r="I3908" s="22">
        <v>42851</v>
      </c>
      <c r="J3908" s="29">
        <f t="shared" si="127"/>
        <v>2017</v>
      </c>
      <c r="K3908" s="29">
        <v>3600</v>
      </c>
      <c r="L3908" s="42">
        <v>5726.53</v>
      </c>
      <c r="M3908" s="26">
        <f t="shared" si="128"/>
        <v>0.18953530158347676</v>
      </c>
      <c r="N3908" s="54"/>
      <c r="O3908" s="26"/>
      <c r="T3908" s="53"/>
      <c r="Y3908" s="28"/>
    </row>
    <row r="3909" spans="9:25" x14ac:dyDescent="0.3">
      <c r="I3909" s="22">
        <v>42852</v>
      </c>
      <c r="J3909" s="29">
        <f t="shared" ref="J3909:J3972" si="129">YEAR(I3909)</f>
        <v>2017</v>
      </c>
      <c r="K3909" s="29">
        <v>3505</v>
      </c>
      <c r="L3909" s="42">
        <v>5707.03</v>
      </c>
      <c r="M3909" s="26">
        <f t="shared" ref="M3909:M3972" si="130">IFERROR((L3909-_xlfn.XLOOKUP(EDATE(I3909, -12), I:I, L:L, "", 0)) / _xlfn.XLOOKUP(EDATE(I3909, -12), I:I, L:L, "", 0),IF(_xlfn.XLOOKUP(EDATE(I3909, -12), I:I, L:L, "", 0)=0, "Previous Year Value is Zero", ""))</f>
        <v>0.17776113057870341</v>
      </c>
      <c r="N3909" s="54"/>
      <c r="O3909" s="26"/>
      <c r="T3909" s="53"/>
      <c r="Y3909" s="28"/>
    </row>
    <row r="3910" spans="9:25" x14ac:dyDescent="0.3">
      <c r="I3910" s="22">
        <v>42853</v>
      </c>
      <c r="J3910" s="29">
        <f t="shared" si="129"/>
        <v>2017</v>
      </c>
      <c r="K3910" s="29">
        <v>3550</v>
      </c>
      <c r="L3910" s="42">
        <v>5685.3</v>
      </c>
      <c r="M3910" s="26">
        <f t="shared" si="130"/>
        <v>0.17261606430175785</v>
      </c>
      <c r="N3910" s="54"/>
      <c r="O3910" s="26"/>
      <c r="T3910" s="53"/>
      <c r="Y3910" s="28"/>
    </row>
    <row r="3911" spans="9:25" x14ac:dyDescent="0.3">
      <c r="I3911" s="22">
        <v>42857</v>
      </c>
      <c r="J3911" s="29">
        <f t="shared" si="129"/>
        <v>2017</v>
      </c>
      <c r="K3911" s="29">
        <v>3580</v>
      </c>
      <c r="L3911" s="42">
        <v>5675.81</v>
      </c>
      <c r="M3911" s="26">
        <f t="shared" si="130"/>
        <v>0.18041436510049264</v>
      </c>
      <c r="N3911" s="54"/>
      <c r="O3911" s="26"/>
      <c r="T3911" s="53"/>
      <c r="Y3911" s="28"/>
    </row>
    <row r="3912" spans="9:25" x14ac:dyDescent="0.3">
      <c r="I3912" s="22">
        <v>42858</v>
      </c>
      <c r="J3912" s="29">
        <f t="shared" si="129"/>
        <v>2017</v>
      </c>
      <c r="K3912" s="29">
        <v>3550</v>
      </c>
      <c r="L3912" s="42">
        <v>5647.37</v>
      </c>
      <c r="M3912" s="26" t="str">
        <f t="shared" si="130"/>
        <v/>
      </c>
      <c r="N3912" s="54"/>
      <c r="O3912" s="26"/>
      <c r="T3912" s="53"/>
      <c r="Y3912" s="28"/>
    </row>
    <row r="3913" spans="9:25" x14ac:dyDescent="0.3">
      <c r="I3913" s="22">
        <v>42859</v>
      </c>
      <c r="J3913" s="29">
        <f t="shared" si="129"/>
        <v>2017</v>
      </c>
      <c r="K3913" s="29">
        <v>3565</v>
      </c>
      <c r="L3913" s="42">
        <v>5669.44</v>
      </c>
      <c r="M3913" s="26">
        <f t="shared" si="130"/>
        <v>0.17559822502384589</v>
      </c>
      <c r="N3913" s="54"/>
      <c r="O3913" s="26"/>
      <c r="T3913" s="53"/>
      <c r="Y3913" s="28"/>
    </row>
    <row r="3914" spans="9:25" x14ac:dyDescent="0.3">
      <c r="I3914" s="22">
        <v>42860</v>
      </c>
      <c r="J3914" s="29">
        <f t="shared" si="129"/>
        <v>2017</v>
      </c>
      <c r="K3914" s="29">
        <v>3555</v>
      </c>
      <c r="L3914" s="42">
        <v>5683.38</v>
      </c>
      <c r="M3914" s="26" t="str">
        <f t="shared" si="130"/>
        <v/>
      </c>
      <c r="N3914" s="54"/>
      <c r="O3914" s="26"/>
      <c r="T3914" s="53"/>
      <c r="Y3914" s="28"/>
    </row>
    <row r="3915" spans="9:25" x14ac:dyDescent="0.3">
      <c r="I3915" s="22">
        <v>42863</v>
      </c>
      <c r="J3915" s="29">
        <f t="shared" si="129"/>
        <v>2017</v>
      </c>
      <c r="K3915" s="29">
        <v>3590</v>
      </c>
      <c r="L3915" s="42">
        <v>5707.86</v>
      </c>
      <c r="M3915" s="26" t="str">
        <f t="shared" si="130"/>
        <v/>
      </c>
      <c r="N3915" s="54"/>
      <c r="O3915" s="26"/>
      <c r="T3915" s="53"/>
      <c r="Y3915" s="28"/>
    </row>
    <row r="3916" spans="9:25" x14ac:dyDescent="0.3">
      <c r="I3916" s="22">
        <v>42864</v>
      </c>
      <c r="J3916" s="29">
        <f t="shared" si="129"/>
        <v>2017</v>
      </c>
      <c r="K3916" s="29">
        <v>3600</v>
      </c>
      <c r="L3916" s="42">
        <v>5697.06</v>
      </c>
      <c r="M3916" s="26" t="str">
        <f t="shared" si="130"/>
        <v/>
      </c>
      <c r="N3916" s="54"/>
      <c r="O3916" s="26"/>
      <c r="T3916" s="53"/>
      <c r="Y3916" s="28"/>
    </row>
    <row r="3917" spans="9:25" x14ac:dyDescent="0.3">
      <c r="I3917" s="22">
        <v>42865</v>
      </c>
      <c r="J3917" s="29">
        <f t="shared" si="129"/>
        <v>2017</v>
      </c>
      <c r="K3917" s="29">
        <v>3585</v>
      </c>
      <c r="L3917" s="42">
        <v>5653.01</v>
      </c>
      <c r="M3917" s="26">
        <f t="shared" si="130"/>
        <v>0.18682922118275425</v>
      </c>
      <c r="N3917" s="54"/>
      <c r="O3917" s="26"/>
      <c r="T3917" s="53"/>
      <c r="Y3917" s="28"/>
    </row>
    <row r="3918" spans="9:25" x14ac:dyDescent="0.3">
      <c r="I3918" s="22">
        <v>42867</v>
      </c>
      <c r="J3918" s="29">
        <f t="shared" si="129"/>
        <v>2017</v>
      </c>
      <c r="K3918" s="29">
        <v>3600</v>
      </c>
      <c r="L3918" s="42">
        <v>5675.22</v>
      </c>
      <c r="M3918" s="26">
        <f t="shared" si="130"/>
        <v>0.18152028180508495</v>
      </c>
      <c r="N3918" s="54"/>
      <c r="O3918" s="26"/>
      <c r="T3918" s="53"/>
      <c r="Y3918" s="28"/>
    </row>
    <row r="3919" spans="9:25" x14ac:dyDescent="0.3">
      <c r="I3919" s="22">
        <v>42870</v>
      </c>
      <c r="J3919" s="29">
        <f t="shared" si="129"/>
        <v>2017</v>
      </c>
      <c r="K3919" s="29">
        <v>3650</v>
      </c>
      <c r="L3919" s="42">
        <v>5688.87</v>
      </c>
      <c r="M3919" s="26" t="str">
        <f t="shared" si="130"/>
        <v/>
      </c>
      <c r="N3919" s="54"/>
      <c r="O3919" s="26"/>
      <c r="T3919" s="53"/>
      <c r="Y3919" s="28"/>
    </row>
    <row r="3920" spans="9:25" x14ac:dyDescent="0.3">
      <c r="I3920" s="22">
        <v>42871</v>
      </c>
      <c r="J3920" s="29">
        <f t="shared" si="129"/>
        <v>2017</v>
      </c>
      <c r="K3920" s="29">
        <v>3480</v>
      </c>
      <c r="L3920" s="42">
        <v>5647</v>
      </c>
      <c r="M3920" s="26">
        <f t="shared" si="130"/>
        <v>0.19347530201455745</v>
      </c>
      <c r="N3920" s="54"/>
      <c r="O3920" s="26"/>
      <c r="T3920" s="53"/>
      <c r="Y3920" s="28"/>
    </row>
    <row r="3921" spans="9:25" x14ac:dyDescent="0.3">
      <c r="I3921" s="22">
        <v>42872</v>
      </c>
      <c r="J3921" s="29">
        <f t="shared" si="129"/>
        <v>2017</v>
      </c>
      <c r="K3921" s="29">
        <v>3390</v>
      </c>
      <c r="L3921" s="42">
        <v>5615.49</v>
      </c>
      <c r="M3921" s="26">
        <f t="shared" si="130"/>
        <v>0.18741806155850085</v>
      </c>
      <c r="N3921" s="54"/>
      <c r="O3921" s="26"/>
      <c r="T3921" s="53"/>
      <c r="Y3921" s="28"/>
    </row>
    <row r="3922" spans="9:25" x14ac:dyDescent="0.3">
      <c r="I3922" s="22">
        <v>42873</v>
      </c>
      <c r="J3922" s="29">
        <f t="shared" si="129"/>
        <v>2017</v>
      </c>
      <c r="K3922" s="29">
        <v>3480</v>
      </c>
      <c r="L3922" s="42">
        <v>5645.45</v>
      </c>
      <c r="M3922" s="26">
        <f t="shared" si="130"/>
        <v>0.19244206186263829</v>
      </c>
      <c r="N3922" s="54"/>
      <c r="O3922" s="26"/>
      <c r="T3922" s="53"/>
      <c r="Y3922" s="28"/>
    </row>
    <row r="3923" spans="9:25" x14ac:dyDescent="0.3">
      <c r="I3923" s="22">
        <v>42874</v>
      </c>
      <c r="J3923" s="29">
        <f t="shared" si="129"/>
        <v>2017</v>
      </c>
      <c r="K3923" s="29">
        <v>3580</v>
      </c>
      <c r="L3923" s="42">
        <v>5791.88</v>
      </c>
      <c r="M3923" s="26">
        <f t="shared" si="130"/>
        <v>0.23120942472928557</v>
      </c>
      <c r="N3923" s="54"/>
      <c r="O3923" s="26"/>
      <c r="T3923" s="53"/>
      <c r="Y3923" s="28"/>
    </row>
    <row r="3924" spans="9:25" x14ac:dyDescent="0.3">
      <c r="I3924" s="22">
        <v>42877</v>
      </c>
      <c r="J3924" s="29">
        <f t="shared" si="129"/>
        <v>2017</v>
      </c>
      <c r="K3924" s="29">
        <v>3530</v>
      </c>
      <c r="L3924" s="42">
        <v>5749.45</v>
      </c>
      <c r="M3924" s="26" t="str">
        <f t="shared" si="130"/>
        <v/>
      </c>
      <c r="N3924" s="54"/>
      <c r="O3924" s="26"/>
      <c r="T3924" s="53"/>
      <c r="Y3924" s="28"/>
    </row>
    <row r="3925" spans="9:25" x14ac:dyDescent="0.3">
      <c r="I3925" s="22">
        <v>42878</v>
      </c>
      <c r="J3925" s="29">
        <f t="shared" si="129"/>
        <v>2017</v>
      </c>
      <c r="K3925" s="29">
        <v>3540</v>
      </c>
      <c r="L3925" s="42">
        <v>5730.61</v>
      </c>
      <c r="M3925" s="26">
        <f t="shared" si="130"/>
        <v>0.20805664824207465</v>
      </c>
      <c r="N3925" s="54"/>
      <c r="O3925" s="26"/>
      <c r="T3925" s="53"/>
      <c r="Y3925" s="28"/>
    </row>
    <row r="3926" spans="9:25" x14ac:dyDescent="0.3">
      <c r="I3926" s="22">
        <v>42879</v>
      </c>
      <c r="J3926" s="29">
        <f t="shared" si="129"/>
        <v>2017</v>
      </c>
      <c r="K3926" s="29">
        <v>3495</v>
      </c>
      <c r="L3926" s="42">
        <v>5703.43</v>
      </c>
      <c r="M3926" s="26">
        <f t="shared" si="130"/>
        <v>0.21071624929152016</v>
      </c>
      <c r="N3926" s="54"/>
      <c r="O3926" s="26"/>
      <c r="T3926" s="53"/>
      <c r="Y3926" s="28"/>
    </row>
    <row r="3927" spans="9:25" x14ac:dyDescent="0.3">
      <c r="I3927" s="22">
        <v>42881</v>
      </c>
      <c r="J3927" s="29">
        <f t="shared" si="129"/>
        <v>2017</v>
      </c>
      <c r="K3927" s="29">
        <v>3515</v>
      </c>
      <c r="L3927" s="42">
        <v>5716.82</v>
      </c>
      <c r="M3927" s="26">
        <f t="shared" si="130"/>
        <v>0.19484759309110958</v>
      </c>
      <c r="N3927" s="54"/>
      <c r="O3927" s="26"/>
      <c r="T3927" s="53"/>
      <c r="Y3927" s="28"/>
    </row>
    <row r="3928" spans="9:25" x14ac:dyDescent="0.3">
      <c r="I3928" s="22">
        <v>42884</v>
      </c>
      <c r="J3928" s="29">
        <f t="shared" si="129"/>
        <v>2017</v>
      </c>
      <c r="K3928" s="29">
        <v>3555</v>
      </c>
      <c r="L3928" s="42">
        <v>5712.33</v>
      </c>
      <c r="M3928" s="26" t="str">
        <f t="shared" si="130"/>
        <v/>
      </c>
      <c r="N3928" s="54"/>
      <c r="O3928" s="26"/>
      <c r="T3928" s="53"/>
      <c r="Y3928" s="28"/>
    </row>
    <row r="3929" spans="9:25" x14ac:dyDescent="0.3">
      <c r="I3929" s="22">
        <v>42885</v>
      </c>
      <c r="J3929" s="29">
        <f t="shared" si="129"/>
        <v>2017</v>
      </c>
      <c r="K3929" s="29">
        <v>3520</v>
      </c>
      <c r="L3929" s="42">
        <v>5693.39</v>
      </c>
      <c r="M3929" s="26">
        <f t="shared" si="130"/>
        <v>0.17728591427265766</v>
      </c>
      <c r="N3929" s="54"/>
      <c r="O3929" s="26"/>
      <c r="T3929" s="53"/>
      <c r="Y3929" s="28"/>
    </row>
    <row r="3930" spans="9:25" x14ac:dyDescent="0.3">
      <c r="I3930" s="22">
        <v>42886</v>
      </c>
      <c r="J3930" s="29">
        <f t="shared" si="129"/>
        <v>2017</v>
      </c>
      <c r="K3930" s="29">
        <v>3430</v>
      </c>
      <c r="L3930" s="42">
        <v>5738.16</v>
      </c>
      <c r="M3930" s="26">
        <f t="shared" si="130"/>
        <v>0.19623004167300762</v>
      </c>
      <c r="N3930" s="54"/>
      <c r="O3930" s="26"/>
      <c r="T3930" s="53"/>
      <c r="Y3930" s="28"/>
    </row>
    <row r="3931" spans="9:25" x14ac:dyDescent="0.3">
      <c r="I3931" s="22">
        <v>42888</v>
      </c>
      <c r="J3931" s="29">
        <f t="shared" si="129"/>
        <v>2017</v>
      </c>
      <c r="K3931" s="29">
        <v>3510</v>
      </c>
      <c r="L3931" s="42">
        <v>5742.45</v>
      </c>
      <c r="M3931" s="26">
        <f t="shared" si="130"/>
        <v>0.18811850460251225</v>
      </c>
      <c r="N3931" s="54"/>
      <c r="O3931" s="26"/>
      <c r="T3931" s="53"/>
      <c r="Y3931" s="28"/>
    </row>
    <row r="3932" spans="9:25" x14ac:dyDescent="0.3">
      <c r="I3932" s="22">
        <v>42891</v>
      </c>
      <c r="J3932" s="29">
        <f t="shared" si="129"/>
        <v>2017</v>
      </c>
      <c r="K3932" s="29">
        <v>3545</v>
      </c>
      <c r="L3932" s="42">
        <v>5748.24</v>
      </c>
      <c r="M3932" s="26" t="str">
        <f t="shared" si="130"/>
        <v/>
      </c>
      <c r="N3932" s="54"/>
      <c r="O3932" s="26"/>
      <c r="T3932" s="53"/>
      <c r="Y3932" s="28"/>
    </row>
    <row r="3933" spans="9:25" x14ac:dyDescent="0.3">
      <c r="I3933" s="22">
        <v>42892</v>
      </c>
      <c r="J3933" s="29">
        <f t="shared" si="129"/>
        <v>2017</v>
      </c>
      <c r="K3933" s="29">
        <v>3510</v>
      </c>
      <c r="L3933" s="42">
        <v>5707.83</v>
      </c>
      <c r="M3933" s="26">
        <f t="shared" si="130"/>
        <v>0.16581018868386962</v>
      </c>
      <c r="N3933" s="54"/>
      <c r="O3933" s="26"/>
      <c r="T3933" s="53"/>
      <c r="Y3933" s="28"/>
    </row>
    <row r="3934" spans="9:25" x14ac:dyDescent="0.3">
      <c r="I3934" s="22">
        <v>42893</v>
      </c>
      <c r="J3934" s="29">
        <f t="shared" si="129"/>
        <v>2017</v>
      </c>
      <c r="K3934" s="29">
        <v>3560</v>
      </c>
      <c r="L3934" s="42">
        <v>5717.33</v>
      </c>
      <c r="M3934" s="26">
        <f t="shared" si="130"/>
        <v>0.15876400235914548</v>
      </c>
      <c r="N3934" s="54"/>
      <c r="O3934" s="26"/>
      <c r="T3934" s="53"/>
      <c r="Y3934" s="28"/>
    </row>
    <row r="3935" spans="9:25" x14ac:dyDescent="0.3">
      <c r="I3935" s="22">
        <v>42894</v>
      </c>
      <c r="J3935" s="29">
        <f t="shared" si="129"/>
        <v>2017</v>
      </c>
      <c r="K3935" s="29">
        <v>3585</v>
      </c>
      <c r="L3935" s="42">
        <v>5702.92</v>
      </c>
      <c r="M3935" s="26">
        <f t="shared" si="130"/>
        <v>0.16005907169562608</v>
      </c>
      <c r="N3935" s="54"/>
      <c r="O3935" s="26"/>
      <c r="T3935" s="53"/>
      <c r="Y3935" s="28"/>
    </row>
    <row r="3936" spans="9:25" x14ac:dyDescent="0.3">
      <c r="I3936" s="22">
        <v>42895</v>
      </c>
      <c r="J3936" s="29">
        <f t="shared" si="129"/>
        <v>2017</v>
      </c>
      <c r="K3936" s="29">
        <v>3540</v>
      </c>
      <c r="L3936" s="42">
        <v>5675.52</v>
      </c>
      <c r="M3936" s="26">
        <f t="shared" si="130"/>
        <v>0.16378191392288791</v>
      </c>
      <c r="N3936" s="54"/>
      <c r="O3936" s="26"/>
      <c r="T3936" s="53"/>
      <c r="Y3936" s="28"/>
    </row>
    <row r="3937" spans="9:25" x14ac:dyDescent="0.3">
      <c r="I3937" s="22">
        <v>42898</v>
      </c>
      <c r="J3937" s="29">
        <f t="shared" si="129"/>
        <v>2017</v>
      </c>
      <c r="K3937" s="29">
        <v>3550</v>
      </c>
      <c r="L3937" s="42">
        <v>5691.44</v>
      </c>
      <c r="M3937" s="26" t="str">
        <f t="shared" si="130"/>
        <v/>
      </c>
      <c r="N3937" s="54"/>
      <c r="O3937" s="26"/>
      <c r="T3937" s="53"/>
      <c r="Y3937" s="28"/>
    </row>
    <row r="3938" spans="9:25" x14ac:dyDescent="0.3">
      <c r="I3938" s="22">
        <v>42899</v>
      </c>
      <c r="J3938" s="29">
        <f t="shared" si="129"/>
        <v>2017</v>
      </c>
      <c r="K3938" s="29">
        <v>3575</v>
      </c>
      <c r="L3938" s="42">
        <v>5707.65</v>
      </c>
      <c r="M3938" s="26">
        <f t="shared" si="130"/>
        <v>0.18730537128450275</v>
      </c>
      <c r="N3938" s="54"/>
      <c r="O3938" s="26"/>
      <c r="T3938" s="53"/>
      <c r="Y3938" s="28"/>
    </row>
    <row r="3939" spans="9:25" x14ac:dyDescent="0.3">
      <c r="I3939" s="22">
        <v>42900</v>
      </c>
      <c r="J3939" s="29">
        <f t="shared" si="129"/>
        <v>2017</v>
      </c>
      <c r="K3939" s="29">
        <v>3595</v>
      </c>
      <c r="L3939" s="42">
        <v>5792.9</v>
      </c>
      <c r="M3939" s="26">
        <f t="shared" si="130"/>
        <v>0.20145014403962166</v>
      </c>
      <c r="N3939" s="54"/>
      <c r="O3939" s="26"/>
      <c r="T3939" s="53"/>
      <c r="Y3939" s="28"/>
    </row>
    <row r="3940" spans="9:25" x14ac:dyDescent="0.3">
      <c r="I3940" s="22">
        <v>42901</v>
      </c>
      <c r="J3940" s="29">
        <f t="shared" si="129"/>
        <v>2017</v>
      </c>
      <c r="K3940" s="29">
        <v>3610</v>
      </c>
      <c r="L3940" s="42">
        <v>5776.28</v>
      </c>
      <c r="M3940" s="26">
        <f t="shared" si="130"/>
        <v>0.19968763110562807</v>
      </c>
      <c r="N3940" s="54"/>
      <c r="O3940" s="26"/>
      <c r="T3940" s="53"/>
      <c r="Y3940" s="28"/>
    </row>
    <row r="3941" spans="9:25" x14ac:dyDescent="0.3">
      <c r="I3941" s="22">
        <v>42902</v>
      </c>
      <c r="J3941" s="29">
        <f t="shared" si="129"/>
        <v>2017</v>
      </c>
      <c r="K3941" s="29">
        <v>3560</v>
      </c>
      <c r="L3941" s="42">
        <v>5723.64</v>
      </c>
      <c r="M3941" s="26">
        <f t="shared" si="130"/>
        <v>0.1888608941111958</v>
      </c>
      <c r="N3941" s="54"/>
      <c r="O3941" s="26"/>
      <c r="T3941" s="53"/>
      <c r="Y3941" s="28"/>
    </row>
    <row r="3942" spans="9:25" x14ac:dyDescent="0.3">
      <c r="I3942" s="22">
        <v>42905</v>
      </c>
      <c r="J3942" s="29">
        <f t="shared" si="129"/>
        <v>2017</v>
      </c>
      <c r="K3942" s="29">
        <v>3585</v>
      </c>
      <c r="L3942" s="42">
        <v>5741.91</v>
      </c>
      <c r="M3942" s="26" t="str">
        <f t="shared" si="130"/>
        <v/>
      </c>
      <c r="N3942" s="54"/>
      <c r="O3942" s="26"/>
      <c r="T3942" s="53"/>
      <c r="Y3942" s="28"/>
    </row>
    <row r="3943" spans="9:25" x14ac:dyDescent="0.3">
      <c r="I3943" s="22">
        <v>42906</v>
      </c>
      <c r="J3943" s="29">
        <f t="shared" si="129"/>
        <v>2017</v>
      </c>
      <c r="K3943" s="29">
        <v>3620</v>
      </c>
      <c r="L3943" s="42">
        <v>5791.9</v>
      </c>
      <c r="M3943" s="26">
        <f t="shared" si="130"/>
        <v>0.19088398755636338</v>
      </c>
      <c r="N3943" s="54"/>
      <c r="O3943" s="26"/>
      <c r="T3943" s="53"/>
      <c r="Y3943" s="28"/>
    </row>
    <row r="3944" spans="9:25" x14ac:dyDescent="0.3">
      <c r="I3944" s="22">
        <v>42907</v>
      </c>
      <c r="J3944" s="29">
        <f t="shared" si="129"/>
        <v>2017</v>
      </c>
      <c r="K3944" s="29">
        <v>3640</v>
      </c>
      <c r="L3944" s="42">
        <v>5818.55</v>
      </c>
      <c r="M3944" s="26">
        <f t="shared" si="130"/>
        <v>0.19264108750058934</v>
      </c>
      <c r="N3944" s="54"/>
      <c r="O3944" s="26"/>
      <c r="T3944" s="53"/>
      <c r="Y3944" s="28"/>
    </row>
    <row r="3945" spans="9:25" x14ac:dyDescent="0.3">
      <c r="I3945" s="22">
        <v>42908</v>
      </c>
      <c r="J3945" s="29">
        <f t="shared" si="129"/>
        <v>2017</v>
      </c>
      <c r="K3945" s="29">
        <v>3630</v>
      </c>
      <c r="L3945" s="42">
        <v>5829.71</v>
      </c>
      <c r="M3945" s="26">
        <f t="shared" si="130"/>
        <v>0.19050205744509216</v>
      </c>
      <c r="N3945" s="54"/>
      <c r="O3945" s="26"/>
      <c r="T3945" s="53"/>
      <c r="Y3945" s="28"/>
    </row>
    <row r="3946" spans="9:25" x14ac:dyDescent="0.3">
      <c r="I3946" s="22">
        <v>42919</v>
      </c>
      <c r="J3946" s="29">
        <f t="shared" si="129"/>
        <v>2017</v>
      </c>
      <c r="K3946" s="29">
        <v>3700</v>
      </c>
      <c r="L3946" s="42">
        <v>5910.24</v>
      </c>
      <c r="M3946" s="26" t="str">
        <f t="shared" si="130"/>
        <v/>
      </c>
      <c r="N3946" s="54"/>
      <c r="O3946" s="26"/>
      <c r="T3946" s="53"/>
      <c r="Y3946" s="28"/>
    </row>
    <row r="3947" spans="9:25" x14ac:dyDescent="0.3">
      <c r="I3947" s="22">
        <v>42920</v>
      </c>
      <c r="J3947" s="29">
        <f t="shared" si="129"/>
        <v>2017</v>
      </c>
      <c r="K3947" s="29">
        <v>3710</v>
      </c>
      <c r="L3947" s="42">
        <v>5865.36</v>
      </c>
      <c r="M3947" s="26" t="str">
        <f t="shared" si="130"/>
        <v/>
      </c>
      <c r="N3947" s="54"/>
      <c r="O3947" s="26"/>
      <c r="T3947" s="53"/>
      <c r="Y3947" s="28"/>
    </row>
    <row r="3948" spans="9:25" x14ac:dyDescent="0.3">
      <c r="I3948" s="22">
        <v>42921</v>
      </c>
      <c r="J3948" s="29">
        <f t="shared" si="129"/>
        <v>2017</v>
      </c>
      <c r="K3948" s="29">
        <v>3670</v>
      </c>
      <c r="L3948" s="42">
        <v>5825.05</v>
      </c>
      <c r="M3948" s="26" t="str">
        <f t="shared" si="130"/>
        <v/>
      </c>
      <c r="N3948" s="54"/>
      <c r="O3948" s="26"/>
      <c r="T3948" s="53"/>
      <c r="Y3948" s="28"/>
    </row>
    <row r="3949" spans="9:25" x14ac:dyDescent="0.3">
      <c r="I3949" s="22">
        <v>42922</v>
      </c>
      <c r="J3949" s="29">
        <f t="shared" si="129"/>
        <v>2017</v>
      </c>
      <c r="K3949" s="29">
        <v>3645</v>
      </c>
      <c r="L3949" s="42">
        <v>5849.58</v>
      </c>
      <c r="M3949" s="26" t="str">
        <f t="shared" si="130"/>
        <v/>
      </c>
      <c r="N3949" s="54"/>
      <c r="O3949" s="26"/>
      <c r="T3949" s="53"/>
      <c r="Y3949" s="28"/>
    </row>
    <row r="3950" spans="9:25" x14ac:dyDescent="0.3">
      <c r="I3950" s="22">
        <v>42923</v>
      </c>
      <c r="J3950" s="29">
        <f t="shared" si="129"/>
        <v>2017</v>
      </c>
      <c r="K3950" s="29">
        <v>3700</v>
      </c>
      <c r="L3950" s="42">
        <v>5814.79</v>
      </c>
      <c r="M3950" s="26" t="str">
        <f t="shared" si="130"/>
        <v/>
      </c>
      <c r="N3950" s="54"/>
      <c r="O3950" s="26"/>
      <c r="T3950" s="53"/>
      <c r="Y3950" s="28"/>
    </row>
    <row r="3951" spans="9:25" x14ac:dyDescent="0.3">
      <c r="I3951" s="22">
        <v>42926</v>
      </c>
      <c r="J3951" s="29">
        <f t="shared" si="129"/>
        <v>2017</v>
      </c>
      <c r="K3951" s="29">
        <v>3660</v>
      </c>
      <c r="L3951" s="42">
        <v>5771.51</v>
      </c>
      <c r="M3951" s="26" t="str">
        <f t="shared" si="130"/>
        <v/>
      </c>
      <c r="N3951" s="54"/>
      <c r="O3951" s="26"/>
      <c r="T3951" s="53"/>
      <c r="Y3951" s="28"/>
    </row>
    <row r="3952" spans="9:25" x14ac:dyDescent="0.3">
      <c r="I3952" s="22">
        <v>42927</v>
      </c>
      <c r="J3952" s="29">
        <f t="shared" si="129"/>
        <v>2017</v>
      </c>
      <c r="K3952" s="29">
        <v>3665</v>
      </c>
      <c r="L3952" s="42">
        <v>5773.33</v>
      </c>
      <c r="M3952" s="26">
        <f t="shared" si="130"/>
        <v>0.13894401679220036</v>
      </c>
      <c r="N3952" s="54"/>
      <c r="O3952" s="26"/>
      <c r="T3952" s="53"/>
      <c r="Y3952" s="28"/>
    </row>
    <row r="3953" spans="9:25" x14ac:dyDescent="0.3">
      <c r="I3953" s="22">
        <v>42928</v>
      </c>
      <c r="J3953" s="29">
        <f t="shared" si="129"/>
        <v>2017</v>
      </c>
      <c r="K3953" s="29">
        <v>3685</v>
      </c>
      <c r="L3953" s="42">
        <v>5819.13</v>
      </c>
      <c r="M3953" s="26">
        <f t="shared" si="130"/>
        <v>0.14111104356676016</v>
      </c>
      <c r="N3953" s="54"/>
      <c r="O3953" s="26"/>
      <c r="T3953" s="53"/>
      <c r="Y3953" s="28"/>
    </row>
    <row r="3954" spans="9:25" x14ac:dyDescent="0.3">
      <c r="I3954" s="22">
        <v>42929</v>
      </c>
      <c r="J3954" s="29">
        <f t="shared" si="129"/>
        <v>2017</v>
      </c>
      <c r="K3954" s="29">
        <v>3700</v>
      </c>
      <c r="L3954" s="42">
        <v>5830.04</v>
      </c>
      <c r="M3954" s="26">
        <f t="shared" si="130"/>
        <v>0.13559008400971567</v>
      </c>
      <c r="N3954" s="54"/>
      <c r="O3954" s="26"/>
      <c r="T3954" s="53"/>
      <c r="Y3954" s="28"/>
    </row>
    <row r="3955" spans="9:25" x14ac:dyDescent="0.3">
      <c r="I3955" s="22">
        <v>42930</v>
      </c>
      <c r="J3955" s="29">
        <f t="shared" si="129"/>
        <v>2017</v>
      </c>
      <c r="K3955" s="29">
        <v>3680</v>
      </c>
      <c r="L3955" s="42">
        <v>5831.8</v>
      </c>
      <c r="M3955" s="26">
        <f t="shared" si="130"/>
        <v>0.14719270429661224</v>
      </c>
      <c r="N3955" s="54"/>
      <c r="O3955" s="26"/>
      <c r="T3955" s="53"/>
      <c r="Y3955" s="28"/>
    </row>
    <row r="3956" spans="9:25" x14ac:dyDescent="0.3">
      <c r="I3956" s="22">
        <v>42933</v>
      </c>
      <c r="J3956" s="29">
        <f t="shared" si="129"/>
        <v>2017</v>
      </c>
      <c r="K3956" s="29">
        <v>3660</v>
      </c>
      <c r="L3956" s="42">
        <v>5841.28</v>
      </c>
      <c r="M3956" s="26" t="str">
        <f t="shared" si="130"/>
        <v/>
      </c>
      <c r="N3956" s="54"/>
      <c r="O3956" s="26"/>
      <c r="T3956" s="53"/>
      <c r="Y3956" s="28"/>
    </row>
    <row r="3957" spans="9:25" x14ac:dyDescent="0.3">
      <c r="I3957" s="22">
        <v>42934</v>
      </c>
      <c r="J3957" s="29">
        <f t="shared" si="129"/>
        <v>2017</v>
      </c>
      <c r="K3957" s="29">
        <v>3670</v>
      </c>
      <c r="L3957" s="42">
        <v>5822.35</v>
      </c>
      <c r="M3957" s="26">
        <f t="shared" si="130"/>
        <v>0.13551438322769388</v>
      </c>
      <c r="N3957" s="54"/>
      <c r="O3957" s="26"/>
      <c r="T3957" s="53"/>
      <c r="Y3957" s="28"/>
    </row>
    <row r="3958" spans="9:25" x14ac:dyDescent="0.3">
      <c r="I3958" s="22">
        <v>42935</v>
      </c>
      <c r="J3958" s="29">
        <f t="shared" si="129"/>
        <v>2017</v>
      </c>
      <c r="K3958" s="29">
        <v>3695</v>
      </c>
      <c r="L3958" s="42">
        <v>5806.69</v>
      </c>
      <c r="M3958" s="26">
        <f t="shared" si="130"/>
        <v>0.12253640657048456</v>
      </c>
      <c r="N3958" s="54"/>
      <c r="O3958" s="26"/>
      <c r="T3958" s="53"/>
      <c r="Y3958" s="28"/>
    </row>
    <row r="3959" spans="9:25" x14ac:dyDescent="0.3">
      <c r="I3959" s="22">
        <v>42936</v>
      </c>
      <c r="J3959" s="29">
        <f t="shared" si="129"/>
        <v>2017</v>
      </c>
      <c r="K3959" s="29">
        <v>3690</v>
      </c>
      <c r="L3959" s="42">
        <v>5825.21</v>
      </c>
      <c r="M3959" s="26">
        <f t="shared" si="130"/>
        <v>0.11108334827440201</v>
      </c>
      <c r="N3959" s="54"/>
      <c r="O3959" s="26"/>
      <c r="T3959" s="53"/>
      <c r="Y3959" s="28"/>
    </row>
    <row r="3960" spans="9:25" x14ac:dyDescent="0.3">
      <c r="I3960" s="22">
        <v>42937</v>
      </c>
      <c r="J3960" s="29">
        <f t="shared" si="129"/>
        <v>2017</v>
      </c>
      <c r="K3960" s="29">
        <v>3645</v>
      </c>
      <c r="L3960" s="42">
        <v>5765.42</v>
      </c>
      <c r="M3960" s="26">
        <f t="shared" si="130"/>
        <v>0.10512807242518163</v>
      </c>
      <c r="N3960" s="54"/>
      <c r="O3960" s="26"/>
      <c r="T3960" s="53"/>
      <c r="Y3960" s="28"/>
    </row>
    <row r="3961" spans="9:25" x14ac:dyDescent="0.3">
      <c r="I3961" s="22">
        <v>42940</v>
      </c>
      <c r="J3961" s="29">
        <f t="shared" si="129"/>
        <v>2017</v>
      </c>
      <c r="K3961" s="29">
        <v>3715</v>
      </c>
      <c r="L3961" s="42">
        <v>5801.59</v>
      </c>
      <c r="M3961" s="26" t="str">
        <f t="shared" si="130"/>
        <v/>
      </c>
      <c r="N3961" s="54"/>
      <c r="O3961" s="26"/>
      <c r="T3961" s="53"/>
      <c r="Y3961" s="28"/>
    </row>
    <row r="3962" spans="9:25" x14ac:dyDescent="0.3">
      <c r="I3962" s="22">
        <v>42941</v>
      </c>
      <c r="J3962" s="29">
        <f t="shared" si="129"/>
        <v>2017</v>
      </c>
      <c r="K3962" s="29">
        <v>3715</v>
      </c>
      <c r="L3962" s="42">
        <v>5813.54</v>
      </c>
      <c r="M3962" s="26">
        <f t="shared" si="130"/>
        <v>0.11353432424149551</v>
      </c>
      <c r="N3962" s="54"/>
      <c r="O3962" s="26"/>
      <c r="T3962" s="53"/>
      <c r="Y3962" s="28"/>
    </row>
    <row r="3963" spans="9:25" x14ac:dyDescent="0.3">
      <c r="I3963" s="22">
        <v>42942</v>
      </c>
      <c r="J3963" s="29">
        <f t="shared" si="129"/>
        <v>2017</v>
      </c>
      <c r="K3963" s="29">
        <v>3755</v>
      </c>
      <c r="L3963" s="42">
        <v>5800.21</v>
      </c>
      <c r="M3963" s="26">
        <f t="shared" si="130"/>
        <v>0.11021552714187284</v>
      </c>
      <c r="N3963" s="54"/>
      <c r="O3963" s="26"/>
      <c r="T3963" s="53"/>
      <c r="Y3963" s="28"/>
    </row>
    <row r="3964" spans="9:25" x14ac:dyDescent="0.3">
      <c r="I3964" s="22">
        <v>42943</v>
      </c>
      <c r="J3964" s="29">
        <f t="shared" si="129"/>
        <v>2017</v>
      </c>
      <c r="K3964" s="29">
        <v>3760</v>
      </c>
      <c r="L3964" s="42">
        <v>5819.74</v>
      </c>
      <c r="M3964" s="26">
        <f t="shared" si="130"/>
        <v>0.10340211893006927</v>
      </c>
      <c r="N3964" s="54"/>
      <c r="O3964" s="26"/>
      <c r="T3964" s="53"/>
      <c r="Y3964" s="28"/>
    </row>
    <row r="3965" spans="9:25" x14ac:dyDescent="0.3">
      <c r="I3965" s="22">
        <v>42944</v>
      </c>
      <c r="J3965" s="29">
        <f t="shared" si="129"/>
        <v>2017</v>
      </c>
      <c r="K3965" s="29">
        <v>3760</v>
      </c>
      <c r="L3965" s="42">
        <v>5831.03</v>
      </c>
      <c r="M3965" s="26">
        <f t="shared" si="130"/>
        <v>0.10035835530201666</v>
      </c>
      <c r="N3965" s="54"/>
      <c r="O3965" s="26"/>
      <c r="T3965" s="53"/>
      <c r="Y3965" s="28"/>
    </row>
    <row r="3966" spans="9:25" x14ac:dyDescent="0.3">
      <c r="I3966" s="22">
        <v>42947</v>
      </c>
      <c r="J3966" s="29">
        <f t="shared" si="129"/>
        <v>2017</v>
      </c>
      <c r="K3966" s="29">
        <v>3740</v>
      </c>
      <c r="L3966" s="42">
        <v>5840.94</v>
      </c>
      <c r="M3966" s="26" t="str">
        <f t="shared" si="130"/>
        <v/>
      </c>
      <c r="N3966" s="54"/>
      <c r="O3966" s="26"/>
      <c r="T3966" s="53"/>
      <c r="Y3966" s="28"/>
    </row>
    <row r="3967" spans="9:25" x14ac:dyDescent="0.3">
      <c r="I3967" s="22">
        <v>42948</v>
      </c>
      <c r="J3967" s="29">
        <f t="shared" si="129"/>
        <v>2017</v>
      </c>
      <c r="K3967" s="29">
        <v>3785</v>
      </c>
      <c r="L3967" s="42">
        <v>5805.21</v>
      </c>
      <c r="M3967" s="26">
        <f t="shared" si="130"/>
        <v>8.2742400561028676E-2</v>
      </c>
      <c r="N3967" s="54"/>
      <c r="O3967" s="26"/>
      <c r="T3967" s="53"/>
      <c r="Y3967" s="28"/>
    </row>
    <row r="3968" spans="9:25" x14ac:dyDescent="0.3">
      <c r="I3968" s="22">
        <v>42949</v>
      </c>
      <c r="J3968" s="29">
        <f t="shared" si="129"/>
        <v>2017</v>
      </c>
      <c r="K3968" s="29">
        <v>3785</v>
      </c>
      <c r="L3968" s="42">
        <v>5824.25</v>
      </c>
      <c r="M3968" s="26">
        <f t="shared" si="130"/>
        <v>8.3920183424772823E-2</v>
      </c>
      <c r="N3968" s="54"/>
      <c r="O3968" s="26"/>
      <c r="T3968" s="53"/>
      <c r="Y3968" s="28"/>
    </row>
    <row r="3969" spans="9:25" x14ac:dyDescent="0.3">
      <c r="I3969" s="22">
        <v>42950</v>
      </c>
      <c r="J3969" s="29">
        <f t="shared" si="129"/>
        <v>2017</v>
      </c>
      <c r="K3969" s="29">
        <v>3750</v>
      </c>
      <c r="L3969" s="42">
        <v>5780.58</v>
      </c>
      <c r="M3969" s="26">
        <f t="shared" si="130"/>
        <v>8.010269288549067E-2</v>
      </c>
      <c r="N3969" s="54"/>
      <c r="O3969" s="26"/>
      <c r="T3969" s="53"/>
      <c r="Y3969" s="28"/>
    </row>
    <row r="3970" spans="9:25" x14ac:dyDescent="0.3">
      <c r="I3970" s="22">
        <v>42951</v>
      </c>
      <c r="J3970" s="29">
        <f t="shared" si="129"/>
        <v>2017</v>
      </c>
      <c r="K3970" s="29">
        <v>3715</v>
      </c>
      <c r="L3970" s="42">
        <v>5777.48</v>
      </c>
      <c r="M3970" s="26">
        <f t="shared" si="130"/>
        <v>7.5108022910905736E-2</v>
      </c>
      <c r="N3970" s="54"/>
      <c r="O3970" s="26"/>
      <c r="T3970" s="53"/>
      <c r="Y3970" s="28"/>
    </row>
    <row r="3971" spans="9:25" x14ac:dyDescent="0.3">
      <c r="I3971" s="22">
        <v>42954</v>
      </c>
      <c r="J3971" s="29">
        <f t="shared" si="129"/>
        <v>2017</v>
      </c>
      <c r="K3971" s="29">
        <v>3725</v>
      </c>
      <c r="L3971" s="42">
        <v>5749.29</v>
      </c>
      <c r="M3971" s="26" t="str">
        <f t="shared" si="130"/>
        <v/>
      </c>
      <c r="N3971" s="54"/>
      <c r="O3971" s="26"/>
      <c r="T3971" s="53"/>
      <c r="Y3971" s="28"/>
    </row>
    <row r="3972" spans="9:25" x14ac:dyDescent="0.3">
      <c r="I3972" s="22">
        <v>42955</v>
      </c>
      <c r="J3972" s="29">
        <f t="shared" si="129"/>
        <v>2017</v>
      </c>
      <c r="K3972" s="29">
        <v>3800</v>
      </c>
      <c r="L3972" s="42">
        <v>5810.56</v>
      </c>
      <c r="M3972" s="26">
        <f t="shared" si="130"/>
        <v>6.4403972903363055E-2</v>
      </c>
      <c r="N3972" s="54"/>
      <c r="O3972" s="26"/>
      <c r="T3972" s="53"/>
      <c r="Y3972" s="28"/>
    </row>
    <row r="3973" spans="9:25" x14ac:dyDescent="0.3">
      <c r="I3973" s="22">
        <v>42956</v>
      </c>
      <c r="J3973" s="29">
        <f t="shared" ref="J3973:J4036" si="131">YEAR(I3973)</f>
        <v>2017</v>
      </c>
      <c r="K3973" s="29">
        <v>3795</v>
      </c>
      <c r="L3973" s="42">
        <v>5824.01</v>
      </c>
      <c r="M3973" s="26">
        <f t="shared" ref="M3973:M4036" si="132">IFERROR((L3973-_xlfn.XLOOKUP(EDATE(I3973, -12), I:I, L:L, "", 0)) / _xlfn.XLOOKUP(EDATE(I3973, -12), I:I, L:L, "", 0),IF(_xlfn.XLOOKUP(EDATE(I3973, -12), I:I, L:L, "", 0)=0, "Previous Year Value is Zero", ""))</f>
        <v>7.0533004674383212E-2</v>
      </c>
      <c r="N3973" s="54"/>
      <c r="O3973" s="26"/>
      <c r="T3973" s="53"/>
      <c r="Y3973" s="28"/>
    </row>
    <row r="3974" spans="9:25" x14ac:dyDescent="0.3">
      <c r="I3974" s="22">
        <v>42957</v>
      </c>
      <c r="J3974" s="29">
        <f t="shared" si="131"/>
        <v>2017</v>
      </c>
      <c r="K3974" s="29">
        <v>3765</v>
      </c>
      <c r="L3974" s="42">
        <v>5825.95</v>
      </c>
      <c r="M3974" s="26">
        <f t="shared" si="132"/>
        <v>7.4115727467989195E-2</v>
      </c>
      <c r="N3974" s="54"/>
      <c r="O3974" s="26"/>
      <c r="T3974" s="53"/>
      <c r="Y3974" s="28"/>
    </row>
    <row r="3975" spans="9:25" x14ac:dyDescent="0.3">
      <c r="I3975" s="22">
        <v>42958</v>
      </c>
      <c r="J3975" s="29">
        <f t="shared" si="131"/>
        <v>2017</v>
      </c>
      <c r="K3975" s="29">
        <v>3735</v>
      </c>
      <c r="L3975" s="42">
        <v>5766.14</v>
      </c>
      <c r="M3975" s="26">
        <f t="shared" si="132"/>
        <v>6.4042117772541179E-2</v>
      </c>
      <c r="N3975" s="54"/>
      <c r="O3975" s="26"/>
      <c r="T3975" s="53"/>
      <c r="Y3975" s="28"/>
    </row>
    <row r="3976" spans="9:25" x14ac:dyDescent="0.3">
      <c r="I3976" s="22">
        <v>42961</v>
      </c>
      <c r="J3976" s="29">
        <f t="shared" si="131"/>
        <v>2017</v>
      </c>
      <c r="K3976" s="29">
        <v>3750</v>
      </c>
      <c r="L3976" s="42">
        <v>5801.49</v>
      </c>
      <c r="M3976" s="26" t="str">
        <f t="shared" si="132"/>
        <v/>
      </c>
      <c r="N3976" s="54"/>
      <c r="O3976" s="26"/>
      <c r="T3976" s="53"/>
      <c r="Y3976" s="28"/>
    </row>
    <row r="3977" spans="9:25" x14ac:dyDescent="0.3">
      <c r="I3977" s="22">
        <v>42962</v>
      </c>
      <c r="J3977" s="29">
        <f t="shared" si="131"/>
        <v>2017</v>
      </c>
      <c r="K3977" s="29">
        <v>3735</v>
      </c>
      <c r="L3977" s="42">
        <v>5835.04</v>
      </c>
      <c r="M3977" s="26">
        <f t="shared" si="132"/>
        <v>9.6696588329047983E-2</v>
      </c>
      <c r="N3977" s="54"/>
      <c r="O3977" s="26"/>
      <c r="T3977" s="53"/>
      <c r="Y3977" s="28"/>
    </row>
    <row r="3978" spans="9:25" x14ac:dyDescent="0.3">
      <c r="I3978" s="22">
        <v>42963</v>
      </c>
      <c r="J3978" s="29">
        <f t="shared" si="131"/>
        <v>2017</v>
      </c>
      <c r="K3978" s="29">
        <v>3780</v>
      </c>
      <c r="L3978" s="42">
        <v>5891.95</v>
      </c>
      <c r="M3978" s="26">
        <f t="shared" si="132"/>
        <v>9.6819531446335885E-2</v>
      </c>
      <c r="N3978" s="54"/>
      <c r="O3978" s="26"/>
      <c r="T3978" s="53"/>
      <c r="Y3978" s="28"/>
    </row>
    <row r="3979" spans="9:25" x14ac:dyDescent="0.3">
      <c r="I3979" s="22">
        <v>42965</v>
      </c>
      <c r="J3979" s="29">
        <f t="shared" si="131"/>
        <v>2017</v>
      </c>
      <c r="K3979" s="29">
        <v>3740</v>
      </c>
      <c r="L3979" s="42">
        <v>5893.84</v>
      </c>
      <c r="M3979" s="26">
        <f t="shared" si="132"/>
        <v>7.9171282351756467E-2</v>
      </c>
      <c r="N3979" s="54"/>
      <c r="O3979" s="26"/>
      <c r="T3979" s="53"/>
      <c r="Y3979" s="28"/>
    </row>
    <row r="3980" spans="9:25" x14ac:dyDescent="0.3">
      <c r="I3980" s="22">
        <v>42968</v>
      </c>
      <c r="J3980" s="29">
        <f t="shared" si="131"/>
        <v>2017</v>
      </c>
      <c r="K3980" s="29">
        <v>3760</v>
      </c>
      <c r="L3980" s="42">
        <v>5861</v>
      </c>
      <c r="M3980" s="26" t="str">
        <f t="shared" si="132"/>
        <v/>
      </c>
      <c r="N3980" s="54"/>
      <c r="O3980" s="26"/>
      <c r="T3980" s="53"/>
      <c r="Y3980" s="28"/>
    </row>
    <row r="3981" spans="9:25" x14ac:dyDescent="0.3">
      <c r="I3981" s="22">
        <v>42969</v>
      </c>
      <c r="J3981" s="29">
        <f t="shared" si="131"/>
        <v>2017</v>
      </c>
      <c r="K3981" s="29">
        <v>3760</v>
      </c>
      <c r="L3981" s="42">
        <v>5880.3</v>
      </c>
      <c r="M3981" s="26">
        <f t="shared" si="132"/>
        <v>8.3490873713420205E-2</v>
      </c>
      <c r="N3981" s="54"/>
      <c r="O3981" s="26"/>
      <c r="T3981" s="53"/>
      <c r="Y3981" s="28"/>
    </row>
    <row r="3982" spans="9:25" x14ac:dyDescent="0.3">
      <c r="I3982" s="22">
        <v>42970</v>
      </c>
      <c r="J3982" s="29">
        <f t="shared" si="131"/>
        <v>2017</v>
      </c>
      <c r="K3982" s="29">
        <v>3830</v>
      </c>
      <c r="L3982" s="42">
        <v>5914.02</v>
      </c>
      <c r="M3982" s="26">
        <f t="shared" si="132"/>
        <v>9.1723677069449949E-2</v>
      </c>
      <c r="N3982" s="54"/>
      <c r="O3982" s="26"/>
      <c r="T3982" s="53"/>
      <c r="Y3982" s="28"/>
    </row>
    <row r="3983" spans="9:25" x14ac:dyDescent="0.3">
      <c r="I3983" s="22">
        <v>42971</v>
      </c>
      <c r="J3983" s="29">
        <f t="shared" si="131"/>
        <v>2017</v>
      </c>
      <c r="K3983" s="29">
        <v>3790</v>
      </c>
      <c r="L3983" s="42">
        <v>5894.12</v>
      </c>
      <c r="M3983" s="26">
        <f t="shared" si="132"/>
        <v>9.069779921872545E-2</v>
      </c>
      <c r="N3983" s="54"/>
      <c r="O3983" s="26"/>
      <c r="T3983" s="53"/>
      <c r="Y3983" s="28"/>
    </row>
    <row r="3984" spans="9:25" x14ac:dyDescent="0.3">
      <c r="I3984" s="22">
        <v>42972</v>
      </c>
      <c r="J3984" s="29">
        <f t="shared" si="131"/>
        <v>2017</v>
      </c>
      <c r="K3984" s="29">
        <v>3820</v>
      </c>
      <c r="L3984" s="42">
        <v>5915.36</v>
      </c>
      <c r="M3984" s="26">
        <f t="shared" si="132"/>
        <v>8.456726291317386E-2</v>
      </c>
      <c r="N3984" s="54"/>
      <c r="O3984" s="26"/>
      <c r="T3984" s="53"/>
      <c r="Y3984" s="28"/>
    </row>
    <row r="3985" spans="9:25" x14ac:dyDescent="0.3">
      <c r="I3985" s="22">
        <v>42975</v>
      </c>
      <c r="J3985" s="29">
        <f t="shared" si="131"/>
        <v>2017</v>
      </c>
      <c r="K3985" s="29">
        <v>3815</v>
      </c>
      <c r="L3985" s="42">
        <v>5903.34</v>
      </c>
      <c r="M3985" s="26" t="str">
        <f t="shared" si="132"/>
        <v/>
      </c>
      <c r="N3985" s="54"/>
      <c r="O3985" s="26"/>
      <c r="T3985" s="53"/>
      <c r="Y3985" s="28"/>
    </row>
    <row r="3986" spans="9:25" x14ac:dyDescent="0.3">
      <c r="I3986" s="22">
        <v>42976</v>
      </c>
      <c r="J3986" s="29">
        <f t="shared" si="131"/>
        <v>2017</v>
      </c>
      <c r="K3986" s="29">
        <v>3815</v>
      </c>
      <c r="L3986" s="42">
        <v>5888.21</v>
      </c>
      <c r="M3986" s="26">
        <f t="shared" si="132"/>
        <v>9.6345768569066542E-2</v>
      </c>
      <c r="N3986" s="54"/>
      <c r="O3986" s="26"/>
      <c r="T3986" s="53"/>
      <c r="Y3986" s="28"/>
    </row>
    <row r="3987" spans="9:25" x14ac:dyDescent="0.3">
      <c r="I3987" s="22">
        <v>42977</v>
      </c>
      <c r="J3987" s="29">
        <f t="shared" si="131"/>
        <v>2017</v>
      </c>
      <c r="K3987" s="29">
        <v>3820</v>
      </c>
      <c r="L3987" s="42">
        <v>5872.51</v>
      </c>
      <c r="M3987" s="26">
        <f t="shared" si="132"/>
        <v>9.5143519968968762E-2</v>
      </c>
      <c r="N3987" s="54"/>
      <c r="O3987" s="26"/>
      <c r="T3987" s="53"/>
      <c r="Y3987" s="28"/>
    </row>
    <row r="3988" spans="9:25" x14ac:dyDescent="0.3">
      <c r="I3988" s="22">
        <v>42978</v>
      </c>
      <c r="J3988" s="29">
        <f t="shared" si="131"/>
        <v>2017</v>
      </c>
      <c r="K3988" s="29">
        <v>3790</v>
      </c>
      <c r="L3988" s="42">
        <v>5864.06</v>
      </c>
      <c r="M3988" s="26">
        <f t="shared" si="132"/>
        <v>8.8743576033033386E-2</v>
      </c>
      <c r="N3988" s="54"/>
      <c r="O3988" s="26"/>
      <c r="T3988" s="53"/>
      <c r="Y3988" s="28"/>
    </row>
    <row r="3989" spans="9:25" x14ac:dyDescent="0.3">
      <c r="I3989" s="22">
        <v>42982</v>
      </c>
      <c r="J3989" s="29">
        <f t="shared" si="131"/>
        <v>2017</v>
      </c>
      <c r="K3989" s="29">
        <v>3775</v>
      </c>
      <c r="L3989" s="42">
        <v>5813.74</v>
      </c>
      <c r="M3989" s="26" t="str">
        <f t="shared" si="132"/>
        <v/>
      </c>
      <c r="N3989" s="54"/>
      <c r="O3989" s="26"/>
      <c r="T3989" s="53"/>
      <c r="Y3989" s="28"/>
    </row>
    <row r="3990" spans="9:25" x14ac:dyDescent="0.3">
      <c r="I3990" s="22">
        <v>42983</v>
      </c>
      <c r="J3990" s="29">
        <f t="shared" si="131"/>
        <v>2017</v>
      </c>
      <c r="K3990" s="29">
        <v>3800</v>
      </c>
      <c r="L3990" s="42">
        <v>5829.98</v>
      </c>
      <c r="M3990" s="26">
        <f t="shared" si="132"/>
        <v>8.8302112209372827E-2</v>
      </c>
      <c r="N3990" s="54"/>
      <c r="O3990" s="26"/>
      <c r="T3990" s="53"/>
      <c r="Y3990" s="28"/>
    </row>
    <row r="3991" spans="9:25" x14ac:dyDescent="0.3">
      <c r="I3991" s="22">
        <v>42984</v>
      </c>
      <c r="J3991" s="29">
        <f t="shared" si="131"/>
        <v>2017</v>
      </c>
      <c r="K3991" s="29">
        <v>3780</v>
      </c>
      <c r="L3991" s="42">
        <v>5824.14</v>
      </c>
      <c r="M3991" s="26">
        <f t="shared" si="132"/>
        <v>8.4145864745630183E-2</v>
      </c>
      <c r="N3991" s="54"/>
      <c r="O3991" s="26"/>
      <c r="T3991" s="53"/>
      <c r="Y3991" s="28"/>
    </row>
    <row r="3992" spans="9:25" x14ac:dyDescent="0.3">
      <c r="I3992" s="22">
        <v>42985</v>
      </c>
      <c r="J3992" s="29">
        <f t="shared" si="131"/>
        <v>2017</v>
      </c>
      <c r="K3992" s="29">
        <v>3790</v>
      </c>
      <c r="L3992" s="42">
        <v>5832.31</v>
      </c>
      <c r="M3992" s="26">
        <f t="shared" si="132"/>
        <v>8.3800533323422563E-2</v>
      </c>
      <c r="N3992" s="54"/>
      <c r="O3992" s="26"/>
      <c r="T3992" s="53"/>
      <c r="Y3992" s="28"/>
    </row>
    <row r="3993" spans="9:25" x14ac:dyDescent="0.3">
      <c r="I3993" s="22">
        <v>42986</v>
      </c>
      <c r="J3993" s="29">
        <f t="shared" si="131"/>
        <v>2017</v>
      </c>
      <c r="K3993" s="29">
        <v>3770</v>
      </c>
      <c r="L3993" s="42">
        <v>5857.12</v>
      </c>
      <c r="M3993" s="26">
        <f t="shared" si="132"/>
        <v>9.0492042568719885E-2</v>
      </c>
      <c r="N3993" s="54"/>
      <c r="O3993" s="26"/>
      <c r="T3993" s="53"/>
      <c r="Y3993" s="28"/>
    </row>
    <row r="3994" spans="9:25" x14ac:dyDescent="0.3">
      <c r="I3994" s="22">
        <v>42989</v>
      </c>
      <c r="J3994" s="29">
        <f t="shared" si="131"/>
        <v>2017</v>
      </c>
      <c r="K3994" s="29">
        <v>3780</v>
      </c>
      <c r="L3994" s="42">
        <v>5871.88</v>
      </c>
      <c r="M3994" s="26" t="str">
        <f t="shared" si="132"/>
        <v/>
      </c>
      <c r="N3994" s="54"/>
      <c r="O3994" s="26"/>
      <c r="T3994" s="53"/>
      <c r="Y3994" s="28"/>
    </row>
    <row r="3995" spans="9:25" x14ac:dyDescent="0.3">
      <c r="I3995" s="22">
        <v>42990</v>
      </c>
      <c r="J3995" s="29">
        <f t="shared" si="131"/>
        <v>2017</v>
      </c>
      <c r="K3995" s="29">
        <v>3805</v>
      </c>
      <c r="L3995" s="42">
        <v>5872.38</v>
      </c>
      <c r="M3995" s="26" t="str">
        <f t="shared" si="132"/>
        <v/>
      </c>
      <c r="N3995" s="54"/>
      <c r="O3995" s="26"/>
      <c r="T3995" s="53"/>
      <c r="Y3995" s="28"/>
    </row>
    <row r="3996" spans="9:25" x14ac:dyDescent="0.3">
      <c r="I3996" s="22">
        <v>42991</v>
      </c>
      <c r="J3996" s="29">
        <f t="shared" si="131"/>
        <v>2017</v>
      </c>
      <c r="K3996" s="29">
        <v>3810</v>
      </c>
      <c r="L3996" s="42">
        <v>5845.73</v>
      </c>
      <c r="M3996" s="26">
        <f t="shared" si="132"/>
        <v>0.12082284390776078</v>
      </c>
      <c r="N3996" s="54"/>
      <c r="O3996" s="26"/>
      <c r="T3996" s="53"/>
      <c r="Y3996" s="28"/>
    </row>
    <row r="3997" spans="9:25" x14ac:dyDescent="0.3">
      <c r="I3997" s="22">
        <v>42992</v>
      </c>
      <c r="J3997" s="29">
        <f t="shared" si="131"/>
        <v>2017</v>
      </c>
      <c r="K3997" s="29">
        <v>3820</v>
      </c>
      <c r="L3997" s="42">
        <v>5852</v>
      </c>
      <c r="M3997" s="26">
        <f t="shared" si="132"/>
        <v>0.13718509766733256</v>
      </c>
      <c r="N3997" s="54"/>
      <c r="O3997" s="26"/>
      <c r="T3997" s="53"/>
      <c r="Y3997" s="28"/>
    </row>
    <row r="3998" spans="9:25" x14ac:dyDescent="0.3">
      <c r="I3998" s="22">
        <v>42993</v>
      </c>
      <c r="J3998" s="29">
        <f t="shared" si="131"/>
        <v>2017</v>
      </c>
      <c r="K3998" s="29">
        <v>3775</v>
      </c>
      <c r="L3998" s="42">
        <v>5872.39</v>
      </c>
      <c r="M3998" s="26">
        <f t="shared" si="132"/>
        <v>0.11519003687934655</v>
      </c>
      <c r="N3998" s="54"/>
      <c r="O3998" s="26"/>
      <c r="T3998" s="53"/>
      <c r="Y3998" s="28"/>
    </row>
    <row r="3999" spans="9:25" x14ac:dyDescent="0.3">
      <c r="I3999" s="22">
        <v>42996</v>
      </c>
      <c r="J3999" s="29">
        <f t="shared" si="131"/>
        <v>2017</v>
      </c>
      <c r="K3999" s="29">
        <v>3795</v>
      </c>
      <c r="L3999" s="42">
        <v>5884.61</v>
      </c>
      <c r="M3999" s="26" t="str">
        <f t="shared" si="132"/>
        <v/>
      </c>
      <c r="N3999" s="54"/>
      <c r="O3999" s="26"/>
      <c r="T3999" s="53"/>
      <c r="Y3999" s="28"/>
    </row>
    <row r="4000" spans="9:25" x14ac:dyDescent="0.3">
      <c r="I4000" s="22">
        <v>42997</v>
      </c>
      <c r="J4000" s="29">
        <f t="shared" si="131"/>
        <v>2017</v>
      </c>
      <c r="K4000" s="29">
        <v>3815</v>
      </c>
      <c r="L4000" s="42">
        <v>5901.33</v>
      </c>
      <c r="M4000" s="26">
        <f t="shared" si="132"/>
        <v>0.1088890308615065</v>
      </c>
      <c r="N4000" s="54"/>
      <c r="O4000" s="26"/>
      <c r="T4000" s="53"/>
      <c r="Y4000" s="28"/>
    </row>
    <row r="4001" spans="9:25" x14ac:dyDescent="0.3">
      <c r="I4001" s="22">
        <v>42998</v>
      </c>
      <c r="J4001" s="29">
        <f t="shared" si="131"/>
        <v>2017</v>
      </c>
      <c r="K4001" s="29">
        <v>3810</v>
      </c>
      <c r="L4001" s="42">
        <v>5906.57</v>
      </c>
      <c r="M4001" s="26">
        <f t="shared" si="132"/>
        <v>0.11392383578281146</v>
      </c>
      <c r="N4001" s="54"/>
      <c r="O4001" s="26"/>
      <c r="T4001" s="53"/>
      <c r="Y4001" s="28"/>
    </row>
    <row r="4002" spans="9:25" x14ac:dyDescent="0.3">
      <c r="I4002" s="22">
        <v>43000</v>
      </c>
      <c r="J4002" s="29">
        <f t="shared" si="131"/>
        <v>2017</v>
      </c>
      <c r="K4002" s="29">
        <v>3975</v>
      </c>
      <c r="L4002" s="42">
        <v>5911.71</v>
      </c>
      <c r="M4002" s="26">
        <f t="shared" si="132"/>
        <v>9.8777754234925408E-2</v>
      </c>
      <c r="N4002" s="54"/>
      <c r="O4002" s="26"/>
      <c r="T4002" s="53"/>
      <c r="Y4002" s="28"/>
    </row>
    <row r="4003" spans="9:25" x14ac:dyDescent="0.3">
      <c r="I4003" s="22">
        <v>43003</v>
      </c>
      <c r="J4003" s="29">
        <f t="shared" si="131"/>
        <v>2017</v>
      </c>
      <c r="K4003" s="29">
        <v>3935</v>
      </c>
      <c r="L4003" s="42">
        <v>5894.61</v>
      </c>
      <c r="M4003" s="26" t="str">
        <f t="shared" si="132"/>
        <v/>
      </c>
      <c r="N4003" s="54"/>
      <c r="O4003" s="26"/>
      <c r="T4003" s="53"/>
      <c r="Y4003" s="28"/>
    </row>
    <row r="4004" spans="9:25" x14ac:dyDescent="0.3">
      <c r="I4004" s="22">
        <v>43004</v>
      </c>
      <c r="J4004" s="29">
        <f t="shared" si="131"/>
        <v>2017</v>
      </c>
      <c r="K4004" s="29">
        <v>3930</v>
      </c>
      <c r="L4004" s="42">
        <v>5863.96</v>
      </c>
      <c r="M4004" s="26">
        <f t="shared" si="132"/>
        <v>9.5629038104384348E-2</v>
      </c>
      <c r="N4004" s="54"/>
      <c r="O4004" s="26"/>
      <c r="T4004" s="53"/>
      <c r="Y4004" s="28"/>
    </row>
    <row r="4005" spans="9:25" x14ac:dyDescent="0.3">
      <c r="I4005" s="22">
        <v>43005</v>
      </c>
      <c r="J4005" s="29">
        <f t="shared" si="131"/>
        <v>2017</v>
      </c>
      <c r="K4005" s="29">
        <v>3950</v>
      </c>
      <c r="L4005" s="42">
        <v>5863.03</v>
      </c>
      <c r="M4005" s="26">
        <f t="shared" si="132"/>
        <v>8.1819691490146756E-2</v>
      </c>
      <c r="N4005" s="54"/>
      <c r="O4005" s="26"/>
      <c r="T4005" s="53"/>
      <c r="Y4005" s="28"/>
    </row>
    <row r="4006" spans="9:25" x14ac:dyDescent="0.3">
      <c r="I4006" s="22">
        <v>43006</v>
      </c>
      <c r="J4006" s="29">
        <f t="shared" si="131"/>
        <v>2017</v>
      </c>
      <c r="K4006" s="29">
        <v>3965</v>
      </c>
      <c r="L4006" s="42">
        <v>5841.05</v>
      </c>
      <c r="M4006" s="26">
        <f t="shared" si="132"/>
        <v>7.6623769201561567E-2</v>
      </c>
      <c r="N4006" s="54"/>
      <c r="O4006" s="26"/>
      <c r="T4006" s="53"/>
      <c r="Y4006" s="28"/>
    </row>
    <row r="4007" spans="9:25" x14ac:dyDescent="0.3">
      <c r="I4007" s="22">
        <v>43007</v>
      </c>
      <c r="J4007" s="29">
        <f t="shared" si="131"/>
        <v>2017</v>
      </c>
      <c r="K4007" s="29">
        <v>4060</v>
      </c>
      <c r="L4007" s="42">
        <v>5900.85</v>
      </c>
      <c r="M4007" s="26">
        <f t="shared" si="132"/>
        <v>8.6320591462381968E-2</v>
      </c>
      <c r="N4007" s="54"/>
      <c r="O4007" s="26"/>
      <c r="T4007" s="53"/>
      <c r="Y4007" s="28"/>
    </row>
    <row r="4008" spans="9:25" x14ac:dyDescent="0.3">
      <c r="I4008" s="22">
        <v>43010</v>
      </c>
      <c r="J4008" s="29">
        <f t="shared" si="131"/>
        <v>2017</v>
      </c>
      <c r="K4008" s="29">
        <v>4065</v>
      </c>
      <c r="L4008" s="42">
        <v>5914.03</v>
      </c>
      <c r="M4008" s="26" t="str">
        <f t="shared" si="132"/>
        <v/>
      </c>
      <c r="N4008" s="54"/>
      <c r="O4008" s="26"/>
      <c r="T4008" s="53"/>
      <c r="Y4008" s="28"/>
    </row>
    <row r="4009" spans="9:25" x14ac:dyDescent="0.3">
      <c r="I4009" s="22">
        <v>43011</v>
      </c>
      <c r="J4009" s="29">
        <f t="shared" si="131"/>
        <v>2017</v>
      </c>
      <c r="K4009" s="29">
        <v>4070</v>
      </c>
      <c r="L4009" s="42">
        <v>5939.45</v>
      </c>
      <c r="M4009" s="26">
        <f t="shared" si="132"/>
        <v>8.703092285392168E-2</v>
      </c>
      <c r="N4009" s="54"/>
      <c r="O4009" s="26"/>
      <c r="T4009" s="53"/>
      <c r="Y4009" s="28"/>
    </row>
    <row r="4010" spans="9:25" x14ac:dyDescent="0.3">
      <c r="I4010" s="22">
        <v>43012</v>
      </c>
      <c r="J4010" s="29">
        <f t="shared" si="131"/>
        <v>2017</v>
      </c>
      <c r="K4010" s="29">
        <v>4065</v>
      </c>
      <c r="L4010" s="42">
        <v>5951.48</v>
      </c>
      <c r="M4010" s="26">
        <f t="shared" si="132"/>
        <v>8.7560668966727068E-2</v>
      </c>
      <c r="N4010" s="54"/>
      <c r="O4010" s="26"/>
      <c r="T4010" s="53"/>
      <c r="Y4010" s="28"/>
    </row>
    <row r="4011" spans="9:25" x14ac:dyDescent="0.3">
      <c r="I4011" s="22">
        <v>43013</v>
      </c>
      <c r="J4011" s="29">
        <f t="shared" si="131"/>
        <v>2017</v>
      </c>
      <c r="K4011" s="29">
        <v>4055</v>
      </c>
      <c r="L4011" s="42">
        <v>5901.91</v>
      </c>
      <c r="M4011" s="26">
        <f t="shared" si="132"/>
        <v>8.8782710560541683E-2</v>
      </c>
      <c r="N4011" s="54"/>
      <c r="O4011" s="26"/>
      <c r="T4011" s="53"/>
      <c r="Y4011" s="28"/>
    </row>
    <row r="4012" spans="9:25" x14ac:dyDescent="0.3">
      <c r="I4012" s="22">
        <v>43014</v>
      </c>
      <c r="J4012" s="29">
        <f t="shared" si="131"/>
        <v>2017</v>
      </c>
      <c r="K4012" s="29">
        <v>4090</v>
      </c>
      <c r="L4012" s="42">
        <v>5905.38</v>
      </c>
      <c r="M4012" s="26">
        <f t="shared" si="132"/>
        <v>9.1700651096067162E-2</v>
      </c>
      <c r="N4012" s="54"/>
      <c r="O4012" s="26"/>
      <c r="T4012" s="53"/>
      <c r="Y4012" s="28"/>
    </row>
    <row r="4013" spans="9:25" x14ac:dyDescent="0.3">
      <c r="I4013" s="22">
        <v>43017</v>
      </c>
      <c r="J4013" s="29">
        <f t="shared" si="131"/>
        <v>2017</v>
      </c>
      <c r="K4013" s="29">
        <v>4070</v>
      </c>
      <c r="L4013" s="42">
        <v>5914.93</v>
      </c>
      <c r="M4013" s="26" t="str">
        <f t="shared" si="132"/>
        <v/>
      </c>
      <c r="N4013" s="54"/>
      <c r="O4013" s="26"/>
      <c r="T4013" s="53"/>
      <c r="Y4013" s="28"/>
    </row>
    <row r="4014" spans="9:25" x14ac:dyDescent="0.3">
      <c r="I4014" s="22">
        <v>43018</v>
      </c>
      <c r="J4014" s="29">
        <f t="shared" si="131"/>
        <v>2017</v>
      </c>
      <c r="K4014" s="29">
        <v>4075</v>
      </c>
      <c r="L4014" s="42">
        <v>5905.76</v>
      </c>
      <c r="M4014" s="26">
        <f t="shared" si="132"/>
        <v>0.1016503041506633</v>
      </c>
      <c r="N4014" s="54"/>
      <c r="O4014" s="26"/>
      <c r="T4014" s="53"/>
      <c r="Y4014" s="28"/>
    </row>
    <row r="4015" spans="9:25" x14ac:dyDescent="0.3">
      <c r="I4015" s="22">
        <v>43019</v>
      </c>
      <c r="J4015" s="29">
        <f t="shared" si="131"/>
        <v>2017</v>
      </c>
      <c r="K4015" s="29">
        <v>4075</v>
      </c>
      <c r="L4015" s="42">
        <v>5882.79</v>
      </c>
      <c r="M4015" s="26">
        <f t="shared" si="132"/>
        <v>9.3049052396878482E-2</v>
      </c>
      <c r="N4015" s="54"/>
      <c r="O4015" s="26"/>
      <c r="T4015" s="53"/>
      <c r="Y4015" s="28"/>
    </row>
    <row r="4016" spans="9:25" x14ac:dyDescent="0.3">
      <c r="I4016" s="22">
        <v>43020</v>
      </c>
      <c r="J4016" s="29">
        <f t="shared" si="131"/>
        <v>2017</v>
      </c>
      <c r="K4016" s="29">
        <v>4160</v>
      </c>
      <c r="L4016" s="42">
        <v>5926.2</v>
      </c>
      <c r="M4016" s="26">
        <f t="shared" si="132"/>
        <v>0.10468421749204512</v>
      </c>
      <c r="N4016" s="54"/>
      <c r="O4016" s="26"/>
      <c r="T4016" s="53"/>
      <c r="Y4016" s="28"/>
    </row>
    <row r="4017" spans="9:25" x14ac:dyDescent="0.3">
      <c r="I4017" s="22">
        <v>43021</v>
      </c>
      <c r="J4017" s="29">
        <f t="shared" si="131"/>
        <v>2017</v>
      </c>
      <c r="K4017" s="29">
        <v>4135</v>
      </c>
      <c r="L4017" s="42">
        <v>5924.12</v>
      </c>
      <c r="M4017" s="26">
        <f t="shared" si="132"/>
        <v>0.10930267395700702</v>
      </c>
      <c r="N4017" s="54"/>
      <c r="O4017" s="26"/>
      <c r="T4017" s="53"/>
      <c r="Y4017" s="28"/>
    </row>
    <row r="4018" spans="9:25" x14ac:dyDescent="0.3">
      <c r="I4018" s="22">
        <v>43024</v>
      </c>
      <c r="J4018" s="29">
        <f t="shared" si="131"/>
        <v>2017</v>
      </c>
      <c r="K4018" s="29">
        <v>4145</v>
      </c>
      <c r="L4018" s="42">
        <v>5949.7</v>
      </c>
      <c r="M4018" s="26" t="str">
        <f t="shared" si="132"/>
        <v/>
      </c>
      <c r="N4018" s="54"/>
      <c r="O4018" s="26"/>
      <c r="T4018" s="53"/>
      <c r="Y4018" s="28"/>
    </row>
    <row r="4019" spans="9:25" x14ac:dyDescent="0.3">
      <c r="I4019" s="22">
        <v>43025</v>
      </c>
      <c r="J4019" s="29">
        <f t="shared" si="131"/>
        <v>2017</v>
      </c>
      <c r="K4019" s="29">
        <v>4100</v>
      </c>
      <c r="L4019" s="42">
        <v>5947.33</v>
      </c>
      <c r="M4019" s="26">
        <f t="shared" si="132"/>
        <v>9.926066946380048E-2</v>
      </c>
      <c r="N4019" s="54"/>
      <c r="O4019" s="26"/>
      <c r="T4019" s="53"/>
      <c r="Y4019" s="28"/>
    </row>
    <row r="4020" spans="9:25" x14ac:dyDescent="0.3">
      <c r="I4020" s="22">
        <v>43026</v>
      </c>
      <c r="J4020" s="29">
        <f t="shared" si="131"/>
        <v>2017</v>
      </c>
      <c r="K4020" s="29">
        <v>4040</v>
      </c>
      <c r="L4020" s="42">
        <v>5929.2</v>
      </c>
      <c r="M4020" s="26">
        <f t="shared" si="132"/>
        <v>9.1923647111904982E-2</v>
      </c>
      <c r="N4020" s="54"/>
      <c r="O4020" s="26"/>
      <c r="T4020" s="53"/>
      <c r="Y4020" s="28"/>
    </row>
    <row r="4021" spans="9:25" x14ac:dyDescent="0.3">
      <c r="I4021" s="22">
        <v>43027</v>
      </c>
      <c r="J4021" s="29">
        <f t="shared" si="131"/>
        <v>2017</v>
      </c>
      <c r="K4021" s="29">
        <v>4065</v>
      </c>
      <c r="L4021" s="42">
        <v>5910.53</v>
      </c>
      <c r="M4021" s="26">
        <f t="shared" si="132"/>
        <v>9.2662807873121936E-2</v>
      </c>
      <c r="N4021" s="54"/>
      <c r="O4021" s="26"/>
      <c r="T4021" s="53"/>
      <c r="Y4021" s="28"/>
    </row>
    <row r="4022" spans="9:25" x14ac:dyDescent="0.3">
      <c r="I4022" s="22">
        <v>43028</v>
      </c>
      <c r="J4022" s="29">
        <f t="shared" si="131"/>
        <v>2017</v>
      </c>
      <c r="K4022" s="29">
        <v>4070</v>
      </c>
      <c r="L4022" s="42">
        <v>5929.55</v>
      </c>
      <c r="M4022" s="26">
        <f t="shared" si="132"/>
        <v>9.7314982909826542E-2</v>
      </c>
      <c r="N4022" s="54"/>
      <c r="O4022" s="26"/>
      <c r="T4022" s="53"/>
      <c r="Y4022" s="28"/>
    </row>
    <row r="4023" spans="9:25" x14ac:dyDescent="0.3">
      <c r="I4023" s="22">
        <v>43031</v>
      </c>
      <c r="J4023" s="29">
        <f t="shared" si="131"/>
        <v>2017</v>
      </c>
      <c r="K4023" s="29">
        <v>4200</v>
      </c>
      <c r="L4023" s="42">
        <v>5950.03</v>
      </c>
      <c r="M4023" s="26" t="str">
        <f t="shared" si="132"/>
        <v/>
      </c>
      <c r="N4023" s="54"/>
      <c r="O4023" s="26"/>
      <c r="T4023" s="53"/>
      <c r="Y4023" s="28"/>
    </row>
    <row r="4024" spans="9:25" x14ac:dyDescent="0.3">
      <c r="I4024" s="22">
        <v>43032</v>
      </c>
      <c r="J4024" s="29">
        <f t="shared" si="131"/>
        <v>2017</v>
      </c>
      <c r="K4024" s="29">
        <v>4120</v>
      </c>
      <c r="L4024" s="42">
        <v>5952.08</v>
      </c>
      <c r="M4024" s="26">
        <f t="shared" si="132"/>
        <v>9.7967164729754641E-2</v>
      </c>
      <c r="N4024" s="54"/>
      <c r="O4024" s="26"/>
      <c r="T4024" s="53"/>
      <c r="Y4024" s="28"/>
    </row>
    <row r="4025" spans="9:25" x14ac:dyDescent="0.3">
      <c r="I4025" s="22">
        <v>43033</v>
      </c>
      <c r="J4025" s="29">
        <f t="shared" si="131"/>
        <v>2017</v>
      </c>
      <c r="K4025" s="29">
        <v>4210</v>
      </c>
      <c r="L4025" s="42">
        <v>6025.43</v>
      </c>
      <c r="M4025" s="26">
        <f t="shared" si="132"/>
        <v>0.11627101311270117</v>
      </c>
      <c r="N4025" s="54"/>
      <c r="O4025" s="26"/>
      <c r="T4025" s="53"/>
      <c r="Y4025" s="28"/>
    </row>
    <row r="4026" spans="9:25" x14ac:dyDescent="0.3">
      <c r="I4026" s="22">
        <v>43034</v>
      </c>
      <c r="J4026" s="29">
        <f t="shared" si="131"/>
        <v>2017</v>
      </c>
      <c r="K4026" s="29">
        <v>4155</v>
      </c>
      <c r="L4026" s="42">
        <v>5995.85</v>
      </c>
      <c r="M4026" s="26">
        <f t="shared" si="132"/>
        <v>0.11040839457153018</v>
      </c>
      <c r="N4026" s="54"/>
      <c r="O4026" s="26"/>
      <c r="T4026" s="53"/>
      <c r="Y4026" s="28"/>
    </row>
    <row r="4027" spans="9:25" x14ac:dyDescent="0.3">
      <c r="I4027" s="22">
        <v>43035</v>
      </c>
      <c r="J4027" s="29">
        <f t="shared" si="131"/>
        <v>2017</v>
      </c>
      <c r="K4027" s="29">
        <v>4060</v>
      </c>
      <c r="L4027" s="42">
        <v>5975.28</v>
      </c>
      <c r="M4027" s="26">
        <f t="shared" si="132"/>
        <v>0.10309331639849055</v>
      </c>
      <c r="N4027" s="54"/>
      <c r="O4027" s="26"/>
      <c r="T4027" s="53"/>
      <c r="Y4027" s="28"/>
    </row>
    <row r="4028" spans="9:25" x14ac:dyDescent="0.3">
      <c r="I4028" s="22">
        <v>43038</v>
      </c>
      <c r="J4028" s="29">
        <f t="shared" si="131"/>
        <v>2017</v>
      </c>
      <c r="K4028" s="29">
        <v>4085</v>
      </c>
      <c r="L4028" s="42">
        <v>5974.08</v>
      </c>
      <c r="M4028" s="26" t="str">
        <f t="shared" si="132"/>
        <v/>
      </c>
      <c r="N4028" s="54"/>
      <c r="O4028" s="26"/>
      <c r="T4028" s="53"/>
      <c r="Y4028" s="28"/>
    </row>
    <row r="4029" spans="9:25" x14ac:dyDescent="0.3">
      <c r="I4029" s="22">
        <v>43039</v>
      </c>
      <c r="J4029" s="29">
        <f t="shared" si="131"/>
        <v>2017</v>
      </c>
      <c r="K4029" s="29">
        <v>4180</v>
      </c>
      <c r="L4029" s="42">
        <v>6005.78</v>
      </c>
      <c r="M4029" s="26">
        <f t="shared" si="132"/>
        <v>0.10755845046786189</v>
      </c>
      <c r="N4029" s="54"/>
      <c r="O4029" s="26"/>
      <c r="T4029" s="53"/>
      <c r="Y4029" s="28"/>
    </row>
    <row r="4030" spans="9:25" x14ac:dyDescent="0.3">
      <c r="I4030" s="22">
        <v>43040</v>
      </c>
      <c r="J4030" s="29">
        <f t="shared" si="131"/>
        <v>2017</v>
      </c>
      <c r="K4030" s="29">
        <v>4265</v>
      </c>
      <c r="L4030" s="42">
        <v>6038.15</v>
      </c>
      <c r="M4030" s="26">
        <f t="shared" si="132"/>
        <v>0.11487054122869038</v>
      </c>
      <c r="N4030" s="54"/>
      <c r="O4030" s="26"/>
      <c r="T4030" s="53"/>
      <c r="Y4030" s="28"/>
    </row>
    <row r="4031" spans="9:25" x14ac:dyDescent="0.3">
      <c r="I4031" s="22">
        <v>43041</v>
      </c>
      <c r="J4031" s="29">
        <f t="shared" si="131"/>
        <v>2017</v>
      </c>
      <c r="K4031" s="29">
        <v>4295</v>
      </c>
      <c r="L4031" s="42">
        <v>6031.11</v>
      </c>
      <c r="M4031" s="26">
        <f t="shared" si="132"/>
        <v>0.11574408098478199</v>
      </c>
      <c r="N4031" s="54"/>
      <c r="O4031" s="26"/>
      <c r="T4031" s="53"/>
      <c r="Y4031" s="28"/>
    </row>
    <row r="4032" spans="9:25" x14ac:dyDescent="0.3">
      <c r="I4032" s="22">
        <v>43042</v>
      </c>
      <c r="J4032" s="29">
        <f t="shared" si="131"/>
        <v>2017</v>
      </c>
      <c r="K4032" s="29">
        <v>4205</v>
      </c>
      <c r="L4032" s="42">
        <v>6039.54</v>
      </c>
      <c r="M4032" s="26">
        <f t="shared" si="132"/>
        <v>0.13322825781030115</v>
      </c>
      <c r="N4032" s="54"/>
      <c r="O4032" s="26"/>
      <c r="T4032" s="53"/>
      <c r="Y4032" s="28"/>
    </row>
    <row r="4033" spans="9:25" x14ac:dyDescent="0.3">
      <c r="I4033" s="22">
        <v>43045</v>
      </c>
      <c r="J4033" s="29">
        <f t="shared" si="131"/>
        <v>2017</v>
      </c>
      <c r="K4033" s="29">
        <v>4200</v>
      </c>
      <c r="L4033" s="42">
        <v>6050.82</v>
      </c>
      <c r="M4033" s="26" t="str">
        <f t="shared" si="132"/>
        <v/>
      </c>
      <c r="N4033" s="54"/>
      <c r="O4033" s="26"/>
      <c r="T4033" s="53"/>
      <c r="Y4033" s="28"/>
    </row>
    <row r="4034" spans="9:25" x14ac:dyDescent="0.3">
      <c r="I4034" s="22">
        <v>43046</v>
      </c>
      <c r="J4034" s="29">
        <f t="shared" si="131"/>
        <v>2017</v>
      </c>
      <c r="K4034" s="29">
        <v>4210</v>
      </c>
      <c r="L4034" s="42">
        <v>6060.45</v>
      </c>
      <c r="M4034" s="26">
        <f t="shared" si="132"/>
        <v>0.12517892915426612</v>
      </c>
      <c r="N4034" s="54"/>
      <c r="O4034" s="26"/>
      <c r="T4034" s="53"/>
      <c r="Y4034" s="28"/>
    </row>
    <row r="4035" spans="9:25" x14ac:dyDescent="0.3">
      <c r="I4035" s="22">
        <v>43047</v>
      </c>
      <c r="J4035" s="29">
        <f t="shared" si="131"/>
        <v>2017</v>
      </c>
      <c r="K4035" s="29">
        <v>4160</v>
      </c>
      <c r="L4035" s="42">
        <v>6049.38</v>
      </c>
      <c r="M4035" s="26">
        <f t="shared" si="132"/>
        <v>0.10578209655838028</v>
      </c>
      <c r="N4035" s="54"/>
      <c r="O4035" s="26"/>
      <c r="T4035" s="53"/>
      <c r="Y4035" s="28"/>
    </row>
    <row r="4036" spans="9:25" x14ac:dyDescent="0.3">
      <c r="I4036" s="22">
        <v>43048</v>
      </c>
      <c r="J4036" s="29">
        <f t="shared" si="131"/>
        <v>2017</v>
      </c>
      <c r="K4036" s="29">
        <v>4160</v>
      </c>
      <c r="L4036" s="42">
        <v>6042.46</v>
      </c>
      <c r="M4036" s="26">
        <f t="shared" si="132"/>
        <v>0.11601456877317934</v>
      </c>
      <c r="N4036" s="54"/>
      <c r="O4036" s="26"/>
      <c r="T4036" s="53"/>
      <c r="Y4036" s="28"/>
    </row>
    <row r="4037" spans="9:25" x14ac:dyDescent="0.3">
      <c r="I4037" s="22">
        <v>43049</v>
      </c>
      <c r="J4037" s="29">
        <f t="shared" ref="J4037:J4100" si="133">YEAR(I4037)</f>
        <v>2017</v>
      </c>
      <c r="K4037" s="29">
        <v>4130</v>
      </c>
      <c r="L4037" s="42">
        <v>6021.83</v>
      </c>
      <c r="M4037" s="26">
        <f t="shared" ref="M4037:M4100" si="134">IFERROR((L4037-_xlfn.XLOOKUP(EDATE(I4037, -12), I:I, L:L, "", 0)) / _xlfn.XLOOKUP(EDATE(I4037, -12), I:I, L:L, "", 0),IF(_xlfn.XLOOKUP(EDATE(I4037, -12), I:I, L:L, "", 0)=0, "Previous Year Value is Zero", ""))</f>
        <v>0.10486009052696076</v>
      </c>
      <c r="N4037" s="54"/>
      <c r="O4037" s="26"/>
      <c r="T4037" s="53"/>
      <c r="Y4037" s="28"/>
    </row>
    <row r="4038" spans="9:25" x14ac:dyDescent="0.3">
      <c r="I4038" s="22">
        <v>43052</v>
      </c>
      <c r="J4038" s="29">
        <f t="shared" si="133"/>
        <v>2017</v>
      </c>
      <c r="K4038" s="29">
        <v>4095</v>
      </c>
      <c r="L4038" s="42">
        <v>6021.46</v>
      </c>
      <c r="M4038" s="26" t="str">
        <f t="shared" si="134"/>
        <v/>
      </c>
      <c r="N4038" s="54"/>
      <c r="O4038" s="26"/>
      <c r="T4038" s="53"/>
      <c r="Y4038" s="28"/>
    </row>
    <row r="4039" spans="9:25" x14ac:dyDescent="0.3">
      <c r="I4039" s="22">
        <v>43053</v>
      </c>
      <c r="J4039" s="29">
        <f t="shared" si="133"/>
        <v>2017</v>
      </c>
      <c r="K4039" s="29">
        <v>4095</v>
      </c>
      <c r="L4039" s="42">
        <v>5988.29</v>
      </c>
      <c r="M4039" s="26">
        <f t="shared" si="134"/>
        <v>0.17056183465148742</v>
      </c>
      <c r="N4039" s="54"/>
      <c r="O4039" s="26"/>
      <c r="T4039" s="53"/>
      <c r="Y4039" s="28"/>
    </row>
    <row r="4040" spans="9:25" x14ac:dyDescent="0.3">
      <c r="I4040" s="22">
        <v>43054</v>
      </c>
      <c r="J4040" s="29">
        <f t="shared" si="133"/>
        <v>2017</v>
      </c>
      <c r="K4040" s="29">
        <v>4205</v>
      </c>
      <c r="L4040" s="42">
        <v>5972.31</v>
      </c>
      <c r="M4040" s="26">
        <f t="shared" si="134"/>
        <v>0.17599881854878416</v>
      </c>
      <c r="N4040" s="54"/>
      <c r="O4040" s="26"/>
      <c r="T4040" s="53"/>
      <c r="Y4040" s="28"/>
    </row>
    <row r="4041" spans="9:25" x14ac:dyDescent="0.3">
      <c r="I4041" s="22">
        <v>43055</v>
      </c>
      <c r="J4041" s="29">
        <f t="shared" si="133"/>
        <v>2017</v>
      </c>
      <c r="K4041" s="29">
        <v>4205</v>
      </c>
      <c r="L4041" s="42">
        <v>6037.91</v>
      </c>
      <c r="M4041" s="26">
        <f t="shared" si="134"/>
        <v>0.16439011314307084</v>
      </c>
      <c r="N4041" s="54"/>
      <c r="O4041" s="26"/>
      <c r="T4041" s="53"/>
      <c r="Y4041" s="28"/>
    </row>
    <row r="4042" spans="9:25" x14ac:dyDescent="0.3">
      <c r="I4042" s="22">
        <v>43056</v>
      </c>
      <c r="J4042" s="29">
        <f t="shared" si="133"/>
        <v>2017</v>
      </c>
      <c r="K4042" s="29">
        <v>4235</v>
      </c>
      <c r="L4042" s="42">
        <v>6051.73</v>
      </c>
      <c r="M4042" s="26">
        <f t="shared" si="134"/>
        <v>0.165358500448679</v>
      </c>
      <c r="N4042" s="54"/>
      <c r="O4042" s="26"/>
      <c r="T4042" s="53"/>
      <c r="Y4042" s="28"/>
    </row>
    <row r="4043" spans="9:25" x14ac:dyDescent="0.3">
      <c r="I4043" s="22">
        <v>43059</v>
      </c>
      <c r="J4043" s="29">
        <f t="shared" si="133"/>
        <v>2017</v>
      </c>
      <c r="K4043" s="29">
        <v>4205</v>
      </c>
      <c r="L4043" s="42">
        <v>6053.28</v>
      </c>
      <c r="M4043" s="26" t="str">
        <f t="shared" si="134"/>
        <v/>
      </c>
      <c r="N4043" s="54"/>
      <c r="O4043" s="26"/>
      <c r="T4043" s="53"/>
      <c r="Y4043" s="28"/>
    </row>
    <row r="4044" spans="9:25" x14ac:dyDescent="0.3">
      <c r="I4044" s="22">
        <v>43060</v>
      </c>
      <c r="J4044" s="29">
        <f t="shared" si="133"/>
        <v>2017</v>
      </c>
      <c r="K4044" s="29">
        <v>4225</v>
      </c>
      <c r="L4044" s="42">
        <v>6031.86</v>
      </c>
      <c r="M4044" s="26">
        <f t="shared" si="134"/>
        <v>0.17161714889517357</v>
      </c>
      <c r="N4044" s="54"/>
      <c r="O4044" s="26"/>
      <c r="T4044" s="53"/>
      <c r="Y4044" s="28"/>
    </row>
    <row r="4045" spans="9:25" x14ac:dyDescent="0.3">
      <c r="I4045" s="22">
        <v>43061</v>
      </c>
      <c r="J4045" s="29">
        <f t="shared" si="133"/>
        <v>2017</v>
      </c>
      <c r="K4045" s="29">
        <v>4235</v>
      </c>
      <c r="L4045" s="42">
        <v>6069.79</v>
      </c>
      <c r="M4045" s="26">
        <f t="shared" si="134"/>
        <v>0.16621995246576629</v>
      </c>
      <c r="N4045" s="54"/>
      <c r="O4045" s="26"/>
      <c r="T4045" s="53"/>
      <c r="Y4045" s="28"/>
    </row>
    <row r="4046" spans="9:25" x14ac:dyDescent="0.3">
      <c r="I4046" s="22">
        <v>43062</v>
      </c>
      <c r="J4046" s="29">
        <f t="shared" si="133"/>
        <v>2017</v>
      </c>
      <c r="K4046" s="29">
        <v>4200</v>
      </c>
      <c r="L4046" s="42">
        <v>6063.25</v>
      </c>
      <c r="M4046" s="26">
        <f t="shared" si="134"/>
        <v>0.1633250191864927</v>
      </c>
      <c r="N4046" s="54"/>
      <c r="O4046" s="26"/>
      <c r="T4046" s="53"/>
      <c r="Y4046" s="28"/>
    </row>
    <row r="4047" spans="9:25" x14ac:dyDescent="0.3">
      <c r="I4047" s="22">
        <v>43063</v>
      </c>
      <c r="J4047" s="29">
        <f t="shared" si="133"/>
        <v>2017</v>
      </c>
      <c r="K4047" s="29">
        <v>4200</v>
      </c>
      <c r="L4047" s="42">
        <v>6067.14</v>
      </c>
      <c r="M4047" s="26">
        <f t="shared" si="134"/>
        <v>0.18786049079610473</v>
      </c>
      <c r="N4047" s="54"/>
      <c r="O4047" s="26"/>
      <c r="T4047" s="53"/>
      <c r="Y4047" s="28"/>
    </row>
    <row r="4048" spans="9:25" x14ac:dyDescent="0.3">
      <c r="I4048" s="22">
        <v>43066</v>
      </c>
      <c r="J4048" s="29">
        <f t="shared" si="133"/>
        <v>2017</v>
      </c>
      <c r="K4048" s="29">
        <v>4260</v>
      </c>
      <c r="L4048" s="42">
        <v>6064.59</v>
      </c>
      <c r="M4048" s="26" t="str">
        <f t="shared" si="134"/>
        <v/>
      </c>
      <c r="N4048" s="54"/>
      <c r="O4048" s="26"/>
      <c r="T4048" s="53"/>
      <c r="Y4048" s="28"/>
    </row>
    <row r="4049" spans="9:25" x14ac:dyDescent="0.3">
      <c r="I4049" s="22">
        <v>43067</v>
      </c>
      <c r="J4049" s="29">
        <f t="shared" si="133"/>
        <v>2017</v>
      </c>
      <c r="K4049" s="29">
        <v>4260</v>
      </c>
      <c r="L4049" s="42">
        <v>6070.72</v>
      </c>
      <c r="M4049" s="26">
        <f t="shared" si="134"/>
        <v>0.18694631220219893</v>
      </c>
      <c r="N4049" s="54"/>
      <c r="O4049" s="26"/>
      <c r="T4049" s="53"/>
      <c r="Y4049" s="28"/>
    </row>
    <row r="4050" spans="9:25" x14ac:dyDescent="0.3">
      <c r="I4050" s="22">
        <v>43068</v>
      </c>
      <c r="J4050" s="29">
        <f t="shared" si="133"/>
        <v>2017</v>
      </c>
      <c r="K4050" s="29">
        <v>4235</v>
      </c>
      <c r="L4050" s="42">
        <v>6061.37</v>
      </c>
      <c r="M4050" s="26">
        <f t="shared" si="134"/>
        <v>0.18001935105817579</v>
      </c>
      <c r="N4050" s="54"/>
      <c r="O4050" s="26"/>
      <c r="T4050" s="53"/>
      <c r="Y4050" s="28"/>
    </row>
    <row r="4051" spans="9:25" x14ac:dyDescent="0.3">
      <c r="I4051" s="22">
        <v>43073</v>
      </c>
      <c r="J4051" s="29">
        <f t="shared" si="133"/>
        <v>2017</v>
      </c>
      <c r="K4051" s="29">
        <v>4160</v>
      </c>
      <c r="L4051" s="42">
        <v>5998.2</v>
      </c>
      <c r="M4051" s="26" t="str">
        <f t="shared" si="134"/>
        <v/>
      </c>
      <c r="N4051" s="54"/>
      <c r="O4051" s="26"/>
      <c r="T4051" s="53"/>
      <c r="Y4051" s="28"/>
    </row>
    <row r="4052" spans="9:25" x14ac:dyDescent="0.3">
      <c r="I4052" s="22">
        <v>43074</v>
      </c>
      <c r="J4052" s="29">
        <f t="shared" si="133"/>
        <v>2017</v>
      </c>
      <c r="K4052" s="29">
        <v>4200</v>
      </c>
      <c r="L4052" s="42">
        <v>6000.47</v>
      </c>
      <c r="M4052" s="26">
        <f t="shared" si="134"/>
        <v>0.13897435800095284</v>
      </c>
      <c r="N4052" s="54"/>
      <c r="O4052" s="26"/>
      <c r="T4052" s="53"/>
      <c r="Y4052" s="28"/>
    </row>
    <row r="4053" spans="9:25" x14ac:dyDescent="0.3">
      <c r="I4053" s="22">
        <v>43075</v>
      </c>
      <c r="J4053" s="29">
        <f t="shared" si="133"/>
        <v>2017</v>
      </c>
      <c r="K4053" s="29">
        <v>4260</v>
      </c>
      <c r="L4053" s="42">
        <v>6035.51</v>
      </c>
      <c r="M4053" s="26">
        <f t="shared" si="134"/>
        <v>0.14461299798785124</v>
      </c>
      <c r="N4053" s="54"/>
      <c r="O4053" s="26"/>
      <c r="T4053" s="53"/>
      <c r="Y4053" s="28"/>
    </row>
    <row r="4054" spans="9:25" x14ac:dyDescent="0.3">
      <c r="I4054" s="22">
        <v>43076</v>
      </c>
      <c r="J4054" s="29">
        <f t="shared" si="133"/>
        <v>2017</v>
      </c>
      <c r="K4054" s="29">
        <v>4195</v>
      </c>
      <c r="L4054" s="42">
        <v>6006.84</v>
      </c>
      <c r="M4054" s="26">
        <f t="shared" si="134"/>
        <v>0.14082011330637739</v>
      </c>
      <c r="N4054" s="54"/>
      <c r="O4054" s="26"/>
      <c r="T4054" s="53"/>
      <c r="Y4054" s="28"/>
    </row>
    <row r="4055" spans="9:25" x14ac:dyDescent="0.3">
      <c r="I4055" s="22">
        <v>43077</v>
      </c>
      <c r="J4055" s="29">
        <f t="shared" si="133"/>
        <v>2017</v>
      </c>
      <c r="K4055" s="29">
        <v>4225</v>
      </c>
      <c r="L4055" s="42">
        <v>6030.96</v>
      </c>
      <c r="M4055" s="26">
        <f t="shared" si="134"/>
        <v>0.13711670842972787</v>
      </c>
      <c r="N4055" s="54"/>
      <c r="O4055" s="26"/>
      <c r="T4055" s="53"/>
      <c r="Y4055" s="28"/>
    </row>
    <row r="4056" spans="9:25" x14ac:dyDescent="0.3">
      <c r="I4056" s="22">
        <v>43080</v>
      </c>
      <c r="J4056" s="29">
        <f t="shared" si="133"/>
        <v>2017</v>
      </c>
      <c r="K4056" s="29">
        <v>4215</v>
      </c>
      <c r="L4056" s="42">
        <v>6026.63</v>
      </c>
      <c r="M4056" s="26" t="str">
        <f t="shared" si="134"/>
        <v/>
      </c>
      <c r="N4056" s="54"/>
      <c r="O4056" s="26"/>
      <c r="T4056" s="53"/>
      <c r="Y4056" s="28"/>
    </row>
    <row r="4057" spans="9:25" x14ac:dyDescent="0.3">
      <c r="I4057" s="22">
        <v>43081</v>
      </c>
      <c r="J4057" s="29">
        <f t="shared" si="133"/>
        <v>2017</v>
      </c>
      <c r="K4057" s="29">
        <v>4250</v>
      </c>
      <c r="L4057" s="42">
        <v>6032.37</v>
      </c>
      <c r="M4057" s="26" t="str">
        <f t="shared" si="134"/>
        <v/>
      </c>
      <c r="N4057" s="54"/>
      <c r="O4057" s="26"/>
      <c r="T4057" s="53"/>
      <c r="Y4057" s="28"/>
    </row>
    <row r="4058" spans="9:25" x14ac:dyDescent="0.3">
      <c r="I4058" s="22">
        <v>43082</v>
      </c>
      <c r="J4058" s="29">
        <f t="shared" si="133"/>
        <v>2017</v>
      </c>
      <c r="K4058" s="29">
        <v>4185</v>
      </c>
      <c r="L4058" s="42">
        <v>6054.6</v>
      </c>
      <c r="M4058" s="26">
        <f t="shared" si="134"/>
        <v>0.14375417955954536</v>
      </c>
      <c r="N4058" s="54"/>
      <c r="O4058" s="26"/>
      <c r="T4058" s="53"/>
      <c r="Y4058" s="28"/>
    </row>
    <row r="4059" spans="9:25" x14ac:dyDescent="0.3">
      <c r="I4059" s="22">
        <v>43083</v>
      </c>
      <c r="J4059" s="29">
        <f t="shared" si="133"/>
        <v>2017</v>
      </c>
      <c r="K4059" s="29">
        <v>4220</v>
      </c>
      <c r="L4059" s="42">
        <v>6113.65</v>
      </c>
      <c r="M4059" s="26">
        <f t="shared" si="134"/>
        <v>0.16166807909067762</v>
      </c>
      <c r="N4059" s="54"/>
      <c r="O4059" s="26"/>
      <c r="T4059" s="53"/>
      <c r="Y4059" s="28"/>
    </row>
    <row r="4060" spans="9:25" x14ac:dyDescent="0.3">
      <c r="I4060" s="22">
        <v>43084</v>
      </c>
      <c r="J4060" s="29">
        <f t="shared" si="133"/>
        <v>2017</v>
      </c>
      <c r="K4060" s="29">
        <v>4220</v>
      </c>
      <c r="L4060" s="42">
        <v>6119.42</v>
      </c>
      <c r="M4060" s="26">
        <f t="shared" si="134"/>
        <v>0.16463660655151161</v>
      </c>
      <c r="N4060" s="54"/>
      <c r="O4060" s="26"/>
      <c r="T4060" s="53"/>
      <c r="Y4060" s="28"/>
    </row>
    <row r="4061" spans="9:25" x14ac:dyDescent="0.3">
      <c r="I4061" s="22">
        <v>43087</v>
      </c>
      <c r="J4061" s="29">
        <f t="shared" si="133"/>
        <v>2017</v>
      </c>
      <c r="K4061" s="29">
        <v>4220</v>
      </c>
      <c r="L4061" s="42">
        <v>6133.96</v>
      </c>
      <c r="M4061" s="26" t="str">
        <f t="shared" si="134"/>
        <v/>
      </c>
      <c r="N4061" s="54"/>
      <c r="O4061" s="26"/>
      <c r="T4061" s="53"/>
      <c r="Y4061" s="28"/>
    </row>
    <row r="4062" spans="9:25" x14ac:dyDescent="0.3">
      <c r="I4062" s="22">
        <v>43088</v>
      </c>
      <c r="J4062" s="29">
        <f t="shared" si="133"/>
        <v>2017</v>
      </c>
      <c r="K4062" s="29">
        <v>4220</v>
      </c>
      <c r="L4062" s="42">
        <v>6167.67</v>
      </c>
      <c r="M4062" s="26">
        <f t="shared" si="134"/>
        <v>0.18793854284839304</v>
      </c>
      <c r="N4062" s="54"/>
      <c r="O4062" s="26"/>
      <c r="T4062" s="53"/>
      <c r="Y4062" s="28"/>
    </row>
    <row r="4063" spans="9:25" x14ac:dyDescent="0.3">
      <c r="I4063" s="22">
        <v>43089</v>
      </c>
      <c r="J4063" s="29">
        <f t="shared" si="133"/>
        <v>2017</v>
      </c>
      <c r="K4063" s="29">
        <v>4185</v>
      </c>
      <c r="L4063" s="42">
        <v>6109.48</v>
      </c>
      <c r="M4063" s="26">
        <f t="shared" si="134"/>
        <v>0.18343896731803322</v>
      </c>
      <c r="N4063" s="54"/>
      <c r="O4063" s="26"/>
      <c r="T4063" s="53"/>
      <c r="Y4063" s="28"/>
    </row>
    <row r="4064" spans="9:25" x14ac:dyDescent="0.3">
      <c r="I4064" s="22">
        <v>43090</v>
      </c>
      <c r="J4064" s="29">
        <f t="shared" si="133"/>
        <v>2017</v>
      </c>
      <c r="K4064" s="29">
        <v>4220</v>
      </c>
      <c r="L4064" s="42">
        <v>6183.39</v>
      </c>
      <c r="M4064" s="26">
        <f t="shared" si="134"/>
        <v>0.20972768659797039</v>
      </c>
      <c r="N4064" s="54"/>
      <c r="O4064" s="26"/>
      <c r="T4064" s="53"/>
      <c r="Y4064" s="28"/>
    </row>
    <row r="4065" spans="9:25" x14ac:dyDescent="0.3">
      <c r="I4065" s="22">
        <v>43091</v>
      </c>
      <c r="J4065" s="29">
        <f t="shared" si="133"/>
        <v>2017</v>
      </c>
      <c r="K4065" s="29">
        <v>4300</v>
      </c>
      <c r="L4065" s="42">
        <v>6221.01</v>
      </c>
      <c r="M4065" s="26">
        <f t="shared" si="134"/>
        <v>0.23362490010648704</v>
      </c>
      <c r="N4065" s="54"/>
      <c r="O4065" s="26"/>
      <c r="T4065" s="53"/>
      <c r="Y4065" s="28"/>
    </row>
    <row r="4066" spans="9:25" x14ac:dyDescent="0.3">
      <c r="I4066" s="22">
        <v>43096</v>
      </c>
      <c r="J4066" s="29">
        <f t="shared" si="133"/>
        <v>2017</v>
      </c>
      <c r="K4066" s="29">
        <v>4305</v>
      </c>
      <c r="L4066" s="42">
        <v>6277.17</v>
      </c>
      <c r="M4066" s="26">
        <f t="shared" si="134"/>
        <v>0.23010611509029097</v>
      </c>
      <c r="N4066" s="54"/>
      <c r="O4066" s="26"/>
      <c r="T4066" s="53"/>
      <c r="Y4066" s="28"/>
    </row>
    <row r="4067" spans="9:25" x14ac:dyDescent="0.3">
      <c r="I4067" s="22">
        <v>43097</v>
      </c>
      <c r="J4067" s="29">
        <f t="shared" si="133"/>
        <v>2017</v>
      </c>
      <c r="K4067" s="29">
        <v>4385</v>
      </c>
      <c r="L4067" s="42">
        <v>6314.05</v>
      </c>
      <c r="M4067" s="26">
        <f t="shared" si="134"/>
        <v>0.21203773910873516</v>
      </c>
      <c r="N4067" s="54"/>
      <c r="O4067" s="26"/>
      <c r="T4067" s="53"/>
      <c r="Y4067" s="28"/>
    </row>
    <row r="4068" spans="9:25" x14ac:dyDescent="0.3">
      <c r="I4068" s="22">
        <v>43098</v>
      </c>
      <c r="J4068" s="29">
        <f t="shared" si="133"/>
        <v>2017</v>
      </c>
      <c r="K4068" s="29">
        <v>4380</v>
      </c>
      <c r="L4068" s="42">
        <v>6355.65</v>
      </c>
      <c r="M4068" s="26">
        <f t="shared" si="134"/>
        <v>0.19859803830972528</v>
      </c>
      <c r="N4068" s="54"/>
      <c r="O4068" s="26"/>
      <c r="T4068" s="53"/>
      <c r="Y4068" s="28"/>
    </row>
    <row r="4069" spans="9:25" x14ac:dyDescent="0.3">
      <c r="I4069" s="22">
        <v>43102</v>
      </c>
      <c r="J4069" s="29">
        <f t="shared" si="133"/>
        <v>2018</v>
      </c>
      <c r="K4069" s="29">
        <v>4380</v>
      </c>
      <c r="L4069" s="42">
        <v>6339.24</v>
      </c>
      <c r="M4069" s="26" t="str">
        <f t="shared" si="134"/>
        <v/>
      </c>
      <c r="N4069" s="54"/>
      <c r="O4069" s="26"/>
      <c r="T4069" s="53"/>
      <c r="Y4069" s="28"/>
    </row>
    <row r="4070" spans="9:25" x14ac:dyDescent="0.3">
      <c r="I4070" s="22">
        <v>43103</v>
      </c>
      <c r="J4070" s="29">
        <f t="shared" si="133"/>
        <v>2018</v>
      </c>
      <c r="K4070" s="29">
        <v>4380</v>
      </c>
      <c r="L4070" s="42">
        <v>6251.48</v>
      </c>
      <c r="M4070" s="26">
        <f t="shared" si="134"/>
        <v>0.18489680570587005</v>
      </c>
      <c r="N4070" s="54"/>
      <c r="O4070" s="26"/>
      <c r="T4070" s="53"/>
      <c r="Y4070" s="28"/>
    </row>
    <row r="4071" spans="9:25" x14ac:dyDescent="0.3">
      <c r="I4071" s="22">
        <v>43104</v>
      </c>
      <c r="J4071" s="29">
        <f t="shared" si="133"/>
        <v>2018</v>
      </c>
      <c r="K4071" s="29">
        <v>4445</v>
      </c>
      <c r="L4071" s="42">
        <v>6292.32</v>
      </c>
      <c r="M4071" s="26">
        <f t="shared" si="134"/>
        <v>0.18696592079499269</v>
      </c>
      <c r="N4071" s="54"/>
      <c r="O4071" s="26"/>
      <c r="T4071" s="53"/>
      <c r="Y4071" s="28"/>
    </row>
    <row r="4072" spans="9:25" x14ac:dyDescent="0.3">
      <c r="I4072" s="22">
        <v>43105</v>
      </c>
      <c r="J4072" s="29">
        <f t="shared" si="133"/>
        <v>2018</v>
      </c>
      <c r="K4072" s="29">
        <v>4450</v>
      </c>
      <c r="L4072" s="42">
        <v>6353.74</v>
      </c>
      <c r="M4072" s="26">
        <f t="shared" si="134"/>
        <v>0.19307858417050039</v>
      </c>
      <c r="N4072" s="54"/>
      <c r="O4072" s="26"/>
      <c r="T4072" s="53"/>
      <c r="Y4072" s="28"/>
    </row>
    <row r="4073" spans="9:25" x14ac:dyDescent="0.3">
      <c r="I4073" s="22">
        <v>43108</v>
      </c>
      <c r="J4073" s="29">
        <f t="shared" si="133"/>
        <v>2018</v>
      </c>
      <c r="K4073" s="29">
        <v>4470</v>
      </c>
      <c r="L4073" s="42">
        <v>6385.4</v>
      </c>
      <c r="M4073" s="26" t="str">
        <f t="shared" si="134"/>
        <v/>
      </c>
      <c r="N4073" s="54"/>
      <c r="O4073" s="26"/>
      <c r="T4073" s="53"/>
      <c r="Y4073" s="28"/>
    </row>
    <row r="4074" spans="9:25" x14ac:dyDescent="0.3">
      <c r="I4074" s="22">
        <v>43109</v>
      </c>
      <c r="J4074" s="29">
        <f t="shared" si="133"/>
        <v>2018</v>
      </c>
      <c r="K4074" s="29">
        <v>4505</v>
      </c>
      <c r="L4074" s="42">
        <v>6373.14</v>
      </c>
      <c r="M4074" s="26">
        <f t="shared" si="134"/>
        <v>0.19877886373383305</v>
      </c>
      <c r="N4074" s="54"/>
      <c r="O4074" s="26"/>
      <c r="T4074" s="53"/>
      <c r="Y4074" s="28"/>
    </row>
    <row r="4075" spans="9:25" x14ac:dyDescent="0.3">
      <c r="I4075" s="22">
        <v>43110</v>
      </c>
      <c r="J4075" s="29">
        <f t="shared" si="133"/>
        <v>2018</v>
      </c>
      <c r="K4075" s="29">
        <v>4490</v>
      </c>
      <c r="L4075" s="42">
        <v>6371.17</v>
      </c>
      <c r="M4075" s="26">
        <f t="shared" si="134"/>
        <v>0.1998617681622322</v>
      </c>
      <c r="N4075" s="54"/>
      <c r="O4075" s="26"/>
      <c r="T4075" s="53"/>
      <c r="Y4075" s="28"/>
    </row>
    <row r="4076" spans="9:25" x14ac:dyDescent="0.3">
      <c r="I4076" s="22">
        <v>43111</v>
      </c>
      <c r="J4076" s="29">
        <f t="shared" si="133"/>
        <v>2018</v>
      </c>
      <c r="K4076" s="29">
        <v>4540</v>
      </c>
      <c r="L4076" s="42">
        <v>6386.34</v>
      </c>
      <c r="M4076" s="26">
        <f t="shared" si="134"/>
        <v>0.20468795979808505</v>
      </c>
      <c r="N4076" s="54"/>
      <c r="O4076" s="26"/>
      <c r="T4076" s="53"/>
      <c r="Y4076" s="28"/>
    </row>
    <row r="4077" spans="9:25" x14ac:dyDescent="0.3">
      <c r="I4077" s="22">
        <v>43112</v>
      </c>
      <c r="J4077" s="29">
        <f t="shared" si="133"/>
        <v>2018</v>
      </c>
      <c r="K4077" s="29">
        <v>4485</v>
      </c>
      <c r="L4077" s="42">
        <v>6370.07</v>
      </c>
      <c r="M4077" s="26">
        <f t="shared" si="134"/>
        <v>0.20354636058759618</v>
      </c>
      <c r="N4077" s="54"/>
      <c r="O4077" s="26"/>
      <c r="T4077" s="53"/>
      <c r="Y4077" s="28"/>
    </row>
    <row r="4078" spans="9:25" x14ac:dyDescent="0.3">
      <c r="I4078" s="22">
        <v>43115</v>
      </c>
      <c r="J4078" s="29">
        <f t="shared" si="133"/>
        <v>2018</v>
      </c>
      <c r="K4078" s="29">
        <v>4495</v>
      </c>
      <c r="L4078" s="42">
        <v>6382.2</v>
      </c>
      <c r="M4078" s="26" t="str">
        <f t="shared" si="134"/>
        <v/>
      </c>
      <c r="N4078" s="54"/>
      <c r="O4078" s="26"/>
      <c r="T4078" s="53"/>
      <c r="Y4078" s="28"/>
    </row>
    <row r="4079" spans="9:25" x14ac:dyDescent="0.3">
      <c r="I4079" s="22">
        <v>43116</v>
      </c>
      <c r="J4079" s="29">
        <f t="shared" si="133"/>
        <v>2018</v>
      </c>
      <c r="K4079" s="29">
        <v>4520</v>
      </c>
      <c r="L4079" s="42">
        <v>6429.69</v>
      </c>
      <c r="M4079" s="26">
        <f t="shared" si="134"/>
        <v>0.22005271337246027</v>
      </c>
      <c r="N4079" s="54"/>
      <c r="O4079" s="26"/>
      <c r="T4079" s="53"/>
      <c r="Y4079" s="28"/>
    </row>
    <row r="4080" spans="9:25" x14ac:dyDescent="0.3">
      <c r="I4080" s="22">
        <v>43117</v>
      </c>
      <c r="J4080" s="29">
        <f t="shared" si="133"/>
        <v>2018</v>
      </c>
      <c r="K4080" s="29">
        <v>4430</v>
      </c>
      <c r="L4080" s="42">
        <v>6444.52</v>
      </c>
      <c r="M4080" s="26">
        <f t="shared" si="134"/>
        <v>0.22357953574561337</v>
      </c>
      <c r="N4080" s="54"/>
      <c r="O4080" s="26"/>
      <c r="T4080" s="53"/>
      <c r="Y4080" s="28"/>
    </row>
    <row r="4081" spans="9:25" x14ac:dyDescent="0.3">
      <c r="I4081" s="22">
        <v>43118</v>
      </c>
      <c r="J4081" s="29">
        <f t="shared" si="133"/>
        <v>2018</v>
      </c>
      <c r="K4081" s="29">
        <v>4515</v>
      </c>
      <c r="L4081" s="42">
        <v>6472.67</v>
      </c>
      <c r="M4081" s="26">
        <f t="shared" si="134"/>
        <v>0.22246250080267743</v>
      </c>
      <c r="N4081" s="54"/>
      <c r="O4081" s="26"/>
      <c r="T4081" s="53"/>
      <c r="Y4081" s="28"/>
    </row>
    <row r="4082" spans="9:25" x14ac:dyDescent="0.3">
      <c r="I4082" s="22">
        <v>43119</v>
      </c>
      <c r="J4082" s="29">
        <f t="shared" si="133"/>
        <v>2018</v>
      </c>
      <c r="K4082" s="29">
        <v>4490</v>
      </c>
      <c r="L4082" s="42">
        <v>6490.9</v>
      </c>
      <c r="M4082" s="26">
        <f t="shared" si="134"/>
        <v>0.22494079015654042</v>
      </c>
      <c r="N4082" s="54"/>
      <c r="O4082" s="26"/>
      <c r="T4082" s="53"/>
      <c r="Y4082" s="28"/>
    </row>
    <row r="4083" spans="9:25" x14ac:dyDescent="0.3">
      <c r="I4083" s="22">
        <v>43122</v>
      </c>
      <c r="J4083" s="29">
        <f t="shared" si="133"/>
        <v>2018</v>
      </c>
      <c r="K4083" s="29">
        <v>4495</v>
      </c>
      <c r="L4083" s="42">
        <v>6500.53</v>
      </c>
      <c r="M4083" s="26" t="str">
        <f t="shared" si="134"/>
        <v/>
      </c>
      <c r="N4083" s="54"/>
      <c r="O4083" s="26"/>
      <c r="T4083" s="53"/>
      <c r="Y4083" s="28"/>
    </row>
    <row r="4084" spans="9:25" x14ac:dyDescent="0.3">
      <c r="I4084" s="22">
        <v>43123</v>
      </c>
      <c r="J4084" s="29">
        <f t="shared" si="133"/>
        <v>2018</v>
      </c>
      <c r="K4084" s="29">
        <v>4530</v>
      </c>
      <c r="L4084" s="42">
        <v>6635.33</v>
      </c>
      <c r="M4084" s="26">
        <f t="shared" si="134"/>
        <v>0.26363890862069289</v>
      </c>
      <c r="N4084" s="54"/>
      <c r="O4084" s="26"/>
      <c r="T4084" s="53"/>
      <c r="Y4084" s="28"/>
    </row>
    <row r="4085" spans="9:25" x14ac:dyDescent="0.3">
      <c r="I4085" s="22">
        <v>43124</v>
      </c>
      <c r="J4085" s="29">
        <f t="shared" si="133"/>
        <v>2018</v>
      </c>
      <c r="K4085" s="29">
        <v>4515</v>
      </c>
      <c r="L4085" s="42">
        <v>6615.49</v>
      </c>
      <c r="M4085" s="26">
        <f t="shared" si="134"/>
        <v>0.25007133287604699</v>
      </c>
      <c r="N4085" s="54"/>
      <c r="O4085" s="26"/>
      <c r="T4085" s="53"/>
      <c r="Y4085" s="28"/>
    </row>
    <row r="4086" spans="9:25" x14ac:dyDescent="0.3">
      <c r="I4086" s="22">
        <v>43125</v>
      </c>
      <c r="J4086" s="29">
        <f t="shared" si="133"/>
        <v>2018</v>
      </c>
      <c r="K4086" s="29">
        <v>4515</v>
      </c>
      <c r="L4086" s="42">
        <v>6615.33</v>
      </c>
      <c r="M4086" s="26">
        <f t="shared" si="134"/>
        <v>0.2496420327251983</v>
      </c>
      <c r="N4086" s="54"/>
      <c r="O4086" s="26"/>
      <c r="T4086" s="53"/>
      <c r="Y4086" s="28"/>
    </row>
    <row r="4087" spans="9:25" x14ac:dyDescent="0.3">
      <c r="I4087" s="22">
        <v>43126</v>
      </c>
      <c r="J4087" s="29">
        <f t="shared" si="133"/>
        <v>2018</v>
      </c>
      <c r="K4087" s="29">
        <v>4540</v>
      </c>
      <c r="L4087" s="42">
        <v>6660.62</v>
      </c>
      <c r="M4087" s="26">
        <f t="shared" si="134"/>
        <v>0.25255423938859978</v>
      </c>
      <c r="N4087" s="54"/>
      <c r="O4087" s="26"/>
      <c r="T4087" s="53"/>
      <c r="Y4087" s="28"/>
    </row>
    <row r="4088" spans="9:25" x14ac:dyDescent="0.3">
      <c r="I4088" s="22">
        <v>43129</v>
      </c>
      <c r="J4088" s="29">
        <f t="shared" si="133"/>
        <v>2018</v>
      </c>
      <c r="K4088" s="29">
        <v>4560</v>
      </c>
      <c r="L4088" s="42">
        <v>6680.62</v>
      </c>
      <c r="M4088" s="26" t="str">
        <f t="shared" si="134"/>
        <v/>
      </c>
      <c r="N4088" s="54"/>
      <c r="O4088" s="26"/>
      <c r="T4088" s="53"/>
      <c r="Y4088" s="28"/>
    </row>
    <row r="4089" spans="9:25" x14ac:dyDescent="0.3">
      <c r="I4089" s="22">
        <v>43130</v>
      </c>
      <c r="J4089" s="29">
        <f t="shared" si="133"/>
        <v>2018</v>
      </c>
      <c r="K4089" s="29">
        <v>4560</v>
      </c>
      <c r="L4089" s="42">
        <v>6575.49</v>
      </c>
      <c r="M4089" s="26">
        <f t="shared" si="134"/>
        <v>0.24003613280881669</v>
      </c>
      <c r="N4089" s="54"/>
      <c r="O4089" s="26"/>
      <c r="T4089" s="53"/>
      <c r="Y4089" s="28"/>
    </row>
    <row r="4090" spans="9:25" x14ac:dyDescent="0.3">
      <c r="I4090" s="22">
        <v>43131</v>
      </c>
      <c r="J4090" s="29">
        <f t="shared" si="133"/>
        <v>2018</v>
      </c>
      <c r="K4090" s="29">
        <v>4545</v>
      </c>
      <c r="L4090" s="42">
        <v>6605.63</v>
      </c>
      <c r="M4090" s="26">
        <f t="shared" si="134"/>
        <v>0.24773427022534514</v>
      </c>
      <c r="N4090" s="54"/>
      <c r="O4090" s="26"/>
      <c r="T4090" s="53"/>
      <c r="Y4090" s="28"/>
    </row>
    <row r="4091" spans="9:25" x14ac:dyDescent="0.3">
      <c r="I4091" s="22">
        <v>43132</v>
      </c>
      <c r="J4091" s="29">
        <f t="shared" si="133"/>
        <v>2018</v>
      </c>
      <c r="K4091" s="29">
        <v>4675</v>
      </c>
      <c r="L4091" s="42">
        <v>6598.46</v>
      </c>
      <c r="M4091" s="26">
        <f t="shared" si="134"/>
        <v>0.23864498156616287</v>
      </c>
      <c r="N4091" s="54"/>
      <c r="O4091" s="26"/>
      <c r="T4091" s="53"/>
      <c r="Y4091" s="28"/>
    </row>
    <row r="4092" spans="9:25" x14ac:dyDescent="0.3">
      <c r="I4092" s="22">
        <v>43133</v>
      </c>
      <c r="J4092" s="29">
        <f t="shared" si="133"/>
        <v>2018</v>
      </c>
      <c r="K4092" s="29">
        <v>4795</v>
      </c>
      <c r="L4092" s="42">
        <v>6628.82</v>
      </c>
      <c r="M4092" s="26">
        <f t="shared" si="134"/>
        <v>0.23817315469085917</v>
      </c>
      <c r="N4092" s="54"/>
      <c r="O4092" s="26"/>
      <c r="T4092" s="53"/>
      <c r="Y4092" s="28"/>
    </row>
    <row r="4093" spans="9:25" x14ac:dyDescent="0.3">
      <c r="I4093" s="22">
        <v>43136</v>
      </c>
      <c r="J4093" s="29">
        <f t="shared" si="133"/>
        <v>2018</v>
      </c>
      <c r="K4093" s="29">
        <v>4760</v>
      </c>
      <c r="L4093" s="42">
        <v>6589.68</v>
      </c>
      <c r="M4093" s="26" t="str">
        <f t="shared" si="134"/>
        <v/>
      </c>
      <c r="N4093" s="54"/>
      <c r="O4093" s="26"/>
      <c r="T4093" s="53"/>
      <c r="Y4093" s="28"/>
    </row>
    <row r="4094" spans="9:25" x14ac:dyDescent="0.3">
      <c r="I4094" s="22">
        <v>43137</v>
      </c>
      <c r="J4094" s="29">
        <f t="shared" si="133"/>
        <v>2018</v>
      </c>
      <c r="K4094" s="29">
        <v>4705</v>
      </c>
      <c r="L4094" s="42">
        <v>6478.54</v>
      </c>
      <c r="M4094" s="26">
        <f t="shared" si="134"/>
        <v>0.20061897702001483</v>
      </c>
      <c r="N4094" s="54"/>
      <c r="O4094" s="26"/>
      <c r="T4094" s="53"/>
      <c r="Y4094" s="28"/>
    </row>
    <row r="4095" spans="9:25" x14ac:dyDescent="0.3">
      <c r="I4095" s="22">
        <v>43138</v>
      </c>
      <c r="J4095" s="29">
        <f t="shared" si="133"/>
        <v>2018</v>
      </c>
      <c r="K4095" s="29">
        <v>4700</v>
      </c>
      <c r="L4095" s="42">
        <v>6534.87</v>
      </c>
      <c r="M4095" s="26">
        <f t="shared" si="134"/>
        <v>0.21432579885087383</v>
      </c>
      <c r="N4095" s="54"/>
      <c r="O4095" s="26"/>
      <c r="T4095" s="53"/>
      <c r="Y4095" s="28"/>
    </row>
    <row r="4096" spans="9:25" x14ac:dyDescent="0.3">
      <c r="I4096" s="22">
        <v>43139</v>
      </c>
      <c r="J4096" s="29">
        <f t="shared" si="133"/>
        <v>2018</v>
      </c>
      <c r="K4096" s="29">
        <v>4740</v>
      </c>
      <c r="L4096" s="42">
        <v>6544.63</v>
      </c>
      <c r="M4096" s="26">
        <f t="shared" si="134"/>
        <v>0.22076480715675356</v>
      </c>
      <c r="N4096" s="54"/>
      <c r="O4096" s="26"/>
      <c r="T4096" s="53"/>
      <c r="Y4096" s="28"/>
    </row>
    <row r="4097" spans="9:25" x14ac:dyDescent="0.3">
      <c r="I4097" s="22">
        <v>43140</v>
      </c>
      <c r="J4097" s="29">
        <f t="shared" si="133"/>
        <v>2018</v>
      </c>
      <c r="K4097" s="29">
        <v>4715</v>
      </c>
      <c r="L4097" s="42">
        <v>6505.52</v>
      </c>
      <c r="M4097" s="26">
        <f t="shared" si="134"/>
        <v>0.21098717815073501</v>
      </c>
      <c r="N4097" s="54"/>
      <c r="O4097" s="26"/>
      <c r="T4097" s="53"/>
      <c r="Y4097" s="28"/>
    </row>
    <row r="4098" spans="9:25" x14ac:dyDescent="0.3">
      <c r="I4098" s="22">
        <v>43143</v>
      </c>
      <c r="J4098" s="29">
        <f t="shared" si="133"/>
        <v>2018</v>
      </c>
      <c r="K4098" s="29">
        <v>4700</v>
      </c>
      <c r="L4098" s="42">
        <v>6523.45</v>
      </c>
      <c r="M4098" s="26" t="str">
        <f t="shared" si="134"/>
        <v/>
      </c>
      <c r="N4098" s="54"/>
      <c r="O4098" s="26"/>
      <c r="T4098" s="53"/>
      <c r="Y4098" s="28"/>
    </row>
    <row r="4099" spans="9:25" x14ac:dyDescent="0.3">
      <c r="I4099" s="22">
        <v>43144</v>
      </c>
      <c r="J4099" s="29">
        <f t="shared" si="133"/>
        <v>2018</v>
      </c>
      <c r="K4099" s="29">
        <v>4760</v>
      </c>
      <c r="L4099" s="42">
        <v>6578.18</v>
      </c>
      <c r="M4099" s="26">
        <f t="shared" si="134"/>
        <v>0.21602866037163831</v>
      </c>
      <c r="N4099" s="54"/>
      <c r="O4099" s="26"/>
      <c r="T4099" s="53"/>
      <c r="Y4099" s="28"/>
    </row>
    <row r="4100" spans="9:25" x14ac:dyDescent="0.3">
      <c r="I4100" s="22">
        <v>43145</v>
      </c>
      <c r="J4100" s="29">
        <f t="shared" si="133"/>
        <v>2018</v>
      </c>
      <c r="K4100" s="29">
        <v>4740</v>
      </c>
      <c r="L4100" s="42">
        <v>6594.4</v>
      </c>
      <c r="M4100" s="26">
        <f t="shared" si="134"/>
        <v>0.22557228003204052</v>
      </c>
      <c r="N4100" s="54"/>
      <c r="O4100" s="26"/>
      <c r="T4100" s="53"/>
      <c r="Y4100" s="28"/>
    </row>
    <row r="4101" spans="9:25" x14ac:dyDescent="0.3">
      <c r="I4101" s="22">
        <v>43146</v>
      </c>
      <c r="J4101" s="29">
        <f t="shared" ref="J4101:J4164" si="135">YEAR(I4101)</f>
        <v>2018</v>
      </c>
      <c r="K4101" s="29">
        <v>4690</v>
      </c>
      <c r="L4101" s="42">
        <v>6591.58</v>
      </c>
      <c r="M4101" s="26" t="str">
        <f t="shared" ref="M4101:M4164" si="136">IFERROR((L4101-_xlfn.XLOOKUP(EDATE(I4101, -12), I:I, L:L, "", 0)) / _xlfn.XLOOKUP(EDATE(I4101, -12), I:I, L:L, "", 0),IF(_xlfn.XLOOKUP(EDATE(I4101, -12), I:I, L:L, "", 0)=0, "Previous Year Value is Zero", ""))</f>
        <v/>
      </c>
      <c r="N4101" s="54"/>
      <c r="O4101" s="26"/>
      <c r="T4101" s="53"/>
      <c r="Y4101" s="28"/>
    </row>
    <row r="4102" spans="9:25" x14ac:dyDescent="0.3">
      <c r="I4102" s="22">
        <v>43150</v>
      </c>
      <c r="J4102" s="29">
        <f t="shared" si="135"/>
        <v>2018</v>
      </c>
      <c r="K4102" s="29">
        <v>4850</v>
      </c>
      <c r="L4102" s="42">
        <v>6689.29</v>
      </c>
      <c r="M4102" s="26" t="str">
        <f t="shared" si="136"/>
        <v/>
      </c>
      <c r="N4102" s="54"/>
      <c r="O4102" s="26"/>
      <c r="T4102" s="53"/>
      <c r="Y4102" s="28"/>
    </row>
    <row r="4103" spans="9:25" x14ac:dyDescent="0.3">
      <c r="I4103" s="22">
        <v>43151</v>
      </c>
      <c r="J4103" s="29">
        <f t="shared" si="135"/>
        <v>2018</v>
      </c>
      <c r="K4103" s="29">
        <v>4805</v>
      </c>
      <c r="L4103" s="42">
        <v>6662.88</v>
      </c>
      <c r="M4103" s="26">
        <f t="shared" si="136"/>
        <v>0.24323930968467841</v>
      </c>
      <c r="N4103" s="54"/>
      <c r="O4103" s="26"/>
      <c r="T4103" s="53"/>
      <c r="Y4103" s="28"/>
    </row>
    <row r="4104" spans="9:25" x14ac:dyDescent="0.3">
      <c r="I4104" s="22">
        <v>43152</v>
      </c>
      <c r="J4104" s="29">
        <f t="shared" si="135"/>
        <v>2018</v>
      </c>
      <c r="K4104" s="29">
        <v>4805</v>
      </c>
      <c r="L4104" s="42">
        <v>6643.4</v>
      </c>
      <c r="M4104" s="26">
        <f t="shared" si="136"/>
        <v>0.24385179526642062</v>
      </c>
      <c r="N4104" s="54"/>
      <c r="O4104" s="26"/>
      <c r="T4104" s="53"/>
      <c r="Y4104" s="28"/>
    </row>
    <row r="4105" spans="9:25" x14ac:dyDescent="0.3">
      <c r="I4105" s="22">
        <v>43153</v>
      </c>
      <c r="J4105" s="29">
        <f t="shared" si="135"/>
        <v>2018</v>
      </c>
      <c r="K4105" s="29">
        <v>4780</v>
      </c>
      <c r="L4105" s="42">
        <v>6593.06</v>
      </c>
      <c r="M4105" s="26">
        <f t="shared" si="136"/>
        <v>0.23035150447498265</v>
      </c>
      <c r="N4105" s="54"/>
      <c r="O4105" s="26"/>
      <c r="T4105" s="53"/>
      <c r="Y4105" s="28"/>
    </row>
    <row r="4106" spans="9:25" x14ac:dyDescent="0.3">
      <c r="I4106" s="22">
        <v>43154</v>
      </c>
      <c r="J4106" s="29">
        <f t="shared" si="135"/>
        <v>2018</v>
      </c>
      <c r="K4106" s="29">
        <v>4850</v>
      </c>
      <c r="L4106" s="42">
        <v>6619.8</v>
      </c>
      <c r="M4106" s="26">
        <f t="shared" si="136"/>
        <v>0.23210646317062961</v>
      </c>
      <c r="N4106" s="54"/>
      <c r="O4106" s="26"/>
      <c r="T4106" s="53"/>
      <c r="Y4106" s="28"/>
    </row>
    <row r="4107" spans="9:25" x14ac:dyDescent="0.3">
      <c r="I4107" s="22">
        <v>43157</v>
      </c>
      <c r="J4107" s="29">
        <f t="shared" si="135"/>
        <v>2018</v>
      </c>
      <c r="K4107" s="29">
        <v>4705</v>
      </c>
      <c r="L4107" s="42">
        <v>6554.67</v>
      </c>
      <c r="M4107" s="26" t="str">
        <f t="shared" si="136"/>
        <v/>
      </c>
      <c r="N4107" s="54"/>
      <c r="O4107" s="26"/>
      <c r="T4107" s="53"/>
      <c r="Y4107" s="28"/>
    </row>
    <row r="4108" spans="9:25" x14ac:dyDescent="0.3">
      <c r="I4108" s="22">
        <v>43158</v>
      </c>
      <c r="J4108" s="29">
        <f t="shared" si="135"/>
        <v>2018</v>
      </c>
      <c r="K4108" s="29">
        <v>4710</v>
      </c>
      <c r="L4108" s="42">
        <v>6598.93</v>
      </c>
      <c r="M4108" s="26">
        <f t="shared" si="136"/>
        <v>0.22591294235231399</v>
      </c>
      <c r="N4108" s="54"/>
      <c r="O4108" s="26"/>
      <c r="T4108" s="53"/>
      <c r="Y4108" s="28"/>
    </row>
    <row r="4109" spans="9:25" x14ac:dyDescent="0.3">
      <c r="I4109" s="22">
        <v>43159</v>
      </c>
      <c r="J4109" s="29">
        <f t="shared" si="135"/>
        <v>2018</v>
      </c>
      <c r="K4109" s="29">
        <v>4635</v>
      </c>
      <c r="L4109" s="42">
        <v>6597.22</v>
      </c>
      <c r="M4109" s="26">
        <f t="shared" si="136"/>
        <v>0.22472613051799914</v>
      </c>
      <c r="N4109" s="54"/>
      <c r="O4109" s="26"/>
      <c r="T4109" s="53"/>
      <c r="Y4109" s="28"/>
    </row>
    <row r="4110" spans="9:25" x14ac:dyDescent="0.3">
      <c r="I4110" s="22">
        <v>43160</v>
      </c>
      <c r="J4110" s="29">
        <f t="shared" si="135"/>
        <v>2018</v>
      </c>
      <c r="K4110" s="29">
        <v>4635</v>
      </c>
      <c r="L4110" s="42">
        <v>6606.05</v>
      </c>
      <c r="M4110" s="26">
        <f t="shared" si="136"/>
        <v>0.23176880363076297</v>
      </c>
      <c r="N4110" s="54"/>
      <c r="O4110" s="26"/>
      <c r="T4110" s="53"/>
      <c r="Y4110" s="28"/>
    </row>
    <row r="4111" spans="9:25" x14ac:dyDescent="0.3">
      <c r="I4111" s="22">
        <v>43161</v>
      </c>
      <c r="J4111" s="29">
        <f t="shared" si="135"/>
        <v>2018</v>
      </c>
      <c r="K4111" s="29">
        <v>4575</v>
      </c>
      <c r="L4111" s="42">
        <v>6582.32</v>
      </c>
      <c r="M4111" s="26">
        <f t="shared" si="136"/>
        <v>0.21708870706790545</v>
      </c>
      <c r="N4111" s="54"/>
      <c r="O4111" s="26"/>
      <c r="T4111" s="53"/>
      <c r="Y4111" s="28"/>
    </row>
    <row r="4112" spans="9:25" x14ac:dyDescent="0.3">
      <c r="I4112" s="22">
        <v>43164</v>
      </c>
      <c r="J4112" s="29">
        <f t="shared" si="135"/>
        <v>2018</v>
      </c>
      <c r="K4112" s="29">
        <v>4575</v>
      </c>
      <c r="L4112" s="42">
        <v>6550.59</v>
      </c>
      <c r="M4112" s="26" t="str">
        <f t="shared" si="136"/>
        <v/>
      </c>
      <c r="N4112" s="54"/>
      <c r="O4112" s="26"/>
      <c r="T4112" s="53"/>
      <c r="Y4112" s="28"/>
    </row>
    <row r="4113" spans="9:25" x14ac:dyDescent="0.3">
      <c r="I4113" s="22">
        <v>43165</v>
      </c>
      <c r="J4113" s="29">
        <f t="shared" si="135"/>
        <v>2018</v>
      </c>
      <c r="K4113" s="29">
        <v>4555</v>
      </c>
      <c r="L4113" s="42">
        <v>6500.11</v>
      </c>
      <c r="M4113" s="26">
        <f t="shared" si="136"/>
        <v>0.20153905305536968</v>
      </c>
      <c r="N4113" s="54"/>
      <c r="O4113" s="26"/>
      <c r="T4113" s="53"/>
      <c r="Y4113" s="28"/>
    </row>
    <row r="4114" spans="9:25" x14ac:dyDescent="0.3">
      <c r="I4114" s="22">
        <v>43166</v>
      </c>
      <c r="J4114" s="29">
        <f t="shared" si="135"/>
        <v>2018</v>
      </c>
      <c r="K4114" s="29">
        <v>4520</v>
      </c>
      <c r="L4114" s="42">
        <v>6368.27</v>
      </c>
      <c r="M4114" s="26">
        <f t="shared" si="136"/>
        <v>0.17873735335818558</v>
      </c>
      <c r="N4114" s="54"/>
      <c r="O4114" s="26"/>
      <c r="T4114" s="53"/>
      <c r="Y4114" s="28"/>
    </row>
    <row r="4115" spans="9:25" x14ac:dyDescent="0.3">
      <c r="I4115" s="22">
        <v>43167</v>
      </c>
      <c r="J4115" s="29">
        <f t="shared" si="135"/>
        <v>2018</v>
      </c>
      <c r="K4115" s="29">
        <v>4660</v>
      </c>
      <c r="L4115" s="42">
        <v>6443.02</v>
      </c>
      <c r="M4115" s="26">
        <f t="shared" si="136"/>
        <v>0.1945322001720507</v>
      </c>
      <c r="N4115" s="54"/>
      <c r="O4115" s="26"/>
      <c r="T4115" s="53"/>
      <c r="Y4115" s="28"/>
    </row>
    <row r="4116" spans="9:25" x14ac:dyDescent="0.3">
      <c r="I4116" s="22">
        <v>43168</v>
      </c>
      <c r="J4116" s="29">
        <f t="shared" si="135"/>
        <v>2018</v>
      </c>
      <c r="K4116" s="29">
        <v>4660</v>
      </c>
      <c r="L4116" s="42">
        <v>6433.32</v>
      </c>
      <c r="M4116" s="26">
        <f t="shared" si="136"/>
        <v>0.19082850368077819</v>
      </c>
      <c r="N4116" s="54"/>
      <c r="O4116" s="26"/>
      <c r="T4116" s="53"/>
      <c r="Y4116" s="28"/>
    </row>
    <row r="4117" spans="9:25" x14ac:dyDescent="0.3">
      <c r="I4117" s="22">
        <v>43171</v>
      </c>
      <c r="J4117" s="29">
        <f t="shared" si="135"/>
        <v>2018</v>
      </c>
      <c r="K4117" s="29">
        <v>4725</v>
      </c>
      <c r="L4117" s="42">
        <v>6500.69</v>
      </c>
      <c r="M4117" s="26" t="str">
        <f t="shared" si="136"/>
        <v/>
      </c>
      <c r="N4117" s="54"/>
      <c r="O4117" s="26"/>
      <c r="T4117" s="53"/>
      <c r="Y4117" s="28"/>
    </row>
    <row r="4118" spans="9:25" x14ac:dyDescent="0.3">
      <c r="I4118" s="22">
        <v>43172</v>
      </c>
      <c r="J4118" s="29">
        <f t="shared" si="135"/>
        <v>2018</v>
      </c>
      <c r="K4118" s="29">
        <v>4690</v>
      </c>
      <c r="L4118" s="42">
        <v>6412.85</v>
      </c>
      <c r="M4118" s="26">
        <f t="shared" si="136"/>
        <v>0.18550773934857487</v>
      </c>
      <c r="N4118" s="54"/>
      <c r="O4118" s="26"/>
      <c r="T4118" s="53"/>
      <c r="Y4118" s="28"/>
    </row>
    <row r="4119" spans="9:25" x14ac:dyDescent="0.3">
      <c r="I4119" s="22">
        <v>43173</v>
      </c>
      <c r="J4119" s="29">
        <f t="shared" si="135"/>
        <v>2018</v>
      </c>
      <c r="K4119" s="29">
        <v>4680</v>
      </c>
      <c r="L4119" s="42">
        <v>6382.62</v>
      </c>
      <c r="M4119" s="26">
        <f t="shared" si="136"/>
        <v>0.17509237626551336</v>
      </c>
      <c r="N4119" s="54"/>
      <c r="O4119" s="26"/>
      <c r="T4119" s="53"/>
      <c r="Y4119" s="28"/>
    </row>
    <row r="4120" spans="9:25" x14ac:dyDescent="0.3">
      <c r="I4120" s="22">
        <v>43174</v>
      </c>
      <c r="J4120" s="29">
        <f t="shared" si="135"/>
        <v>2018</v>
      </c>
      <c r="K4120" s="29">
        <v>4675</v>
      </c>
      <c r="L4120" s="42">
        <v>6321.9</v>
      </c>
      <c r="M4120" s="26">
        <f t="shared" si="136"/>
        <v>0.16374406797757143</v>
      </c>
      <c r="N4120" s="54"/>
      <c r="O4120" s="26"/>
      <c r="T4120" s="53"/>
      <c r="Y4120" s="28"/>
    </row>
    <row r="4121" spans="9:25" x14ac:dyDescent="0.3">
      <c r="I4121" s="22">
        <v>43175</v>
      </c>
      <c r="J4121" s="29">
        <f t="shared" si="135"/>
        <v>2018</v>
      </c>
      <c r="K4121" s="29">
        <v>4670</v>
      </c>
      <c r="L4121" s="42">
        <v>6304.95</v>
      </c>
      <c r="M4121" s="26">
        <f t="shared" si="136"/>
        <v>0.14256538316564704</v>
      </c>
      <c r="N4121" s="54"/>
      <c r="O4121" s="26"/>
      <c r="T4121" s="53"/>
      <c r="Y4121" s="28"/>
    </row>
    <row r="4122" spans="9:25" x14ac:dyDescent="0.3">
      <c r="I4122" s="22">
        <v>43178</v>
      </c>
      <c r="J4122" s="29">
        <f t="shared" si="135"/>
        <v>2018</v>
      </c>
      <c r="K4122" s="29">
        <v>4670</v>
      </c>
      <c r="L4122" s="42">
        <v>6289.57</v>
      </c>
      <c r="M4122" s="26" t="str">
        <f t="shared" si="136"/>
        <v/>
      </c>
      <c r="N4122" s="54"/>
      <c r="O4122" s="26"/>
      <c r="T4122" s="53"/>
      <c r="Y4122" s="28"/>
    </row>
    <row r="4123" spans="9:25" x14ac:dyDescent="0.3">
      <c r="I4123" s="22">
        <v>43179</v>
      </c>
      <c r="J4123" s="29">
        <f t="shared" si="135"/>
        <v>2018</v>
      </c>
      <c r="K4123" s="29">
        <v>4655</v>
      </c>
      <c r="L4123" s="42">
        <v>6243.58</v>
      </c>
      <c r="M4123" s="26">
        <f t="shared" si="136"/>
        <v>0.12822393968908513</v>
      </c>
      <c r="N4123" s="54"/>
      <c r="O4123" s="26"/>
      <c r="T4123" s="53"/>
      <c r="Y4123" s="28"/>
    </row>
    <row r="4124" spans="9:25" x14ac:dyDescent="0.3">
      <c r="I4124" s="22">
        <v>43180</v>
      </c>
      <c r="J4124" s="29">
        <f t="shared" si="135"/>
        <v>2018</v>
      </c>
      <c r="K4124" s="29">
        <v>4675</v>
      </c>
      <c r="L4124" s="42">
        <v>6312.83</v>
      </c>
      <c r="M4124" s="26">
        <f t="shared" si="136"/>
        <v>0.13886478480414349</v>
      </c>
      <c r="N4124" s="54"/>
      <c r="O4124" s="26"/>
      <c r="T4124" s="53"/>
      <c r="Y4124" s="28"/>
    </row>
    <row r="4125" spans="9:25" x14ac:dyDescent="0.3">
      <c r="I4125" s="22">
        <v>43181</v>
      </c>
      <c r="J4125" s="29">
        <f t="shared" si="135"/>
        <v>2018</v>
      </c>
      <c r="K4125" s="29">
        <v>4690</v>
      </c>
      <c r="L4125" s="42">
        <v>6254.07</v>
      </c>
      <c r="M4125" s="26">
        <f t="shared" si="136"/>
        <v>0.13009907681298996</v>
      </c>
      <c r="N4125" s="54"/>
      <c r="O4125" s="26"/>
      <c r="T4125" s="53"/>
      <c r="Y4125" s="28"/>
    </row>
    <row r="4126" spans="9:25" x14ac:dyDescent="0.3">
      <c r="I4126" s="22">
        <v>43182</v>
      </c>
      <c r="J4126" s="29">
        <f t="shared" si="135"/>
        <v>2018</v>
      </c>
      <c r="K4126" s="29">
        <v>4760</v>
      </c>
      <c r="L4126" s="42">
        <v>6210.7</v>
      </c>
      <c r="M4126" s="26">
        <f t="shared" si="136"/>
        <v>0.1162774814154456</v>
      </c>
      <c r="N4126" s="54"/>
      <c r="O4126" s="26"/>
      <c r="T4126" s="53"/>
      <c r="Y4126" s="28"/>
    </row>
    <row r="4127" spans="9:25" x14ac:dyDescent="0.3">
      <c r="I4127" s="22">
        <v>43185</v>
      </c>
      <c r="J4127" s="29">
        <f t="shared" si="135"/>
        <v>2018</v>
      </c>
      <c r="K4127" s="29">
        <v>4655</v>
      </c>
      <c r="L4127" s="42">
        <v>6200.17</v>
      </c>
      <c r="M4127" s="26" t="str">
        <f t="shared" si="136"/>
        <v/>
      </c>
      <c r="N4127" s="54"/>
      <c r="O4127" s="26"/>
      <c r="T4127" s="53"/>
      <c r="Y4127" s="28"/>
    </row>
    <row r="4128" spans="9:25" x14ac:dyDescent="0.3">
      <c r="I4128" s="22">
        <v>43186</v>
      </c>
      <c r="J4128" s="29">
        <f t="shared" si="135"/>
        <v>2018</v>
      </c>
      <c r="K4128" s="29">
        <v>4690</v>
      </c>
      <c r="L4128" s="42">
        <v>6209.35</v>
      </c>
      <c r="M4128" s="26">
        <f t="shared" si="136"/>
        <v>0.12057857503789803</v>
      </c>
      <c r="N4128" s="54"/>
      <c r="O4128" s="26"/>
      <c r="T4128" s="53"/>
      <c r="Y4128" s="28"/>
    </row>
    <row r="4129" spans="9:25" x14ac:dyDescent="0.3">
      <c r="I4129" s="22">
        <v>43187</v>
      </c>
      <c r="J4129" s="29">
        <f t="shared" si="135"/>
        <v>2018</v>
      </c>
      <c r="K4129" s="29">
        <v>4665</v>
      </c>
      <c r="L4129" s="42">
        <v>6140.84</v>
      </c>
      <c r="M4129" s="26" t="str">
        <f t="shared" si="136"/>
        <v/>
      </c>
      <c r="N4129" s="54"/>
      <c r="O4129" s="26"/>
      <c r="T4129" s="53"/>
      <c r="Y4129" s="28"/>
    </row>
    <row r="4130" spans="9:25" x14ac:dyDescent="0.3">
      <c r="I4130" s="22">
        <v>43188</v>
      </c>
      <c r="J4130" s="29">
        <f t="shared" si="135"/>
        <v>2018</v>
      </c>
      <c r="K4130" s="29">
        <v>4660</v>
      </c>
      <c r="L4130" s="42">
        <v>6188.99</v>
      </c>
      <c r="M4130" s="26">
        <f t="shared" si="136"/>
        <v>0.10665693937069394</v>
      </c>
      <c r="N4130" s="54"/>
      <c r="O4130" s="26"/>
      <c r="T4130" s="53"/>
      <c r="Y4130" s="28"/>
    </row>
    <row r="4131" spans="9:25" x14ac:dyDescent="0.3">
      <c r="I4131" s="22">
        <v>43192</v>
      </c>
      <c r="J4131" s="29">
        <f t="shared" si="135"/>
        <v>2018</v>
      </c>
      <c r="K4131" s="29">
        <v>4680</v>
      </c>
      <c r="L4131" s="42">
        <v>6240.57</v>
      </c>
      <c r="M4131" s="26" t="str">
        <f t="shared" si="136"/>
        <v/>
      </c>
      <c r="N4131" s="54"/>
      <c r="O4131" s="26"/>
      <c r="T4131" s="53"/>
      <c r="Y4131" s="28"/>
    </row>
    <row r="4132" spans="9:25" x14ac:dyDescent="0.3">
      <c r="I4132" s="22">
        <v>43193</v>
      </c>
      <c r="J4132" s="29">
        <f t="shared" si="135"/>
        <v>2018</v>
      </c>
      <c r="K4132" s="29">
        <v>4680</v>
      </c>
      <c r="L4132" s="42">
        <v>6229.01</v>
      </c>
      <c r="M4132" s="26">
        <f t="shared" si="136"/>
        <v>0.1109761556969318</v>
      </c>
      <c r="N4132" s="54"/>
      <c r="O4132" s="26"/>
      <c r="T4132" s="53"/>
      <c r="Y4132" s="28"/>
    </row>
    <row r="4133" spans="9:25" x14ac:dyDescent="0.3">
      <c r="I4133" s="22">
        <v>43194</v>
      </c>
      <c r="J4133" s="29">
        <f t="shared" si="135"/>
        <v>2018</v>
      </c>
      <c r="K4133" s="29">
        <v>4660</v>
      </c>
      <c r="L4133" s="42">
        <v>6157.1</v>
      </c>
      <c r="M4133" s="26">
        <f t="shared" si="136"/>
        <v>8.9401290203863656E-2</v>
      </c>
      <c r="N4133" s="54"/>
      <c r="O4133" s="26"/>
      <c r="T4133" s="53"/>
      <c r="Y4133" s="28"/>
    </row>
    <row r="4134" spans="9:25" x14ac:dyDescent="0.3">
      <c r="I4134" s="22">
        <v>43195</v>
      </c>
      <c r="J4134" s="29">
        <f t="shared" si="135"/>
        <v>2018</v>
      </c>
      <c r="K4134" s="29">
        <v>4610</v>
      </c>
      <c r="L4134" s="42">
        <v>6183.23</v>
      </c>
      <c r="M4134" s="26">
        <f t="shared" si="136"/>
        <v>8.9175935092249761E-2</v>
      </c>
      <c r="N4134" s="54"/>
      <c r="O4134" s="26"/>
      <c r="T4134" s="53"/>
      <c r="Y4134" s="28"/>
    </row>
    <row r="4135" spans="9:25" x14ac:dyDescent="0.3">
      <c r="I4135" s="22">
        <v>43196</v>
      </c>
      <c r="J4135" s="29">
        <f t="shared" si="135"/>
        <v>2018</v>
      </c>
      <c r="K4135" s="29">
        <v>4545</v>
      </c>
      <c r="L4135" s="42">
        <v>6175.05</v>
      </c>
      <c r="M4135" s="26">
        <f t="shared" si="136"/>
        <v>8.7110755883554283E-2</v>
      </c>
      <c r="N4135" s="54"/>
      <c r="O4135" s="26"/>
      <c r="T4135" s="53"/>
      <c r="Y4135" s="28"/>
    </row>
    <row r="4136" spans="9:25" x14ac:dyDescent="0.3">
      <c r="I4136" s="22">
        <v>43199</v>
      </c>
      <c r="J4136" s="29">
        <f t="shared" si="135"/>
        <v>2018</v>
      </c>
      <c r="K4136" s="29">
        <v>4555</v>
      </c>
      <c r="L4136" s="42">
        <v>6246.13</v>
      </c>
      <c r="M4136" s="26" t="str">
        <f t="shared" si="136"/>
        <v/>
      </c>
      <c r="N4136" s="54"/>
      <c r="O4136" s="26"/>
      <c r="T4136" s="53"/>
      <c r="Y4136" s="28"/>
    </row>
    <row r="4137" spans="9:25" x14ac:dyDescent="0.3">
      <c r="I4137" s="22">
        <v>43200</v>
      </c>
      <c r="J4137" s="29">
        <f t="shared" si="135"/>
        <v>2018</v>
      </c>
      <c r="K4137" s="29">
        <v>4660</v>
      </c>
      <c r="L4137" s="42">
        <v>6325.82</v>
      </c>
      <c r="M4137" s="26">
        <f t="shared" si="136"/>
        <v>0.1207448222100171</v>
      </c>
      <c r="N4137" s="54"/>
      <c r="O4137" s="26"/>
      <c r="T4137" s="53"/>
      <c r="Y4137" s="28"/>
    </row>
    <row r="4138" spans="9:25" x14ac:dyDescent="0.3">
      <c r="I4138" s="22">
        <v>43201</v>
      </c>
      <c r="J4138" s="29">
        <f t="shared" si="135"/>
        <v>2018</v>
      </c>
      <c r="K4138" s="29">
        <v>4665</v>
      </c>
      <c r="L4138" s="42">
        <v>6360.93</v>
      </c>
      <c r="M4138" s="26">
        <f t="shared" si="136"/>
        <v>0.13024326883952003</v>
      </c>
      <c r="N4138" s="54"/>
      <c r="O4138" s="26"/>
      <c r="T4138" s="53"/>
      <c r="Y4138" s="28"/>
    </row>
    <row r="4139" spans="9:25" x14ac:dyDescent="0.3">
      <c r="I4139" s="22">
        <v>43202</v>
      </c>
      <c r="J4139" s="29">
        <f t="shared" si="135"/>
        <v>2018</v>
      </c>
      <c r="K4139" s="29">
        <v>4630</v>
      </c>
      <c r="L4139" s="42">
        <v>6310.8</v>
      </c>
      <c r="M4139" s="26">
        <f t="shared" si="136"/>
        <v>0.11811146388479425</v>
      </c>
      <c r="N4139" s="54"/>
      <c r="O4139" s="26"/>
      <c r="T4139" s="53"/>
      <c r="Y4139" s="28"/>
    </row>
    <row r="4140" spans="9:25" x14ac:dyDescent="0.3">
      <c r="I4140" s="22">
        <v>43203</v>
      </c>
      <c r="J4140" s="29">
        <f t="shared" si="135"/>
        <v>2018</v>
      </c>
      <c r="K4140" s="29">
        <v>4580</v>
      </c>
      <c r="L4140" s="42">
        <v>6270.33</v>
      </c>
      <c r="M4140" s="26">
        <f t="shared" si="136"/>
        <v>0.11640241785437674</v>
      </c>
      <c r="N4140" s="54"/>
      <c r="O4140" s="26"/>
      <c r="T4140" s="53"/>
      <c r="Y4140" s="28"/>
    </row>
    <row r="4141" spans="9:25" x14ac:dyDescent="0.3">
      <c r="I4141" s="22">
        <v>43206</v>
      </c>
      <c r="J4141" s="29">
        <f t="shared" si="135"/>
        <v>2018</v>
      </c>
      <c r="K4141" s="29">
        <v>4550</v>
      </c>
      <c r="L4141" s="42">
        <v>6286.75</v>
      </c>
      <c r="M4141" s="26" t="str">
        <f t="shared" si="136"/>
        <v/>
      </c>
      <c r="N4141" s="54"/>
      <c r="O4141" s="26"/>
      <c r="T4141" s="53"/>
      <c r="Y4141" s="28"/>
    </row>
    <row r="4142" spans="9:25" x14ac:dyDescent="0.3">
      <c r="I4142" s="22">
        <v>43207</v>
      </c>
      <c r="J4142" s="29">
        <f t="shared" si="135"/>
        <v>2018</v>
      </c>
      <c r="K4142" s="29">
        <v>4555</v>
      </c>
      <c r="L4142" s="42">
        <v>6285.76</v>
      </c>
      <c r="M4142" s="26">
        <f t="shared" si="136"/>
        <v>0.12698722902237394</v>
      </c>
      <c r="N4142" s="54"/>
      <c r="O4142" s="26"/>
      <c r="T4142" s="53"/>
      <c r="Y4142" s="28"/>
    </row>
    <row r="4143" spans="9:25" x14ac:dyDescent="0.3">
      <c r="I4143" s="22">
        <v>43208</v>
      </c>
      <c r="J4143" s="29">
        <f t="shared" si="135"/>
        <v>2018</v>
      </c>
      <c r="K4143" s="29">
        <v>4595</v>
      </c>
      <c r="L4143" s="42">
        <v>6320.01</v>
      </c>
      <c r="M4143" s="26">
        <f t="shared" si="136"/>
        <v>0.12726076068577294</v>
      </c>
      <c r="N4143" s="54"/>
      <c r="O4143" s="26"/>
      <c r="T4143" s="53"/>
      <c r="Y4143" s="28"/>
    </row>
    <row r="4144" spans="9:25" x14ac:dyDescent="0.3">
      <c r="I4144" s="22">
        <v>43209</v>
      </c>
      <c r="J4144" s="29">
        <f t="shared" si="135"/>
        <v>2018</v>
      </c>
      <c r="K4144" s="29">
        <v>4620</v>
      </c>
      <c r="L4144" s="42">
        <v>6355.9</v>
      </c>
      <c r="M4144" s="26" t="str">
        <f t="shared" si="136"/>
        <v/>
      </c>
      <c r="N4144" s="54"/>
      <c r="O4144" s="26"/>
      <c r="T4144" s="53"/>
      <c r="Y4144" s="28"/>
    </row>
    <row r="4145" spans="9:25" x14ac:dyDescent="0.3">
      <c r="I4145" s="22">
        <v>43210</v>
      </c>
      <c r="J4145" s="29">
        <f t="shared" si="135"/>
        <v>2018</v>
      </c>
      <c r="K4145" s="29">
        <v>4640</v>
      </c>
      <c r="L4145" s="42">
        <v>6337.7</v>
      </c>
      <c r="M4145" s="26">
        <f t="shared" si="136"/>
        <v>0.13268076299615203</v>
      </c>
      <c r="N4145" s="54"/>
      <c r="O4145" s="26"/>
      <c r="T4145" s="53"/>
      <c r="Y4145" s="28"/>
    </row>
    <row r="4146" spans="9:25" x14ac:dyDescent="0.3">
      <c r="I4146" s="22">
        <v>43213</v>
      </c>
      <c r="J4146" s="29">
        <f t="shared" si="135"/>
        <v>2018</v>
      </c>
      <c r="K4146" s="29">
        <v>4600</v>
      </c>
      <c r="L4146" s="42">
        <v>6308.15</v>
      </c>
      <c r="M4146" s="26" t="str">
        <f t="shared" si="136"/>
        <v/>
      </c>
      <c r="N4146" s="54"/>
      <c r="O4146" s="26"/>
      <c r="T4146" s="53"/>
      <c r="Y4146" s="28"/>
    </row>
    <row r="4147" spans="9:25" x14ac:dyDescent="0.3">
      <c r="I4147" s="22">
        <v>43214</v>
      </c>
      <c r="J4147" s="29">
        <f t="shared" si="135"/>
        <v>2018</v>
      </c>
      <c r="K4147" s="29">
        <v>4585</v>
      </c>
      <c r="L4147" s="42">
        <v>6229.64</v>
      </c>
      <c r="M4147" s="26" t="str">
        <f t="shared" si="136"/>
        <v/>
      </c>
      <c r="N4147" s="54"/>
      <c r="O4147" s="26"/>
      <c r="T4147" s="53"/>
      <c r="Y4147" s="28"/>
    </row>
    <row r="4148" spans="9:25" x14ac:dyDescent="0.3">
      <c r="I4148" s="22">
        <v>43215</v>
      </c>
      <c r="J4148" s="29">
        <f t="shared" si="135"/>
        <v>2018</v>
      </c>
      <c r="K4148" s="29">
        <v>4350</v>
      </c>
      <c r="L4148" s="42">
        <v>6079.85</v>
      </c>
      <c r="M4148" s="26">
        <f t="shared" si="136"/>
        <v>7.0245387973524892E-2</v>
      </c>
      <c r="N4148" s="54"/>
      <c r="O4148" s="26"/>
      <c r="T4148" s="53"/>
      <c r="Y4148" s="28"/>
    </row>
    <row r="4149" spans="9:25" x14ac:dyDescent="0.3">
      <c r="I4149" s="22">
        <v>43216</v>
      </c>
      <c r="J4149" s="29">
        <f t="shared" si="135"/>
        <v>2018</v>
      </c>
      <c r="K4149" s="29">
        <v>4270</v>
      </c>
      <c r="L4149" s="42">
        <v>5909.2</v>
      </c>
      <c r="M4149" s="26">
        <f t="shared" si="136"/>
        <v>3.1898898634949976E-2</v>
      </c>
      <c r="N4149" s="54"/>
      <c r="O4149" s="26"/>
      <c r="T4149" s="53"/>
      <c r="Y4149" s="28"/>
    </row>
    <row r="4150" spans="9:25" x14ac:dyDescent="0.3">
      <c r="I4150" s="22">
        <v>43217</v>
      </c>
      <c r="J4150" s="29">
        <f t="shared" si="135"/>
        <v>2018</v>
      </c>
      <c r="K4150" s="29">
        <v>4300</v>
      </c>
      <c r="L4150" s="42">
        <v>5919.24</v>
      </c>
      <c r="M4150" s="26">
        <f t="shared" si="136"/>
        <v>3.7183964338719094E-2</v>
      </c>
      <c r="N4150" s="54"/>
      <c r="O4150" s="26"/>
      <c r="T4150" s="53"/>
      <c r="Y4150" s="28"/>
    </row>
    <row r="4151" spans="9:25" x14ac:dyDescent="0.3">
      <c r="I4151" s="22">
        <v>43220</v>
      </c>
      <c r="J4151" s="29">
        <f t="shared" si="135"/>
        <v>2018</v>
      </c>
      <c r="K4151" s="29">
        <v>4420</v>
      </c>
      <c r="L4151" s="42">
        <v>5994.6</v>
      </c>
      <c r="M4151" s="26" t="str">
        <f t="shared" si="136"/>
        <v/>
      </c>
      <c r="N4151" s="54"/>
      <c r="O4151" s="26"/>
      <c r="T4151" s="53"/>
      <c r="Y4151" s="28"/>
    </row>
    <row r="4152" spans="9:25" x14ac:dyDescent="0.3">
      <c r="I4152" s="22">
        <v>43222</v>
      </c>
      <c r="J4152" s="29">
        <f t="shared" si="135"/>
        <v>2018</v>
      </c>
      <c r="K4152" s="29">
        <v>4580</v>
      </c>
      <c r="L4152" s="42">
        <v>6012.24</v>
      </c>
      <c r="M4152" s="26">
        <f t="shared" si="136"/>
        <v>5.9274359078263603E-2</v>
      </c>
      <c r="N4152" s="54"/>
      <c r="O4152" s="26"/>
      <c r="T4152" s="53"/>
      <c r="Y4152" s="28"/>
    </row>
    <row r="4153" spans="9:25" x14ac:dyDescent="0.3">
      <c r="I4153" s="22">
        <v>43223</v>
      </c>
      <c r="J4153" s="29">
        <f t="shared" si="135"/>
        <v>2018</v>
      </c>
      <c r="K4153" s="29">
        <v>4460</v>
      </c>
      <c r="L4153" s="42">
        <v>5858.73</v>
      </c>
      <c r="M4153" s="26">
        <f t="shared" si="136"/>
        <v>3.7426270989858942E-2</v>
      </c>
      <c r="N4153" s="54"/>
      <c r="O4153" s="26"/>
      <c r="T4153" s="53"/>
      <c r="Y4153" s="28"/>
    </row>
    <row r="4154" spans="9:25" x14ac:dyDescent="0.3">
      <c r="I4154" s="22">
        <v>43224</v>
      </c>
      <c r="J4154" s="29">
        <f t="shared" si="135"/>
        <v>2018</v>
      </c>
      <c r="K4154" s="29">
        <v>4405</v>
      </c>
      <c r="L4154" s="42">
        <v>5792.35</v>
      </c>
      <c r="M4154" s="26">
        <f t="shared" si="136"/>
        <v>2.1679389851555139E-2</v>
      </c>
      <c r="N4154" s="54"/>
      <c r="O4154" s="26"/>
      <c r="T4154" s="53"/>
      <c r="Y4154" s="28"/>
    </row>
    <row r="4155" spans="9:25" x14ac:dyDescent="0.3">
      <c r="I4155" s="22">
        <v>43227</v>
      </c>
      <c r="J4155" s="29">
        <f t="shared" si="135"/>
        <v>2018</v>
      </c>
      <c r="K4155" s="29">
        <v>4460</v>
      </c>
      <c r="L4155" s="42">
        <v>5885.1</v>
      </c>
      <c r="M4155" s="26" t="str">
        <f t="shared" si="136"/>
        <v/>
      </c>
      <c r="N4155" s="54"/>
      <c r="O4155" s="26"/>
      <c r="T4155" s="53"/>
      <c r="Y4155" s="28"/>
    </row>
    <row r="4156" spans="9:25" x14ac:dyDescent="0.3">
      <c r="I4156" s="22">
        <v>43228</v>
      </c>
      <c r="J4156" s="29">
        <f t="shared" si="135"/>
        <v>2018</v>
      </c>
      <c r="K4156" s="29">
        <v>4405</v>
      </c>
      <c r="L4156" s="42">
        <v>5774.72</v>
      </c>
      <c r="M4156" s="26">
        <f t="shared" si="136"/>
        <v>1.1713672024191305E-2</v>
      </c>
      <c r="N4156" s="54"/>
      <c r="O4156" s="26"/>
      <c r="T4156" s="53"/>
      <c r="Y4156" s="28"/>
    </row>
    <row r="4157" spans="9:25" x14ac:dyDescent="0.3">
      <c r="I4157" s="22">
        <v>43229</v>
      </c>
      <c r="J4157" s="29">
        <f t="shared" si="135"/>
        <v>2018</v>
      </c>
      <c r="K4157" s="29">
        <v>4580</v>
      </c>
      <c r="L4157" s="42">
        <v>5907.94</v>
      </c>
      <c r="M4157" s="26">
        <f t="shared" si="136"/>
        <v>3.7015583476389433E-2</v>
      </c>
      <c r="N4157" s="54"/>
      <c r="O4157" s="26"/>
      <c r="T4157" s="53"/>
      <c r="Y4157" s="28"/>
    </row>
    <row r="4158" spans="9:25" x14ac:dyDescent="0.3">
      <c r="I4158" s="22">
        <v>43231</v>
      </c>
      <c r="J4158" s="29">
        <f t="shared" si="135"/>
        <v>2018</v>
      </c>
      <c r="K4158" s="29">
        <v>4550</v>
      </c>
      <c r="L4158" s="42">
        <v>5956.83</v>
      </c>
      <c r="M4158" s="26" t="str">
        <f t="shared" si="136"/>
        <v/>
      </c>
      <c r="N4158" s="54"/>
      <c r="O4158" s="26"/>
      <c r="T4158" s="53"/>
      <c r="Y4158" s="28"/>
    </row>
    <row r="4159" spans="9:25" x14ac:dyDescent="0.3">
      <c r="I4159" s="22">
        <v>43234</v>
      </c>
      <c r="J4159" s="29">
        <f t="shared" si="135"/>
        <v>2018</v>
      </c>
      <c r="K4159" s="29">
        <v>4595</v>
      </c>
      <c r="L4159" s="42">
        <v>5947.16</v>
      </c>
      <c r="M4159" s="26" t="str">
        <f t="shared" si="136"/>
        <v/>
      </c>
      <c r="N4159" s="54"/>
      <c r="O4159" s="26"/>
      <c r="T4159" s="53"/>
      <c r="Y4159" s="28"/>
    </row>
    <row r="4160" spans="9:25" x14ac:dyDescent="0.3">
      <c r="I4160" s="22">
        <v>43235</v>
      </c>
      <c r="J4160" s="29">
        <f t="shared" si="135"/>
        <v>2018</v>
      </c>
      <c r="K4160" s="29">
        <v>4440</v>
      </c>
      <c r="L4160" s="42">
        <v>5838.12</v>
      </c>
      <c r="M4160" s="26">
        <f t="shared" si="136"/>
        <v>2.6235438672354967E-2</v>
      </c>
      <c r="N4160" s="54"/>
      <c r="O4160" s="26"/>
      <c r="T4160" s="53"/>
      <c r="Y4160" s="28"/>
    </row>
    <row r="4161" spans="9:25" x14ac:dyDescent="0.3">
      <c r="I4161" s="22">
        <v>43236</v>
      </c>
      <c r="J4161" s="29">
        <f t="shared" si="135"/>
        <v>2018</v>
      </c>
      <c r="K4161" s="29">
        <v>4475</v>
      </c>
      <c r="L4161" s="42">
        <v>5841.46</v>
      </c>
      <c r="M4161" s="26">
        <f t="shared" si="136"/>
        <v>3.4435983708163635E-2</v>
      </c>
      <c r="N4161" s="54"/>
      <c r="O4161" s="26"/>
      <c r="T4161" s="53"/>
      <c r="Y4161" s="28"/>
    </row>
    <row r="4162" spans="9:25" x14ac:dyDescent="0.3">
      <c r="I4162" s="22">
        <v>43237</v>
      </c>
      <c r="J4162" s="29">
        <f t="shared" si="135"/>
        <v>2018</v>
      </c>
      <c r="K4162" s="29">
        <v>4400</v>
      </c>
      <c r="L4162" s="42">
        <v>5815.92</v>
      </c>
      <c r="M4162" s="26">
        <f t="shared" si="136"/>
        <v>3.5692343856012616E-2</v>
      </c>
      <c r="N4162" s="54"/>
      <c r="O4162" s="26"/>
      <c r="T4162" s="53"/>
      <c r="Y4162" s="28"/>
    </row>
    <row r="4163" spans="9:25" x14ac:dyDescent="0.3">
      <c r="I4163" s="22">
        <v>43238</v>
      </c>
      <c r="J4163" s="29">
        <f t="shared" si="135"/>
        <v>2018</v>
      </c>
      <c r="K4163" s="29">
        <v>4340</v>
      </c>
      <c r="L4163" s="42">
        <v>5783.31</v>
      </c>
      <c r="M4163" s="26">
        <f t="shared" si="136"/>
        <v>2.4419665394255656E-2</v>
      </c>
      <c r="N4163" s="54"/>
      <c r="O4163" s="26"/>
      <c r="T4163" s="53"/>
      <c r="Y4163" s="28"/>
    </row>
    <row r="4164" spans="9:25" x14ac:dyDescent="0.3">
      <c r="I4164" s="22">
        <v>43241</v>
      </c>
      <c r="J4164" s="29">
        <f t="shared" si="135"/>
        <v>2018</v>
      </c>
      <c r="K4164" s="29">
        <v>4330</v>
      </c>
      <c r="L4164" s="42">
        <v>5733.85</v>
      </c>
      <c r="M4164" s="26" t="str">
        <f t="shared" si="136"/>
        <v/>
      </c>
      <c r="N4164" s="54"/>
      <c r="O4164" s="26"/>
      <c r="T4164" s="53"/>
      <c r="Y4164" s="28"/>
    </row>
    <row r="4165" spans="9:25" x14ac:dyDescent="0.3">
      <c r="I4165" s="22">
        <v>43242</v>
      </c>
      <c r="J4165" s="29">
        <f t="shared" ref="J4165:J4228" si="137">YEAR(I4165)</f>
        <v>2018</v>
      </c>
      <c r="K4165" s="29">
        <v>4400</v>
      </c>
      <c r="L4165" s="42">
        <v>5751.12</v>
      </c>
      <c r="M4165" s="26">
        <f t="shared" ref="M4165:M4228" si="138">IFERROR((L4165-_xlfn.XLOOKUP(EDATE(I4165, -12), I:I, L:L, "", 0)) / _xlfn.XLOOKUP(EDATE(I4165, -12), I:I, L:L, "", 0),IF(_xlfn.XLOOKUP(EDATE(I4165, -12), I:I, L:L, "", 0)=0, "Previous Year Value is Zero", ""))</f>
        <v>2.9046256598458511E-4</v>
      </c>
      <c r="N4165" s="54"/>
      <c r="O4165" s="26"/>
      <c r="T4165" s="53"/>
      <c r="Y4165" s="28"/>
    </row>
    <row r="4166" spans="9:25" x14ac:dyDescent="0.3">
      <c r="I4166" s="22">
        <v>43243</v>
      </c>
      <c r="J4166" s="29">
        <f t="shared" si="137"/>
        <v>2018</v>
      </c>
      <c r="K4166" s="29">
        <v>4400</v>
      </c>
      <c r="L4166" s="42">
        <v>5792</v>
      </c>
      <c r="M4166" s="26">
        <f t="shared" si="138"/>
        <v>1.0712646646692121E-2</v>
      </c>
      <c r="N4166" s="54"/>
      <c r="O4166" s="26"/>
      <c r="T4166" s="53"/>
      <c r="Y4166" s="28"/>
    </row>
    <row r="4167" spans="9:25" x14ac:dyDescent="0.3">
      <c r="I4167" s="22">
        <v>43244</v>
      </c>
      <c r="J4167" s="29">
        <f t="shared" si="137"/>
        <v>2018</v>
      </c>
      <c r="K4167" s="29">
        <v>4490</v>
      </c>
      <c r="L4167" s="42">
        <v>5946.54</v>
      </c>
      <c r="M4167" s="26">
        <f t="shared" si="138"/>
        <v>4.2625227275516604E-2</v>
      </c>
      <c r="N4167" s="54"/>
      <c r="O4167" s="26"/>
      <c r="T4167" s="53"/>
      <c r="Y4167" s="28"/>
    </row>
    <row r="4168" spans="9:25" x14ac:dyDescent="0.3">
      <c r="I4168" s="22">
        <v>43245</v>
      </c>
      <c r="J4168" s="29">
        <f t="shared" si="137"/>
        <v>2018</v>
      </c>
      <c r="K4168" s="29">
        <v>4510</v>
      </c>
      <c r="L4168" s="42">
        <v>5975.74</v>
      </c>
      <c r="M4168" s="26" t="str">
        <f t="shared" si="138"/>
        <v/>
      </c>
      <c r="N4168" s="54"/>
      <c r="O4168" s="26"/>
      <c r="T4168" s="53"/>
      <c r="Y4168" s="28"/>
    </row>
    <row r="4169" spans="9:25" x14ac:dyDescent="0.3">
      <c r="I4169" s="22">
        <v>43248</v>
      </c>
      <c r="J4169" s="29">
        <f t="shared" si="137"/>
        <v>2018</v>
      </c>
      <c r="K4169" s="29">
        <v>4570</v>
      </c>
      <c r="L4169" s="42">
        <v>6068.33</v>
      </c>
      <c r="M4169" s="26" t="str">
        <f t="shared" si="138"/>
        <v/>
      </c>
      <c r="N4169" s="54"/>
      <c r="O4169" s="26"/>
      <c r="T4169" s="53"/>
      <c r="Y4169" s="28"/>
    </row>
    <row r="4170" spans="9:25" x14ac:dyDescent="0.3">
      <c r="I4170" s="22">
        <v>43250</v>
      </c>
      <c r="J4170" s="29">
        <f t="shared" si="137"/>
        <v>2018</v>
      </c>
      <c r="K4170" s="29">
        <v>4540</v>
      </c>
      <c r="L4170" s="42">
        <v>6011.06</v>
      </c>
      <c r="M4170" s="26">
        <f t="shared" si="138"/>
        <v>5.5796283058072618E-2</v>
      </c>
      <c r="N4170" s="54"/>
      <c r="O4170" s="26"/>
      <c r="T4170" s="53"/>
      <c r="Y4170" s="28"/>
    </row>
    <row r="4171" spans="9:25" x14ac:dyDescent="0.3">
      <c r="I4171" s="22">
        <v>43251</v>
      </c>
      <c r="J4171" s="29">
        <f t="shared" si="137"/>
        <v>2018</v>
      </c>
      <c r="K4171" s="29">
        <v>4540</v>
      </c>
      <c r="L4171" s="42">
        <v>5983.59</v>
      </c>
      <c r="M4171" s="26">
        <f t="shared" si="138"/>
        <v>4.2771550462169107E-2</v>
      </c>
      <c r="N4171" s="54"/>
      <c r="O4171" s="26"/>
      <c r="T4171" s="53"/>
      <c r="Y4171" s="28"/>
    </row>
    <row r="4172" spans="9:25" x14ac:dyDescent="0.3">
      <c r="I4172" s="22">
        <v>43255</v>
      </c>
      <c r="J4172" s="29">
        <f t="shared" si="137"/>
        <v>2018</v>
      </c>
      <c r="K4172" s="29">
        <v>4585</v>
      </c>
      <c r="L4172" s="42">
        <v>6014.82</v>
      </c>
      <c r="M4172" s="26" t="str">
        <f t="shared" si="138"/>
        <v/>
      </c>
      <c r="N4172" s="54"/>
      <c r="O4172" s="26"/>
      <c r="T4172" s="53"/>
      <c r="Y4172" s="28"/>
    </row>
    <row r="4173" spans="9:25" x14ac:dyDescent="0.3">
      <c r="I4173" s="22">
        <v>43256</v>
      </c>
      <c r="J4173" s="29">
        <f t="shared" si="137"/>
        <v>2018</v>
      </c>
      <c r="K4173" s="29">
        <v>4545</v>
      </c>
      <c r="L4173" s="42">
        <v>6088.79</v>
      </c>
      <c r="M4173" s="26">
        <f t="shared" si="138"/>
        <v>5.9244220839770122E-2</v>
      </c>
      <c r="N4173" s="54"/>
      <c r="O4173" s="26"/>
      <c r="T4173" s="53"/>
      <c r="Y4173" s="28"/>
    </row>
    <row r="4174" spans="9:25" x14ac:dyDescent="0.3">
      <c r="I4174" s="22">
        <v>43257</v>
      </c>
      <c r="J4174" s="29">
        <f t="shared" si="137"/>
        <v>2018</v>
      </c>
      <c r="K4174" s="29">
        <v>4605</v>
      </c>
      <c r="L4174" s="42">
        <v>6069.71</v>
      </c>
      <c r="M4174" s="26">
        <f t="shared" si="138"/>
        <v>6.340062685819306E-2</v>
      </c>
      <c r="N4174" s="54"/>
      <c r="O4174" s="26"/>
      <c r="T4174" s="53"/>
      <c r="Y4174" s="28"/>
    </row>
    <row r="4175" spans="9:25" x14ac:dyDescent="0.3">
      <c r="I4175" s="22">
        <v>43258</v>
      </c>
      <c r="J4175" s="29">
        <f t="shared" si="137"/>
        <v>2018</v>
      </c>
      <c r="K4175" s="29">
        <v>4595</v>
      </c>
      <c r="L4175" s="42">
        <v>6106.7</v>
      </c>
      <c r="M4175" s="26">
        <f t="shared" si="138"/>
        <v>6.810346787748825E-2</v>
      </c>
      <c r="N4175" s="54"/>
      <c r="O4175" s="26"/>
      <c r="T4175" s="53"/>
      <c r="Y4175" s="28"/>
    </row>
    <row r="4176" spans="9:25" x14ac:dyDescent="0.3">
      <c r="I4176" s="22">
        <v>43259</v>
      </c>
      <c r="J4176" s="29">
        <f t="shared" si="137"/>
        <v>2018</v>
      </c>
      <c r="K4176" s="29">
        <v>4450</v>
      </c>
      <c r="L4176" s="42">
        <v>5993.63</v>
      </c>
      <c r="M4176" s="26">
        <f t="shared" si="138"/>
        <v>5.097564054905207E-2</v>
      </c>
      <c r="N4176" s="54"/>
      <c r="O4176" s="26"/>
      <c r="T4176" s="53"/>
      <c r="Y4176" s="28"/>
    </row>
    <row r="4177" spans="9:25" x14ac:dyDescent="0.3">
      <c r="I4177" s="22">
        <v>43271</v>
      </c>
      <c r="J4177" s="29">
        <f t="shared" si="137"/>
        <v>2018</v>
      </c>
      <c r="K4177" s="29">
        <v>4300</v>
      </c>
      <c r="L4177" s="42">
        <v>5884.04</v>
      </c>
      <c r="M4177" s="26">
        <f t="shared" si="138"/>
        <v>1.5908423833284471E-2</v>
      </c>
      <c r="N4177" s="54"/>
      <c r="O4177" s="26"/>
      <c r="T4177" s="53"/>
      <c r="Y4177" s="28"/>
    </row>
    <row r="4178" spans="9:25" x14ac:dyDescent="0.3">
      <c r="I4178" s="22">
        <v>43272</v>
      </c>
      <c r="J4178" s="29">
        <f t="shared" si="137"/>
        <v>2018</v>
      </c>
      <c r="K4178" s="29">
        <v>4230</v>
      </c>
      <c r="L4178" s="42">
        <v>5822.33</v>
      </c>
      <c r="M4178" s="26">
        <f t="shared" si="138"/>
        <v>6.4964638956436659E-4</v>
      </c>
      <c r="N4178" s="54"/>
      <c r="O4178" s="26"/>
      <c r="T4178" s="53"/>
      <c r="Y4178" s="28"/>
    </row>
    <row r="4179" spans="9:25" x14ac:dyDescent="0.3">
      <c r="I4179" s="22">
        <v>43273</v>
      </c>
      <c r="J4179" s="29">
        <f t="shared" si="137"/>
        <v>2018</v>
      </c>
      <c r="K4179" s="29">
        <v>4385</v>
      </c>
      <c r="L4179" s="42">
        <v>5821.81</v>
      </c>
      <c r="M4179" s="26">
        <f t="shared" si="138"/>
        <v>-1.3551274420167789E-3</v>
      </c>
      <c r="N4179" s="54"/>
      <c r="O4179" s="26"/>
      <c r="T4179" s="53"/>
      <c r="Y4179" s="28"/>
    </row>
    <row r="4180" spans="9:25" x14ac:dyDescent="0.3">
      <c r="I4180" s="22">
        <v>43276</v>
      </c>
      <c r="J4180" s="29">
        <f t="shared" si="137"/>
        <v>2018</v>
      </c>
      <c r="K4180" s="29">
        <v>4440</v>
      </c>
      <c r="L4180" s="42">
        <v>5859.08</v>
      </c>
      <c r="M4180" s="26" t="str">
        <f t="shared" si="138"/>
        <v/>
      </c>
      <c r="N4180" s="54"/>
      <c r="O4180" s="26"/>
      <c r="T4180" s="53"/>
      <c r="Y4180" s="28"/>
    </row>
    <row r="4181" spans="9:25" x14ac:dyDescent="0.3">
      <c r="I4181" s="22">
        <v>43277</v>
      </c>
      <c r="J4181" s="29">
        <f t="shared" si="137"/>
        <v>2018</v>
      </c>
      <c r="K4181" s="29">
        <v>4275</v>
      </c>
      <c r="L4181" s="42">
        <v>5825.65</v>
      </c>
      <c r="M4181" s="26" t="str">
        <f t="shared" si="138"/>
        <v/>
      </c>
      <c r="N4181" s="54"/>
      <c r="O4181" s="26"/>
      <c r="T4181" s="53"/>
      <c r="Y4181" s="28"/>
    </row>
    <row r="4182" spans="9:25" x14ac:dyDescent="0.3">
      <c r="I4182" s="22">
        <v>43278</v>
      </c>
      <c r="J4182" s="29">
        <f t="shared" si="137"/>
        <v>2018</v>
      </c>
      <c r="K4182" s="29">
        <v>4270</v>
      </c>
      <c r="L4182" s="42">
        <v>5787.55</v>
      </c>
      <c r="M4182" s="26" t="str">
        <f t="shared" si="138"/>
        <v/>
      </c>
      <c r="N4182" s="54"/>
      <c r="O4182" s="26"/>
      <c r="T4182" s="53"/>
      <c r="Y4182" s="28"/>
    </row>
    <row r="4183" spans="9:25" x14ac:dyDescent="0.3">
      <c r="I4183" s="22">
        <v>43279</v>
      </c>
      <c r="J4183" s="29">
        <f t="shared" si="137"/>
        <v>2018</v>
      </c>
      <c r="K4183" s="29">
        <v>4190</v>
      </c>
      <c r="L4183" s="42">
        <v>5667.32</v>
      </c>
      <c r="M4183" s="26" t="str">
        <f t="shared" si="138"/>
        <v/>
      </c>
      <c r="N4183" s="54"/>
      <c r="O4183" s="26"/>
      <c r="T4183" s="53"/>
      <c r="Y4183" s="28"/>
    </row>
    <row r="4184" spans="9:25" x14ac:dyDescent="0.3">
      <c r="I4184" s="22">
        <v>43280</v>
      </c>
      <c r="J4184" s="29">
        <f t="shared" si="137"/>
        <v>2018</v>
      </c>
      <c r="K4184" s="29">
        <v>4295</v>
      </c>
      <c r="L4184" s="42">
        <v>5799.24</v>
      </c>
      <c r="M4184" s="26" t="str">
        <f t="shared" si="138"/>
        <v/>
      </c>
      <c r="N4184" s="54"/>
      <c r="O4184" s="26"/>
      <c r="T4184" s="53"/>
      <c r="Y4184" s="28"/>
    </row>
    <row r="4185" spans="9:25" x14ac:dyDescent="0.3">
      <c r="I4185" s="22">
        <v>43283</v>
      </c>
      <c r="J4185" s="29">
        <f t="shared" si="137"/>
        <v>2018</v>
      </c>
      <c r="K4185" s="29">
        <v>4290</v>
      </c>
      <c r="L4185" s="42">
        <v>5746.77</v>
      </c>
      <c r="M4185" s="26" t="str">
        <f t="shared" si="138"/>
        <v/>
      </c>
      <c r="N4185" s="54"/>
      <c r="O4185" s="26"/>
      <c r="T4185" s="53"/>
      <c r="Y4185" s="28"/>
    </row>
    <row r="4186" spans="9:25" x14ac:dyDescent="0.3">
      <c r="I4186" s="22">
        <v>43284</v>
      </c>
      <c r="J4186" s="29">
        <f t="shared" si="137"/>
        <v>2018</v>
      </c>
      <c r="K4186" s="29">
        <v>4120</v>
      </c>
      <c r="L4186" s="42">
        <v>5633.94</v>
      </c>
      <c r="M4186" s="26">
        <f t="shared" si="138"/>
        <v>-4.6749370583935711E-2</v>
      </c>
      <c r="N4186" s="54"/>
      <c r="O4186" s="26"/>
      <c r="T4186" s="53"/>
      <c r="Y4186" s="28"/>
    </row>
    <row r="4187" spans="9:25" x14ac:dyDescent="0.3">
      <c r="I4187" s="22">
        <v>43285</v>
      </c>
      <c r="J4187" s="29">
        <f t="shared" si="137"/>
        <v>2018</v>
      </c>
      <c r="K4187" s="29">
        <v>4245</v>
      </c>
      <c r="L4187" s="42">
        <v>5733.64</v>
      </c>
      <c r="M4187" s="26">
        <f t="shared" si="138"/>
        <v>-2.2457274574791547E-2</v>
      </c>
      <c r="N4187" s="54"/>
      <c r="O4187" s="26"/>
      <c r="T4187" s="53"/>
      <c r="Y4187" s="28"/>
    </row>
    <row r="4188" spans="9:25" x14ac:dyDescent="0.3">
      <c r="I4188" s="22">
        <v>43286</v>
      </c>
      <c r="J4188" s="29">
        <f t="shared" si="137"/>
        <v>2018</v>
      </c>
      <c r="K4188" s="29">
        <v>4245</v>
      </c>
      <c r="L4188" s="42">
        <v>5739.33</v>
      </c>
      <c r="M4188" s="26">
        <f t="shared" si="138"/>
        <v>-1.4715753512845427E-2</v>
      </c>
      <c r="N4188" s="54"/>
      <c r="O4188" s="26"/>
      <c r="T4188" s="53"/>
      <c r="Y4188" s="28"/>
    </row>
    <row r="4189" spans="9:25" x14ac:dyDescent="0.3">
      <c r="I4189" s="22">
        <v>43287</v>
      </c>
      <c r="J4189" s="29">
        <f t="shared" si="137"/>
        <v>2018</v>
      </c>
      <c r="K4189" s="29">
        <v>4185</v>
      </c>
      <c r="L4189" s="42">
        <v>5694.91</v>
      </c>
      <c r="M4189" s="26">
        <f t="shared" si="138"/>
        <v>-2.6441214582927332E-2</v>
      </c>
      <c r="N4189" s="54"/>
      <c r="O4189" s="26"/>
      <c r="T4189" s="53"/>
      <c r="Y4189" s="28"/>
    </row>
    <row r="4190" spans="9:25" x14ac:dyDescent="0.3">
      <c r="I4190" s="22">
        <v>43290</v>
      </c>
      <c r="J4190" s="29">
        <f t="shared" si="137"/>
        <v>2018</v>
      </c>
      <c r="K4190" s="29">
        <v>4380</v>
      </c>
      <c r="L4190" s="42">
        <v>5807.38</v>
      </c>
      <c r="M4190" s="26" t="str">
        <f t="shared" si="138"/>
        <v/>
      </c>
      <c r="N4190" s="54"/>
      <c r="O4190" s="26"/>
      <c r="T4190" s="53"/>
      <c r="Y4190" s="28"/>
    </row>
    <row r="4191" spans="9:25" x14ac:dyDescent="0.3">
      <c r="I4191" s="22">
        <v>43291</v>
      </c>
      <c r="J4191" s="29">
        <f t="shared" si="137"/>
        <v>2018</v>
      </c>
      <c r="K4191" s="29">
        <v>4380</v>
      </c>
      <c r="L4191" s="42">
        <v>5881.76</v>
      </c>
      <c r="M4191" s="26">
        <f t="shared" si="138"/>
        <v>1.9102453257466415E-2</v>
      </c>
      <c r="N4191" s="54"/>
      <c r="O4191" s="26"/>
      <c r="T4191" s="53"/>
      <c r="Y4191" s="28"/>
    </row>
    <row r="4192" spans="9:25" x14ac:dyDescent="0.3">
      <c r="I4192" s="22">
        <v>43292</v>
      </c>
      <c r="J4192" s="29">
        <f t="shared" si="137"/>
        <v>2018</v>
      </c>
      <c r="K4192" s="29">
        <v>4465</v>
      </c>
      <c r="L4192" s="42">
        <v>5893.36</v>
      </c>
      <c r="M4192" s="26">
        <f t="shared" si="138"/>
        <v>2.0790427708099093E-2</v>
      </c>
      <c r="N4192" s="54"/>
      <c r="O4192" s="26"/>
      <c r="T4192" s="53"/>
      <c r="Y4192" s="28"/>
    </row>
    <row r="4193" spans="9:25" x14ac:dyDescent="0.3">
      <c r="I4193" s="22">
        <v>43293</v>
      </c>
      <c r="J4193" s="29">
        <f t="shared" si="137"/>
        <v>2018</v>
      </c>
      <c r="K4193" s="29">
        <v>4565</v>
      </c>
      <c r="L4193" s="42">
        <v>5907.87</v>
      </c>
      <c r="M4193" s="26">
        <f t="shared" si="138"/>
        <v>1.524970227508232E-2</v>
      </c>
      <c r="N4193" s="54"/>
      <c r="O4193" s="26"/>
      <c r="T4193" s="53"/>
      <c r="Y4193" s="28"/>
    </row>
    <row r="4194" spans="9:25" x14ac:dyDescent="0.3">
      <c r="I4194" s="22">
        <v>43294</v>
      </c>
      <c r="J4194" s="29">
        <f t="shared" si="137"/>
        <v>2018</v>
      </c>
      <c r="K4194" s="29">
        <v>4605</v>
      </c>
      <c r="L4194" s="42">
        <v>5944.07</v>
      </c>
      <c r="M4194" s="26">
        <f t="shared" si="138"/>
        <v>1.9559042476552432E-2</v>
      </c>
      <c r="N4194" s="54"/>
      <c r="O4194" s="26"/>
      <c r="T4194" s="53"/>
      <c r="Y4194" s="28"/>
    </row>
    <row r="4195" spans="9:25" x14ac:dyDescent="0.3">
      <c r="I4195" s="22">
        <v>43297</v>
      </c>
      <c r="J4195" s="29">
        <f t="shared" si="137"/>
        <v>2018</v>
      </c>
      <c r="K4195" s="29">
        <v>4625</v>
      </c>
      <c r="L4195" s="42">
        <v>5905.16</v>
      </c>
      <c r="M4195" s="26" t="str">
        <f t="shared" si="138"/>
        <v/>
      </c>
      <c r="N4195" s="54"/>
      <c r="O4195" s="26"/>
      <c r="T4195" s="53"/>
      <c r="Y4195" s="28"/>
    </row>
    <row r="4196" spans="9:25" x14ac:dyDescent="0.3">
      <c r="I4196" s="22">
        <v>43298</v>
      </c>
      <c r="J4196" s="29">
        <f t="shared" si="137"/>
        <v>2018</v>
      </c>
      <c r="K4196" s="29">
        <v>4545</v>
      </c>
      <c r="L4196" s="42">
        <v>5861.51</v>
      </c>
      <c r="M4196" s="26">
        <f t="shared" si="138"/>
        <v>3.463282020379176E-3</v>
      </c>
      <c r="N4196" s="54"/>
      <c r="O4196" s="26"/>
      <c r="T4196" s="53"/>
      <c r="Y4196" s="28"/>
    </row>
    <row r="4197" spans="9:25" x14ac:dyDescent="0.3">
      <c r="I4197" s="22">
        <v>43299</v>
      </c>
      <c r="J4197" s="29">
        <f t="shared" si="137"/>
        <v>2018</v>
      </c>
      <c r="K4197" s="29">
        <v>4640</v>
      </c>
      <c r="L4197" s="42">
        <v>5890.73</v>
      </c>
      <c r="M4197" s="26">
        <f t="shared" si="138"/>
        <v>1.1744398739340507E-2</v>
      </c>
      <c r="N4197" s="54"/>
      <c r="O4197" s="26"/>
      <c r="T4197" s="53"/>
      <c r="Y4197" s="28"/>
    </row>
    <row r="4198" spans="9:25" x14ac:dyDescent="0.3">
      <c r="I4198" s="22">
        <v>43300</v>
      </c>
      <c r="J4198" s="29">
        <f t="shared" si="137"/>
        <v>2018</v>
      </c>
      <c r="K4198" s="29">
        <v>4640</v>
      </c>
      <c r="L4198" s="42">
        <v>5871.08</v>
      </c>
      <c r="M4198" s="26">
        <f t="shared" si="138"/>
        <v>1.1088933626558389E-2</v>
      </c>
      <c r="N4198" s="54"/>
      <c r="O4198" s="26"/>
      <c r="T4198" s="53"/>
      <c r="Y4198" s="28"/>
    </row>
    <row r="4199" spans="9:25" x14ac:dyDescent="0.3">
      <c r="I4199" s="22">
        <v>43301</v>
      </c>
      <c r="J4199" s="29">
        <f t="shared" si="137"/>
        <v>2018</v>
      </c>
      <c r="K4199" s="29">
        <v>4620</v>
      </c>
      <c r="L4199" s="42">
        <v>5872.78</v>
      </c>
      <c r="M4199" s="26">
        <f t="shared" si="138"/>
        <v>8.1662292003206252E-3</v>
      </c>
      <c r="N4199" s="54"/>
      <c r="O4199" s="26"/>
      <c r="T4199" s="53"/>
      <c r="Y4199" s="28"/>
    </row>
    <row r="4200" spans="9:25" x14ac:dyDescent="0.3">
      <c r="I4200" s="22">
        <v>43304</v>
      </c>
      <c r="J4200" s="29">
        <f t="shared" si="137"/>
        <v>2018</v>
      </c>
      <c r="K4200" s="29">
        <v>4670</v>
      </c>
      <c r="L4200" s="42">
        <v>5915.8</v>
      </c>
      <c r="M4200" s="26" t="str">
        <f t="shared" si="138"/>
        <v/>
      </c>
      <c r="N4200" s="54"/>
      <c r="O4200" s="26"/>
      <c r="T4200" s="53"/>
      <c r="Y4200" s="28"/>
    </row>
    <row r="4201" spans="9:25" x14ac:dyDescent="0.3">
      <c r="I4201" s="22">
        <v>43305</v>
      </c>
      <c r="J4201" s="29">
        <f t="shared" si="137"/>
        <v>2018</v>
      </c>
      <c r="K4201" s="29">
        <v>4705</v>
      </c>
      <c r="L4201" s="42">
        <v>5931.84</v>
      </c>
      <c r="M4201" s="26">
        <f t="shared" si="138"/>
        <v>2.245074195177529E-2</v>
      </c>
      <c r="N4201" s="54"/>
      <c r="O4201" s="26"/>
      <c r="T4201" s="53"/>
      <c r="Y4201" s="28"/>
    </row>
    <row r="4202" spans="9:25" x14ac:dyDescent="0.3">
      <c r="I4202" s="22">
        <v>43306</v>
      </c>
      <c r="J4202" s="29">
        <f t="shared" si="137"/>
        <v>2018</v>
      </c>
      <c r="K4202" s="29">
        <v>4715</v>
      </c>
      <c r="L4202" s="42">
        <v>5933.89</v>
      </c>
      <c r="M4202" s="26">
        <f t="shared" si="138"/>
        <v>2.0701672302934248E-2</v>
      </c>
      <c r="N4202" s="54"/>
      <c r="O4202" s="26"/>
      <c r="T4202" s="53"/>
      <c r="Y4202" s="28"/>
    </row>
    <row r="4203" spans="9:25" x14ac:dyDescent="0.3">
      <c r="I4203" s="22">
        <v>43307</v>
      </c>
      <c r="J4203" s="29">
        <f t="shared" si="137"/>
        <v>2018</v>
      </c>
      <c r="K4203" s="29">
        <v>4665</v>
      </c>
      <c r="L4203" s="42">
        <v>5946.14</v>
      </c>
      <c r="M4203" s="26">
        <f t="shared" si="138"/>
        <v>2.5159433882566373E-2</v>
      </c>
      <c r="N4203" s="54"/>
      <c r="O4203" s="26"/>
      <c r="T4203" s="53"/>
      <c r="Y4203" s="28"/>
    </row>
    <row r="4204" spans="9:25" x14ac:dyDescent="0.3">
      <c r="I4204" s="22">
        <v>43308</v>
      </c>
      <c r="J4204" s="29">
        <f t="shared" si="137"/>
        <v>2018</v>
      </c>
      <c r="K4204" s="29">
        <v>4645</v>
      </c>
      <c r="L4204" s="42">
        <v>5989.14</v>
      </c>
      <c r="M4204" s="26">
        <f t="shared" si="138"/>
        <v>2.9107829559396219E-2</v>
      </c>
      <c r="N4204" s="54"/>
      <c r="O4204" s="26"/>
      <c r="T4204" s="53"/>
      <c r="Y4204" s="28"/>
    </row>
    <row r="4205" spans="9:25" x14ac:dyDescent="0.3">
      <c r="I4205" s="22">
        <v>43311</v>
      </c>
      <c r="J4205" s="29">
        <f t="shared" si="137"/>
        <v>2018</v>
      </c>
      <c r="K4205" s="29">
        <v>4655</v>
      </c>
      <c r="L4205" s="42">
        <v>6027.94</v>
      </c>
      <c r="M4205" s="26" t="str">
        <f t="shared" si="138"/>
        <v/>
      </c>
      <c r="N4205" s="54"/>
      <c r="O4205" s="26"/>
      <c r="T4205" s="53"/>
      <c r="Y4205" s="28"/>
    </row>
    <row r="4206" spans="9:25" x14ac:dyDescent="0.3">
      <c r="I4206" s="22">
        <v>43312</v>
      </c>
      <c r="J4206" s="29">
        <f t="shared" si="137"/>
        <v>2018</v>
      </c>
      <c r="K4206" s="29">
        <v>4655</v>
      </c>
      <c r="L4206" s="42">
        <v>5936.44</v>
      </c>
      <c r="M4206" s="26">
        <f t="shared" si="138"/>
        <v>1.6350108030556726E-2</v>
      </c>
      <c r="N4206" s="54"/>
      <c r="O4206" s="26"/>
      <c r="T4206" s="53"/>
      <c r="Y4206" s="28"/>
    </row>
    <row r="4207" spans="9:25" x14ac:dyDescent="0.3">
      <c r="I4207" s="22">
        <v>43313</v>
      </c>
      <c r="J4207" s="29">
        <f t="shared" si="137"/>
        <v>2018</v>
      </c>
      <c r="K4207" s="29">
        <v>4695</v>
      </c>
      <c r="L4207" s="42">
        <v>6033.42</v>
      </c>
      <c r="M4207" s="26">
        <f t="shared" si="138"/>
        <v>3.9311239386688859E-2</v>
      </c>
      <c r="N4207" s="54"/>
      <c r="O4207" s="26"/>
      <c r="T4207" s="53"/>
      <c r="Y4207" s="28"/>
    </row>
    <row r="4208" spans="9:25" x14ac:dyDescent="0.3">
      <c r="I4208" s="22">
        <v>43314</v>
      </c>
      <c r="J4208" s="29">
        <f t="shared" si="137"/>
        <v>2018</v>
      </c>
      <c r="K4208" s="29">
        <v>4690</v>
      </c>
      <c r="L4208" s="42">
        <v>6011.72</v>
      </c>
      <c r="M4208" s="26">
        <f t="shared" si="138"/>
        <v>3.2187835343606516E-2</v>
      </c>
      <c r="N4208" s="54"/>
      <c r="O4208" s="26"/>
      <c r="T4208" s="53"/>
      <c r="Y4208" s="28"/>
    </row>
    <row r="4209" spans="9:25" x14ac:dyDescent="0.3">
      <c r="I4209" s="22">
        <v>43315</v>
      </c>
      <c r="J4209" s="29">
        <f t="shared" si="137"/>
        <v>2018</v>
      </c>
      <c r="K4209" s="29">
        <v>4690</v>
      </c>
      <c r="L4209" s="42">
        <v>6007.54</v>
      </c>
      <c r="M4209" s="26">
        <f t="shared" si="138"/>
        <v>3.9262496150905282E-2</v>
      </c>
      <c r="N4209" s="54"/>
      <c r="O4209" s="26"/>
      <c r="T4209" s="53"/>
      <c r="Y4209" s="28"/>
    </row>
    <row r="4210" spans="9:25" x14ac:dyDescent="0.3">
      <c r="I4210" s="22">
        <v>43318</v>
      </c>
      <c r="J4210" s="29">
        <f t="shared" si="137"/>
        <v>2018</v>
      </c>
      <c r="K4210" s="29">
        <v>4760</v>
      </c>
      <c r="L4210" s="42">
        <v>6101.13</v>
      </c>
      <c r="M4210" s="26" t="str">
        <f t="shared" si="138"/>
        <v/>
      </c>
      <c r="N4210" s="54"/>
      <c r="O4210" s="26"/>
      <c r="T4210" s="53"/>
      <c r="Y4210" s="28"/>
    </row>
    <row r="4211" spans="9:25" x14ac:dyDescent="0.3">
      <c r="I4211" s="22">
        <v>43319</v>
      </c>
      <c r="J4211" s="29">
        <f t="shared" si="137"/>
        <v>2018</v>
      </c>
      <c r="K4211" s="29">
        <v>4760</v>
      </c>
      <c r="L4211" s="42">
        <v>6091.25</v>
      </c>
      <c r="M4211" s="26">
        <f t="shared" si="138"/>
        <v>5.9478648667922483E-2</v>
      </c>
      <c r="N4211" s="54"/>
      <c r="O4211" s="26"/>
      <c r="T4211" s="53"/>
      <c r="Y4211" s="28"/>
    </row>
    <row r="4212" spans="9:25" x14ac:dyDescent="0.3">
      <c r="I4212" s="22">
        <v>43320</v>
      </c>
      <c r="J4212" s="29">
        <f t="shared" si="137"/>
        <v>2018</v>
      </c>
      <c r="K4212" s="29">
        <v>4785</v>
      </c>
      <c r="L4212" s="42">
        <v>6094.83</v>
      </c>
      <c r="M4212" s="26">
        <f t="shared" si="138"/>
        <v>4.8922995373939779E-2</v>
      </c>
      <c r="N4212" s="54"/>
      <c r="O4212" s="26"/>
      <c r="T4212" s="53"/>
      <c r="Y4212" s="28"/>
    </row>
    <row r="4213" spans="9:25" x14ac:dyDescent="0.3">
      <c r="I4213" s="22">
        <v>43321</v>
      </c>
      <c r="J4213" s="29">
        <f t="shared" si="137"/>
        <v>2018</v>
      </c>
      <c r="K4213" s="29">
        <v>4820</v>
      </c>
      <c r="L4213" s="42">
        <v>6065.26</v>
      </c>
      <c r="M4213" s="26">
        <f t="shared" si="138"/>
        <v>4.1423349204414137E-2</v>
      </c>
      <c r="N4213" s="54"/>
      <c r="O4213" s="26"/>
      <c r="T4213" s="53"/>
      <c r="Y4213" s="28"/>
    </row>
    <row r="4214" spans="9:25" x14ac:dyDescent="0.3">
      <c r="I4214" s="22">
        <v>43322</v>
      </c>
      <c r="J4214" s="29">
        <f t="shared" si="137"/>
        <v>2018</v>
      </c>
      <c r="K4214" s="29">
        <v>4775</v>
      </c>
      <c r="L4214" s="42">
        <v>6077.17</v>
      </c>
      <c r="M4214" s="26">
        <f t="shared" si="138"/>
        <v>4.3120864408379797E-2</v>
      </c>
      <c r="N4214" s="54"/>
      <c r="O4214" s="26"/>
      <c r="T4214" s="53"/>
      <c r="Y4214" s="28"/>
    </row>
    <row r="4215" spans="9:25" x14ac:dyDescent="0.3">
      <c r="I4215" s="22">
        <v>43325</v>
      </c>
      <c r="J4215" s="29">
        <f t="shared" si="137"/>
        <v>2018</v>
      </c>
      <c r="K4215" s="29">
        <v>4665</v>
      </c>
      <c r="L4215" s="42">
        <v>5861.25</v>
      </c>
      <c r="M4215" s="26" t="str">
        <f t="shared" si="138"/>
        <v/>
      </c>
      <c r="N4215" s="54"/>
      <c r="O4215" s="26"/>
      <c r="T4215" s="53"/>
      <c r="Y4215" s="28"/>
    </row>
    <row r="4216" spans="9:25" x14ac:dyDescent="0.3">
      <c r="I4216" s="22">
        <v>43326</v>
      </c>
      <c r="J4216" s="29">
        <f t="shared" si="137"/>
        <v>2018</v>
      </c>
      <c r="K4216" s="29">
        <v>4700</v>
      </c>
      <c r="L4216" s="42">
        <v>5769.87</v>
      </c>
      <c r="M4216" s="26">
        <f t="shared" si="138"/>
        <v>-5.450323968497729E-3</v>
      </c>
      <c r="N4216" s="54"/>
      <c r="O4216" s="26"/>
      <c r="T4216" s="53"/>
      <c r="Y4216" s="28"/>
    </row>
    <row r="4217" spans="9:25" x14ac:dyDescent="0.3">
      <c r="I4217" s="22">
        <v>43327</v>
      </c>
      <c r="J4217" s="29">
        <f t="shared" si="137"/>
        <v>2018</v>
      </c>
      <c r="K4217" s="29">
        <v>4690</v>
      </c>
      <c r="L4217" s="42">
        <v>5816.59</v>
      </c>
      <c r="M4217" s="26">
        <f t="shared" si="138"/>
        <v>-3.1619320518796474E-3</v>
      </c>
      <c r="N4217" s="54"/>
      <c r="O4217" s="26"/>
      <c r="T4217" s="53"/>
      <c r="Y4217" s="28"/>
    </row>
    <row r="4218" spans="9:25" x14ac:dyDescent="0.3">
      <c r="I4218" s="22">
        <v>43328</v>
      </c>
      <c r="J4218" s="29">
        <f t="shared" si="137"/>
        <v>2018</v>
      </c>
      <c r="K4218" s="29">
        <v>4675</v>
      </c>
      <c r="L4218" s="42">
        <v>5783.8</v>
      </c>
      <c r="M4218" s="26">
        <f t="shared" si="138"/>
        <v>-1.8355552915418433E-2</v>
      </c>
      <c r="N4218" s="54"/>
      <c r="O4218" s="26"/>
      <c r="T4218" s="53"/>
      <c r="Y4218" s="28"/>
    </row>
    <row r="4219" spans="9:25" x14ac:dyDescent="0.3">
      <c r="I4219" s="22">
        <v>43332</v>
      </c>
      <c r="J4219" s="29">
        <f t="shared" si="137"/>
        <v>2018</v>
      </c>
      <c r="K4219" s="29">
        <v>4780</v>
      </c>
      <c r="L4219" s="42">
        <v>5892.19</v>
      </c>
      <c r="M4219" s="26" t="str">
        <f t="shared" si="138"/>
        <v/>
      </c>
      <c r="N4219" s="54"/>
      <c r="O4219" s="26"/>
      <c r="T4219" s="53"/>
      <c r="Y4219" s="28"/>
    </row>
    <row r="4220" spans="9:25" x14ac:dyDescent="0.3">
      <c r="I4220" s="22">
        <v>43333</v>
      </c>
      <c r="J4220" s="29">
        <f t="shared" si="137"/>
        <v>2018</v>
      </c>
      <c r="K4220" s="29">
        <v>4775</v>
      </c>
      <c r="L4220" s="42">
        <v>5944.3</v>
      </c>
      <c r="M4220" s="26">
        <f t="shared" si="138"/>
        <v>1.4212591707899708E-2</v>
      </c>
      <c r="N4220" s="54"/>
      <c r="O4220" s="26"/>
      <c r="T4220" s="53"/>
      <c r="Y4220" s="28"/>
    </row>
    <row r="4221" spans="9:25" x14ac:dyDescent="0.3">
      <c r="I4221" s="22">
        <v>43335</v>
      </c>
      <c r="J4221" s="29">
        <f t="shared" si="137"/>
        <v>2018</v>
      </c>
      <c r="K4221" s="29">
        <v>4915</v>
      </c>
      <c r="L4221" s="42">
        <v>5982.99</v>
      </c>
      <c r="M4221" s="26">
        <f t="shared" si="138"/>
        <v>1.1662118153134305E-2</v>
      </c>
      <c r="N4221" s="54"/>
      <c r="O4221" s="26"/>
      <c r="T4221" s="53"/>
      <c r="Y4221" s="28"/>
    </row>
    <row r="4222" spans="9:25" x14ac:dyDescent="0.3">
      <c r="I4222" s="22">
        <v>43336</v>
      </c>
      <c r="J4222" s="29">
        <f t="shared" si="137"/>
        <v>2018</v>
      </c>
      <c r="K4222" s="29">
        <v>5015</v>
      </c>
      <c r="L4222" s="42">
        <v>5968.75</v>
      </c>
      <c r="M4222" s="26">
        <f t="shared" si="138"/>
        <v>1.266177139250645E-2</v>
      </c>
      <c r="N4222" s="54"/>
      <c r="O4222" s="26"/>
      <c r="T4222" s="53"/>
      <c r="Y4222" s="28"/>
    </row>
    <row r="4223" spans="9:25" x14ac:dyDescent="0.3">
      <c r="I4223" s="22">
        <v>43339</v>
      </c>
      <c r="J4223" s="29">
        <f t="shared" si="137"/>
        <v>2018</v>
      </c>
      <c r="K4223" s="29">
        <v>4955</v>
      </c>
      <c r="L4223" s="42">
        <v>6025.97</v>
      </c>
      <c r="M4223" s="26" t="str">
        <f t="shared" si="138"/>
        <v/>
      </c>
      <c r="N4223" s="54"/>
      <c r="O4223" s="26"/>
      <c r="T4223" s="53"/>
      <c r="Y4223" s="28"/>
    </row>
    <row r="4224" spans="9:25" x14ac:dyDescent="0.3">
      <c r="I4224" s="22">
        <v>43340</v>
      </c>
      <c r="J4224" s="29">
        <f t="shared" si="137"/>
        <v>2018</v>
      </c>
      <c r="K4224" s="29">
        <v>4995</v>
      </c>
      <c r="L4224" s="42">
        <v>6042.65</v>
      </c>
      <c r="M4224" s="26">
        <f t="shared" si="138"/>
        <v>2.3598505252958406E-2</v>
      </c>
      <c r="N4224" s="54"/>
      <c r="O4224" s="26"/>
      <c r="T4224" s="53"/>
      <c r="Y4224" s="28"/>
    </row>
    <row r="4225" spans="9:25" x14ac:dyDescent="0.3">
      <c r="I4225" s="22">
        <v>43341</v>
      </c>
      <c r="J4225" s="29">
        <f t="shared" si="137"/>
        <v>2018</v>
      </c>
      <c r="K4225" s="29">
        <v>4960</v>
      </c>
      <c r="L4225" s="42">
        <v>6065.15</v>
      </c>
      <c r="M4225" s="26">
        <f t="shared" si="138"/>
        <v>3.0049879335145926E-2</v>
      </c>
      <c r="N4225" s="54"/>
      <c r="O4225" s="26"/>
      <c r="T4225" s="53"/>
      <c r="Y4225" s="28"/>
    </row>
    <row r="4226" spans="9:25" x14ac:dyDescent="0.3">
      <c r="I4226" s="22">
        <v>43342</v>
      </c>
      <c r="J4226" s="29">
        <f t="shared" si="137"/>
        <v>2018</v>
      </c>
      <c r="K4226" s="29">
        <v>5015</v>
      </c>
      <c r="L4226" s="42">
        <v>6018.96</v>
      </c>
      <c r="M4226" s="26">
        <f t="shared" si="138"/>
        <v>2.4938229138817953E-2</v>
      </c>
      <c r="N4226" s="54"/>
      <c r="O4226" s="26"/>
      <c r="T4226" s="53"/>
      <c r="Y4226" s="28"/>
    </row>
    <row r="4227" spans="9:25" x14ac:dyDescent="0.3">
      <c r="I4227" s="22">
        <v>43343</v>
      </c>
      <c r="J4227" s="29">
        <f t="shared" si="137"/>
        <v>2018</v>
      </c>
      <c r="K4227" s="29">
        <v>4960</v>
      </c>
      <c r="L4227" s="42">
        <v>6018.46</v>
      </c>
      <c r="M4227" s="26">
        <f t="shared" si="138"/>
        <v>2.6329880662885378E-2</v>
      </c>
      <c r="N4227" s="54"/>
      <c r="O4227" s="26"/>
      <c r="T4227" s="53"/>
      <c r="Y4227" s="28"/>
    </row>
    <row r="4228" spans="9:25" x14ac:dyDescent="0.3">
      <c r="I4228" s="22">
        <v>43346</v>
      </c>
      <c r="J4228" s="29">
        <f t="shared" si="137"/>
        <v>2018</v>
      </c>
      <c r="K4228" s="29">
        <v>4955</v>
      </c>
      <c r="L4228" s="42">
        <v>5967.58</v>
      </c>
      <c r="M4228" s="26" t="str">
        <f t="shared" si="138"/>
        <v/>
      </c>
      <c r="N4228" s="54"/>
      <c r="O4228" s="26"/>
      <c r="T4228" s="53"/>
      <c r="Y4228" s="28"/>
    </row>
    <row r="4229" spans="9:25" x14ac:dyDescent="0.3">
      <c r="I4229" s="22">
        <v>43347</v>
      </c>
      <c r="J4229" s="29">
        <f t="shared" ref="J4229:J4292" si="139">YEAR(I4229)</f>
        <v>2018</v>
      </c>
      <c r="K4229" s="29">
        <v>4950</v>
      </c>
      <c r="L4229" s="42">
        <v>5905.3</v>
      </c>
      <c r="M4229" s="26">
        <f t="shared" ref="M4229:M4292" si="140">IFERROR((L4229-_xlfn.XLOOKUP(EDATE(I4229, -12), I:I, L:L, "", 0)) / _xlfn.XLOOKUP(EDATE(I4229, -12), I:I, L:L, "", 0),IF(_xlfn.XLOOKUP(EDATE(I4229, -12), I:I, L:L, "", 0)=0, "Previous Year Value is Zero", ""))</f>
        <v>1.5748898299545629E-2</v>
      </c>
      <c r="N4229" s="54"/>
      <c r="O4229" s="26"/>
      <c r="T4229" s="53"/>
      <c r="Y4229" s="28"/>
    </row>
    <row r="4230" spans="9:25" x14ac:dyDescent="0.3">
      <c r="I4230" s="22">
        <v>43348</v>
      </c>
      <c r="J4230" s="29">
        <f t="shared" si="139"/>
        <v>2018</v>
      </c>
      <c r="K4230" s="29">
        <v>4800</v>
      </c>
      <c r="L4230" s="42">
        <v>5683.5</v>
      </c>
      <c r="M4230" s="26">
        <f t="shared" si="140"/>
        <v>-2.5125300601374204E-2</v>
      </c>
      <c r="N4230" s="54"/>
      <c r="O4230" s="26"/>
      <c r="T4230" s="53"/>
      <c r="Y4230" s="28"/>
    </row>
    <row r="4231" spans="9:25" x14ac:dyDescent="0.3">
      <c r="I4231" s="22">
        <v>43349</v>
      </c>
      <c r="J4231" s="29">
        <f t="shared" si="139"/>
        <v>2018</v>
      </c>
      <c r="K4231" s="29">
        <v>4940</v>
      </c>
      <c r="L4231" s="42">
        <v>5776.1</v>
      </c>
      <c r="M4231" s="26">
        <f t="shared" si="140"/>
        <v>-8.2484280941048736E-3</v>
      </c>
      <c r="N4231" s="54"/>
      <c r="O4231" s="26"/>
      <c r="T4231" s="53"/>
      <c r="Y4231" s="28"/>
    </row>
    <row r="4232" spans="9:25" x14ac:dyDescent="0.3">
      <c r="I4232" s="22">
        <v>43350</v>
      </c>
      <c r="J4232" s="29">
        <f t="shared" si="139"/>
        <v>2018</v>
      </c>
      <c r="K4232" s="29">
        <v>4970</v>
      </c>
      <c r="L4232" s="42">
        <v>5851.47</v>
      </c>
      <c r="M4232" s="26">
        <f t="shared" si="140"/>
        <v>3.2851477373458979E-3</v>
      </c>
      <c r="N4232" s="54"/>
      <c r="O4232" s="26"/>
      <c r="T4232" s="53"/>
      <c r="Y4232" s="28"/>
    </row>
    <row r="4233" spans="9:25" x14ac:dyDescent="0.3">
      <c r="I4233" s="22">
        <v>43353</v>
      </c>
      <c r="J4233" s="29">
        <f t="shared" si="139"/>
        <v>2018</v>
      </c>
      <c r="K4233" s="29">
        <v>4950</v>
      </c>
      <c r="L4233" s="42">
        <v>5831.12</v>
      </c>
      <c r="M4233" s="26" t="str">
        <f t="shared" si="140"/>
        <v/>
      </c>
      <c r="N4233" s="54"/>
      <c r="O4233" s="26"/>
      <c r="T4233" s="53"/>
      <c r="Y4233" s="28"/>
    </row>
    <row r="4234" spans="9:25" x14ac:dyDescent="0.3">
      <c r="I4234" s="22">
        <v>43355</v>
      </c>
      <c r="J4234" s="29">
        <f t="shared" si="139"/>
        <v>2018</v>
      </c>
      <c r="K4234" s="29">
        <v>4780</v>
      </c>
      <c r="L4234" s="42">
        <v>5798.15</v>
      </c>
      <c r="M4234" s="26">
        <f t="shared" si="140"/>
        <v>-1.2640530755843538E-2</v>
      </c>
      <c r="N4234" s="54"/>
      <c r="O4234" s="26"/>
      <c r="T4234" s="53"/>
      <c r="Y4234" s="28"/>
    </row>
    <row r="4235" spans="9:25" x14ac:dyDescent="0.3">
      <c r="I4235" s="22">
        <v>43356</v>
      </c>
      <c r="J4235" s="29">
        <f t="shared" si="139"/>
        <v>2018</v>
      </c>
      <c r="K4235" s="29">
        <v>4800</v>
      </c>
      <c r="L4235" s="42">
        <v>5858.27</v>
      </c>
      <c r="M4235" s="26">
        <f t="shared" si="140"/>
        <v>2.1451555237756233E-3</v>
      </c>
      <c r="N4235" s="54"/>
      <c r="O4235" s="26"/>
      <c r="T4235" s="53"/>
      <c r="Y4235" s="28"/>
    </row>
    <row r="4236" spans="9:25" x14ac:dyDescent="0.3">
      <c r="I4236" s="22">
        <v>43357</v>
      </c>
      <c r="J4236" s="29">
        <f t="shared" si="139"/>
        <v>2018</v>
      </c>
      <c r="K4236" s="29">
        <v>4795</v>
      </c>
      <c r="L4236" s="42">
        <v>5931.28</v>
      </c>
      <c r="M4236" s="26">
        <f t="shared" si="140"/>
        <v>1.3547505126452451E-2</v>
      </c>
      <c r="N4236" s="54"/>
      <c r="O4236" s="26"/>
      <c r="T4236" s="53"/>
      <c r="Y4236" s="28"/>
    </row>
    <row r="4237" spans="9:25" x14ac:dyDescent="0.3">
      <c r="I4237" s="22">
        <v>43360</v>
      </c>
      <c r="J4237" s="29">
        <f t="shared" si="139"/>
        <v>2018</v>
      </c>
      <c r="K4237" s="29">
        <v>4785</v>
      </c>
      <c r="L4237" s="42">
        <v>5824.26</v>
      </c>
      <c r="M4237" s="26" t="str">
        <f t="shared" si="140"/>
        <v/>
      </c>
      <c r="N4237" s="54"/>
      <c r="O4237" s="26"/>
      <c r="T4237" s="53"/>
      <c r="Y4237" s="28"/>
    </row>
    <row r="4238" spans="9:25" x14ac:dyDescent="0.3">
      <c r="I4238" s="22">
        <v>43361</v>
      </c>
      <c r="J4238" s="29">
        <f t="shared" si="139"/>
        <v>2018</v>
      </c>
      <c r="K4238" s="29">
        <v>4800</v>
      </c>
      <c r="L4238" s="42">
        <v>5811.79</v>
      </c>
      <c r="M4238" s="26">
        <f t="shared" si="140"/>
        <v>-1.2374651846086607E-2</v>
      </c>
      <c r="N4238" s="54"/>
      <c r="O4238" s="26"/>
      <c r="T4238" s="53"/>
      <c r="Y4238" s="28"/>
    </row>
    <row r="4239" spans="9:25" x14ac:dyDescent="0.3">
      <c r="I4239" s="22">
        <v>43362</v>
      </c>
      <c r="J4239" s="29">
        <f t="shared" si="139"/>
        <v>2018</v>
      </c>
      <c r="K4239" s="29">
        <v>4800</v>
      </c>
      <c r="L4239" s="42">
        <v>5873.6</v>
      </c>
      <c r="M4239" s="26">
        <f t="shared" si="140"/>
        <v>-4.698940747255206E-3</v>
      </c>
      <c r="N4239" s="54"/>
      <c r="O4239" s="26"/>
      <c r="T4239" s="53"/>
      <c r="Y4239" s="28"/>
    </row>
    <row r="4240" spans="9:25" x14ac:dyDescent="0.3">
      <c r="I4240" s="22">
        <v>43363</v>
      </c>
      <c r="J4240" s="29">
        <f t="shared" si="139"/>
        <v>2018</v>
      </c>
      <c r="K4240" s="29">
        <v>4790</v>
      </c>
      <c r="L4240" s="42">
        <v>5931.27</v>
      </c>
      <c r="M4240" s="26">
        <f t="shared" si="140"/>
        <v>4.1817840133953768E-3</v>
      </c>
      <c r="N4240" s="54"/>
      <c r="O4240" s="26"/>
      <c r="T4240" s="53"/>
      <c r="Y4240" s="28"/>
    </row>
    <row r="4241" spans="9:25" x14ac:dyDescent="0.3">
      <c r="I4241" s="22">
        <v>43364</v>
      </c>
      <c r="J4241" s="29">
        <f t="shared" si="139"/>
        <v>2018</v>
      </c>
      <c r="K4241" s="29">
        <v>4740</v>
      </c>
      <c r="L4241" s="42">
        <v>5957.74</v>
      </c>
      <c r="M4241" s="26" t="str">
        <f t="shared" si="140"/>
        <v/>
      </c>
      <c r="N4241" s="54"/>
      <c r="O4241" s="26"/>
      <c r="T4241" s="53"/>
      <c r="Y4241" s="28"/>
    </row>
    <row r="4242" spans="9:25" x14ac:dyDescent="0.3">
      <c r="I4242" s="22">
        <v>43367</v>
      </c>
      <c r="J4242" s="29">
        <f t="shared" si="139"/>
        <v>2018</v>
      </c>
      <c r="K4242" s="29">
        <v>4785</v>
      </c>
      <c r="L4242" s="42">
        <v>5882.22</v>
      </c>
      <c r="M4242" s="26" t="str">
        <f t="shared" si="140"/>
        <v/>
      </c>
      <c r="N4242" s="54"/>
      <c r="O4242" s="26"/>
      <c r="T4242" s="53"/>
      <c r="Y4242" s="28"/>
    </row>
    <row r="4243" spans="9:25" x14ac:dyDescent="0.3">
      <c r="I4243" s="22">
        <v>43368</v>
      </c>
      <c r="J4243" s="29">
        <f t="shared" si="139"/>
        <v>2018</v>
      </c>
      <c r="K4243" s="29">
        <v>4785</v>
      </c>
      <c r="L4243" s="42">
        <v>5874.3</v>
      </c>
      <c r="M4243" s="26">
        <f t="shared" si="140"/>
        <v>-3.4455205687907242E-3</v>
      </c>
      <c r="N4243" s="54"/>
      <c r="O4243" s="26"/>
      <c r="T4243" s="53"/>
      <c r="Y4243" s="28"/>
    </row>
    <row r="4244" spans="9:25" x14ac:dyDescent="0.3">
      <c r="I4244" s="22">
        <v>43369</v>
      </c>
      <c r="J4244" s="29">
        <f t="shared" si="139"/>
        <v>2018</v>
      </c>
      <c r="K4244" s="29">
        <v>4840</v>
      </c>
      <c r="L4244" s="42">
        <v>5873.27</v>
      </c>
      <c r="M4244" s="26">
        <f t="shared" si="140"/>
        <v>1.5876643087607009E-3</v>
      </c>
      <c r="N4244" s="54"/>
      <c r="O4244" s="26"/>
      <c r="T4244" s="53"/>
      <c r="Y4244" s="28"/>
    </row>
    <row r="4245" spans="9:25" x14ac:dyDescent="0.3">
      <c r="I4245" s="22">
        <v>43370</v>
      </c>
      <c r="J4245" s="29">
        <f t="shared" si="139"/>
        <v>2018</v>
      </c>
      <c r="K4245" s="29">
        <v>4800</v>
      </c>
      <c r="L4245" s="42">
        <v>5929.22</v>
      </c>
      <c r="M4245" s="26">
        <f t="shared" si="140"/>
        <v>1.1289384499141316E-2</v>
      </c>
      <c r="N4245" s="54"/>
      <c r="O4245" s="26"/>
      <c r="T4245" s="53"/>
      <c r="Y4245" s="28"/>
    </row>
    <row r="4246" spans="9:25" x14ac:dyDescent="0.3">
      <c r="I4246" s="22">
        <v>43371</v>
      </c>
      <c r="J4246" s="29">
        <f t="shared" si="139"/>
        <v>2018</v>
      </c>
      <c r="K4246" s="29">
        <v>4830</v>
      </c>
      <c r="L4246" s="42">
        <v>5976.55</v>
      </c>
      <c r="M4246" s="26">
        <f t="shared" si="140"/>
        <v>2.319788394209945E-2</v>
      </c>
      <c r="N4246" s="54"/>
      <c r="O4246" s="26"/>
      <c r="T4246" s="53"/>
      <c r="Y4246" s="28"/>
    </row>
    <row r="4247" spans="9:25" x14ac:dyDescent="0.3">
      <c r="I4247" s="22">
        <v>43374</v>
      </c>
      <c r="J4247" s="29">
        <f t="shared" si="139"/>
        <v>2018</v>
      </c>
      <c r="K4247" s="29">
        <v>4790</v>
      </c>
      <c r="L4247" s="42">
        <v>5944.6</v>
      </c>
      <c r="M4247" s="26" t="str">
        <f t="shared" si="140"/>
        <v/>
      </c>
      <c r="N4247" s="54"/>
      <c r="O4247" s="26"/>
      <c r="T4247" s="53"/>
      <c r="Y4247" s="28"/>
    </row>
    <row r="4248" spans="9:25" x14ac:dyDescent="0.3">
      <c r="I4248" s="22">
        <v>43375</v>
      </c>
      <c r="J4248" s="29">
        <f t="shared" si="139"/>
        <v>2018</v>
      </c>
      <c r="K4248" s="29">
        <v>4790</v>
      </c>
      <c r="L4248" s="42">
        <v>5875.62</v>
      </c>
      <c r="M4248" s="26">
        <f t="shared" si="140"/>
        <v>-6.4947252550291183E-3</v>
      </c>
      <c r="N4248" s="54"/>
      <c r="O4248" s="26"/>
      <c r="T4248" s="53"/>
      <c r="Y4248" s="28"/>
    </row>
    <row r="4249" spans="9:25" x14ac:dyDescent="0.3">
      <c r="I4249" s="22">
        <v>43376</v>
      </c>
      <c r="J4249" s="29">
        <f t="shared" si="139"/>
        <v>2018</v>
      </c>
      <c r="K4249" s="29">
        <v>4785</v>
      </c>
      <c r="L4249" s="42">
        <v>5867.74</v>
      </c>
      <c r="M4249" s="26">
        <f t="shared" si="140"/>
        <v>-1.2073508489843341E-2</v>
      </c>
      <c r="N4249" s="54"/>
      <c r="O4249" s="26"/>
      <c r="T4249" s="53"/>
      <c r="Y4249" s="28"/>
    </row>
    <row r="4250" spans="9:25" x14ac:dyDescent="0.3">
      <c r="I4250" s="22">
        <v>43377</v>
      </c>
      <c r="J4250" s="29">
        <f t="shared" si="139"/>
        <v>2018</v>
      </c>
      <c r="K4250" s="29">
        <v>4720</v>
      </c>
      <c r="L4250" s="42">
        <v>5756.62</v>
      </c>
      <c r="M4250" s="26">
        <f t="shared" si="140"/>
        <v>-3.2741435743714117E-2</v>
      </c>
      <c r="N4250" s="54"/>
      <c r="O4250" s="26"/>
      <c r="T4250" s="53"/>
      <c r="Y4250" s="28"/>
    </row>
    <row r="4251" spans="9:25" x14ac:dyDescent="0.3">
      <c r="I4251" s="22">
        <v>43378</v>
      </c>
      <c r="J4251" s="29">
        <f t="shared" si="139"/>
        <v>2018</v>
      </c>
      <c r="K4251" s="29">
        <v>4610</v>
      </c>
      <c r="L4251" s="42">
        <v>5731.94</v>
      </c>
      <c r="M4251" s="26">
        <f t="shared" si="140"/>
        <v>-2.87991514611372E-2</v>
      </c>
      <c r="N4251" s="54"/>
      <c r="O4251" s="26"/>
      <c r="T4251" s="53"/>
      <c r="Y4251" s="28"/>
    </row>
    <row r="4252" spans="9:25" x14ac:dyDescent="0.3">
      <c r="I4252" s="22">
        <v>43381</v>
      </c>
      <c r="J4252" s="29">
        <f t="shared" si="139"/>
        <v>2018</v>
      </c>
      <c r="K4252" s="29">
        <v>4690</v>
      </c>
      <c r="L4252" s="42">
        <v>5761.07</v>
      </c>
      <c r="M4252" s="26" t="str">
        <f t="shared" si="140"/>
        <v/>
      </c>
      <c r="N4252" s="54"/>
      <c r="O4252" s="26"/>
      <c r="T4252" s="53"/>
      <c r="Y4252" s="28"/>
    </row>
    <row r="4253" spans="9:25" x14ac:dyDescent="0.3">
      <c r="I4253" s="22">
        <v>43382</v>
      </c>
      <c r="J4253" s="29">
        <f t="shared" si="139"/>
        <v>2018</v>
      </c>
      <c r="K4253" s="29">
        <v>4750</v>
      </c>
      <c r="L4253" s="42">
        <v>5796.79</v>
      </c>
      <c r="M4253" s="26">
        <f t="shared" si="140"/>
        <v>-1.9973186495867292E-2</v>
      </c>
      <c r="N4253" s="54"/>
      <c r="O4253" s="26"/>
      <c r="T4253" s="53"/>
      <c r="Y4253" s="28"/>
    </row>
    <row r="4254" spans="9:25" x14ac:dyDescent="0.3">
      <c r="I4254" s="22">
        <v>43383</v>
      </c>
      <c r="J4254" s="29">
        <f t="shared" si="139"/>
        <v>2018</v>
      </c>
      <c r="K4254" s="29">
        <v>4675</v>
      </c>
      <c r="L4254" s="42">
        <v>5820.67</v>
      </c>
      <c r="M4254" s="26">
        <f t="shared" si="140"/>
        <v>-1.4407967814472674E-2</v>
      </c>
      <c r="N4254" s="54"/>
      <c r="O4254" s="26"/>
      <c r="T4254" s="53"/>
      <c r="Y4254" s="28"/>
    </row>
    <row r="4255" spans="9:25" x14ac:dyDescent="0.3">
      <c r="I4255" s="22">
        <v>43384</v>
      </c>
      <c r="J4255" s="29">
        <f t="shared" si="139"/>
        <v>2018</v>
      </c>
      <c r="K4255" s="29">
        <v>4545</v>
      </c>
      <c r="L4255" s="42">
        <v>5702.82</v>
      </c>
      <c r="M4255" s="26">
        <f t="shared" si="140"/>
        <v>-3.0592626967816335E-2</v>
      </c>
      <c r="N4255" s="54"/>
      <c r="O4255" s="26"/>
      <c r="T4255" s="53"/>
      <c r="Y4255" s="28"/>
    </row>
    <row r="4256" spans="9:25" x14ac:dyDescent="0.3">
      <c r="I4256" s="22">
        <v>43385</v>
      </c>
      <c r="J4256" s="29">
        <f t="shared" si="139"/>
        <v>2018</v>
      </c>
      <c r="K4256" s="29">
        <v>4650</v>
      </c>
      <c r="L4256" s="42">
        <v>5756.49</v>
      </c>
      <c r="M4256" s="26">
        <f t="shared" si="140"/>
        <v>-2.8637238027741225E-2</v>
      </c>
      <c r="N4256" s="54"/>
      <c r="O4256" s="26"/>
      <c r="T4256" s="53"/>
      <c r="Y4256" s="28"/>
    </row>
    <row r="4257" spans="9:25" x14ac:dyDescent="0.3">
      <c r="I4257" s="22">
        <v>43388</v>
      </c>
      <c r="J4257" s="29">
        <f t="shared" si="139"/>
        <v>2018</v>
      </c>
      <c r="K4257" s="29">
        <v>4770</v>
      </c>
      <c r="L4257" s="42">
        <v>5727.26</v>
      </c>
      <c r="M4257" s="26" t="str">
        <f t="shared" si="140"/>
        <v/>
      </c>
      <c r="N4257" s="54"/>
      <c r="O4257" s="26"/>
      <c r="T4257" s="53"/>
      <c r="Y4257" s="28"/>
    </row>
    <row r="4258" spans="9:25" x14ac:dyDescent="0.3">
      <c r="I4258" s="22">
        <v>43389</v>
      </c>
      <c r="J4258" s="29">
        <f t="shared" si="139"/>
        <v>2018</v>
      </c>
      <c r="K4258" s="29">
        <v>4820</v>
      </c>
      <c r="L4258" s="42">
        <v>5800.82</v>
      </c>
      <c r="M4258" s="26">
        <f t="shared" si="140"/>
        <v>-2.5023110408928202E-2</v>
      </c>
      <c r="N4258" s="54"/>
      <c r="O4258" s="26"/>
      <c r="T4258" s="53"/>
      <c r="Y4258" s="28"/>
    </row>
    <row r="4259" spans="9:25" x14ac:dyDescent="0.3">
      <c r="I4259" s="22">
        <v>43390</v>
      </c>
      <c r="J4259" s="29">
        <f t="shared" si="139"/>
        <v>2018</v>
      </c>
      <c r="K4259" s="29">
        <v>4805</v>
      </c>
      <c r="L4259" s="42">
        <v>5868.62</v>
      </c>
      <c r="M4259" s="26">
        <f t="shared" si="140"/>
        <v>-1.3234510276039843E-2</v>
      </c>
      <c r="N4259" s="54"/>
      <c r="O4259" s="26"/>
      <c r="T4259" s="53"/>
      <c r="Y4259" s="28"/>
    </row>
    <row r="4260" spans="9:25" x14ac:dyDescent="0.3">
      <c r="I4260" s="22">
        <v>43391</v>
      </c>
      <c r="J4260" s="29">
        <f t="shared" si="139"/>
        <v>2018</v>
      </c>
      <c r="K4260" s="29">
        <v>4720</v>
      </c>
      <c r="L4260" s="42">
        <v>5845.24</v>
      </c>
      <c r="M4260" s="26">
        <f t="shared" si="140"/>
        <v>-1.4160426364433657E-2</v>
      </c>
      <c r="N4260" s="54"/>
      <c r="O4260" s="26"/>
      <c r="T4260" s="53"/>
      <c r="Y4260" s="28"/>
    </row>
    <row r="4261" spans="9:25" x14ac:dyDescent="0.3">
      <c r="I4261" s="22">
        <v>43392</v>
      </c>
      <c r="J4261" s="29">
        <f t="shared" si="139"/>
        <v>2018</v>
      </c>
      <c r="K4261" s="29">
        <v>4675</v>
      </c>
      <c r="L4261" s="42">
        <v>5837.29</v>
      </c>
      <c r="M4261" s="26">
        <f t="shared" si="140"/>
        <v>-1.2391443745315528E-2</v>
      </c>
      <c r="N4261" s="54"/>
      <c r="O4261" s="26"/>
      <c r="T4261" s="53"/>
      <c r="Y4261" s="28"/>
    </row>
    <row r="4262" spans="9:25" x14ac:dyDescent="0.3">
      <c r="I4262" s="22">
        <v>43395</v>
      </c>
      <c r="J4262" s="29">
        <f t="shared" si="139"/>
        <v>2018</v>
      </c>
      <c r="K4262" s="29">
        <v>4630</v>
      </c>
      <c r="L4262" s="42">
        <v>5840.44</v>
      </c>
      <c r="M4262" s="26" t="str">
        <f t="shared" si="140"/>
        <v/>
      </c>
      <c r="N4262" s="54"/>
      <c r="O4262" s="26"/>
      <c r="T4262" s="53"/>
      <c r="Y4262" s="28"/>
    </row>
    <row r="4263" spans="9:25" x14ac:dyDescent="0.3">
      <c r="I4263" s="22">
        <v>43396</v>
      </c>
      <c r="J4263" s="29">
        <f t="shared" si="139"/>
        <v>2018</v>
      </c>
      <c r="K4263" s="29">
        <v>4590</v>
      </c>
      <c r="L4263" s="42">
        <v>5797.89</v>
      </c>
      <c r="M4263" s="26">
        <f t="shared" si="140"/>
        <v>-2.5569618976710944E-2</v>
      </c>
      <c r="N4263" s="54"/>
      <c r="O4263" s="26"/>
      <c r="T4263" s="53"/>
      <c r="Y4263" s="28"/>
    </row>
    <row r="4264" spans="9:25" x14ac:dyDescent="0.3">
      <c r="I4264" s="22">
        <v>43397</v>
      </c>
      <c r="J4264" s="29">
        <f t="shared" si="139"/>
        <v>2018</v>
      </c>
      <c r="K4264" s="29">
        <v>4530</v>
      </c>
      <c r="L4264" s="42">
        <v>5709.42</v>
      </c>
      <c r="M4264" s="26">
        <f t="shared" si="140"/>
        <v>-4.0768941277670973E-2</v>
      </c>
      <c r="N4264" s="54"/>
      <c r="O4264" s="26"/>
      <c r="T4264" s="53"/>
      <c r="Y4264" s="28"/>
    </row>
    <row r="4265" spans="9:25" x14ac:dyDescent="0.3">
      <c r="I4265" s="22">
        <v>43398</v>
      </c>
      <c r="J4265" s="29">
        <f t="shared" si="139"/>
        <v>2018</v>
      </c>
      <c r="K4265" s="29">
        <v>4580</v>
      </c>
      <c r="L4265" s="42">
        <v>5754.97</v>
      </c>
      <c r="M4265" s="26">
        <f t="shared" si="140"/>
        <v>-4.48864230436666E-2</v>
      </c>
      <c r="N4265" s="54"/>
      <c r="O4265" s="26"/>
      <c r="T4265" s="53"/>
      <c r="Y4265" s="28"/>
    </row>
    <row r="4266" spans="9:25" x14ac:dyDescent="0.3">
      <c r="I4266" s="22">
        <v>43399</v>
      </c>
      <c r="J4266" s="29">
        <f t="shared" si="139"/>
        <v>2018</v>
      </c>
      <c r="K4266" s="29">
        <v>4720</v>
      </c>
      <c r="L4266" s="42">
        <v>5784.92</v>
      </c>
      <c r="M4266" s="26">
        <f t="shared" si="140"/>
        <v>-3.5179332371557043E-2</v>
      </c>
      <c r="N4266" s="54"/>
      <c r="O4266" s="26"/>
      <c r="T4266" s="53"/>
      <c r="Y4266" s="28"/>
    </row>
    <row r="4267" spans="9:25" x14ac:dyDescent="0.3">
      <c r="I4267" s="22">
        <v>43402</v>
      </c>
      <c r="J4267" s="29">
        <f t="shared" si="139"/>
        <v>2018</v>
      </c>
      <c r="K4267" s="29">
        <v>4625</v>
      </c>
      <c r="L4267" s="42">
        <v>5754.61</v>
      </c>
      <c r="M4267" s="26" t="str">
        <f t="shared" si="140"/>
        <v/>
      </c>
      <c r="N4267" s="54"/>
      <c r="O4267" s="26"/>
      <c r="T4267" s="53"/>
      <c r="Y4267" s="28"/>
    </row>
    <row r="4268" spans="9:25" x14ac:dyDescent="0.3">
      <c r="I4268" s="22">
        <v>43403</v>
      </c>
      <c r="J4268" s="29">
        <f t="shared" si="139"/>
        <v>2018</v>
      </c>
      <c r="K4268" s="29">
        <v>4700</v>
      </c>
      <c r="L4268" s="42">
        <v>5789.1</v>
      </c>
      <c r="M4268" s="26">
        <f t="shared" si="140"/>
        <v>-3.0963763458139087E-2</v>
      </c>
      <c r="N4268" s="54"/>
      <c r="O4268" s="26"/>
      <c r="T4268" s="53"/>
      <c r="Y4268" s="28"/>
    </row>
    <row r="4269" spans="9:25" x14ac:dyDescent="0.3">
      <c r="I4269" s="22">
        <v>43404</v>
      </c>
      <c r="J4269" s="29">
        <f t="shared" si="139"/>
        <v>2018</v>
      </c>
      <c r="K4269" s="29">
        <v>4730</v>
      </c>
      <c r="L4269" s="42">
        <v>5831.65</v>
      </c>
      <c r="M4269" s="26">
        <f t="shared" si="140"/>
        <v>-2.8993736034286989E-2</v>
      </c>
      <c r="N4269" s="54"/>
      <c r="O4269" s="26"/>
      <c r="T4269" s="53"/>
      <c r="Y4269" s="28"/>
    </row>
    <row r="4270" spans="9:25" x14ac:dyDescent="0.3">
      <c r="I4270" s="22">
        <v>43405</v>
      </c>
      <c r="J4270" s="29">
        <f t="shared" si="139"/>
        <v>2018</v>
      </c>
      <c r="K4270" s="29">
        <v>4760</v>
      </c>
      <c r="L4270" s="42">
        <v>5835.92</v>
      </c>
      <c r="M4270" s="26">
        <f t="shared" si="140"/>
        <v>-3.3492046404941841E-2</v>
      </c>
      <c r="N4270" s="54"/>
      <c r="O4270" s="26"/>
      <c r="T4270" s="53"/>
      <c r="Y4270" s="28"/>
    </row>
    <row r="4271" spans="9:25" x14ac:dyDescent="0.3">
      <c r="I4271" s="22">
        <v>43406</v>
      </c>
      <c r="J4271" s="29">
        <f t="shared" si="139"/>
        <v>2018</v>
      </c>
      <c r="K4271" s="29">
        <v>4800</v>
      </c>
      <c r="L4271" s="42">
        <v>5906.29</v>
      </c>
      <c r="M4271" s="26">
        <f t="shared" si="140"/>
        <v>-2.0696024446577779E-2</v>
      </c>
      <c r="N4271" s="54"/>
      <c r="O4271" s="26"/>
      <c r="T4271" s="53"/>
      <c r="Y4271" s="28"/>
    </row>
    <row r="4272" spans="9:25" x14ac:dyDescent="0.3">
      <c r="I4272" s="22">
        <v>43409</v>
      </c>
      <c r="J4272" s="29">
        <f t="shared" si="139"/>
        <v>2018</v>
      </c>
      <c r="K4272" s="29">
        <v>4835</v>
      </c>
      <c r="L4272" s="42">
        <v>5920.59</v>
      </c>
      <c r="M4272" s="26" t="str">
        <f t="shared" si="140"/>
        <v/>
      </c>
      <c r="N4272" s="54"/>
      <c r="O4272" s="26"/>
      <c r="T4272" s="53"/>
      <c r="Y4272" s="28"/>
    </row>
    <row r="4273" spans="9:25" x14ac:dyDescent="0.3">
      <c r="I4273" s="22">
        <v>43410</v>
      </c>
      <c r="J4273" s="29">
        <f t="shared" si="139"/>
        <v>2018</v>
      </c>
      <c r="K4273" s="29">
        <v>4880</v>
      </c>
      <c r="L4273" s="42">
        <v>5923.93</v>
      </c>
      <c r="M4273" s="26">
        <f t="shared" si="140"/>
        <v>-2.0970711407709935E-2</v>
      </c>
      <c r="N4273" s="54"/>
      <c r="O4273" s="26"/>
      <c r="T4273" s="53"/>
      <c r="Y4273" s="28"/>
    </row>
    <row r="4274" spans="9:25" x14ac:dyDescent="0.3">
      <c r="I4274" s="22">
        <v>43411</v>
      </c>
      <c r="J4274" s="29">
        <f t="shared" si="139"/>
        <v>2018</v>
      </c>
      <c r="K4274" s="29">
        <v>4820</v>
      </c>
      <c r="L4274" s="42">
        <v>5939.89</v>
      </c>
      <c r="M4274" s="26">
        <f t="shared" si="140"/>
        <v>-1.9892912242490162E-2</v>
      </c>
      <c r="N4274" s="54"/>
      <c r="O4274" s="26"/>
      <c r="T4274" s="53"/>
      <c r="Y4274" s="28"/>
    </row>
    <row r="4275" spans="9:25" x14ac:dyDescent="0.3">
      <c r="I4275" s="22">
        <v>43412</v>
      </c>
      <c r="J4275" s="29">
        <f t="shared" si="139"/>
        <v>2018</v>
      </c>
      <c r="K4275" s="29">
        <v>4800</v>
      </c>
      <c r="L4275" s="42">
        <v>5976.81</v>
      </c>
      <c r="M4275" s="26">
        <f t="shared" si="140"/>
        <v>-1.1996270692203119E-2</v>
      </c>
      <c r="N4275" s="54"/>
      <c r="O4275" s="26"/>
      <c r="T4275" s="53"/>
      <c r="Y4275" s="28"/>
    </row>
    <row r="4276" spans="9:25" x14ac:dyDescent="0.3">
      <c r="I4276" s="22">
        <v>43413</v>
      </c>
      <c r="J4276" s="29">
        <f t="shared" si="139"/>
        <v>2018</v>
      </c>
      <c r="K4276" s="29">
        <v>4800</v>
      </c>
      <c r="L4276" s="42">
        <v>5874.15</v>
      </c>
      <c r="M4276" s="26">
        <f t="shared" si="140"/>
        <v>-2.7854549306077392E-2</v>
      </c>
      <c r="N4276" s="54"/>
      <c r="O4276" s="26"/>
      <c r="T4276" s="53"/>
      <c r="Y4276" s="28"/>
    </row>
    <row r="4277" spans="9:25" x14ac:dyDescent="0.3">
      <c r="I4277" s="22">
        <v>43416</v>
      </c>
      <c r="J4277" s="29">
        <f t="shared" si="139"/>
        <v>2018</v>
      </c>
      <c r="K4277" s="29">
        <v>4740</v>
      </c>
      <c r="L4277" s="42">
        <v>5777.05</v>
      </c>
      <c r="M4277" s="26" t="str">
        <f t="shared" si="140"/>
        <v/>
      </c>
      <c r="N4277" s="54"/>
      <c r="O4277" s="26"/>
      <c r="T4277" s="53"/>
      <c r="Y4277" s="28"/>
    </row>
    <row r="4278" spans="9:25" x14ac:dyDescent="0.3">
      <c r="I4278" s="22">
        <v>43417</v>
      </c>
      <c r="J4278" s="29">
        <f t="shared" si="139"/>
        <v>2018</v>
      </c>
      <c r="K4278" s="29">
        <v>4815</v>
      </c>
      <c r="L4278" s="42">
        <v>5835.2</v>
      </c>
      <c r="M4278" s="26">
        <f t="shared" si="140"/>
        <v>-3.0932697385683907E-2</v>
      </c>
      <c r="N4278" s="54"/>
      <c r="O4278" s="26"/>
      <c r="T4278" s="53"/>
      <c r="Y4278" s="28"/>
    </row>
    <row r="4279" spans="9:25" x14ac:dyDescent="0.3">
      <c r="I4279" s="22">
        <v>43418</v>
      </c>
      <c r="J4279" s="29">
        <f t="shared" si="139"/>
        <v>2018</v>
      </c>
      <c r="K4279" s="29">
        <v>4810</v>
      </c>
      <c r="L4279" s="42">
        <v>5858.29</v>
      </c>
      <c r="M4279" s="26">
        <f t="shared" si="140"/>
        <v>-2.1709035467554177E-2</v>
      </c>
      <c r="N4279" s="54"/>
      <c r="O4279" s="26"/>
      <c r="T4279" s="53"/>
      <c r="Y4279" s="28"/>
    </row>
    <row r="4280" spans="9:25" x14ac:dyDescent="0.3">
      <c r="I4280" s="22">
        <v>43419</v>
      </c>
      <c r="J4280" s="29">
        <f t="shared" si="139"/>
        <v>2018</v>
      </c>
      <c r="K4280" s="29">
        <v>4835</v>
      </c>
      <c r="L4280" s="42">
        <v>5955.74</v>
      </c>
      <c r="M4280" s="26">
        <f t="shared" si="140"/>
        <v>-2.7744708496378482E-3</v>
      </c>
      <c r="N4280" s="54"/>
      <c r="O4280" s="26"/>
      <c r="T4280" s="53"/>
      <c r="Y4280" s="28"/>
    </row>
    <row r="4281" spans="9:25" x14ac:dyDescent="0.3">
      <c r="I4281" s="22">
        <v>43420</v>
      </c>
      <c r="J4281" s="29">
        <f t="shared" si="139"/>
        <v>2018</v>
      </c>
      <c r="K4281" s="29">
        <v>4965</v>
      </c>
      <c r="L4281" s="42">
        <v>6012.35</v>
      </c>
      <c r="M4281" s="26">
        <f t="shared" si="140"/>
        <v>-4.2332528971116643E-3</v>
      </c>
      <c r="N4281" s="54"/>
      <c r="O4281" s="26"/>
      <c r="T4281" s="53"/>
      <c r="Y4281" s="28"/>
    </row>
    <row r="4282" spans="9:25" x14ac:dyDescent="0.3">
      <c r="I4282" s="22">
        <v>43423</v>
      </c>
      <c r="J4282" s="29">
        <f t="shared" si="139"/>
        <v>2018</v>
      </c>
      <c r="K4282" s="29">
        <v>5020</v>
      </c>
      <c r="L4282" s="42">
        <v>6005.3</v>
      </c>
      <c r="M4282" s="26" t="str">
        <f t="shared" si="140"/>
        <v/>
      </c>
      <c r="N4282" s="54"/>
      <c r="O4282" s="26"/>
      <c r="T4282" s="53"/>
      <c r="Y4282" s="28"/>
    </row>
    <row r="4283" spans="9:25" x14ac:dyDescent="0.3">
      <c r="I4283" s="22">
        <v>43425</v>
      </c>
      <c r="J4283" s="29">
        <f t="shared" si="139"/>
        <v>2018</v>
      </c>
      <c r="K4283" s="29">
        <v>4960</v>
      </c>
      <c r="L4283" s="42">
        <v>5948.05</v>
      </c>
      <c r="M4283" s="26">
        <f t="shared" si="140"/>
        <v>-1.3894553255546298E-2</v>
      </c>
      <c r="N4283" s="54"/>
      <c r="O4283" s="26"/>
      <c r="T4283" s="53"/>
      <c r="Y4283" s="28"/>
    </row>
    <row r="4284" spans="9:25" x14ac:dyDescent="0.3">
      <c r="I4284" s="22">
        <v>43426</v>
      </c>
      <c r="J4284" s="29">
        <f t="shared" si="139"/>
        <v>2018</v>
      </c>
      <c r="K4284" s="29">
        <v>5020</v>
      </c>
      <c r="L4284" s="42">
        <v>5990.81</v>
      </c>
      <c r="M4284" s="26">
        <f t="shared" si="140"/>
        <v>-1.3011982292632786E-2</v>
      </c>
      <c r="N4284" s="54"/>
      <c r="O4284" s="26"/>
      <c r="T4284" s="53"/>
      <c r="Y4284" s="28"/>
    </row>
    <row r="4285" spans="9:25" x14ac:dyDescent="0.3">
      <c r="I4285" s="22">
        <v>43427</v>
      </c>
      <c r="J4285" s="29">
        <f t="shared" si="139"/>
        <v>2018</v>
      </c>
      <c r="K4285" s="29">
        <v>5020</v>
      </c>
      <c r="L4285" s="42">
        <v>6006.2</v>
      </c>
      <c r="M4285" s="26">
        <f t="shared" si="140"/>
        <v>-9.4091452603801886E-3</v>
      </c>
      <c r="N4285" s="54"/>
      <c r="O4285" s="26"/>
      <c r="T4285" s="53"/>
      <c r="Y4285" s="28"/>
    </row>
    <row r="4286" spans="9:25" x14ac:dyDescent="0.3">
      <c r="I4286" s="22">
        <v>43430</v>
      </c>
      <c r="J4286" s="29">
        <f t="shared" si="139"/>
        <v>2018</v>
      </c>
      <c r="K4286" s="29">
        <v>5045</v>
      </c>
      <c r="L4286" s="42">
        <v>6022.78</v>
      </c>
      <c r="M4286" s="26" t="str">
        <f t="shared" si="140"/>
        <v/>
      </c>
      <c r="N4286" s="54"/>
      <c r="O4286" s="26"/>
      <c r="T4286" s="53"/>
      <c r="Y4286" s="28"/>
    </row>
    <row r="4287" spans="9:25" x14ac:dyDescent="0.3">
      <c r="I4287" s="22">
        <v>43431</v>
      </c>
      <c r="J4287" s="29">
        <f t="shared" si="139"/>
        <v>2018</v>
      </c>
      <c r="K4287" s="29">
        <v>5100</v>
      </c>
      <c r="L4287" s="42">
        <v>6013.59</v>
      </c>
      <c r="M4287" s="26">
        <f t="shared" si="140"/>
        <v>-8.4094720335587403E-3</v>
      </c>
      <c r="N4287" s="54"/>
      <c r="O4287" s="26"/>
      <c r="T4287" s="53"/>
      <c r="Y4287" s="28"/>
    </row>
    <row r="4288" spans="9:25" x14ac:dyDescent="0.3">
      <c r="I4288" s="22">
        <v>43432</v>
      </c>
      <c r="J4288" s="29">
        <f t="shared" si="139"/>
        <v>2018</v>
      </c>
      <c r="K4288" s="29">
        <v>5090</v>
      </c>
      <c r="L4288" s="42">
        <v>5991.25</v>
      </c>
      <c r="M4288" s="26">
        <f t="shared" si="140"/>
        <v>-1.3090704232776385E-2</v>
      </c>
      <c r="N4288" s="54"/>
      <c r="O4288" s="26"/>
      <c r="T4288" s="53"/>
      <c r="Y4288" s="28"/>
    </row>
    <row r="4289" spans="9:25" x14ac:dyDescent="0.3">
      <c r="I4289" s="22">
        <v>43433</v>
      </c>
      <c r="J4289" s="29">
        <f t="shared" si="139"/>
        <v>2018</v>
      </c>
      <c r="K4289" s="29">
        <v>5240</v>
      </c>
      <c r="L4289" s="42">
        <v>6107.17</v>
      </c>
      <c r="M4289" s="26">
        <f t="shared" si="140"/>
        <v>7.5560475602050661E-3</v>
      </c>
      <c r="N4289" s="54"/>
      <c r="O4289" s="26"/>
      <c r="T4289" s="53"/>
      <c r="Y4289" s="28"/>
    </row>
    <row r="4290" spans="9:25" x14ac:dyDescent="0.3">
      <c r="I4290" s="22">
        <v>43434</v>
      </c>
      <c r="J4290" s="29">
        <f t="shared" si="139"/>
        <v>2018</v>
      </c>
      <c r="K4290" s="29">
        <v>5210</v>
      </c>
      <c r="L4290" s="42">
        <v>6056.12</v>
      </c>
      <c r="M4290" s="26" t="str">
        <f t="shared" si="140"/>
        <v/>
      </c>
      <c r="N4290" s="54"/>
      <c r="O4290" s="26"/>
      <c r="T4290" s="53"/>
      <c r="Y4290" s="28"/>
    </row>
    <row r="4291" spans="9:25" x14ac:dyDescent="0.3">
      <c r="I4291" s="22">
        <v>43437</v>
      </c>
      <c r="J4291" s="29">
        <f t="shared" si="139"/>
        <v>2018</v>
      </c>
      <c r="K4291" s="29">
        <v>5160</v>
      </c>
      <c r="L4291" s="42">
        <v>6118.32</v>
      </c>
      <c r="M4291" s="26" t="str">
        <f t="shared" si="140"/>
        <v/>
      </c>
      <c r="N4291" s="54"/>
      <c r="O4291" s="26"/>
      <c r="T4291" s="53"/>
      <c r="Y4291" s="28"/>
    </row>
    <row r="4292" spans="9:25" x14ac:dyDescent="0.3">
      <c r="I4292" s="22">
        <v>43438</v>
      </c>
      <c r="J4292" s="29">
        <f t="shared" si="139"/>
        <v>2018</v>
      </c>
      <c r="K4292" s="29">
        <v>5240</v>
      </c>
      <c r="L4292" s="42">
        <v>6152.86</v>
      </c>
      <c r="M4292" s="26">
        <f t="shared" si="140"/>
        <v>2.5784401987262822E-2</v>
      </c>
      <c r="N4292" s="54"/>
      <c r="O4292" s="26"/>
      <c r="T4292" s="53"/>
      <c r="Y4292" s="28"/>
    </row>
    <row r="4293" spans="9:25" x14ac:dyDescent="0.3">
      <c r="I4293" s="22">
        <v>43439</v>
      </c>
      <c r="J4293" s="29">
        <f t="shared" ref="J4293:J4356" si="141">YEAR(I4293)</f>
        <v>2018</v>
      </c>
      <c r="K4293" s="29">
        <v>5230</v>
      </c>
      <c r="L4293" s="42">
        <v>6133.12</v>
      </c>
      <c r="M4293" s="26">
        <f t="shared" ref="M4293:M4356" si="142">IFERROR((L4293-_xlfn.XLOOKUP(EDATE(I4293, -12), I:I, L:L, "", 0)) / _xlfn.XLOOKUP(EDATE(I4293, -12), I:I, L:L, "", 0),IF(_xlfn.XLOOKUP(EDATE(I4293, -12), I:I, L:L, "", 0)=0, "Previous Year Value is Zero", ""))</f>
        <v>2.2106601649537393E-2</v>
      </c>
      <c r="N4293" s="54"/>
      <c r="O4293" s="26"/>
      <c r="T4293" s="53"/>
      <c r="Y4293" s="28"/>
    </row>
    <row r="4294" spans="9:25" x14ac:dyDescent="0.3">
      <c r="I4294" s="22">
        <v>43440</v>
      </c>
      <c r="J4294" s="29">
        <f t="shared" si="141"/>
        <v>2018</v>
      </c>
      <c r="K4294" s="29">
        <v>5260</v>
      </c>
      <c r="L4294" s="42">
        <v>6115.49</v>
      </c>
      <c r="M4294" s="26">
        <f t="shared" si="142"/>
        <v>1.3251572775125807E-2</v>
      </c>
      <c r="N4294" s="54"/>
      <c r="O4294" s="26"/>
      <c r="T4294" s="53"/>
      <c r="Y4294" s="28"/>
    </row>
    <row r="4295" spans="9:25" x14ac:dyDescent="0.3">
      <c r="I4295" s="22">
        <v>43441</v>
      </c>
      <c r="J4295" s="29">
        <f t="shared" si="141"/>
        <v>2018</v>
      </c>
      <c r="K4295" s="29">
        <v>5190</v>
      </c>
      <c r="L4295" s="42">
        <v>6126.36</v>
      </c>
      <c r="M4295" s="26">
        <f t="shared" si="142"/>
        <v>1.989731705855317E-2</v>
      </c>
      <c r="N4295" s="54"/>
      <c r="O4295" s="26"/>
      <c r="T4295" s="53"/>
      <c r="Y4295" s="28"/>
    </row>
    <row r="4296" spans="9:25" x14ac:dyDescent="0.3">
      <c r="I4296" s="22">
        <v>43444</v>
      </c>
      <c r="J4296" s="29">
        <f t="shared" si="141"/>
        <v>2018</v>
      </c>
      <c r="K4296" s="29">
        <v>5180</v>
      </c>
      <c r="L4296" s="42">
        <v>6111.36</v>
      </c>
      <c r="M4296" s="26" t="str">
        <f t="shared" si="142"/>
        <v/>
      </c>
      <c r="N4296" s="54"/>
      <c r="O4296" s="26"/>
      <c r="T4296" s="53"/>
      <c r="Y4296" s="28"/>
    </row>
    <row r="4297" spans="9:25" x14ac:dyDescent="0.3">
      <c r="I4297" s="22">
        <v>43445</v>
      </c>
      <c r="J4297" s="29">
        <f t="shared" si="141"/>
        <v>2018</v>
      </c>
      <c r="K4297" s="29">
        <v>5160</v>
      </c>
      <c r="L4297" s="42">
        <v>6076.59</v>
      </c>
      <c r="M4297" s="26">
        <f t="shared" si="142"/>
        <v>8.2898734450264962E-3</v>
      </c>
      <c r="N4297" s="54"/>
      <c r="O4297" s="26"/>
      <c r="T4297" s="53"/>
      <c r="Y4297" s="28"/>
    </row>
    <row r="4298" spans="9:25" x14ac:dyDescent="0.3">
      <c r="I4298" s="22">
        <v>43446</v>
      </c>
      <c r="J4298" s="29">
        <f t="shared" si="141"/>
        <v>2018</v>
      </c>
      <c r="K4298" s="29">
        <v>5165</v>
      </c>
      <c r="L4298" s="42">
        <v>6115.58</v>
      </c>
      <c r="M4298" s="26">
        <f t="shared" si="142"/>
        <v>1.3793915161039531E-2</v>
      </c>
      <c r="N4298" s="54"/>
      <c r="O4298" s="26"/>
      <c r="T4298" s="53"/>
      <c r="Y4298" s="28"/>
    </row>
    <row r="4299" spans="9:25" x14ac:dyDescent="0.3">
      <c r="I4299" s="22">
        <v>43447</v>
      </c>
      <c r="J4299" s="29">
        <f t="shared" si="141"/>
        <v>2018</v>
      </c>
      <c r="K4299" s="29">
        <v>5165</v>
      </c>
      <c r="L4299" s="42">
        <v>6177.72</v>
      </c>
      <c r="M4299" s="26">
        <f t="shared" si="142"/>
        <v>2.0334951937369915E-2</v>
      </c>
      <c r="N4299" s="54"/>
      <c r="O4299" s="26"/>
      <c r="T4299" s="53"/>
      <c r="Y4299" s="28"/>
    </row>
    <row r="4300" spans="9:25" x14ac:dyDescent="0.3">
      <c r="I4300" s="22">
        <v>43448</v>
      </c>
      <c r="J4300" s="29">
        <f t="shared" si="141"/>
        <v>2018</v>
      </c>
      <c r="K4300" s="29">
        <v>5165</v>
      </c>
      <c r="L4300" s="42">
        <v>6169.84</v>
      </c>
      <c r="M4300" s="26">
        <f t="shared" si="142"/>
        <v>9.1909088678613447E-3</v>
      </c>
      <c r="N4300" s="54"/>
      <c r="O4300" s="26"/>
      <c r="T4300" s="53"/>
      <c r="Y4300" s="28"/>
    </row>
    <row r="4301" spans="9:25" x14ac:dyDescent="0.3">
      <c r="I4301" s="22">
        <v>43451</v>
      </c>
      <c r="J4301" s="29">
        <f t="shared" si="141"/>
        <v>2018</v>
      </c>
      <c r="K4301" s="29">
        <v>5165</v>
      </c>
      <c r="L4301" s="42">
        <v>6089.31</v>
      </c>
      <c r="M4301" s="26" t="str">
        <f t="shared" si="142"/>
        <v/>
      </c>
      <c r="N4301" s="54"/>
      <c r="O4301" s="26"/>
      <c r="T4301" s="53"/>
      <c r="Y4301" s="28"/>
    </row>
    <row r="4302" spans="9:25" x14ac:dyDescent="0.3">
      <c r="I4302" s="22">
        <v>43452</v>
      </c>
      <c r="J4302" s="29">
        <f t="shared" si="141"/>
        <v>2018</v>
      </c>
      <c r="K4302" s="29">
        <v>5065</v>
      </c>
      <c r="L4302" s="42">
        <v>6081.87</v>
      </c>
      <c r="M4302" s="26">
        <f t="shared" si="142"/>
        <v>-8.4920671148817645E-3</v>
      </c>
      <c r="N4302" s="54"/>
      <c r="O4302" s="26"/>
      <c r="T4302" s="53"/>
      <c r="Y4302" s="28"/>
    </row>
    <row r="4303" spans="9:25" x14ac:dyDescent="0.3">
      <c r="I4303" s="22">
        <v>43453</v>
      </c>
      <c r="J4303" s="29">
        <f t="shared" si="141"/>
        <v>2018</v>
      </c>
      <c r="K4303" s="29">
        <v>5230</v>
      </c>
      <c r="L4303" s="42">
        <v>6176.09</v>
      </c>
      <c r="M4303" s="26">
        <f t="shared" si="142"/>
        <v>1.3651832863950362E-3</v>
      </c>
      <c r="N4303" s="54"/>
      <c r="O4303" s="26"/>
      <c r="T4303" s="53"/>
      <c r="Y4303" s="28"/>
    </row>
    <row r="4304" spans="9:25" x14ac:dyDescent="0.3">
      <c r="I4304" s="22">
        <v>43454</v>
      </c>
      <c r="J4304" s="29">
        <f t="shared" si="141"/>
        <v>2018</v>
      </c>
      <c r="K4304" s="29">
        <v>5115</v>
      </c>
      <c r="L4304" s="42">
        <v>6147.88</v>
      </c>
      <c r="M4304" s="26">
        <f t="shared" si="142"/>
        <v>6.2853139710745513E-3</v>
      </c>
      <c r="N4304" s="54"/>
      <c r="O4304" s="26"/>
      <c r="T4304" s="53"/>
      <c r="Y4304" s="28"/>
    </row>
    <row r="4305" spans="9:25" x14ac:dyDescent="0.3">
      <c r="I4305" s="22">
        <v>43455</v>
      </c>
      <c r="J4305" s="29">
        <f t="shared" si="141"/>
        <v>2018</v>
      </c>
      <c r="K4305" s="29">
        <v>5170</v>
      </c>
      <c r="L4305" s="42">
        <v>6163.6</v>
      </c>
      <c r="M4305" s="26">
        <f t="shared" si="142"/>
        <v>-3.2005097527408044E-3</v>
      </c>
      <c r="N4305" s="54"/>
      <c r="O4305" s="26"/>
      <c r="T4305" s="53"/>
      <c r="Y4305" s="28"/>
    </row>
    <row r="4306" spans="9:25" x14ac:dyDescent="0.3">
      <c r="I4306" s="22">
        <v>43460</v>
      </c>
      <c r="J4306" s="29">
        <f t="shared" si="141"/>
        <v>2018</v>
      </c>
      <c r="K4306" s="29">
        <v>5225</v>
      </c>
      <c r="L4306" s="42">
        <v>6127.85</v>
      </c>
      <c r="M4306" s="26" t="str">
        <f t="shared" si="142"/>
        <v/>
      </c>
      <c r="N4306" s="54"/>
      <c r="O4306" s="26"/>
      <c r="T4306" s="53"/>
      <c r="Y4306" s="28"/>
    </row>
    <row r="4307" spans="9:25" x14ac:dyDescent="0.3">
      <c r="I4307" s="22">
        <v>43461</v>
      </c>
      <c r="J4307" s="29">
        <f t="shared" si="141"/>
        <v>2018</v>
      </c>
      <c r="K4307" s="29">
        <v>5195</v>
      </c>
      <c r="L4307" s="42">
        <v>6190.64</v>
      </c>
      <c r="M4307" s="26">
        <f t="shared" si="142"/>
        <v>-1.3784874394034214E-2</v>
      </c>
      <c r="N4307" s="54"/>
      <c r="O4307" s="26"/>
      <c r="T4307" s="53"/>
      <c r="Y4307" s="28"/>
    </row>
    <row r="4308" spans="9:25" x14ac:dyDescent="0.3">
      <c r="I4308" s="22">
        <v>43462</v>
      </c>
      <c r="J4308" s="29">
        <f t="shared" si="141"/>
        <v>2018</v>
      </c>
      <c r="K4308" s="29">
        <v>5200</v>
      </c>
      <c r="L4308" s="42">
        <v>6194.5</v>
      </c>
      <c r="M4308" s="26">
        <f t="shared" si="142"/>
        <v>-1.8933964729452597E-2</v>
      </c>
      <c r="N4308" s="54"/>
      <c r="O4308" s="26"/>
      <c r="T4308" s="53"/>
      <c r="Y4308" s="28"/>
    </row>
    <row r="4309" spans="9:25" x14ac:dyDescent="0.3">
      <c r="I4309" s="22">
        <v>43467</v>
      </c>
      <c r="J4309" s="29">
        <f t="shared" si="141"/>
        <v>2019</v>
      </c>
      <c r="K4309" s="29">
        <v>5240</v>
      </c>
      <c r="L4309" s="42">
        <v>6181.18</v>
      </c>
      <c r="M4309" s="26">
        <f t="shared" si="142"/>
        <v>-2.4933588253481409E-2</v>
      </c>
      <c r="N4309" s="54"/>
      <c r="O4309" s="26"/>
      <c r="T4309" s="53"/>
      <c r="Y4309" s="28"/>
    </row>
    <row r="4310" spans="9:25" x14ac:dyDescent="0.3">
      <c r="I4310" s="22">
        <v>43468</v>
      </c>
      <c r="J4310" s="29">
        <f t="shared" si="141"/>
        <v>2019</v>
      </c>
      <c r="K4310" s="29">
        <v>5180</v>
      </c>
      <c r="L4310" s="42">
        <v>6221.01</v>
      </c>
      <c r="M4310" s="26">
        <f t="shared" si="142"/>
        <v>-4.8740458259483111E-3</v>
      </c>
      <c r="N4310" s="54"/>
      <c r="O4310" s="26"/>
      <c r="T4310" s="53"/>
      <c r="Y4310" s="28"/>
    </row>
    <row r="4311" spans="9:25" x14ac:dyDescent="0.3">
      <c r="I4311" s="22">
        <v>43469</v>
      </c>
      <c r="J4311" s="29">
        <f t="shared" si="141"/>
        <v>2019</v>
      </c>
      <c r="K4311" s="29">
        <v>5205</v>
      </c>
      <c r="L4311" s="42">
        <v>6274.54</v>
      </c>
      <c r="M4311" s="26">
        <f t="shared" si="142"/>
        <v>-2.8256668446613883E-3</v>
      </c>
      <c r="N4311" s="54"/>
      <c r="O4311" s="26"/>
      <c r="T4311" s="53"/>
      <c r="Y4311" s="28"/>
    </row>
    <row r="4312" spans="9:25" x14ac:dyDescent="0.3">
      <c r="I4312" s="22">
        <v>43472</v>
      </c>
      <c r="J4312" s="29">
        <f t="shared" si="141"/>
        <v>2019</v>
      </c>
      <c r="K4312" s="29">
        <v>5245</v>
      </c>
      <c r="L4312" s="42">
        <v>6287.22</v>
      </c>
      <c r="M4312" s="26" t="str">
        <f t="shared" si="142"/>
        <v/>
      </c>
      <c r="N4312" s="54"/>
      <c r="O4312" s="26"/>
      <c r="T4312" s="53"/>
      <c r="Y4312" s="28"/>
    </row>
    <row r="4313" spans="9:25" x14ac:dyDescent="0.3">
      <c r="I4313" s="22">
        <v>43473</v>
      </c>
      <c r="J4313" s="29">
        <f t="shared" si="141"/>
        <v>2019</v>
      </c>
      <c r="K4313" s="29">
        <v>5240</v>
      </c>
      <c r="L4313" s="42">
        <v>6262.85</v>
      </c>
      <c r="M4313" s="26">
        <f t="shared" si="142"/>
        <v>-1.9192219751307558E-2</v>
      </c>
      <c r="N4313" s="54"/>
      <c r="O4313" s="26"/>
      <c r="T4313" s="53"/>
      <c r="Y4313" s="28"/>
    </row>
    <row r="4314" spans="9:25" x14ac:dyDescent="0.3">
      <c r="I4314" s="22">
        <v>43474</v>
      </c>
      <c r="J4314" s="29">
        <f t="shared" si="141"/>
        <v>2019</v>
      </c>
      <c r="K4314" s="29">
        <v>5255</v>
      </c>
      <c r="L4314" s="42">
        <v>6272.24</v>
      </c>
      <c r="M4314" s="26">
        <f t="shared" si="142"/>
        <v>-1.5832070219703401E-2</v>
      </c>
      <c r="N4314" s="54"/>
      <c r="O4314" s="26"/>
      <c r="T4314" s="53"/>
      <c r="Y4314" s="28"/>
    </row>
    <row r="4315" spans="9:25" x14ac:dyDescent="0.3">
      <c r="I4315" s="22">
        <v>43475</v>
      </c>
      <c r="J4315" s="29">
        <f t="shared" si="141"/>
        <v>2019</v>
      </c>
      <c r="K4315" s="29">
        <v>5255</v>
      </c>
      <c r="L4315" s="42">
        <v>6328.71</v>
      </c>
      <c r="M4315" s="26">
        <f t="shared" si="142"/>
        <v>-6.6643960214528945E-3</v>
      </c>
      <c r="N4315" s="54"/>
      <c r="O4315" s="26"/>
      <c r="T4315" s="53"/>
      <c r="Y4315" s="28"/>
    </row>
    <row r="4316" spans="9:25" x14ac:dyDescent="0.3">
      <c r="I4316" s="22">
        <v>43476</v>
      </c>
      <c r="J4316" s="29">
        <f t="shared" si="141"/>
        <v>2019</v>
      </c>
      <c r="K4316" s="29">
        <v>5250</v>
      </c>
      <c r="L4316" s="42">
        <v>6361.47</v>
      </c>
      <c r="M4316" s="26">
        <f t="shared" si="142"/>
        <v>-3.894249288324751E-3</v>
      </c>
      <c r="N4316" s="54"/>
      <c r="O4316" s="26"/>
      <c r="T4316" s="53"/>
      <c r="Y4316" s="28"/>
    </row>
    <row r="4317" spans="9:25" x14ac:dyDescent="0.3">
      <c r="I4317" s="22">
        <v>43479</v>
      </c>
      <c r="J4317" s="29">
        <f t="shared" si="141"/>
        <v>2019</v>
      </c>
      <c r="K4317" s="29">
        <v>5200</v>
      </c>
      <c r="L4317" s="42">
        <v>6336.12</v>
      </c>
      <c r="M4317" s="26" t="str">
        <f t="shared" si="142"/>
        <v/>
      </c>
      <c r="N4317" s="54"/>
      <c r="O4317" s="26"/>
      <c r="T4317" s="53"/>
      <c r="Y4317" s="28"/>
    </row>
    <row r="4318" spans="9:25" x14ac:dyDescent="0.3">
      <c r="I4318" s="22">
        <v>43480</v>
      </c>
      <c r="J4318" s="29">
        <f t="shared" si="141"/>
        <v>2019</v>
      </c>
      <c r="K4318" s="29">
        <v>5260</v>
      </c>
      <c r="L4318" s="42">
        <v>6408.78</v>
      </c>
      <c r="M4318" s="26">
        <f t="shared" si="142"/>
        <v>4.1647080943875044E-3</v>
      </c>
      <c r="N4318" s="54"/>
      <c r="O4318" s="26"/>
      <c r="T4318" s="53"/>
      <c r="Y4318" s="28"/>
    </row>
    <row r="4319" spans="9:25" x14ac:dyDescent="0.3">
      <c r="I4319" s="22">
        <v>43481</v>
      </c>
      <c r="J4319" s="29">
        <f t="shared" si="141"/>
        <v>2019</v>
      </c>
      <c r="K4319" s="29">
        <v>5285</v>
      </c>
      <c r="L4319" s="42">
        <v>6413.36</v>
      </c>
      <c r="M4319" s="26">
        <f t="shared" si="142"/>
        <v>-2.5397803004499329E-3</v>
      </c>
      <c r="N4319" s="54"/>
      <c r="O4319" s="26"/>
      <c r="T4319" s="53"/>
      <c r="Y4319" s="28"/>
    </row>
    <row r="4320" spans="9:25" x14ac:dyDescent="0.3">
      <c r="I4320" s="22">
        <v>43482</v>
      </c>
      <c r="J4320" s="29">
        <f t="shared" si="141"/>
        <v>2019</v>
      </c>
      <c r="K4320" s="29">
        <v>5330</v>
      </c>
      <c r="L4320" s="42">
        <v>6423.78</v>
      </c>
      <c r="M4320" s="26">
        <f t="shared" si="142"/>
        <v>-3.2182381310013296E-3</v>
      </c>
      <c r="N4320" s="54"/>
      <c r="O4320" s="26"/>
      <c r="T4320" s="53"/>
      <c r="Y4320" s="28"/>
    </row>
    <row r="4321" spans="9:25" x14ac:dyDescent="0.3">
      <c r="I4321" s="22">
        <v>43483</v>
      </c>
      <c r="J4321" s="29">
        <f t="shared" si="141"/>
        <v>2019</v>
      </c>
      <c r="K4321" s="29">
        <v>5425</v>
      </c>
      <c r="L4321" s="42">
        <v>6448.16</v>
      </c>
      <c r="M4321" s="26">
        <f t="shared" si="142"/>
        <v>-3.7866908092024183E-3</v>
      </c>
      <c r="N4321" s="54"/>
      <c r="O4321" s="26"/>
      <c r="T4321" s="53"/>
      <c r="Y4321" s="28"/>
    </row>
    <row r="4322" spans="9:25" x14ac:dyDescent="0.3">
      <c r="I4322" s="22">
        <v>43486</v>
      </c>
      <c r="J4322" s="29">
        <f t="shared" si="141"/>
        <v>2019</v>
      </c>
      <c r="K4322" s="29">
        <v>5545</v>
      </c>
      <c r="L4322" s="42">
        <v>6450.83</v>
      </c>
      <c r="M4322" s="26" t="str">
        <f t="shared" si="142"/>
        <v/>
      </c>
      <c r="N4322" s="54"/>
      <c r="O4322" s="26"/>
      <c r="T4322" s="53"/>
      <c r="Y4322" s="28"/>
    </row>
    <row r="4323" spans="9:25" x14ac:dyDescent="0.3">
      <c r="I4323" s="22">
        <v>43487</v>
      </c>
      <c r="J4323" s="29">
        <f t="shared" si="141"/>
        <v>2019</v>
      </c>
      <c r="K4323" s="29">
        <v>5600</v>
      </c>
      <c r="L4323" s="42">
        <v>6468.56</v>
      </c>
      <c r="M4323" s="26">
        <f t="shared" si="142"/>
        <v>-4.9180605273722831E-3</v>
      </c>
      <c r="N4323" s="54"/>
      <c r="O4323" s="26"/>
      <c r="T4323" s="53"/>
      <c r="Y4323" s="28"/>
    </row>
    <row r="4324" spans="9:25" x14ac:dyDescent="0.3">
      <c r="I4324" s="22">
        <v>43488</v>
      </c>
      <c r="J4324" s="29">
        <f t="shared" si="141"/>
        <v>2019</v>
      </c>
      <c r="K4324" s="29">
        <v>5500</v>
      </c>
      <c r="L4324" s="42">
        <v>6451.17</v>
      </c>
      <c r="M4324" s="26">
        <f t="shared" si="142"/>
        <v>-2.7754459838470712E-2</v>
      </c>
      <c r="N4324" s="54"/>
      <c r="O4324" s="26"/>
      <c r="T4324" s="53"/>
      <c r="Y4324" s="28"/>
    </row>
    <row r="4325" spans="9:25" x14ac:dyDescent="0.3">
      <c r="I4325" s="22">
        <v>43489</v>
      </c>
      <c r="J4325" s="29">
        <f t="shared" si="141"/>
        <v>2019</v>
      </c>
      <c r="K4325" s="29">
        <v>5460</v>
      </c>
      <c r="L4325" s="42">
        <v>6466.66</v>
      </c>
      <c r="M4325" s="26">
        <f t="shared" si="142"/>
        <v>-2.2497199753910888E-2</v>
      </c>
      <c r="N4325" s="54"/>
      <c r="O4325" s="26"/>
      <c r="T4325" s="53"/>
      <c r="Y4325" s="28"/>
    </row>
    <row r="4326" spans="9:25" x14ac:dyDescent="0.3">
      <c r="I4326" s="22">
        <v>43490</v>
      </c>
      <c r="J4326" s="29">
        <f t="shared" si="141"/>
        <v>2019</v>
      </c>
      <c r="K4326" s="29">
        <v>5500</v>
      </c>
      <c r="L4326" s="42">
        <v>6482.84</v>
      </c>
      <c r="M4326" s="26">
        <f t="shared" si="142"/>
        <v>-2.0027723484693852E-2</v>
      </c>
      <c r="N4326" s="54"/>
      <c r="O4326" s="26"/>
      <c r="T4326" s="53"/>
      <c r="Y4326" s="28"/>
    </row>
    <row r="4327" spans="9:25" x14ac:dyDescent="0.3">
      <c r="I4327" s="22">
        <v>43493</v>
      </c>
      <c r="J4327" s="29">
        <f t="shared" si="141"/>
        <v>2019</v>
      </c>
      <c r="K4327" s="29">
        <v>5495</v>
      </c>
      <c r="L4327" s="42">
        <v>6458.71</v>
      </c>
      <c r="M4327" s="26" t="str">
        <f t="shared" si="142"/>
        <v/>
      </c>
      <c r="N4327" s="54"/>
      <c r="O4327" s="26"/>
      <c r="T4327" s="53"/>
      <c r="Y4327" s="28"/>
    </row>
    <row r="4328" spans="9:25" x14ac:dyDescent="0.3">
      <c r="I4328" s="22">
        <v>43494</v>
      </c>
      <c r="J4328" s="29">
        <f t="shared" si="141"/>
        <v>2019</v>
      </c>
      <c r="K4328" s="29">
        <v>5540</v>
      </c>
      <c r="L4328" s="42">
        <v>6436.48</v>
      </c>
      <c r="M4328" s="26">
        <f t="shared" si="142"/>
        <v>-3.654451233568147E-2</v>
      </c>
      <c r="N4328" s="54"/>
      <c r="O4328" s="26"/>
      <c r="T4328" s="53"/>
      <c r="Y4328" s="28"/>
    </row>
    <row r="4329" spans="9:25" x14ac:dyDescent="0.3">
      <c r="I4329" s="22">
        <v>43495</v>
      </c>
      <c r="J4329" s="29">
        <f t="shared" si="141"/>
        <v>2019</v>
      </c>
      <c r="K4329" s="29">
        <v>5520</v>
      </c>
      <c r="L4329" s="42">
        <v>6464.19</v>
      </c>
      <c r="M4329" s="26">
        <f t="shared" si="142"/>
        <v>-1.6926495211763714E-2</v>
      </c>
      <c r="N4329" s="54"/>
      <c r="O4329" s="26"/>
      <c r="T4329" s="53"/>
      <c r="Y4329" s="28"/>
    </row>
    <row r="4330" spans="9:25" x14ac:dyDescent="0.3">
      <c r="I4330" s="22">
        <v>43496</v>
      </c>
      <c r="J4330" s="29">
        <f t="shared" si="141"/>
        <v>2019</v>
      </c>
      <c r="K4330" s="29">
        <v>5635</v>
      </c>
      <c r="L4330" s="42">
        <v>6532.97</v>
      </c>
      <c r="M4330" s="26">
        <f t="shared" si="142"/>
        <v>-1.0999707824991689E-2</v>
      </c>
      <c r="N4330" s="54"/>
      <c r="O4330" s="26"/>
      <c r="T4330" s="53"/>
      <c r="Y4330" s="28"/>
    </row>
    <row r="4331" spans="9:25" x14ac:dyDescent="0.3">
      <c r="I4331" s="22">
        <v>43497</v>
      </c>
      <c r="J4331" s="29">
        <f t="shared" si="141"/>
        <v>2019</v>
      </c>
      <c r="K4331" s="29">
        <v>5635</v>
      </c>
      <c r="L4331" s="42">
        <v>6538.64</v>
      </c>
      <c r="M4331" s="26">
        <f t="shared" si="142"/>
        <v>-9.0657517057009824E-3</v>
      </c>
      <c r="N4331" s="54"/>
      <c r="O4331" s="26"/>
      <c r="T4331" s="53"/>
      <c r="Y4331" s="28"/>
    </row>
    <row r="4332" spans="9:25" x14ac:dyDescent="0.3">
      <c r="I4332" s="22">
        <v>43500</v>
      </c>
      <c r="J4332" s="29">
        <f t="shared" si="141"/>
        <v>2019</v>
      </c>
      <c r="K4332" s="29">
        <v>5500</v>
      </c>
      <c r="L4332" s="42">
        <v>6481.45</v>
      </c>
      <c r="M4332" s="26" t="str">
        <f t="shared" si="142"/>
        <v/>
      </c>
      <c r="N4332" s="54"/>
      <c r="O4332" s="26"/>
      <c r="T4332" s="53"/>
      <c r="Y4332" s="28"/>
    </row>
    <row r="4333" spans="9:25" x14ac:dyDescent="0.3">
      <c r="I4333" s="22">
        <v>43502</v>
      </c>
      <c r="J4333" s="29">
        <f t="shared" si="141"/>
        <v>2019</v>
      </c>
      <c r="K4333" s="29">
        <v>5535</v>
      </c>
      <c r="L4333" s="42">
        <v>6547.88</v>
      </c>
      <c r="M4333" s="26">
        <f t="shared" si="142"/>
        <v>1.0703028768827567E-2</v>
      </c>
      <c r="N4333" s="54"/>
      <c r="O4333" s="26"/>
      <c r="T4333" s="53"/>
      <c r="Y4333" s="28"/>
    </row>
    <row r="4334" spans="9:25" x14ac:dyDescent="0.3">
      <c r="I4334" s="22">
        <v>43503</v>
      </c>
      <c r="J4334" s="29">
        <f t="shared" si="141"/>
        <v>2019</v>
      </c>
      <c r="K4334" s="29">
        <v>5530</v>
      </c>
      <c r="L4334" s="42">
        <v>6536.46</v>
      </c>
      <c r="M4334" s="26">
        <f t="shared" si="142"/>
        <v>2.4331011940561105E-4</v>
      </c>
      <c r="N4334" s="54"/>
      <c r="O4334" s="26"/>
      <c r="T4334" s="53"/>
      <c r="Y4334" s="28"/>
    </row>
    <row r="4335" spans="9:25" x14ac:dyDescent="0.3">
      <c r="I4335" s="22">
        <v>43504</v>
      </c>
      <c r="J4335" s="29">
        <f t="shared" si="141"/>
        <v>2019</v>
      </c>
      <c r="K4335" s="29">
        <v>5520</v>
      </c>
      <c r="L4335" s="42">
        <v>6521.66</v>
      </c>
      <c r="M4335" s="26">
        <f t="shared" si="142"/>
        <v>-3.5097476862710731E-3</v>
      </c>
      <c r="N4335" s="54"/>
      <c r="O4335" s="26"/>
      <c r="T4335" s="53"/>
      <c r="Y4335" s="28"/>
    </row>
    <row r="4336" spans="9:25" x14ac:dyDescent="0.3">
      <c r="I4336" s="22">
        <v>43507</v>
      </c>
      <c r="J4336" s="29">
        <f t="shared" si="141"/>
        <v>2019</v>
      </c>
      <c r="K4336" s="29">
        <v>5495</v>
      </c>
      <c r="L4336" s="42">
        <v>6495</v>
      </c>
      <c r="M4336" s="26" t="str">
        <f t="shared" si="142"/>
        <v/>
      </c>
      <c r="N4336" s="54"/>
      <c r="O4336" s="26"/>
      <c r="T4336" s="53"/>
      <c r="Y4336" s="28"/>
    </row>
    <row r="4337" spans="9:25" x14ac:dyDescent="0.3">
      <c r="I4337" s="22">
        <v>43508</v>
      </c>
      <c r="J4337" s="29">
        <f t="shared" si="141"/>
        <v>2019</v>
      </c>
      <c r="K4337" s="29">
        <v>5460</v>
      </c>
      <c r="L4337" s="42">
        <v>6426.33</v>
      </c>
      <c r="M4337" s="26">
        <f t="shared" si="142"/>
        <v>-1.4887827759850984E-2</v>
      </c>
      <c r="N4337" s="54"/>
      <c r="O4337" s="26"/>
      <c r="T4337" s="53"/>
      <c r="Y4337" s="28"/>
    </row>
    <row r="4338" spans="9:25" x14ac:dyDescent="0.3">
      <c r="I4338" s="22">
        <v>43509</v>
      </c>
      <c r="J4338" s="29">
        <f t="shared" si="141"/>
        <v>2019</v>
      </c>
      <c r="K4338" s="29">
        <v>5420</v>
      </c>
      <c r="L4338" s="42">
        <v>6419.12</v>
      </c>
      <c r="M4338" s="26">
        <f t="shared" si="142"/>
        <v>-2.4179940348242279E-2</v>
      </c>
      <c r="N4338" s="54"/>
      <c r="O4338" s="26"/>
      <c r="T4338" s="53"/>
      <c r="Y4338" s="28"/>
    </row>
    <row r="4339" spans="9:25" x14ac:dyDescent="0.3">
      <c r="I4339" s="22">
        <v>43510</v>
      </c>
      <c r="J4339" s="29">
        <f t="shared" si="141"/>
        <v>2019</v>
      </c>
      <c r="K4339" s="29">
        <v>5380</v>
      </c>
      <c r="L4339" s="42">
        <v>6420.02</v>
      </c>
      <c r="M4339" s="26">
        <f t="shared" si="142"/>
        <v>-2.6443649156860247E-2</v>
      </c>
      <c r="N4339" s="54"/>
      <c r="O4339" s="26"/>
      <c r="T4339" s="53"/>
      <c r="Y4339" s="28"/>
    </row>
    <row r="4340" spans="9:25" x14ac:dyDescent="0.3">
      <c r="I4340" s="22">
        <v>43511</v>
      </c>
      <c r="J4340" s="29">
        <f t="shared" si="141"/>
        <v>2019</v>
      </c>
      <c r="K4340" s="29">
        <v>5360</v>
      </c>
      <c r="L4340" s="42">
        <v>6389.09</v>
      </c>
      <c r="M4340" s="26">
        <f t="shared" si="142"/>
        <v>-3.0719493657059428E-2</v>
      </c>
      <c r="N4340" s="54"/>
      <c r="O4340" s="26"/>
      <c r="T4340" s="53"/>
      <c r="Y4340" s="28"/>
    </row>
    <row r="4341" spans="9:25" x14ac:dyDescent="0.3">
      <c r="I4341" s="22">
        <v>43514</v>
      </c>
      <c r="J4341" s="29">
        <f t="shared" si="141"/>
        <v>2019</v>
      </c>
      <c r="K4341" s="29">
        <v>5480</v>
      </c>
      <c r="L4341" s="42">
        <v>6497.82</v>
      </c>
      <c r="M4341" s="26" t="str">
        <f t="shared" si="142"/>
        <v/>
      </c>
      <c r="N4341" s="54"/>
      <c r="O4341" s="26"/>
      <c r="T4341" s="53"/>
      <c r="Y4341" s="28"/>
    </row>
    <row r="4342" spans="9:25" x14ac:dyDescent="0.3">
      <c r="I4342" s="22">
        <v>43515</v>
      </c>
      <c r="J4342" s="29">
        <f t="shared" si="141"/>
        <v>2019</v>
      </c>
      <c r="K4342" s="29">
        <v>5380</v>
      </c>
      <c r="L4342" s="42">
        <v>6494.67</v>
      </c>
      <c r="M4342" s="26">
        <f t="shared" si="142"/>
        <v>-2.9094268599507554E-2</v>
      </c>
      <c r="N4342" s="54"/>
      <c r="O4342" s="26"/>
      <c r="T4342" s="53"/>
      <c r="Y4342" s="28"/>
    </row>
    <row r="4343" spans="9:25" x14ac:dyDescent="0.3">
      <c r="I4343" s="22">
        <v>43516</v>
      </c>
      <c r="J4343" s="29">
        <f t="shared" si="141"/>
        <v>2019</v>
      </c>
      <c r="K4343" s="29">
        <v>5500</v>
      </c>
      <c r="L4343" s="42">
        <v>6512.78</v>
      </c>
      <c r="M4343" s="26">
        <f t="shared" si="142"/>
        <v>-2.2527795788007642E-2</v>
      </c>
      <c r="N4343" s="54"/>
      <c r="O4343" s="26"/>
      <c r="T4343" s="53"/>
      <c r="Y4343" s="28"/>
    </row>
    <row r="4344" spans="9:25" x14ac:dyDescent="0.3">
      <c r="I4344" s="22">
        <v>43517</v>
      </c>
      <c r="J4344" s="29">
        <f t="shared" si="141"/>
        <v>2019</v>
      </c>
      <c r="K4344" s="29">
        <v>5505</v>
      </c>
      <c r="L4344" s="42">
        <v>6537.77</v>
      </c>
      <c r="M4344" s="26">
        <f t="shared" si="142"/>
        <v>-1.5899990968479875E-2</v>
      </c>
      <c r="N4344" s="54"/>
      <c r="O4344" s="26"/>
      <c r="T4344" s="53"/>
      <c r="Y4344" s="28"/>
    </row>
    <row r="4345" spans="9:25" x14ac:dyDescent="0.3">
      <c r="I4345" s="22">
        <v>43518</v>
      </c>
      <c r="J4345" s="29">
        <f t="shared" si="141"/>
        <v>2019</v>
      </c>
      <c r="K4345" s="29">
        <v>5490</v>
      </c>
      <c r="L4345" s="42">
        <v>6501.38</v>
      </c>
      <c r="M4345" s="26">
        <f t="shared" si="142"/>
        <v>-1.390553096741123E-2</v>
      </c>
      <c r="N4345" s="54"/>
      <c r="O4345" s="26"/>
      <c r="T4345" s="53"/>
      <c r="Y4345" s="28"/>
    </row>
    <row r="4346" spans="9:25" x14ac:dyDescent="0.3">
      <c r="I4346" s="22">
        <v>43521</v>
      </c>
      <c r="J4346" s="29">
        <f t="shared" si="141"/>
        <v>2019</v>
      </c>
      <c r="K4346" s="29">
        <v>5490</v>
      </c>
      <c r="L4346" s="42">
        <v>6525.36</v>
      </c>
      <c r="M4346" s="26" t="str">
        <f t="shared" si="142"/>
        <v/>
      </c>
      <c r="N4346" s="54"/>
      <c r="O4346" s="26"/>
      <c r="T4346" s="53"/>
      <c r="Y4346" s="28"/>
    </row>
    <row r="4347" spans="9:25" x14ac:dyDescent="0.3">
      <c r="I4347" s="22">
        <v>43522</v>
      </c>
      <c r="J4347" s="29">
        <f t="shared" si="141"/>
        <v>2019</v>
      </c>
      <c r="K4347" s="29">
        <v>5555</v>
      </c>
      <c r="L4347" s="42">
        <v>6540.95</v>
      </c>
      <c r="M4347" s="26">
        <f t="shared" si="142"/>
        <v>-2.0931641104739453E-3</v>
      </c>
      <c r="N4347" s="54"/>
      <c r="O4347" s="26"/>
      <c r="T4347" s="53"/>
      <c r="Y4347" s="28"/>
    </row>
    <row r="4348" spans="9:25" x14ac:dyDescent="0.3">
      <c r="I4348" s="22">
        <v>43523</v>
      </c>
      <c r="J4348" s="29">
        <f t="shared" si="141"/>
        <v>2019</v>
      </c>
      <c r="K4348" s="29">
        <v>5565</v>
      </c>
      <c r="L4348" s="42">
        <v>6525.68</v>
      </c>
      <c r="M4348" s="26">
        <f t="shared" si="142"/>
        <v>-1.1100284440053159E-2</v>
      </c>
      <c r="N4348" s="54"/>
      <c r="O4348" s="26"/>
      <c r="T4348" s="53"/>
      <c r="Y4348" s="28"/>
    </row>
    <row r="4349" spans="9:25" x14ac:dyDescent="0.3">
      <c r="I4349" s="22">
        <v>43524</v>
      </c>
      <c r="J4349" s="29">
        <f t="shared" si="141"/>
        <v>2019</v>
      </c>
      <c r="K4349" s="29">
        <v>5515</v>
      </c>
      <c r="L4349" s="42">
        <v>6443.35</v>
      </c>
      <c r="M4349" s="26">
        <f t="shared" si="142"/>
        <v>-2.3323460487902462E-2</v>
      </c>
      <c r="N4349" s="54"/>
      <c r="O4349" s="26"/>
      <c r="T4349" s="53"/>
      <c r="Y4349" s="28"/>
    </row>
    <row r="4350" spans="9:25" x14ac:dyDescent="0.3">
      <c r="I4350" s="22">
        <v>43525</v>
      </c>
      <c r="J4350" s="29">
        <f t="shared" si="141"/>
        <v>2019</v>
      </c>
      <c r="K4350" s="29">
        <v>5540</v>
      </c>
      <c r="L4350" s="42">
        <v>6499.88</v>
      </c>
      <c r="M4350" s="26">
        <f t="shared" si="142"/>
        <v>-1.6071631307664955E-2</v>
      </c>
      <c r="N4350" s="54"/>
      <c r="O4350" s="26"/>
      <c r="T4350" s="53"/>
      <c r="Y4350" s="28"/>
    </row>
    <row r="4351" spans="9:25" x14ac:dyDescent="0.3">
      <c r="I4351" s="22">
        <v>43528</v>
      </c>
      <c r="J4351" s="29">
        <f t="shared" si="141"/>
        <v>2019</v>
      </c>
      <c r="K4351" s="29">
        <v>5535</v>
      </c>
      <c r="L4351" s="42">
        <v>6488.42</v>
      </c>
      <c r="M4351" s="26" t="str">
        <f t="shared" si="142"/>
        <v/>
      </c>
      <c r="N4351" s="54"/>
      <c r="O4351" s="26"/>
      <c r="T4351" s="53"/>
      <c r="Y4351" s="28"/>
    </row>
    <row r="4352" spans="9:25" x14ac:dyDescent="0.3">
      <c r="I4352" s="22">
        <v>43529</v>
      </c>
      <c r="J4352" s="29">
        <f t="shared" si="141"/>
        <v>2019</v>
      </c>
      <c r="K4352" s="29">
        <v>5495</v>
      </c>
      <c r="L4352" s="42">
        <v>6441.28</v>
      </c>
      <c r="M4352" s="26">
        <f t="shared" si="142"/>
        <v>-1.6687046510314399E-2</v>
      </c>
      <c r="N4352" s="54"/>
      <c r="O4352" s="26"/>
      <c r="T4352" s="53"/>
      <c r="Y4352" s="28"/>
    </row>
    <row r="4353" spans="9:25" x14ac:dyDescent="0.3">
      <c r="I4353" s="22">
        <v>43530</v>
      </c>
      <c r="J4353" s="29">
        <f t="shared" si="141"/>
        <v>2019</v>
      </c>
      <c r="K4353" s="29">
        <v>5490</v>
      </c>
      <c r="L4353" s="42">
        <v>6457.96</v>
      </c>
      <c r="M4353" s="26">
        <f t="shared" si="142"/>
        <v>-6.4845056468274594E-3</v>
      </c>
      <c r="N4353" s="54"/>
      <c r="O4353" s="26"/>
      <c r="T4353" s="53"/>
      <c r="Y4353" s="28"/>
    </row>
    <row r="4354" spans="9:25" x14ac:dyDescent="0.3">
      <c r="I4354" s="22">
        <v>43532</v>
      </c>
      <c r="J4354" s="29">
        <f t="shared" si="141"/>
        <v>2019</v>
      </c>
      <c r="K4354" s="29">
        <v>5440</v>
      </c>
      <c r="L4354" s="42">
        <v>6383.07</v>
      </c>
      <c r="M4354" s="26">
        <f t="shared" si="142"/>
        <v>-9.3046428538171109E-3</v>
      </c>
      <c r="N4354" s="54"/>
      <c r="O4354" s="26"/>
      <c r="T4354" s="53"/>
      <c r="Y4354" s="28"/>
    </row>
    <row r="4355" spans="9:25" x14ac:dyDescent="0.3">
      <c r="I4355" s="22">
        <v>43535</v>
      </c>
      <c r="J4355" s="29">
        <f t="shared" si="141"/>
        <v>2019</v>
      </c>
      <c r="K4355" s="29">
        <v>5500</v>
      </c>
      <c r="L4355" s="42">
        <v>6366.43</v>
      </c>
      <c r="M4355" s="26" t="str">
        <f t="shared" si="142"/>
        <v/>
      </c>
      <c r="N4355" s="54"/>
      <c r="O4355" s="26"/>
      <c r="T4355" s="53"/>
      <c r="Y4355" s="28"/>
    </row>
    <row r="4356" spans="9:25" x14ac:dyDescent="0.3">
      <c r="I4356" s="22">
        <v>43536</v>
      </c>
      <c r="J4356" s="29">
        <f t="shared" si="141"/>
        <v>2019</v>
      </c>
      <c r="K4356" s="29">
        <v>5495</v>
      </c>
      <c r="L4356" s="42">
        <v>6353.77</v>
      </c>
      <c r="M4356" s="26">
        <f t="shared" si="142"/>
        <v>-2.260067777420538E-2</v>
      </c>
      <c r="N4356" s="54"/>
      <c r="O4356" s="26"/>
      <c r="T4356" s="53"/>
      <c r="Y4356" s="28"/>
    </row>
    <row r="4357" spans="9:25" x14ac:dyDescent="0.3">
      <c r="I4357" s="22">
        <v>43537</v>
      </c>
      <c r="J4357" s="29">
        <f t="shared" ref="J4357:J4420" si="143">YEAR(I4357)</f>
        <v>2019</v>
      </c>
      <c r="K4357" s="29">
        <v>5495</v>
      </c>
      <c r="L4357" s="42">
        <v>6377.58</v>
      </c>
      <c r="M4357" s="26">
        <f t="shared" ref="M4357:M4420" si="144">IFERROR((L4357-_xlfn.XLOOKUP(EDATE(I4357, -12), I:I, L:L, "", 0)) / _xlfn.XLOOKUP(EDATE(I4357, -12), I:I, L:L, "", 0),IF(_xlfn.XLOOKUP(EDATE(I4357, -12), I:I, L:L, "", 0)=0, "Previous Year Value is Zero", ""))</f>
        <v>-5.4998947425872174E-3</v>
      </c>
      <c r="N4357" s="54"/>
      <c r="O4357" s="26"/>
      <c r="T4357" s="53"/>
      <c r="Y4357" s="28"/>
    </row>
    <row r="4358" spans="9:25" x14ac:dyDescent="0.3">
      <c r="I4358" s="22">
        <v>43538</v>
      </c>
      <c r="J4358" s="29">
        <f t="shared" si="143"/>
        <v>2019</v>
      </c>
      <c r="K4358" s="29">
        <v>5480</v>
      </c>
      <c r="L4358" s="42">
        <v>6413.27</v>
      </c>
      <c r="M4358" s="26">
        <f t="shared" si="144"/>
        <v>4.802103211533907E-3</v>
      </c>
      <c r="N4358" s="54"/>
      <c r="O4358" s="26"/>
      <c r="T4358" s="53"/>
      <c r="Y4358" s="28"/>
    </row>
    <row r="4359" spans="9:25" x14ac:dyDescent="0.3">
      <c r="I4359" s="22">
        <v>43539</v>
      </c>
      <c r="J4359" s="29">
        <f t="shared" si="143"/>
        <v>2019</v>
      </c>
      <c r="K4359" s="29">
        <v>5500</v>
      </c>
      <c r="L4359" s="42">
        <v>6461.18</v>
      </c>
      <c r="M4359" s="26">
        <f t="shared" si="144"/>
        <v>2.2031351334250885E-2</v>
      </c>
      <c r="N4359" s="54"/>
      <c r="O4359" s="26"/>
      <c r="T4359" s="53"/>
      <c r="Y4359" s="28"/>
    </row>
    <row r="4360" spans="9:25" x14ac:dyDescent="0.3">
      <c r="I4360" s="22">
        <v>43542</v>
      </c>
      <c r="J4360" s="29">
        <f t="shared" si="143"/>
        <v>2019</v>
      </c>
      <c r="K4360" s="29">
        <v>5540</v>
      </c>
      <c r="L4360" s="42">
        <v>6509.45</v>
      </c>
      <c r="M4360" s="26" t="str">
        <f t="shared" si="144"/>
        <v/>
      </c>
      <c r="N4360" s="54"/>
      <c r="O4360" s="26"/>
      <c r="T4360" s="53"/>
      <c r="Y4360" s="28"/>
    </row>
    <row r="4361" spans="9:25" x14ac:dyDescent="0.3">
      <c r="I4361" s="22">
        <v>43543</v>
      </c>
      <c r="J4361" s="29">
        <f t="shared" si="143"/>
        <v>2019</v>
      </c>
      <c r="K4361" s="29">
        <v>5500</v>
      </c>
      <c r="L4361" s="42">
        <v>6480.28</v>
      </c>
      <c r="M4361" s="26">
        <f t="shared" si="144"/>
        <v>3.0321627710638413E-2</v>
      </c>
      <c r="N4361" s="54"/>
      <c r="O4361" s="26"/>
      <c r="T4361" s="53"/>
      <c r="Y4361" s="28"/>
    </row>
    <row r="4362" spans="9:25" x14ac:dyDescent="0.3">
      <c r="I4362" s="22">
        <v>43544</v>
      </c>
      <c r="J4362" s="29">
        <f t="shared" si="143"/>
        <v>2019</v>
      </c>
      <c r="K4362" s="29">
        <v>5515</v>
      </c>
      <c r="L4362" s="42">
        <v>6482.71</v>
      </c>
      <c r="M4362" s="26">
        <f t="shared" si="144"/>
        <v>3.8300141905765618E-2</v>
      </c>
      <c r="N4362" s="54"/>
      <c r="O4362" s="26"/>
      <c r="T4362" s="53"/>
      <c r="Y4362" s="28"/>
    </row>
    <row r="4363" spans="9:25" x14ac:dyDescent="0.3">
      <c r="I4363" s="22">
        <v>43545</v>
      </c>
      <c r="J4363" s="29">
        <f t="shared" si="143"/>
        <v>2019</v>
      </c>
      <c r="K4363" s="29">
        <v>5490</v>
      </c>
      <c r="L4363" s="42">
        <v>6501.78</v>
      </c>
      <c r="M4363" s="26">
        <f t="shared" si="144"/>
        <v>2.9931108551948939E-2</v>
      </c>
      <c r="N4363" s="54"/>
      <c r="O4363" s="26"/>
      <c r="T4363" s="53"/>
      <c r="Y4363" s="28"/>
    </row>
    <row r="4364" spans="9:25" x14ac:dyDescent="0.3">
      <c r="I4364" s="22">
        <v>43546</v>
      </c>
      <c r="J4364" s="29">
        <f t="shared" si="143"/>
        <v>2019</v>
      </c>
      <c r="K4364" s="29">
        <v>5490</v>
      </c>
      <c r="L4364" s="42">
        <v>6525.27</v>
      </c>
      <c r="M4364" s="26">
        <f t="shared" si="144"/>
        <v>4.3363761518499272E-2</v>
      </c>
      <c r="N4364" s="54"/>
      <c r="O4364" s="26"/>
      <c r="T4364" s="53"/>
      <c r="Y4364" s="28"/>
    </row>
    <row r="4365" spans="9:25" x14ac:dyDescent="0.3">
      <c r="I4365" s="22">
        <v>43549</v>
      </c>
      <c r="J4365" s="29">
        <f t="shared" si="143"/>
        <v>2019</v>
      </c>
      <c r="K4365" s="29">
        <v>5450</v>
      </c>
      <c r="L4365" s="42">
        <v>6411.25</v>
      </c>
      <c r="M4365" s="26" t="str">
        <f t="shared" si="144"/>
        <v/>
      </c>
      <c r="N4365" s="54"/>
      <c r="O4365" s="26"/>
      <c r="T4365" s="53"/>
      <c r="Y4365" s="28"/>
    </row>
    <row r="4366" spans="9:25" x14ac:dyDescent="0.3">
      <c r="I4366" s="22">
        <v>43550</v>
      </c>
      <c r="J4366" s="29">
        <f t="shared" si="143"/>
        <v>2019</v>
      </c>
      <c r="K4366" s="29">
        <v>5465</v>
      </c>
      <c r="L4366" s="42">
        <v>6470</v>
      </c>
      <c r="M4366" s="26">
        <f t="shared" si="144"/>
        <v>4.351977445779711E-2</v>
      </c>
      <c r="N4366" s="54"/>
      <c r="O4366" s="26"/>
      <c r="T4366" s="53"/>
      <c r="Y4366" s="28"/>
    </row>
    <row r="4367" spans="9:25" x14ac:dyDescent="0.3">
      <c r="I4367" s="22">
        <v>43551</v>
      </c>
      <c r="J4367" s="29">
        <f t="shared" si="143"/>
        <v>2019</v>
      </c>
      <c r="K4367" s="29">
        <v>5450</v>
      </c>
      <c r="L4367" s="42">
        <v>6444.74</v>
      </c>
      <c r="M4367" s="26">
        <f t="shared" si="144"/>
        <v>3.7908959875027078E-2</v>
      </c>
      <c r="N4367" s="54"/>
      <c r="O4367" s="26"/>
      <c r="T4367" s="53"/>
      <c r="Y4367" s="28"/>
    </row>
    <row r="4368" spans="9:25" x14ac:dyDescent="0.3">
      <c r="I4368" s="22">
        <v>43552</v>
      </c>
      <c r="J4368" s="29">
        <f t="shared" si="143"/>
        <v>2019</v>
      </c>
      <c r="K4368" s="29">
        <v>5490</v>
      </c>
      <c r="L4368" s="42">
        <v>6480.79</v>
      </c>
      <c r="M4368" s="26">
        <f t="shared" si="144"/>
        <v>5.5358875984392986E-2</v>
      </c>
      <c r="N4368" s="54"/>
      <c r="O4368" s="26"/>
      <c r="T4368" s="53"/>
      <c r="Y4368" s="28"/>
    </row>
    <row r="4369" spans="9:25" x14ac:dyDescent="0.3">
      <c r="I4369" s="22">
        <v>43553</v>
      </c>
      <c r="J4369" s="29">
        <f t="shared" si="143"/>
        <v>2019</v>
      </c>
      <c r="K4369" s="29">
        <v>5550</v>
      </c>
      <c r="L4369" s="42">
        <v>6468.76</v>
      </c>
      <c r="M4369" s="26">
        <f t="shared" si="144"/>
        <v>4.5204467934186428E-2</v>
      </c>
      <c r="N4369" s="54"/>
      <c r="O4369" s="26"/>
      <c r="T4369" s="53"/>
      <c r="Y4369" s="28"/>
    </row>
    <row r="4370" spans="9:25" x14ac:dyDescent="0.3">
      <c r="I4370" s="22">
        <v>43556</v>
      </c>
      <c r="J4370" s="29">
        <f t="shared" si="143"/>
        <v>2019</v>
      </c>
      <c r="K4370" s="29">
        <v>5475</v>
      </c>
      <c r="L4370" s="42">
        <v>6452.61</v>
      </c>
      <c r="M4370" s="26" t="str">
        <f t="shared" si="144"/>
        <v/>
      </c>
      <c r="N4370" s="54"/>
      <c r="O4370" s="26"/>
      <c r="T4370" s="53"/>
      <c r="Y4370" s="28"/>
    </row>
    <row r="4371" spans="9:25" x14ac:dyDescent="0.3">
      <c r="I4371" s="22">
        <v>43557</v>
      </c>
      <c r="J4371" s="29">
        <f t="shared" si="143"/>
        <v>2019</v>
      </c>
      <c r="K4371" s="29">
        <v>5500</v>
      </c>
      <c r="L4371" s="42">
        <v>6476.07</v>
      </c>
      <c r="M4371" s="26">
        <f t="shared" si="144"/>
        <v>3.7736937491286857E-2</v>
      </c>
      <c r="N4371" s="54"/>
      <c r="O4371" s="26"/>
      <c r="T4371" s="53"/>
      <c r="Y4371" s="28"/>
    </row>
    <row r="4372" spans="9:25" x14ac:dyDescent="0.3">
      <c r="I4372" s="22">
        <v>43559</v>
      </c>
      <c r="J4372" s="29">
        <f t="shared" si="143"/>
        <v>2019</v>
      </c>
      <c r="K4372" s="29">
        <v>5545</v>
      </c>
      <c r="L4372" s="42">
        <v>6494.63</v>
      </c>
      <c r="M4372" s="26">
        <f t="shared" si="144"/>
        <v>5.481963911581747E-2</v>
      </c>
      <c r="N4372" s="54"/>
      <c r="O4372" s="26"/>
      <c r="T4372" s="53"/>
      <c r="Y4372" s="28"/>
    </row>
    <row r="4373" spans="9:25" x14ac:dyDescent="0.3">
      <c r="I4373" s="22">
        <v>43560</v>
      </c>
      <c r="J4373" s="29">
        <f t="shared" si="143"/>
        <v>2019</v>
      </c>
      <c r="K4373" s="29">
        <v>5505</v>
      </c>
      <c r="L4373" s="42">
        <v>6474.02</v>
      </c>
      <c r="M4373" s="26">
        <f t="shared" si="144"/>
        <v>4.7028818271356701E-2</v>
      </c>
      <c r="N4373" s="54"/>
      <c r="O4373" s="26"/>
      <c r="T4373" s="53"/>
      <c r="Y4373" s="28"/>
    </row>
    <row r="4374" spans="9:25" x14ac:dyDescent="0.3">
      <c r="I4374" s="22">
        <v>43563</v>
      </c>
      <c r="J4374" s="29">
        <f t="shared" si="143"/>
        <v>2019</v>
      </c>
      <c r="K4374" s="29">
        <v>5515</v>
      </c>
      <c r="L4374" s="42">
        <v>6425.73</v>
      </c>
      <c r="M4374" s="26" t="str">
        <f t="shared" si="144"/>
        <v/>
      </c>
      <c r="N4374" s="54"/>
      <c r="O4374" s="26"/>
      <c r="T4374" s="53"/>
      <c r="Y4374" s="28"/>
    </row>
    <row r="4375" spans="9:25" x14ac:dyDescent="0.3">
      <c r="I4375" s="22">
        <v>43564</v>
      </c>
      <c r="J4375" s="29">
        <f t="shared" si="143"/>
        <v>2019</v>
      </c>
      <c r="K4375" s="29">
        <v>5545</v>
      </c>
      <c r="L4375" s="42">
        <v>6484.35</v>
      </c>
      <c r="M4375" s="26">
        <f t="shared" si="144"/>
        <v>3.8138815554591442E-2</v>
      </c>
      <c r="N4375" s="54"/>
      <c r="O4375" s="26"/>
      <c r="T4375" s="53"/>
      <c r="Y4375" s="28"/>
    </row>
    <row r="4376" spans="9:25" x14ac:dyDescent="0.3">
      <c r="I4376" s="22">
        <v>43565</v>
      </c>
      <c r="J4376" s="29">
        <f t="shared" si="143"/>
        <v>2019</v>
      </c>
      <c r="K4376" s="29">
        <v>5535</v>
      </c>
      <c r="L4376" s="42">
        <v>6478.33</v>
      </c>
      <c r="M4376" s="26">
        <f t="shared" si="144"/>
        <v>2.4109127354240277E-2</v>
      </c>
      <c r="N4376" s="54"/>
      <c r="O4376" s="26"/>
      <c r="T4376" s="53"/>
      <c r="Y4376" s="28"/>
    </row>
    <row r="4377" spans="9:25" x14ac:dyDescent="0.3">
      <c r="I4377" s="22">
        <v>43566</v>
      </c>
      <c r="J4377" s="29">
        <f t="shared" si="143"/>
        <v>2019</v>
      </c>
      <c r="K4377" s="29">
        <v>5490</v>
      </c>
      <c r="L4377" s="42">
        <v>6410.17</v>
      </c>
      <c r="M4377" s="26">
        <f t="shared" si="144"/>
        <v>7.741006425161066E-3</v>
      </c>
      <c r="N4377" s="54"/>
      <c r="O4377" s="26"/>
      <c r="T4377" s="53"/>
      <c r="Y4377" s="28"/>
    </row>
    <row r="4378" spans="9:25" x14ac:dyDescent="0.3">
      <c r="I4378" s="22">
        <v>43567</v>
      </c>
      <c r="J4378" s="29">
        <f t="shared" si="143"/>
        <v>2019</v>
      </c>
      <c r="K4378" s="29">
        <v>5510</v>
      </c>
      <c r="L4378" s="42">
        <v>6405.87</v>
      </c>
      <c r="M4378" s="26">
        <f t="shared" si="144"/>
        <v>1.5064651074348689E-2</v>
      </c>
      <c r="N4378" s="54"/>
      <c r="O4378" s="26"/>
      <c r="T4378" s="53"/>
      <c r="Y4378" s="28"/>
    </row>
    <row r="4379" spans="9:25" x14ac:dyDescent="0.3">
      <c r="I4379" s="22">
        <v>43570</v>
      </c>
      <c r="J4379" s="29">
        <f t="shared" si="143"/>
        <v>2019</v>
      </c>
      <c r="K4379" s="29">
        <v>5505</v>
      </c>
      <c r="L4379" s="42">
        <v>6435.15</v>
      </c>
      <c r="M4379" s="26" t="str">
        <f t="shared" si="144"/>
        <v/>
      </c>
      <c r="N4379" s="54"/>
      <c r="O4379" s="26"/>
      <c r="T4379" s="53"/>
      <c r="Y4379" s="28"/>
    </row>
    <row r="4380" spans="9:25" x14ac:dyDescent="0.3">
      <c r="I4380" s="22">
        <v>43571</v>
      </c>
      <c r="J4380" s="29">
        <f t="shared" si="143"/>
        <v>2019</v>
      </c>
      <c r="K4380" s="29">
        <v>5495</v>
      </c>
      <c r="L4380" s="42">
        <v>6481.54</v>
      </c>
      <c r="M4380" s="26">
        <f t="shared" si="144"/>
        <v>3.0984212828568013E-2</v>
      </c>
      <c r="N4380" s="54"/>
      <c r="O4380" s="26"/>
      <c r="T4380" s="53"/>
      <c r="Y4380" s="28"/>
    </row>
    <row r="4381" spans="9:25" x14ac:dyDescent="0.3">
      <c r="I4381" s="22">
        <v>43573</v>
      </c>
      <c r="J4381" s="29">
        <f t="shared" si="143"/>
        <v>2019</v>
      </c>
      <c r="K4381" s="29">
        <v>5625</v>
      </c>
      <c r="L4381" s="42">
        <v>6507.22</v>
      </c>
      <c r="M4381" s="26">
        <f t="shared" si="144"/>
        <v>2.962178857311935E-2</v>
      </c>
      <c r="N4381" s="54"/>
      <c r="O4381" s="26"/>
      <c r="T4381" s="53"/>
      <c r="Y4381" s="28"/>
    </row>
    <row r="4382" spans="9:25" x14ac:dyDescent="0.3">
      <c r="I4382" s="22">
        <v>43577</v>
      </c>
      <c r="J4382" s="29">
        <f t="shared" si="143"/>
        <v>2019</v>
      </c>
      <c r="K4382" s="29">
        <v>5625</v>
      </c>
      <c r="L4382" s="42">
        <v>6414.74</v>
      </c>
      <c r="M4382" s="26" t="str">
        <f t="shared" si="144"/>
        <v/>
      </c>
      <c r="N4382" s="54"/>
      <c r="O4382" s="26"/>
      <c r="T4382" s="53"/>
      <c r="Y4382" s="28"/>
    </row>
    <row r="4383" spans="9:25" x14ac:dyDescent="0.3">
      <c r="I4383" s="22">
        <v>43578</v>
      </c>
      <c r="J4383" s="29">
        <f t="shared" si="143"/>
        <v>2019</v>
      </c>
      <c r="K4383" s="29">
        <v>5630</v>
      </c>
      <c r="L4383" s="42">
        <v>6462.82</v>
      </c>
      <c r="M4383" s="26">
        <f t="shared" si="144"/>
        <v>2.4519074530567612E-2</v>
      </c>
      <c r="N4383" s="54"/>
      <c r="O4383" s="26"/>
      <c r="T4383" s="53"/>
      <c r="Y4383" s="28"/>
    </row>
    <row r="4384" spans="9:25" x14ac:dyDescent="0.3">
      <c r="I4384" s="22">
        <v>43579</v>
      </c>
      <c r="J4384" s="29">
        <f t="shared" si="143"/>
        <v>2019</v>
      </c>
      <c r="K4384" s="29">
        <v>5630</v>
      </c>
      <c r="L4384" s="42">
        <v>6447.89</v>
      </c>
      <c r="M4384" s="26">
        <f t="shared" si="144"/>
        <v>3.5034127172677711E-2</v>
      </c>
      <c r="N4384" s="54"/>
      <c r="O4384" s="26"/>
      <c r="T4384" s="53"/>
      <c r="Y4384" s="28"/>
    </row>
    <row r="4385" spans="9:25" x14ac:dyDescent="0.3">
      <c r="I4385" s="22">
        <v>43580</v>
      </c>
      <c r="J4385" s="29">
        <f t="shared" si="143"/>
        <v>2019</v>
      </c>
      <c r="K4385" s="29">
        <v>5595</v>
      </c>
      <c r="L4385" s="42">
        <v>6372.79</v>
      </c>
      <c r="M4385" s="26">
        <f t="shared" si="144"/>
        <v>4.8182109755997203E-2</v>
      </c>
      <c r="N4385" s="54"/>
      <c r="O4385" s="26"/>
      <c r="T4385" s="53"/>
      <c r="Y4385" s="28"/>
    </row>
    <row r="4386" spans="9:25" x14ac:dyDescent="0.3">
      <c r="I4386" s="22">
        <v>43581</v>
      </c>
      <c r="J4386" s="29">
        <f t="shared" si="143"/>
        <v>2019</v>
      </c>
      <c r="K4386" s="29">
        <v>5620</v>
      </c>
      <c r="L4386" s="42">
        <v>6401.08</v>
      </c>
      <c r="M4386" s="26">
        <f t="shared" si="144"/>
        <v>8.3239694036417816E-2</v>
      </c>
      <c r="N4386" s="54"/>
      <c r="O4386" s="26"/>
      <c r="T4386" s="53"/>
      <c r="Y4386" s="28"/>
    </row>
    <row r="4387" spans="9:25" x14ac:dyDescent="0.3">
      <c r="I4387" s="22">
        <v>43584</v>
      </c>
      <c r="J4387" s="29">
        <f t="shared" si="143"/>
        <v>2019</v>
      </c>
      <c r="K4387" s="29">
        <v>5685</v>
      </c>
      <c r="L4387" s="42">
        <v>6425.9</v>
      </c>
      <c r="M4387" s="26" t="str">
        <f t="shared" si="144"/>
        <v/>
      </c>
      <c r="N4387" s="54"/>
      <c r="O4387" s="26"/>
      <c r="T4387" s="53"/>
      <c r="Y4387" s="28"/>
    </row>
    <row r="4388" spans="9:25" x14ac:dyDescent="0.3">
      <c r="I4388" s="22">
        <v>43585</v>
      </c>
      <c r="J4388" s="29">
        <f t="shared" si="143"/>
        <v>2019</v>
      </c>
      <c r="K4388" s="29">
        <v>5750</v>
      </c>
      <c r="L4388" s="42">
        <v>6455.35</v>
      </c>
      <c r="M4388" s="26">
        <f t="shared" si="144"/>
        <v>7.6860841423948209E-2</v>
      </c>
      <c r="N4388" s="54"/>
      <c r="O4388" s="26"/>
      <c r="T4388" s="53"/>
      <c r="Y4388" s="28"/>
    </row>
    <row r="4389" spans="9:25" x14ac:dyDescent="0.3">
      <c r="I4389" s="22">
        <v>43587</v>
      </c>
      <c r="J4389" s="29">
        <f t="shared" si="143"/>
        <v>2019</v>
      </c>
      <c r="K4389" s="29">
        <v>5685</v>
      </c>
      <c r="L4389" s="42">
        <v>6374.42</v>
      </c>
      <c r="M4389" s="26">
        <f t="shared" si="144"/>
        <v>6.0240442829960265E-2</v>
      </c>
      <c r="N4389" s="54"/>
      <c r="O4389" s="26"/>
      <c r="T4389" s="53"/>
      <c r="Y4389" s="28"/>
    </row>
    <row r="4390" spans="9:25" x14ac:dyDescent="0.3">
      <c r="I4390" s="22">
        <v>43588</v>
      </c>
      <c r="J4390" s="29">
        <f t="shared" si="143"/>
        <v>2019</v>
      </c>
      <c r="K4390" s="29">
        <v>5675</v>
      </c>
      <c r="L4390" s="42">
        <v>6319.46</v>
      </c>
      <c r="M4390" s="26">
        <f t="shared" si="144"/>
        <v>7.8639910014627834E-2</v>
      </c>
      <c r="N4390" s="54"/>
      <c r="O4390" s="26"/>
      <c r="T4390" s="53"/>
      <c r="Y4390" s="28"/>
    </row>
    <row r="4391" spans="9:25" x14ac:dyDescent="0.3">
      <c r="I4391" s="22">
        <v>43591</v>
      </c>
      <c r="J4391" s="29">
        <f t="shared" si="143"/>
        <v>2019</v>
      </c>
      <c r="K4391" s="29">
        <v>5620</v>
      </c>
      <c r="L4391" s="42">
        <v>6256.35</v>
      </c>
      <c r="M4391" s="26" t="str">
        <f t="shared" si="144"/>
        <v/>
      </c>
      <c r="N4391" s="54"/>
      <c r="O4391" s="26"/>
      <c r="T4391" s="53"/>
      <c r="Y4391" s="28"/>
    </row>
    <row r="4392" spans="9:25" x14ac:dyDescent="0.3">
      <c r="I4392" s="22">
        <v>43592</v>
      </c>
      <c r="J4392" s="29">
        <f t="shared" si="143"/>
        <v>2019</v>
      </c>
      <c r="K4392" s="29">
        <v>5660</v>
      </c>
      <c r="L4392" s="42">
        <v>6297.32</v>
      </c>
      <c r="M4392" s="26">
        <f t="shared" si="144"/>
        <v>7.0044689130176085E-2</v>
      </c>
      <c r="N4392" s="54"/>
      <c r="O4392" s="26"/>
      <c r="T4392" s="53"/>
      <c r="Y4392" s="28"/>
    </row>
    <row r="4393" spans="9:25" x14ac:dyDescent="0.3">
      <c r="I4393" s="22">
        <v>43593</v>
      </c>
      <c r="J4393" s="29">
        <f t="shared" si="143"/>
        <v>2019</v>
      </c>
      <c r="K4393" s="29">
        <v>5700</v>
      </c>
      <c r="L4393" s="42">
        <v>6270.2</v>
      </c>
      <c r="M4393" s="26">
        <f t="shared" si="144"/>
        <v>8.5801562673168491E-2</v>
      </c>
      <c r="N4393" s="54"/>
      <c r="O4393" s="26"/>
      <c r="T4393" s="53"/>
      <c r="Y4393" s="28"/>
    </row>
    <row r="4394" spans="9:25" x14ac:dyDescent="0.3">
      <c r="I4394" s="22">
        <v>43594</v>
      </c>
      <c r="J4394" s="29">
        <f t="shared" si="143"/>
        <v>2019</v>
      </c>
      <c r="K4394" s="29">
        <v>5630</v>
      </c>
      <c r="L4394" s="42">
        <v>6198.8</v>
      </c>
      <c r="M4394" s="26">
        <f t="shared" si="144"/>
        <v>4.9232050427052511E-2</v>
      </c>
      <c r="N4394" s="54"/>
      <c r="O4394" s="26"/>
      <c r="T4394" s="53"/>
      <c r="Y4394" s="28"/>
    </row>
    <row r="4395" spans="9:25" x14ac:dyDescent="0.3">
      <c r="I4395" s="22">
        <v>43595</v>
      </c>
      <c r="J4395" s="29">
        <f t="shared" si="143"/>
        <v>2019</v>
      </c>
      <c r="K4395" s="29">
        <v>5610</v>
      </c>
      <c r="L4395" s="42">
        <v>6209.12</v>
      </c>
      <c r="M4395" s="26" t="str">
        <f t="shared" si="144"/>
        <v/>
      </c>
      <c r="N4395" s="54"/>
      <c r="O4395" s="26"/>
      <c r="T4395" s="53"/>
      <c r="Y4395" s="28"/>
    </row>
    <row r="4396" spans="9:25" x14ac:dyDescent="0.3">
      <c r="I4396" s="22">
        <v>43598</v>
      </c>
      <c r="J4396" s="29">
        <f t="shared" si="143"/>
        <v>2019</v>
      </c>
      <c r="K4396" s="29">
        <v>5610</v>
      </c>
      <c r="L4396" s="42">
        <v>6135.4</v>
      </c>
      <c r="M4396" s="26" t="str">
        <f t="shared" si="144"/>
        <v/>
      </c>
      <c r="N4396" s="54"/>
      <c r="O4396" s="26"/>
      <c r="T4396" s="53"/>
      <c r="Y4396" s="28"/>
    </row>
    <row r="4397" spans="9:25" x14ac:dyDescent="0.3">
      <c r="I4397" s="22">
        <v>43599</v>
      </c>
      <c r="J4397" s="29">
        <f t="shared" si="143"/>
        <v>2019</v>
      </c>
      <c r="K4397" s="29">
        <v>5495</v>
      </c>
      <c r="L4397" s="42">
        <v>6071.2</v>
      </c>
      <c r="M4397" s="26">
        <f t="shared" si="144"/>
        <v>2.0857014104211081E-2</v>
      </c>
      <c r="N4397" s="54"/>
      <c r="O4397" s="26"/>
      <c r="T4397" s="53"/>
      <c r="Y4397" s="28"/>
    </row>
    <row r="4398" spans="9:25" x14ac:dyDescent="0.3">
      <c r="I4398" s="22">
        <v>43600</v>
      </c>
      <c r="J4398" s="29">
        <f t="shared" si="143"/>
        <v>2019</v>
      </c>
      <c r="K4398" s="29">
        <v>5460</v>
      </c>
      <c r="L4398" s="42">
        <v>5980.89</v>
      </c>
      <c r="M4398" s="26">
        <f t="shared" si="144"/>
        <v>2.4454790240693997E-2</v>
      </c>
      <c r="N4398" s="54"/>
      <c r="O4398" s="26"/>
      <c r="T4398" s="53"/>
      <c r="Y4398" s="28"/>
    </row>
    <row r="4399" spans="9:25" x14ac:dyDescent="0.3">
      <c r="I4399" s="22">
        <v>43601</v>
      </c>
      <c r="J4399" s="29">
        <f t="shared" si="143"/>
        <v>2019</v>
      </c>
      <c r="K4399" s="29">
        <v>5280</v>
      </c>
      <c r="L4399" s="42">
        <v>5895.74</v>
      </c>
      <c r="M4399" s="26">
        <f t="shared" si="144"/>
        <v>9.2921974985705185E-3</v>
      </c>
      <c r="N4399" s="54"/>
      <c r="O4399" s="26"/>
      <c r="T4399" s="53"/>
      <c r="Y4399" s="28"/>
    </row>
    <row r="4400" spans="9:25" x14ac:dyDescent="0.3">
      <c r="I4400" s="22">
        <v>43602</v>
      </c>
      <c r="J4400" s="29">
        <f t="shared" si="143"/>
        <v>2019</v>
      </c>
      <c r="K4400" s="29">
        <v>5180</v>
      </c>
      <c r="L4400" s="42">
        <v>5826.87</v>
      </c>
      <c r="M4400" s="26">
        <f t="shared" si="144"/>
        <v>1.8827631741839327E-3</v>
      </c>
      <c r="N4400" s="54"/>
      <c r="O4400" s="26"/>
      <c r="T4400" s="53"/>
      <c r="Y4400" s="28"/>
    </row>
    <row r="4401" spans="9:25" x14ac:dyDescent="0.3">
      <c r="I4401" s="22">
        <v>43605</v>
      </c>
      <c r="J4401" s="29">
        <f t="shared" si="143"/>
        <v>2019</v>
      </c>
      <c r="K4401" s="29">
        <v>5380</v>
      </c>
      <c r="L4401" s="42">
        <v>5907.12</v>
      </c>
      <c r="M4401" s="26" t="str">
        <f t="shared" si="144"/>
        <v/>
      </c>
      <c r="N4401" s="54"/>
      <c r="O4401" s="26"/>
      <c r="T4401" s="53"/>
      <c r="Y4401" s="28"/>
    </row>
    <row r="4402" spans="9:25" x14ac:dyDescent="0.3">
      <c r="I4402" s="22">
        <v>43606</v>
      </c>
      <c r="J4402" s="29">
        <f t="shared" si="143"/>
        <v>2019</v>
      </c>
      <c r="K4402" s="29">
        <v>5460</v>
      </c>
      <c r="L4402" s="42">
        <v>5951.37</v>
      </c>
      <c r="M4402" s="26">
        <f t="shared" si="144"/>
        <v>3.7936116222084551E-2</v>
      </c>
      <c r="N4402" s="54"/>
      <c r="O4402" s="26"/>
      <c r="T4402" s="53"/>
      <c r="Y4402" s="28"/>
    </row>
    <row r="4403" spans="9:25" x14ac:dyDescent="0.3">
      <c r="I4403" s="22">
        <v>43607</v>
      </c>
      <c r="J4403" s="29">
        <f t="shared" si="143"/>
        <v>2019</v>
      </c>
      <c r="K4403" s="29">
        <v>5460</v>
      </c>
      <c r="L4403" s="42">
        <v>5939.64</v>
      </c>
      <c r="M4403" s="26">
        <f t="shared" si="144"/>
        <v>3.2779702040646071E-2</v>
      </c>
      <c r="N4403" s="54"/>
      <c r="O4403" s="26"/>
      <c r="T4403" s="53"/>
      <c r="Y4403" s="28"/>
    </row>
    <row r="4404" spans="9:25" x14ac:dyDescent="0.3">
      <c r="I4404" s="22">
        <v>43608</v>
      </c>
      <c r="J4404" s="29">
        <f t="shared" si="143"/>
        <v>2019</v>
      </c>
      <c r="K4404" s="29">
        <v>5605</v>
      </c>
      <c r="L4404" s="42">
        <v>6032.7</v>
      </c>
      <c r="M4404" s="26">
        <f t="shared" si="144"/>
        <v>4.1557320441988919E-2</v>
      </c>
      <c r="N4404" s="54"/>
      <c r="O4404" s="26"/>
      <c r="T4404" s="53"/>
      <c r="Y4404" s="28"/>
    </row>
    <row r="4405" spans="9:25" x14ac:dyDescent="0.3">
      <c r="I4405" s="22">
        <v>43609</v>
      </c>
      <c r="J4405" s="29">
        <f t="shared" si="143"/>
        <v>2019</v>
      </c>
      <c r="K4405" s="29">
        <v>5610</v>
      </c>
      <c r="L4405" s="42">
        <v>6057.35</v>
      </c>
      <c r="M4405" s="26">
        <f t="shared" si="144"/>
        <v>1.8634365530207548E-2</v>
      </c>
      <c r="N4405" s="54"/>
      <c r="O4405" s="26"/>
      <c r="T4405" s="53"/>
      <c r="Y4405" s="28"/>
    </row>
    <row r="4406" spans="9:25" x14ac:dyDescent="0.3">
      <c r="I4406" s="22">
        <v>43612</v>
      </c>
      <c r="J4406" s="29">
        <f t="shared" si="143"/>
        <v>2019</v>
      </c>
      <c r="K4406" s="29">
        <v>5685</v>
      </c>
      <c r="L4406" s="42">
        <v>6098.97</v>
      </c>
      <c r="M4406" s="26" t="str">
        <f t="shared" si="144"/>
        <v/>
      </c>
      <c r="N4406" s="54"/>
      <c r="O4406" s="26"/>
      <c r="T4406" s="53"/>
      <c r="Y4406" s="28"/>
    </row>
    <row r="4407" spans="9:25" x14ac:dyDescent="0.3">
      <c r="I4407" s="22">
        <v>43613</v>
      </c>
      <c r="J4407" s="29">
        <f t="shared" si="143"/>
        <v>2019</v>
      </c>
      <c r="K4407" s="29">
        <v>5735</v>
      </c>
      <c r="L4407" s="42">
        <v>6033.14</v>
      </c>
      <c r="M4407" s="26">
        <f t="shared" si="144"/>
        <v>-5.7989595160447107E-3</v>
      </c>
      <c r="N4407" s="54"/>
      <c r="O4407" s="26"/>
      <c r="T4407" s="53"/>
      <c r="Y4407" s="28"/>
    </row>
    <row r="4408" spans="9:25" x14ac:dyDescent="0.3">
      <c r="I4408" s="22">
        <v>43614</v>
      </c>
      <c r="J4408" s="29">
        <f t="shared" si="143"/>
        <v>2019</v>
      </c>
      <c r="K4408" s="29">
        <v>5740</v>
      </c>
      <c r="L4408" s="42">
        <v>6104.11</v>
      </c>
      <c r="M4408" s="26" t="str">
        <f t="shared" si="144"/>
        <v/>
      </c>
      <c r="N4408" s="54"/>
      <c r="O4408" s="26"/>
      <c r="T4408" s="53"/>
      <c r="Y4408" s="28"/>
    </row>
    <row r="4409" spans="9:25" x14ac:dyDescent="0.3">
      <c r="I4409" s="22">
        <v>43616</v>
      </c>
      <c r="J4409" s="29">
        <f t="shared" si="143"/>
        <v>2019</v>
      </c>
      <c r="K4409" s="29">
        <v>5820</v>
      </c>
      <c r="L4409" s="42">
        <v>6209.12</v>
      </c>
      <c r="M4409" s="26">
        <f t="shared" si="144"/>
        <v>3.7691419365297379E-2</v>
      </c>
      <c r="N4409" s="54"/>
      <c r="O4409" s="26"/>
      <c r="T4409" s="53"/>
      <c r="Y4409" s="28"/>
    </row>
    <row r="4410" spans="9:25" x14ac:dyDescent="0.3">
      <c r="I4410" s="22">
        <v>43626</v>
      </c>
      <c r="J4410" s="29">
        <f t="shared" si="143"/>
        <v>2019</v>
      </c>
      <c r="K4410" s="29">
        <v>5880</v>
      </c>
      <c r="L4410" s="42">
        <v>6289.61</v>
      </c>
      <c r="M4410" s="26" t="str">
        <f t="shared" si="144"/>
        <v/>
      </c>
      <c r="N4410" s="54"/>
      <c r="O4410" s="26"/>
      <c r="T4410" s="53"/>
      <c r="Y4410" s="28"/>
    </row>
    <row r="4411" spans="9:25" x14ac:dyDescent="0.3">
      <c r="I4411" s="22">
        <v>43627</v>
      </c>
      <c r="J4411" s="29">
        <f t="shared" si="143"/>
        <v>2019</v>
      </c>
      <c r="K4411" s="29">
        <v>5910</v>
      </c>
      <c r="L4411" s="42">
        <v>6305.99</v>
      </c>
      <c r="M4411" s="26" t="str">
        <f t="shared" si="144"/>
        <v/>
      </c>
      <c r="N4411" s="54"/>
      <c r="O4411" s="26"/>
      <c r="T4411" s="53"/>
      <c r="Y4411" s="28"/>
    </row>
    <row r="4412" spans="9:25" x14ac:dyDescent="0.3">
      <c r="I4412" s="22">
        <v>43628</v>
      </c>
      <c r="J4412" s="29">
        <f t="shared" si="143"/>
        <v>2019</v>
      </c>
      <c r="K4412" s="29">
        <v>5845</v>
      </c>
      <c r="L4412" s="42">
        <v>6276.18</v>
      </c>
      <c r="M4412" s="26" t="str">
        <f t="shared" si="144"/>
        <v/>
      </c>
      <c r="N4412" s="54"/>
      <c r="O4412" s="26"/>
      <c r="T4412" s="53"/>
      <c r="Y4412" s="28"/>
    </row>
    <row r="4413" spans="9:25" x14ac:dyDescent="0.3">
      <c r="I4413" s="22">
        <v>43629</v>
      </c>
      <c r="J4413" s="29">
        <f t="shared" si="143"/>
        <v>2019</v>
      </c>
      <c r="K4413" s="29">
        <v>5805</v>
      </c>
      <c r="L4413" s="42">
        <v>6273.08</v>
      </c>
      <c r="M4413" s="26" t="str">
        <f t="shared" si="144"/>
        <v/>
      </c>
      <c r="N4413" s="54"/>
      <c r="O4413" s="26"/>
      <c r="T4413" s="53"/>
      <c r="Y4413" s="28"/>
    </row>
    <row r="4414" spans="9:25" x14ac:dyDescent="0.3">
      <c r="I4414" s="22">
        <v>43630</v>
      </c>
      <c r="J4414" s="29">
        <f t="shared" si="143"/>
        <v>2019</v>
      </c>
      <c r="K4414" s="29">
        <v>5800</v>
      </c>
      <c r="L4414" s="42">
        <v>6250.27</v>
      </c>
      <c r="M4414" s="26" t="str">
        <f t="shared" si="144"/>
        <v/>
      </c>
      <c r="N4414" s="54"/>
      <c r="O4414" s="26"/>
      <c r="T4414" s="53"/>
      <c r="Y4414" s="28"/>
    </row>
    <row r="4415" spans="9:25" x14ac:dyDescent="0.3">
      <c r="I4415" s="22">
        <v>43633</v>
      </c>
      <c r="J4415" s="29">
        <f t="shared" si="143"/>
        <v>2019</v>
      </c>
      <c r="K4415" s="29">
        <v>5795</v>
      </c>
      <c r="L4415" s="42">
        <v>6190.53</v>
      </c>
      <c r="M4415" s="26" t="str">
        <f t="shared" si="144"/>
        <v/>
      </c>
      <c r="N4415" s="54"/>
      <c r="O4415" s="26"/>
      <c r="T4415" s="53"/>
      <c r="Y4415" s="28"/>
    </row>
    <row r="4416" spans="9:25" x14ac:dyDescent="0.3">
      <c r="I4416" s="22">
        <v>43634</v>
      </c>
      <c r="J4416" s="29">
        <f t="shared" si="143"/>
        <v>2019</v>
      </c>
      <c r="K4416" s="29">
        <v>5900</v>
      </c>
      <c r="L4416" s="42">
        <v>6257.33</v>
      </c>
      <c r="M4416" s="26" t="str">
        <f t="shared" si="144"/>
        <v/>
      </c>
      <c r="N4416" s="54"/>
      <c r="O4416" s="26"/>
      <c r="T4416" s="53"/>
      <c r="Y4416" s="28"/>
    </row>
    <row r="4417" spans="9:25" x14ac:dyDescent="0.3">
      <c r="I4417" s="22">
        <v>43635</v>
      </c>
      <c r="J4417" s="29">
        <f t="shared" si="143"/>
        <v>2019</v>
      </c>
      <c r="K4417" s="29">
        <v>5940</v>
      </c>
      <c r="L4417" s="42">
        <v>6339.26</v>
      </c>
      <c r="M4417" s="26" t="str">
        <f t="shared" si="144"/>
        <v/>
      </c>
      <c r="N4417" s="54"/>
      <c r="O4417" s="26"/>
      <c r="T4417" s="53"/>
      <c r="Y4417" s="28"/>
    </row>
    <row r="4418" spans="9:25" x14ac:dyDescent="0.3">
      <c r="I4418" s="22">
        <v>43636</v>
      </c>
      <c r="J4418" s="29">
        <f t="shared" si="143"/>
        <v>2019</v>
      </c>
      <c r="K4418" s="29">
        <v>5910</v>
      </c>
      <c r="L4418" s="42">
        <v>6335.7</v>
      </c>
      <c r="M4418" s="26">
        <f t="shared" si="144"/>
        <v>7.6760185178890675E-2</v>
      </c>
      <c r="N4418" s="54"/>
      <c r="O4418" s="26"/>
      <c r="T4418" s="53"/>
      <c r="Y4418" s="28"/>
    </row>
    <row r="4419" spans="9:25" x14ac:dyDescent="0.3">
      <c r="I4419" s="22">
        <v>43637</v>
      </c>
      <c r="J4419" s="29">
        <f t="shared" si="143"/>
        <v>2019</v>
      </c>
      <c r="K4419" s="29">
        <v>5880</v>
      </c>
      <c r="L4419" s="42">
        <v>6315.44</v>
      </c>
      <c r="M4419" s="26">
        <f t="shared" si="144"/>
        <v>8.4692897860478483E-2</v>
      </c>
      <c r="N4419" s="54"/>
      <c r="O4419" s="26"/>
      <c r="T4419" s="53"/>
      <c r="Y4419" s="28"/>
    </row>
    <row r="4420" spans="9:25" x14ac:dyDescent="0.3">
      <c r="I4420" s="22">
        <v>43640</v>
      </c>
      <c r="J4420" s="29">
        <f t="shared" si="143"/>
        <v>2019</v>
      </c>
      <c r="K4420" s="29">
        <v>5875</v>
      </c>
      <c r="L4420" s="42">
        <v>6288.47</v>
      </c>
      <c r="M4420" s="26" t="str">
        <f t="shared" si="144"/>
        <v/>
      </c>
      <c r="N4420" s="54"/>
      <c r="O4420" s="26"/>
      <c r="T4420" s="53"/>
      <c r="Y4420" s="28"/>
    </row>
    <row r="4421" spans="9:25" x14ac:dyDescent="0.3">
      <c r="I4421" s="22">
        <v>43641</v>
      </c>
      <c r="J4421" s="29">
        <f t="shared" ref="J4421:J4484" si="145">YEAR(I4421)</f>
        <v>2019</v>
      </c>
      <c r="K4421" s="29">
        <v>5910</v>
      </c>
      <c r="L4421" s="42">
        <v>6320.45</v>
      </c>
      <c r="M4421" s="26">
        <f t="shared" ref="M4421:M4484" si="146">IFERROR((L4421-_xlfn.XLOOKUP(EDATE(I4421, -12), I:I, L:L, "", 0)) / _xlfn.XLOOKUP(EDATE(I4421, -12), I:I, L:L, "", 0),IF(_xlfn.XLOOKUP(EDATE(I4421, -12), I:I, L:L, "", 0)=0, "Previous Year Value is Zero", ""))</f>
        <v>7.8744444520300091E-2</v>
      </c>
      <c r="N4421" s="54"/>
      <c r="O4421" s="26"/>
      <c r="T4421" s="53"/>
      <c r="Y4421" s="28"/>
    </row>
    <row r="4422" spans="9:25" x14ac:dyDescent="0.3">
      <c r="I4422" s="22">
        <v>43642</v>
      </c>
      <c r="J4422" s="29">
        <f t="shared" si="145"/>
        <v>2019</v>
      </c>
      <c r="K4422" s="29">
        <v>5865</v>
      </c>
      <c r="L4422" s="42">
        <v>6310.49</v>
      </c>
      <c r="M4422" s="26">
        <f t="shared" si="146"/>
        <v>8.3225047848737937E-2</v>
      </c>
      <c r="N4422" s="54"/>
      <c r="O4422" s="26"/>
      <c r="T4422" s="53"/>
      <c r="Y4422" s="28"/>
    </row>
    <row r="4423" spans="9:25" x14ac:dyDescent="0.3">
      <c r="I4423" s="22">
        <v>43643</v>
      </c>
      <c r="J4423" s="29">
        <f t="shared" si="145"/>
        <v>2019</v>
      </c>
      <c r="K4423" s="29">
        <v>5935</v>
      </c>
      <c r="L4423" s="42">
        <v>6352.71</v>
      </c>
      <c r="M4423" s="26">
        <f t="shared" si="146"/>
        <v>9.7650992216049948E-2</v>
      </c>
      <c r="N4423" s="54"/>
      <c r="O4423" s="26"/>
      <c r="T4423" s="53"/>
      <c r="Y4423" s="28"/>
    </row>
    <row r="4424" spans="9:25" x14ac:dyDescent="0.3">
      <c r="I4424" s="22">
        <v>43644</v>
      </c>
      <c r="J4424" s="29">
        <f t="shared" si="145"/>
        <v>2019</v>
      </c>
      <c r="K4424" s="29">
        <v>5995</v>
      </c>
      <c r="L4424" s="42">
        <v>6358.63</v>
      </c>
      <c r="M4424" s="26">
        <f t="shared" si="146"/>
        <v>0.12198181856680061</v>
      </c>
      <c r="N4424" s="54"/>
      <c r="O4424" s="26"/>
      <c r="T4424" s="53"/>
      <c r="Y4424" s="28"/>
    </row>
    <row r="4425" spans="9:25" x14ac:dyDescent="0.3">
      <c r="I4425" s="22">
        <v>43647</v>
      </c>
      <c r="J4425" s="29">
        <f t="shared" si="145"/>
        <v>2019</v>
      </c>
      <c r="K4425" s="29">
        <v>5990</v>
      </c>
      <c r="L4425" s="42">
        <v>6379.69</v>
      </c>
      <c r="M4425" s="26" t="str">
        <f t="shared" si="146"/>
        <v/>
      </c>
      <c r="N4425" s="54"/>
      <c r="O4425" s="26"/>
      <c r="T4425" s="53"/>
      <c r="Y4425" s="28"/>
    </row>
    <row r="4426" spans="9:25" x14ac:dyDescent="0.3">
      <c r="I4426" s="22">
        <v>43648</v>
      </c>
      <c r="J4426" s="29">
        <f t="shared" si="145"/>
        <v>2019</v>
      </c>
      <c r="K4426" s="29">
        <v>6000</v>
      </c>
      <c r="L4426" s="42">
        <v>6384.9</v>
      </c>
      <c r="M4426" s="26">
        <f t="shared" si="146"/>
        <v>0.11104150679425123</v>
      </c>
      <c r="N4426" s="54"/>
      <c r="O4426" s="26"/>
      <c r="T4426" s="53"/>
      <c r="Y4426" s="28"/>
    </row>
    <row r="4427" spans="9:25" x14ac:dyDescent="0.3">
      <c r="I4427" s="22">
        <v>43649</v>
      </c>
      <c r="J4427" s="29">
        <f t="shared" si="145"/>
        <v>2019</v>
      </c>
      <c r="K4427" s="29">
        <v>6000</v>
      </c>
      <c r="L4427" s="42">
        <v>6362.62</v>
      </c>
      <c r="M4427" s="26">
        <f t="shared" si="146"/>
        <v>0.1293375506306422</v>
      </c>
      <c r="N4427" s="54"/>
      <c r="O4427" s="26"/>
      <c r="T4427" s="53"/>
      <c r="Y4427" s="28"/>
    </row>
    <row r="4428" spans="9:25" x14ac:dyDescent="0.3">
      <c r="I4428" s="22">
        <v>43650</v>
      </c>
      <c r="J4428" s="29">
        <f t="shared" si="145"/>
        <v>2019</v>
      </c>
      <c r="K4428" s="29">
        <v>5990</v>
      </c>
      <c r="L4428" s="42">
        <v>6375.97</v>
      </c>
      <c r="M4428" s="26">
        <f t="shared" si="146"/>
        <v>0.11202831011364507</v>
      </c>
      <c r="N4428" s="54"/>
      <c r="O4428" s="26"/>
      <c r="T4428" s="53"/>
      <c r="Y4428" s="28"/>
    </row>
    <row r="4429" spans="9:25" x14ac:dyDescent="0.3">
      <c r="I4429" s="22">
        <v>43651</v>
      </c>
      <c r="J4429" s="29">
        <f t="shared" si="145"/>
        <v>2019</v>
      </c>
      <c r="K4429" s="29">
        <v>5970</v>
      </c>
      <c r="L4429" s="42">
        <v>6373.48</v>
      </c>
      <c r="M4429" s="26">
        <f t="shared" si="146"/>
        <v>0.11049199122545657</v>
      </c>
      <c r="N4429" s="54"/>
      <c r="O4429" s="26"/>
      <c r="T4429" s="53"/>
      <c r="Y4429" s="28"/>
    </row>
    <row r="4430" spans="9:25" x14ac:dyDescent="0.3">
      <c r="I4430" s="22">
        <v>43654</v>
      </c>
      <c r="J4430" s="29">
        <f t="shared" si="145"/>
        <v>2019</v>
      </c>
      <c r="K4430" s="29">
        <v>5880</v>
      </c>
      <c r="L4430" s="42">
        <v>6351.83</v>
      </c>
      <c r="M4430" s="26" t="str">
        <f t="shared" si="146"/>
        <v/>
      </c>
      <c r="N4430" s="54"/>
      <c r="O4430" s="26"/>
      <c r="T4430" s="53"/>
      <c r="Y4430" s="28"/>
    </row>
    <row r="4431" spans="9:25" x14ac:dyDescent="0.3">
      <c r="I4431" s="22">
        <v>43655</v>
      </c>
      <c r="J4431" s="29">
        <f t="shared" si="145"/>
        <v>2019</v>
      </c>
      <c r="K4431" s="29">
        <v>6000</v>
      </c>
      <c r="L4431" s="42">
        <v>6388.32</v>
      </c>
      <c r="M4431" s="26">
        <f t="shared" si="146"/>
        <v>0.10003478332742125</v>
      </c>
      <c r="N4431" s="54"/>
      <c r="O4431" s="26"/>
      <c r="T4431" s="53"/>
      <c r="Y4431" s="28"/>
    </row>
    <row r="4432" spans="9:25" x14ac:dyDescent="0.3">
      <c r="I4432" s="22">
        <v>43656</v>
      </c>
      <c r="J4432" s="29">
        <f t="shared" si="145"/>
        <v>2019</v>
      </c>
      <c r="K4432" s="29">
        <v>6000</v>
      </c>
      <c r="L4432" s="42">
        <v>6410.68</v>
      </c>
      <c r="M4432" s="26">
        <f t="shared" si="146"/>
        <v>8.9925464486820275E-2</v>
      </c>
      <c r="N4432" s="54"/>
      <c r="O4432" s="26"/>
      <c r="T4432" s="53"/>
      <c r="Y4432" s="28"/>
    </row>
    <row r="4433" spans="9:25" x14ac:dyDescent="0.3">
      <c r="I4433" s="22">
        <v>43657</v>
      </c>
      <c r="J4433" s="29">
        <f t="shared" si="145"/>
        <v>2019</v>
      </c>
      <c r="K4433" s="29">
        <v>6025</v>
      </c>
      <c r="L4433" s="42">
        <v>6417.07</v>
      </c>
      <c r="M4433" s="26">
        <f t="shared" si="146"/>
        <v>8.8864416903090951E-2</v>
      </c>
      <c r="N4433" s="54"/>
      <c r="O4433" s="26"/>
      <c r="T4433" s="53"/>
      <c r="Y4433" s="28"/>
    </row>
    <row r="4434" spans="9:25" x14ac:dyDescent="0.3">
      <c r="I4434" s="22">
        <v>43658</v>
      </c>
      <c r="J4434" s="29">
        <f t="shared" si="145"/>
        <v>2019</v>
      </c>
      <c r="K4434" s="29">
        <v>6010</v>
      </c>
      <c r="L4434" s="42">
        <v>6373.35</v>
      </c>
      <c r="M4434" s="26">
        <f t="shared" si="146"/>
        <v>7.8789817650016081E-2</v>
      </c>
      <c r="N4434" s="54"/>
      <c r="O4434" s="26"/>
      <c r="T4434" s="53"/>
      <c r="Y4434" s="28"/>
    </row>
    <row r="4435" spans="9:25" x14ac:dyDescent="0.3">
      <c r="I4435" s="22">
        <v>43661</v>
      </c>
      <c r="J4435" s="29">
        <f t="shared" si="145"/>
        <v>2019</v>
      </c>
      <c r="K4435" s="29">
        <v>6105</v>
      </c>
      <c r="L4435" s="42">
        <v>6418.23</v>
      </c>
      <c r="M4435" s="26" t="str">
        <f t="shared" si="146"/>
        <v/>
      </c>
      <c r="N4435" s="54"/>
      <c r="O4435" s="26"/>
      <c r="T4435" s="53"/>
      <c r="Y4435" s="28"/>
    </row>
    <row r="4436" spans="9:25" x14ac:dyDescent="0.3">
      <c r="I4436" s="22">
        <v>43662</v>
      </c>
      <c r="J4436" s="29">
        <f t="shared" si="145"/>
        <v>2019</v>
      </c>
      <c r="K4436" s="29">
        <v>6085</v>
      </c>
      <c r="L4436" s="42">
        <v>6401.88</v>
      </c>
      <c r="M4436" s="26">
        <f t="shared" si="146"/>
        <v>8.4116264419592399E-2</v>
      </c>
      <c r="N4436" s="54"/>
      <c r="O4436" s="26"/>
      <c r="T4436" s="53"/>
      <c r="Y4436" s="28"/>
    </row>
    <row r="4437" spans="9:25" x14ac:dyDescent="0.3">
      <c r="I4437" s="22">
        <v>43663</v>
      </c>
      <c r="J4437" s="29">
        <f t="shared" si="145"/>
        <v>2019</v>
      </c>
      <c r="K4437" s="29">
        <v>6150</v>
      </c>
      <c r="L4437" s="42">
        <v>6394.61</v>
      </c>
      <c r="M4437" s="26">
        <f t="shared" si="146"/>
        <v>9.0949260514781929E-2</v>
      </c>
      <c r="N4437" s="54"/>
      <c r="O4437" s="26"/>
      <c r="T4437" s="53"/>
      <c r="Y4437" s="28"/>
    </row>
    <row r="4438" spans="9:25" x14ac:dyDescent="0.3">
      <c r="I4438" s="22">
        <v>43664</v>
      </c>
      <c r="J4438" s="29">
        <f t="shared" si="145"/>
        <v>2019</v>
      </c>
      <c r="K4438" s="29">
        <v>6145</v>
      </c>
      <c r="L4438" s="42">
        <v>6403.29</v>
      </c>
      <c r="M4438" s="26">
        <f t="shared" si="146"/>
        <v>8.7011287225861725E-2</v>
      </c>
      <c r="N4438" s="54"/>
      <c r="O4438" s="26"/>
      <c r="T4438" s="53"/>
      <c r="Y4438" s="28"/>
    </row>
    <row r="4439" spans="9:25" x14ac:dyDescent="0.3">
      <c r="I4439" s="22">
        <v>43665</v>
      </c>
      <c r="J4439" s="29">
        <f t="shared" si="145"/>
        <v>2019</v>
      </c>
      <c r="K4439" s="29">
        <v>6200</v>
      </c>
      <c r="L4439" s="42">
        <v>6456.54</v>
      </c>
      <c r="M4439" s="26">
        <f t="shared" si="146"/>
        <v>9.9719302070487889E-2</v>
      </c>
      <c r="N4439" s="54"/>
      <c r="O4439" s="26"/>
      <c r="T4439" s="53"/>
      <c r="Y4439" s="28"/>
    </row>
    <row r="4440" spans="9:25" x14ac:dyDescent="0.3">
      <c r="I4440" s="22">
        <v>43668</v>
      </c>
      <c r="J4440" s="29">
        <f t="shared" si="145"/>
        <v>2019</v>
      </c>
      <c r="K4440" s="29">
        <v>6290</v>
      </c>
      <c r="L4440" s="42">
        <v>6433.55</v>
      </c>
      <c r="M4440" s="26" t="str">
        <f t="shared" si="146"/>
        <v/>
      </c>
      <c r="N4440" s="54"/>
      <c r="O4440" s="26"/>
      <c r="T4440" s="53"/>
      <c r="Y4440" s="28"/>
    </row>
    <row r="4441" spans="9:25" x14ac:dyDescent="0.3">
      <c r="I4441" s="22">
        <v>43669</v>
      </c>
      <c r="J4441" s="29">
        <f t="shared" si="145"/>
        <v>2019</v>
      </c>
      <c r="K4441" s="29">
        <v>6235</v>
      </c>
      <c r="L4441" s="42">
        <v>6403.81</v>
      </c>
      <c r="M4441" s="26">
        <f t="shared" si="146"/>
        <v>8.2492646810237033E-2</v>
      </c>
      <c r="N4441" s="54"/>
      <c r="O4441" s="26"/>
      <c r="T4441" s="53"/>
      <c r="Y4441" s="28"/>
    </row>
    <row r="4442" spans="9:25" x14ac:dyDescent="0.3">
      <c r="I4442" s="22">
        <v>43670</v>
      </c>
      <c r="J4442" s="29">
        <f t="shared" si="145"/>
        <v>2019</v>
      </c>
      <c r="K4442" s="29">
        <v>6250</v>
      </c>
      <c r="L4442" s="42">
        <v>6384.99</v>
      </c>
      <c r="M4442" s="26">
        <f t="shared" si="146"/>
        <v>7.6392822463181687E-2</v>
      </c>
      <c r="N4442" s="54"/>
      <c r="O4442" s="26"/>
      <c r="T4442" s="53"/>
      <c r="Y4442" s="28"/>
    </row>
    <row r="4443" spans="9:25" x14ac:dyDescent="0.3">
      <c r="I4443" s="22">
        <v>43671</v>
      </c>
      <c r="J4443" s="29">
        <f t="shared" si="145"/>
        <v>2019</v>
      </c>
      <c r="K4443" s="29">
        <v>6250</v>
      </c>
      <c r="L4443" s="42">
        <v>6401.37</v>
      </c>
      <c r="M4443" s="26">
        <f t="shared" si="146"/>
        <v>7.8781372758847834E-2</v>
      </c>
      <c r="N4443" s="54"/>
      <c r="O4443" s="26"/>
      <c r="T4443" s="53"/>
      <c r="Y4443" s="28"/>
    </row>
    <row r="4444" spans="9:25" x14ac:dyDescent="0.3">
      <c r="I4444" s="22">
        <v>43672</v>
      </c>
      <c r="J4444" s="29">
        <f t="shared" si="145"/>
        <v>2019</v>
      </c>
      <c r="K4444" s="29">
        <v>6195</v>
      </c>
      <c r="L4444" s="42">
        <v>6325.24</v>
      </c>
      <c r="M4444" s="26">
        <f t="shared" si="146"/>
        <v>6.375564652026347E-2</v>
      </c>
      <c r="N4444" s="54"/>
      <c r="O4444" s="26"/>
      <c r="T4444" s="53"/>
      <c r="Y4444" s="28"/>
    </row>
    <row r="4445" spans="9:25" x14ac:dyDescent="0.3">
      <c r="I4445" s="22">
        <v>43675</v>
      </c>
      <c r="J4445" s="29">
        <f t="shared" si="145"/>
        <v>2019</v>
      </c>
      <c r="K4445" s="29">
        <v>6190</v>
      </c>
      <c r="L4445" s="42">
        <v>6299.04</v>
      </c>
      <c r="M4445" s="26" t="str">
        <f t="shared" si="146"/>
        <v/>
      </c>
      <c r="N4445" s="54"/>
      <c r="O4445" s="26"/>
      <c r="T4445" s="53"/>
      <c r="Y4445" s="28"/>
    </row>
    <row r="4446" spans="9:25" x14ac:dyDescent="0.3">
      <c r="I4446" s="22">
        <v>43676</v>
      </c>
      <c r="J4446" s="29">
        <f t="shared" si="145"/>
        <v>2019</v>
      </c>
      <c r="K4446" s="29">
        <v>6220</v>
      </c>
      <c r="L4446" s="42">
        <v>6377</v>
      </c>
      <c r="M4446" s="26">
        <f t="shared" si="146"/>
        <v>5.7907013009419542E-2</v>
      </c>
      <c r="N4446" s="54"/>
      <c r="O4446" s="26"/>
      <c r="T4446" s="53"/>
      <c r="Y4446" s="28"/>
    </row>
    <row r="4447" spans="9:25" x14ac:dyDescent="0.3">
      <c r="I4447" s="22">
        <v>43677</v>
      </c>
      <c r="J4447" s="29">
        <f t="shared" si="145"/>
        <v>2019</v>
      </c>
      <c r="K4447" s="29">
        <v>6190</v>
      </c>
      <c r="L4447" s="42">
        <v>6390.51</v>
      </c>
      <c r="M4447" s="26">
        <f t="shared" si="146"/>
        <v>7.6488602596842661E-2</v>
      </c>
      <c r="N4447" s="54"/>
      <c r="O4447" s="26"/>
      <c r="T4447" s="53"/>
      <c r="Y4447" s="28"/>
    </row>
    <row r="4448" spans="9:25" x14ac:dyDescent="0.3">
      <c r="I4448" s="22">
        <v>43678</v>
      </c>
      <c r="J4448" s="29">
        <f t="shared" si="145"/>
        <v>2019</v>
      </c>
      <c r="K4448" s="29">
        <v>6210</v>
      </c>
      <c r="L4448" s="42">
        <v>6381.54</v>
      </c>
      <c r="M4448" s="26">
        <f t="shared" si="146"/>
        <v>5.7698618693875096E-2</v>
      </c>
      <c r="N4448" s="54"/>
      <c r="O4448" s="26"/>
      <c r="T4448" s="53"/>
      <c r="Y4448" s="28"/>
    </row>
    <row r="4449" spans="9:25" x14ac:dyDescent="0.3">
      <c r="I4449" s="22">
        <v>43679</v>
      </c>
      <c r="J4449" s="29">
        <f t="shared" si="145"/>
        <v>2019</v>
      </c>
      <c r="K4449" s="29">
        <v>6165</v>
      </c>
      <c r="L4449" s="42">
        <v>6340.18</v>
      </c>
      <c r="M4449" s="26">
        <f t="shared" si="146"/>
        <v>5.4636609822147408E-2</v>
      </c>
      <c r="N4449" s="54"/>
      <c r="O4449" s="26"/>
      <c r="T4449" s="53"/>
      <c r="Y4449" s="28"/>
    </row>
    <row r="4450" spans="9:25" x14ac:dyDescent="0.3">
      <c r="I4450" s="22">
        <v>43682</v>
      </c>
      <c r="J4450" s="29">
        <f t="shared" si="145"/>
        <v>2019</v>
      </c>
      <c r="K4450" s="29">
        <v>6000</v>
      </c>
      <c r="L4450" s="42">
        <v>6175.7</v>
      </c>
      <c r="M4450" s="26" t="str">
        <f t="shared" si="146"/>
        <v/>
      </c>
      <c r="N4450" s="54"/>
      <c r="O4450" s="26"/>
      <c r="T4450" s="53"/>
      <c r="Y4450" s="28"/>
    </row>
    <row r="4451" spans="9:25" x14ac:dyDescent="0.3">
      <c r="I4451" s="22">
        <v>43683</v>
      </c>
      <c r="J4451" s="29">
        <f t="shared" si="145"/>
        <v>2019</v>
      </c>
      <c r="K4451" s="29">
        <v>5880</v>
      </c>
      <c r="L4451" s="42">
        <v>6119.47</v>
      </c>
      <c r="M4451" s="26">
        <f t="shared" si="146"/>
        <v>3.0060005277711089E-3</v>
      </c>
      <c r="N4451" s="54"/>
      <c r="O4451" s="26"/>
      <c r="T4451" s="53"/>
      <c r="Y4451" s="28"/>
    </row>
    <row r="4452" spans="9:25" x14ac:dyDescent="0.3">
      <c r="I4452" s="22">
        <v>43684</v>
      </c>
      <c r="J4452" s="29">
        <f t="shared" si="145"/>
        <v>2019</v>
      </c>
      <c r="K4452" s="29">
        <v>6010</v>
      </c>
      <c r="L4452" s="42">
        <v>6204.2</v>
      </c>
      <c r="M4452" s="26">
        <f t="shared" si="146"/>
        <v>1.8542991996716572E-2</v>
      </c>
      <c r="N4452" s="54"/>
      <c r="O4452" s="26"/>
      <c r="T4452" s="53"/>
      <c r="Y4452" s="28"/>
    </row>
    <row r="4453" spans="9:25" x14ac:dyDescent="0.3">
      <c r="I4453" s="22">
        <v>43685</v>
      </c>
      <c r="J4453" s="29">
        <f t="shared" si="145"/>
        <v>2019</v>
      </c>
      <c r="K4453" s="29">
        <v>6005</v>
      </c>
      <c r="L4453" s="42">
        <v>6274.67</v>
      </c>
      <c r="M4453" s="26">
        <f t="shared" si="146"/>
        <v>2.9506975584224687E-2</v>
      </c>
      <c r="N4453" s="54"/>
      <c r="O4453" s="26"/>
      <c r="T4453" s="53"/>
      <c r="Y4453" s="28"/>
    </row>
    <row r="4454" spans="9:25" x14ac:dyDescent="0.3">
      <c r="I4454" s="22">
        <v>43686</v>
      </c>
      <c r="J4454" s="29">
        <f t="shared" si="145"/>
        <v>2019</v>
      </c>
      <c r="K4454" s="29">
        <v>6065</v>
      </c>
      <c r="L4454" s="42">
        <v>6282.13</v>
      </c>
      <c r="M4454" s="26">
        <f t="shared" si="146"/>
        <v>3.575609289626494E-2</v>
      </c>
      <c r="N4454" s="54"/>
      <c r="O4454" s="26"/>
      <c r="T4454" s="53"/>
      <c r="Y4454" s="28"/>
    </row>
    <row r="4455" spans="9:25" x14ac:dyDescent="0.3">
      <c r="I4455" s="22">
        <v>43689</v>
      </c>
      <c r="J4455" s="29">
        <f t="shared" si="145"/>
        <v>2019</v>
      </c>
      <c r="K4455" s="29">
        <v>6040</v>
      </c>
      <c r="L4455" s="42">
        <v>6250.6</v>
      </c>
      <c r="M4455" s="26" t="str">
        <f t="shared" si="146"/>
        <v/>
      </c>
      <c r="N4455" s="54"/>
      <c r="O4455" s="26"/>
      <c r="T4455" s="53"/>
      <c r="Y4455" s="28"/>
    </row>
    <row r="4456" spans="9:25" x14ac:dyDescent="0.3">
      <c r="I4456" s="22">
        <v>43690</v>
      </c>
      <c r="J4456" s="29">
        <f t="shared" si="145"/>
        <v>2019</v>
      </c>
      <c r="K4456" s="29">
        <v>6015</v>
      </c>
      <c r="L4456" s="42">
        <v>6210.96</v>
      </c>
      <c r="M4456" s="26">
        <f t="shared" si="146"/>
        <v>5.966474728087013E-2</v>
      </c>
      <c r="N4456" s="54"/>
      <c r="O4456" s="26"/>
      <c r="T4456" s="53"/>
      <c r="Y4456" s="28"/>
    </row>
    <row r="4457" spans="9:25" x14ac:dyDescent="0.3">
      <c r="I4457" s="22">
        <v>43691</v>
      </c>
      <c r="J4457" s="29">
        <f t="shared" si="145"/>
        <v>2019</v>
      </c>
      <c r="K4457" s="29">
        <v>6010</v>
      </c>
      <c r="L4457" s="42">
        <v>6267.34</v>
      </c>
      <c r="M4457" s="26">
        <f t="shared" si="146"/>
        <v>8.6218580314634516E-2</v>
      </c>
      <c r="N4457" s="54"/>
      <c r="O4457" s="26"/>
      <c r="T4457" s="53"/>
      <c r="Y4457" s="28"/>
    </row>
    <row r="4458" spans="9:25" x14ac:dyDescent="0.3">
      <c r="I4458" s="22">
        <v>43692</v>
      </c>
      <c r="J4458" s="29">
        <f t="shared" si="145"/>
        <v>2019</v>
      </c>
      <c r="K4458" s="29">
        <v>6000</v>
      </c>
      <c r="L4458" s="42">
        <v>6257.59</v>
      </c>
      <c r="M4458" s="26">
        <f t="shared" si="146"/>
        <v>7.5817618226486652E-2</v>
      </c>
      <c r="N4458" s="54"/>
      <c r="O4458" s="26"/>
      <c r="T4458" s="53"/>
      <c r="Y4458" s="28"/>
    </row>
    <row r="4459" spans="9:25" x14ac:dyDescent="0.3">
      <c r="I4459" s="22">
        <v>43693</v>
      </c>
      <c r="J4459" s="29">
        <f t="shared" si="145"/>
        <v>2019</v>
      </c>
      <c r="K4459" s="29">
        <v>5960</v>
      </c>
      <c r="L4459" s="42">
        <v>6286.66</v>
      </c>
      <c r="M4459" s="26">
        <f t="shared" si="146"/>
        <v>8.6942840347176531E-2</v>
      </c>
      <c r="N4459" s="54"/>
      <c r="O4459" s="26"/>
      <c r="T4459" s="53"/>
      <c r="Y4459" s="28"/>
    </row>
    <row r="4460" spans="9:25" x14ac:dyDescent="0.3">
      <c r="I4460" s="22">
        <v>43696</v>
      </c>
      <c r="J4460" s="29">
        <f t="shared" si="145"/>
        <v>2019</v>
      </c>
      <c r="K4460" s="29">
        <v>6015</v>
      </c>
      <c r="L4460" s="42">
        <v>6296.72</v>
      </c>
      <c r="M4460" s="26" t="str">
        <f t="shared" si="146"/>
        <v/>
      </c>
      <c r="N4460" s="54"/>
      <c r="O4460" s="26"/>
      <c r="T4460" s="53"/>
      <c r="Y4460" s="28"/>
    </row>
    <row r="4461" spans="9:25" x14ac:dyDescent="0.3">
      <c r="I4461" s="22">
        <v>43697</v>
      </c>
      <c r="J4461" s="29">
        <f t="shared" si="145"/>
        <v>2019</v>
      </c>
      <c r="K4461" s="29">
        <v>5985</v>
      </c>
      <c r="L4461" s="42">
        <v>6295.74</v>
      </c>
      <c r="M4461" s="26">
        <f t="shared" si="146"/>
        <v>6.8488965902321577E-2</v>
      </c>
      <c r="N4461" s="54"/>
      <c r="O4461" s="26"/>
      <c r="T4461" s="53"/>
      <c r="Y4461" s="28"/>
    </row>
    <row r="4462" spans="9:25" x14ac:dyDescent="0.3">
      <c r="I4462" s="22">
        <v>43698</v>
      </c>
      <c r="J4462" s="29">
        <f t="shared" si="145"/>
        <v>2019</v>
      </c>
      <c r="K4462" s="29">
        <v>5975</v>
      </c>
      <c r="L4462" s="42">
        <v>6252.97</v>
      </c>
      <c r="M4462" s="26">
        <f t="shared" si="146"/>
        <v>5.1927056171458381E-2</v>
      </c>
      <c r="N4462" s="54"/>
      <c r="O4462" s="26"/>
      <c r="T4462" s="53"/>
      <c r="Y4462" s="28"/>
    </row>
    <row r="4463" spans="9:25" x14ac:dyDescent="0.3">
      <c r="I4463" s="22">
        <v>43699</v>
      </c>
      <c r="J4463" s="29">
        <f t="shared" si="145"/>
        <v>2019</v>
      </c>
      <c r="K4463" s="29">
        <v>6000</v>
      </c>
      <c r="L4463" s="42">
        <v>6239.25</v>
      </c>
      <c r="M4463" s="26" t="str">
        <f t="shared" si="146"/>
        <v/>
      </c>
      <c r="N4463" s="54"/>
      <c r="O4463" s="26"/>
      <c r="T4463" s="53"/>
      <c r="Y4463" s="28"/>
    </row>
    <row r="4464" spans="9:25" x14ac:dyDescent="0.3">
      <c r="I4464" s="22">
        <v>43700</v>
      </c>
      <c r="J4464" s="29">
        <f t="shared" si="145"/>
        <v>2019</v>
      </c>
      <c r="K4464" s="29">
        <v>5995</v>
      </c>
      <c r="L4464" s="42">
        <v>6255.6</v>
      </c>
      <c r="M4464" s="26">
        <f t="shared" si="146"/>
        <v>4.5564174434521966E-2</v>
      </c>
      <c r="N4464" s="54"/>
      <c r="O4464" s="26"/>
      <c r="T4464" s="53"/>
      <c r="Y4464" s="28"/>
    </row>
    <row r="4465" spans="9:25" x14ac:dyDescent="0.3">
      <c r="I4465" s="22">
        <v>43703</v>
      </c>
      <c r="J4465" s="29">
        <f t="shared" si="145"/>
        <v>2019</v>
      </c>
      <c r="K4465" s="29">
        <v>5990</v>
      </c>
      <c r="L4465" s="42">
        <v>6214.51</v>
      </c>
      <c r="M4465" s="26" t="str">
        <f t="shared" si="146"/>
        <v/>
      </c>
      <c r="N4465" s="54"/>
      <c r="O4465" s="26"/>
      <c r="T4465" s="53"/>
      <c r="Y4465" s="28"/>
    </row>
    <row r="4466" spans="9:25" x14ac:dyDescent="0.3">
      <c r="I4466" s="22">
        <v>43704</v>
      </c>
      <c r="J4466" s="29">
        <f t="shared" si="145"/>
        <v>2019</v>
      </c>
      <c r="K4466" s="29">
        <v>6005</v>
      </c>
      <c r="L4466" s="42">
        <v>6278.17</v>
      </c>
      <c r="M4466" s="26">
        <f t="shared" si="146"/>
        <v>4.185218313400163E-2</v>
      </c>
      <c r="N4466" s="54"/>
      <c r="O4466" s="26"/>
      <c r="T4466" s="53"/>
      <c r="Y4466" s="28"/>
    </row>
    <row r="4467" spans="9:25" x14ac:dyDescent="0.3">
      <c r="I4467" s="22">
        <v>43705</v>
      </c>
      <c r="J4467" s="29">
        <f t="shared" si="145"/>
        <v>2019</v>
      </c>
      <c r="K4467" s="29">
        <v>5995</v>
      </c>
      <c r="L4467" s="42">
        <v>6281.65</v>
      </c>
      <c r="M4467" s="26">
        <f t="shared" si="146"/>
        <v>3.9552183230867254E-2</v>
      </c>
      <c r="N4467" s="54"/>
      <c r="O4467" s="26"/>
      <c r="T4467" s="53"/>
      <c r="Y4467" s="28"/>
    </row>
    <row r="4468" spans="9:25" x14ac:dyDescent="0.3">
      <c r="I4468" s="22">
        <v>43706</v>
      </c>
      <c r="J4468" s="29">
        <f t="shared" si="145"/>
        <v>2019</v>
      </c>
      <c r="K4468" s="29">
        <v>6005</v>
      </c>
      <c r="L4468" s="42">
        <v>6289.12</v>
      </c>
      <c r="M4468" s="26">
        <f t="shared" si="146"/>
        <v>3.6927363709059177E-2</v>
      </c>
      <c r="N4468" s="54"/>
      <c r="O4468" s="26"/>
      <c r="T4468" s="53"/>
      <c r="Y4468" s="28"/>
    </row>
    <row r="4469" spans="9:25" x14ac:dyDescent="0.3">
      <c r="I4469" s="22">
        <v>43707</v>
      </c>
      <c r="J4469" s="29">
        <f t="shared" si="145"/>
        <v>2019</v>
      </c>
      <c r="K4469" s="29">
        <v>6100</v>
      </c>
      <c r="L4469" s="42">
        <v>6328.47</v>
      </c>
      <c r="M4469" s="26">
        <f t="shared" si="146"/>
        <v>5.1422504884564811E-2</v>
      </c>
      <c r="N4469" s="54"/>
      <c r="O4469" s="26"/>
      <c r="T4469" s="53"/>
      <c r="Y4469" s="28"/>
    </row>
    <row r="4470" spans="9:25" x14ac:dyDescent="0.3">
      <c r="I4470" s="22">
        <v>43710</v>
      </c>
      <c r="J4470" s="29">
        <f t="shared" si="145"/>
        <v>2019</v>
      </c>
      <c r="K4470" s="29">
        <v>6000</v>
      </c>
      <c r="L4470" s="42">
        <v>6290.55</v>
      </c>
      <c r="M4470" s="26" t="str">
        <f t="shared" si="146"/>
        <v/>
      </c>
      <c r="N4470" s="54"/>
      <c r="O4470" s="26"/>
      <c r="T4470" s="53"/>
      <c r="Y4470" s="28"/>
    </row>
    <row r="4471" spans="9:25" x14ac:dyDescent="0.3">
      <c r="I4471" s="22">
        <v>43711</v>
      </c>
      <c r="J4471" s="29">
        <f t="shared" si="145"/>
        <v>2019</v>
      </c>
      <c r="K4471" s="29">
        <v>6055</v>
      </c>
      <c r="L4471" s="42">
        <v>6261.59</v>
      </c>
      <c r="M4471" s="26">
        <f t="shared" si="146"/>
        <v>4.9267877431052494E-2</v>
      </c>
      <c r="N4471" s="54"/>
      <c r="O4471" s="26"/>
      <c r="T4471" s="53"/>
      <c r="Y4471" s="28"/>
    </row>
    <row r="4472" spans="9:25" x14ac:dyDescent="0.3">
      <c r="I4472" s="22">
        <v>43712</v>
      </c>
      <c r="J4472" s="29">
        <f t="shared" si="145"/>
        <v>2019</v>
      </c>
      <c r="K4472" s="29">
        <v>6020</v>
      </c>
      <c r="L4472" s="42">
        <v>6269.66</v>
      </c>
      <c r="M4472" s="26">
        <f t="shared" si="146"/>
        <v>6.1700506324826793E-2</v>
      </c>
      <c r="N4472" s="54"/>
      <c r="O4472" s="26"/>
      <c r="T4472" s="53"/>
      <c r="Y4472" s="28"/>
    </row>
    <row r="4473" spans="9:25" x14ac:dyDescent="0.3">
      <c r="I4473" s="22">
        <v>43713</v>
      </c>
      <c r="J4473" s="29">
        <f t="shared" si="145"/>
        <v>2019</v>
      </c>
      <c r="K4473" s="29">
        <v>6040</v>
      </c>
      <c r="L4473" s="42">
        <v>6306.8</v>
      </c>
      <c r="M4473" s="26">
        <f t="shared" si="146"/>
        <v>0.10966833817190115</v>
      </c>
      <c r="N4473" s="54"/>
      <c r="O4473" s="26"/>
      <c r="T4473" s="53"/>
      <c r="Y4473" s="28"/>
    </row>
    <row r="4474" spans="9:25" x14ac:dyDescent="0.3">
      <c r="I4474" s="22">
        <v>43714</v>
      </c>
      <c r="J4474" s="29">
        <f t="shared" si="145"/>
        <v>2019</v>
      </c>
      <c r="K4474" s="29">
        <v>6025</v>
      </c>
      <c r="L4474" s="42">
        <v>6308.95</v>
      </c>
      <c r="M4474" s="26">
        <f t="shared" si="146"/>
        <v>9.2250826682363438E-2</v>
      </c>
      <c r="N4474" s="54"/>
      <c r="O4474" s="26"/>
      <c r="T4474" s="53"/>
      <c r="Y4474" s="28"/>
    </row>
    <row r="4475" spans="9:25" x14ac:dyDescent="0.3">
      <c r="I4475" s="22">
        <v>43717</v>
      </c>
      <c r="J4475" s="29">
        <f t="shared" si="145"/>
        <v>2019</v>
      </c>
      <c r="K4475" s="29">
        <v>6035</v>
      </c>
      <c r="L4475" s="42">
        <v>6326.21</v>
      </c>
      <c r="M4475" s="26" t="str">
        <f t="shared" si="146"/>
        <v/>
      </c>
      <c r="N4475" s="54"/>
      <c r="O4475" s="26"/>
      <c r="T4475" s="53"/>
      <c r="Y4475" s="28"/>
    </row>
    <row r="4476" spans="9:25" x14ac:dyDescent="0.3">
      <c r="I4476" s="22">
        <v>43718</v>
      </c>
      <c r="J4476" s="29">
        <f t="shared" si="145"/>
        <v>2019</v>
      </c>
      <c r="K4476" s="29">
        <v>6055</v>
      </c>
      <c r="L4476" s="42">
        <v>6336.67</v>
      </c>
      <c r="M4476" s="26">
        <f t="shared" si="146"/>
        <v>8.6698610215533239E-2</v>
      </c>
      <c r="N4476" s="54"/>
      <c r="O4476" s="26"/>
      <c r="T4476" s="53"/>
      <c r="Y4476" s="28"/>
    </row>
    <row r="4477" spans="9:25" x14ac:dyDescent="0.3">
      <c r="I4477" s="22">
        <v>43719</v>
      </c>
      <c r="J4477" s="29">
        <f t="shared" si="145"/>
        <v>2019</v>
      </c>
      <c r="K4477" s="29">
        <v>6100</v>
      </c>
      <c r="L4477" s="42">
        <v>6381.95</v>
      </c>
      <c r="M4477" s="26" t="str">
        <f t="shared" si="146"/>
        <v/>
      </c>
      <c r="N4477" s="54"/>
      <c r="O4477" s="26"/>
      <c r="T4477" s="53"/>
      <c r="Y4477" s="28"/>
    </row>
    <row r="4478" spans="9:25" x14ac:dyDescent="0.3">
      <c r="I4478" s="22">
        <v>43720</v>
      </c>
      <c r="J4478" s="29">
        <f t="shared" si="145"/>
        <v>2019</v>
      </c>
      <c r="K4478" s="29">
        <v>6020</v>
      </c>
      <c r="L4478" s="42">
        <v>6342.17</v>
      </c>
      <c r="M4478" s="26">
        <f t="shared" si="146"/>
        <v>9.3826479135586435E-2</v>
      </c>
      <c r="N4478" s="54"/>
      <c r="O4478" s="26"/>
      <c r="T4478" s="53"/>
      <c r="Y4478" s="28"/>
    </row>
    <row r="4479" spans="9:25" x14ac:dyDescent="0.3">
      <c r="I4479" s="22">
        <v>43721</v>
      </c>
      <c r="J4479" s="29">
        <f t="shared" si="145"/>
        <v>2019</v>
      </c>
      <c r="K4479" s="29">
        <v>6030</v>
      </c>
      <c r="L4479" s="42">
        <v>6334.84</v>
      </c>
      <c r="M4479" s="26">
        <f t="shared" si="146"/>
        <v>8.1349954850151951E-2</v>
      </c>
      <c r="N4479" s="54"/>
      <c r="O4479" s="26"/>
      <c r="T4479" s="53"/>
      <c r="Y4479" s="28"/>
    </row>
    <row r="4480" spans="9:25" x14ac:dyDescent="0.3">
      <c r="I4480" s="22">
        <v>43724</v>
      </c>
      <c r="J4480" s="29">
        <f t="shared" si="145"/>
        <v>2019</v>
      </c>
      <c r="K4480" s="29">
        <v>6005</v>
      </c>
      <c r="L4480" s="42">
        <v>6219.44</v>
      </c>
      <c r="M4480" s="26" t="str">
        <f t="shared" si="146"/>
        <v/>
      </c>
      <c r="N4480" s="54"/>
      <c r="O4480" s="26"/>
      <c r="T4480" s="53"/>
      <c r="Y4480" s="28"/>
    </row>
    <row r="4481" spans="9:25" x14ac:dyDescent="0.3">
      <c r="I4481" s="22">
        <v>43725</v>
      </c>
      <c r="J4481" s="29">
        <f t="shared" si="145"/>
        <v>2019</v>
      </c>
      <c r="K4481" s="29">
        <v>6030</v>
      </c>
      <c r="L4481" s="42">
        <v>6236.69</v>
      </c>
      <c r="M4481" s="26">
        <f t="shared" si="146"/>
        <v>7.081242939017135E-2</v>
      </c>
      <c r="N4481" s="54"/>
      <c r="O4481" s="26"/>
      <c r="T4481" s="53"/>
      <c r="Y4481" s="28"/>
    </row>
    <row r="4482" spans="9:25" x14ac:dyDescent="0.3">
      <c r="I4482" s="22">
        <v>43726</v>
      </c>
      <c r="J4482" s="29">
        <f t="shared" si="145"/>
        <v>2019</v>
      </c>
      <c r="K4482" s="29">
        <v>6040</v>
      </c>
      <c r="L4482" s="42">
        <v>6276.63</v>
      </c>
      <c r="M4482" s="26">
        <f t="shared" si="146"/>
        <v>7.9982242992262309E-2</v>
      </c>
      <c r="N4482" s="54"/>
      <c r="O4482" s="26"/>
      <c r="T4482" s="53"/>
      <c r="Y4482" s="28"/>
    </row>
    <row r="4483" spans="9:25" x14ac:dyDescent="0.3">
      <c r="I4483" s="22">
        <v>43727</v>
      </c>
      <c r="J4483" s="29">
        <f t="shared" si="145"/>
        <v>2019</v>
      </c>
      <c r="K4483" s="29">
        <v>6030</v>
      </c>
      <c r="L4483" s="42">
        <v>6244.47</v>
      </c>
      <c r="M4483" s="26">
        <f t="shared" si="146"/>
        <v>6.3141855080359549E-2</v>
      </c>
      <c r="N4483" s="54"/>
      <c r="O4483" s="26"/>
      <c r="T4483" s="53"/>
      <c r="Y4483" s="28"/>
    </row>
    <row r="4484" spans="9:25" x14ac:dyDescent="0.3">
      <c r="I4484" s="22">
        <v>43728</v>
      </c>
      <c r="J4484" s="29">
        <f t="shared" si="145"/>
        <v>2019</v>
      </c>
      <c r="K4484" s="29">
        <v>5990</v>
      </c>
      <c r="L4484" s="42">
        <v>6231.47</v>
      </c>
      <c r="M4484" s="26">
        <f t="shared" si="146"/>
        <v>5.0613106467923365E-2</v>
      </c>
      <c r="N4484" s="54"/>
      <c r="O4484" s="26"/>
      <c r="T4484" s="53"/>
      <c r="Y4484" s="28"/>
    </row>
    <row r="4485" spans="9:25" x14ac:dyDescent="0.3">
      <c r="I4485" s="22">
        <v>43731</v>
      </c>
      <c r="J4485" s="29">
        <f t="shared" ref="J4485:J4548" si="147">YEAR(I4485)</f>
        <v>2019</v>
      </c>
      <c r="K4485" s="29">
        <v>6025</v>
      </c>
      <c r="L4485" s="42">
        <v>6206.2</v>
      </c>
      <c r="M4485" s="26" t="str">
        <f t="shared" ref="M4485:M4548" si="148">IFERROR((L4485-_xlfn.XLOOKUP(EDATE(I4485, -12), I:I, L:L, "", 0)) / _xlfn.XLOOKUP(EDATE(I4485, -12), I:I, L:L, "", 0),IF(_xlfn.XLOOKUP(EDATE(I4485, -12), I:I, L:L, "", 0)=0, "Previous Year Value is Zero", ""))</f>
        <v/>
      </c>
      <c r="N4485" s="54"/>
      <c r="O4485" s="26"/>
      <c r="T4485" s="53"/>
      <c r="Y4485" s="28"/>
    </row>
    <row r="4486" spans="9:25" x14ac:dyDescent="0.3">
      <c r="I4486" s="22">
        <v>43732</v>
      </c>
      <c r="J4486" s="29">
        <f t="shared" si="147"/>
        <v>2019</v>
      </c>
      <c r="K4486" s="29">
        <v>5945</v>
      </c>
      <c r="L4486" s="42">
        <v>6137.61</v>
      </c>
      <c r="M4486" s="26">
        <f t="shared" si="148"/>
        <v>4.3417281230555708E-2</v>
      </c>
      <c r="N4486" s="54"/>
      <c r="O4486" s="26"/>
      <c r="T4486" s="53"/>
      <c r="Y4486" s="28"/>
    </row>
    <row r="4487" spans="9:25" x14ac:dyDescent="0.3">
      <c r="I4487" s="22">
        <v>43733</v>
      </c>
      <c r="J4487" s="29">
        <f t="shared" si="147"/>
        <v>2019</v>
      </c>
      <c r="K4487" s="29">
        <v>5935</v>
      </c>
      <c r="L4487" s="42">
        <v>6146.4</v>
      </c>
      <c r="M4487" s="26">
        <f t="shared" si="148"/>
        <v>4.632041264491079E-2</v>
      </c>
      <c r="N4487" s="54"/>
      <c r="O4487" s="26"/>
      <c r="T4487" s="53"/>
      <c r="Y4487" s="28"/>
    </row>
    <row r="4488" spans="9:25" x14ac:dyDescent="0.3">
      <c r="I4488" s="22">
        <v>43734</v>
      </c>
      <c r="J4488" s="29">
        <f t="shared" si="147"/>
        <v>2019</v>
      </c>
      <c r="K4488" s="29">
        <v>6060</v>
      </c>
      <c r="L4488" s="42">
        <v>6230.33</v>
      </c>
      <c r="M4488" s="26">
        <f t="shared" si="148"/>
        <v>6.0794072126770855E-2</v>
      </c>
      <c r="N4488" s="54"/>
      <c r="O4488" s="26"/>
      <c r="T4488" s="53"/>
      <c r="Y4488" s="28"/>
    </row>
    <row r="4489" spans="9:25" x14ac:dyDescent="0.3">
      <c r="I4489" s="22">
        <v>43735</v>
      </c>
      <c r="J4489" s="29">
        <f t="shared" si="147"/>
        <v>2019</v>
      </c>
      <c r="K4489" s="29">
        <v>6070</v>
      </c>
      <c r="L4489" s="42">
        <v>6196.89</v>
      </c>
      <c r="M4489" s="26">
        <f t="shared" si="148"/>
        <v>4.5144217957842694E-2</v>
      </c>
      <c r="N4489" s="54"/>
      <c r="O4489" s="26"/>
      <c r="T4489" s="53"/>
      <c r="Y4489" s="28"/>
    </row>
    <row r="4490" spans="9:25" x14ac:dyDescent="0.3">
      <c r="I4490" s="22">
        <v>43738</v>
      </c>
      <c r="J4490" s="29">
        <f t="shared" si="147"/>
        <v>2019</v>
      </c>
      <c r="K4490" s="29">
        <v>6070</v>
      </c>
      <c r="L4490" s="42">
        <v>6169.1</v>
      </c>
      <c r="M4490" s="26" t="str">
        <f t="shared" si="148"/>
        <v/>
      </c>
      <c r="N4490" s="54"/>
      <c r="O4490" s="26"/>
      <c r="T4490" s="53"/>
      <c r="Y4490" s="28"/>
    </row>
    <row r="4491" spans="9:25" x14ac:dyDescent="0.3">
      <c r="I4491" s="22">
        <v>43739</v>
      </c>
      <c r="J4491" s="29">
        <f t="shared" si="147"/>
        <v>2019</v>
      </c>
      <c r="K4491" s="29">
        <v>6040</v>
      </c>
      <c r="L4491" s="42">
        <v>6138.25</v>
      </c>
      <c r="M4491" s="26">
        <f t="shared" si="148"/>
        <v>3.2575783063620703E-2</v>
      </c>
      <c r="N4491" s="54"/>
      <c r="O4491" s="26"/>
      <c r="T4491" s="53"/>
      <c r="Y4491" s="28"/>
    </row>
    <row r="4492" spans="9:25" x14ac:dyDescent="0.3">
      <c r="I4492" s="22">
        <v>43740</v>
      </c>
      <c r="J4492" s="29">
        <f t="shared" si="147"/>
        <v>2019</v>
      </c>
      <c r="K4492" s="29">
        <v>6050</v>
      </c>
      <c r="L4492" s="42">
        <v>6055.43</v>
      </c>
      <c r="M4492" s="26">
        <f t="shared" si="148"/>
        <v>3.0602727882334188E-2</v>
      </c>
      <c r="N4492" s="54"/>
      <c r="O4492" s="26"/>
      <c r="T4492" s="53"/>
      <c r="Y4492" s="28"/>
    </row>
    <row r="4493" spans="9:25" x14ac:dyDescent="0.3">
      <c r="I4493" s="22">
        <v>43741</v>
      </c>
      <c r="J4493" s="29">
        <f t="shared" si="147"/>
        <v>2019</v>
      </c>
      <c r="K4493" s="29">
        <v>6040</v>
      </c>
      <c r="L4493" s="42">
        <v>6038.53</v>
      </c>
      <c r="M4493" s="26">
        <f t="shared" si="148"/>
        <v>2.9106606632195695E-2</v>
      </c>
      <c r="N4493" s="54"/>
      <c r="O4493" s="26"/>
      <c r="T4493" s="53"/>
      <c r="Y4493" s="28"/>
    </row>
    <row r="4494" spans="9:25" x14ac:dyDescent="0.3">
      <c r="I4494" s="22">
        <v>43742</v>
      </c>
      <c r="J4494" s="29">
        <f t="shared" si="147"/>
        <v>2019</v>
      </c>
      <c r="K4494" s="29">
        <v>6045</v>
      </c>
      <c r="L4494" s="42">
        <v>6061.25</v>
      </c>
      <c r="M4494" s="26">
        <f t="shared" si="148"/>
        <v>5.2918205474740403E-2</v>
      </c>
      <c r="N4494" s="54"/>
      <c r="O4494" s="26"/>
      <c r="T4494" s="53"/>
      <c r="Y4494" s="28"/>
    </row>
    <row r="4495" spans="9:25" x14ac:dyDescent="0.3">
      <c r="I4495" s="22">
        <v>43745</v>
      </c>
      <c r="J4495" s="29">
        <f t="shared" si="147"/>
        <v>2019</v>
      </c>
      <c r="K4495" s="29">
        <v>6070</v>
      </c>
      <c r="L4495" s="42">
        <v>6000.58</v>
      </c>
      <c r="M4495" s="26" t="str">
        <f t="shared" si="148"/>
        <v/>
      </c>
      <c r="N4495" s="54"/>
      <c r="O4495" s="26"/>
      <c r="T4495" s="53"/>
      <c r="Y4495" s="28"/>
    </row>
    <row r="4496" spans="9:25" x14ac:dyDescent="0.3">
      <c r="I4496" s="22">
        <v>43746</v>
      </c>
      <c r="J4496" s="29">
        <f t="shared" si="147"/>
        <v>2019</v>
      </c>
      <c r="K4496" s="29">
        <v>6100</v>
      </c>
      <c r="L4496" s="42">
        <v>6039.6</v>
      </c>
      <c r="M4496" s="26">
        <f t="shared" si="148"/>
        <v>4.8346921665593484E-2</v>
      </c>
      <c r="N4496" s="54"/>
      <c r="O4496" s="26"/>
      <c r="T4496" s="53"/>
      <c r="Y4496" s="28"/>
    </row>
    <row r="4497" spans="9:25" x14ac:dyDescent="0.3">
      <c r="I4497" s="22">
        <v>43747</v>
      </c>
      <c r="J4497" s="29">
        <f t="shared" si="147"/>
        <v>2019</v>
      </c>
      <c r="K4497" s="29">
        <v>6070</v>
      </c>
      <c r="L4497" s="42">
        <v>6029.16</v>
      </c>
      <c r="M4497" s="26">
        <f t="shared" si="148"/>
        <v>4.0085978619201296E-2</v>
      </c>
      <c r="N4497" s="54"/>
      <c r="O4497" s="26"/>
      <c r="T4497" s="53"/>
      <c r="Y4497" s="28"/>
    </row>
    <row r="4498" spans="9:25" x14ac:dyDescent="0.3">
      <c r="I4498" s="22">
        <v>43748</v>
      </c>
      <c r="J4498" s="29">
        <f t="shared" si="147"/>
        <v>2019</v>
      </c>
      <c r="K4498" s="29">
        <v>6110</v>
      </c>
      <c r="L4498" s="42">
        <v>6023.64</v>
      </c>
      <c r="M4498" s="26">
        <f t="shared" si="148"/>
        <v>3.487055613872634E-2</v>
      </c>
      <c r="N4498" s="54"/>
      <c r="O4498" s="26"/>
      <c r="T4498" s="53"/>
      <c r="Y4498" s="28"/>
    </row>
    <row r="4499" spans="9:25" x14ac:dyDescent="0.3">
      <c r="I4499" s="22">
        <v>43749</v>
      </c>
      <c r="J4499" s="29">
        <f t="shared" si="147"/>
        <v>2019</v>
      </c>
      <c r="K4499" s="29">
        <v>6125</v>
      </c>
      <c r="L4499" s="42">
        <v>6105.8</v>
      </c>
      <c r="M4499" s="26">
        <f t="shared" si="148"/>
        <v>7.066328588312458E-2</v>
      </c>
      <c r="N4499" s="54"/>
      <c r="O4499" s="26"/>
      <c r="T4499" s="53"/>
      <c r="Y4499" s="28"/>
    </row>
    <row r="4500" spans="9:25" x14ac:dyDescent="0.3">
      <c r="I4500" s="22">
        <v>43752</v>
      </c>
      <c r="J4500" s="29">
        <f t="shared" si="147"/>
        <v>2019</v>
      </c>
      <c r="K4500" s="29">
        <v>6200</v>
      </c>
      <c r="L4500" s="42">
        <v>6126.88</v>
      </c>
      <c r="M4500" s="26" t="str">
        <f t="shared" si="148"/>
        <v/>
      </c>
      <c r="N4500" s="54"/>
      <c r="O4500" s="26"/>
      <c r="T4500" s="53"/>
      <c r="Y4500" s="28"/>
    </row>
    <row r="4501" spans="9:25" x14ac:dyDescent="0.3">
      <c r="I4501" s="22">
        <v>43753</v>
      </c>
      <c r="J4501" s="29">
        <f t="shared" si="147"/>
        <v>2019</v>
      </c>
      <c r="K4501" s="29">
        <v>6175</v>
      </c>
      <c r="L4501" s="42">
        <v>6158.17</v>
      </c>
      <c r="M4501" s="26">
        <f t="shared" si="148"/>
        <v>7.5238421164745412E-2</v>
      </c>
      <c r="N4501" s="54"/>
      <c r="O4501" s="26"/>
      <c r="T4501" s="53"/>
      <c r="Y4501" s="28"/>
    </row>
    <row r="4502" spans="9:25" x14ac:dyDescent="0.3">
      <c r="I4502" s="22">
        <v>43754</v>
      </c>
      <c r="J4502" s="29">
        <f t="shared" si="147"/>
        <v>2019</v>
      </c>
      <c r="K4502" s="29">
        <v>6215</v>
      </c>
      <c r="L4502" s="42">
        <v>6169.59</v>
      </c>
      <c r="M4502" s="26">
        <f t="shared" si="148"/>
        <v>6.3572046710637542E-2</v>
      </c>
      <c r="N4502" s="54"/>
      <c r="O4502" s="26"/>
      <c r="T4502" s="53"/>
      <c r="Y4502" s="28"/>
    </row>
    <row r="4503" spans="9:25" x14ac:dyDescent="0.3">
      <c r="I4503" s="22">
        <v>43755</v>
      </c>
      <c r="J4503" s="29">
        <f t="shared" si="147"/>
        <v>2019</v>
      </c>
      <c r="K4503" s="29">
        <v>6115</v>
      </c>
      <c r="L4503" s="42">
        <v>6181.01</v>
      </c>
      <c r="M4503" s="26">
        <f t="shared" si="148"/>
        <v>5.3230572093609797E-2</v>
      </c>
      <c r="N4503" s="54"/>
      <c r="O4503" s="26"/>
      <c r="T4503" s="53"/>
      <c r="Y4503" s="28"/>
    </row>
    <row r="4504" spans="9:25" x14ac:dyDescent="0.3">
      <c r="I4504" s="22">
        <v>43756</v>
      </c>
      <c r="J4504" s="29">
        <f t="shared" si="147"/>
        <v>2019</v>
      </c>
      <c r="K4504" s="29">
        <v>6160</v>
      </c>
      <c r="L4504" s="42">
        <v>6191.95</v>
      </c>
      <c r="M4504" s="26">
        <f t="shared" si="148"/>
        <v>5.9314929754809051E-2</v>
      </c>
      <c r="N4504" s="54"/>
      <c r="O4504" s="26"/>
      <c r="T4504" s="53"/>
      <c r="Y4504" s="28"/>
    </row>
    <row r="4505" spans="9:25" x14ac:dyDescent="0.3">
      <c r="I4505" s="22">
        <v>43759</v>
      </c>
      <c r="J4505" s="29">
        <f t="shared" si="147"/>
        <v>2019</v>
      </c>
      <c r="K4505" s="29">
        <v>6220</v>
      </c>
      <c r="L4505" s="42">
        <v>6198.99</v>
      </c>
      <c r="M4505" s="26" t="str">
        <f t="shared" si="148"/>
        <v/>
      </c>
      <c r="N4505" s="54"/>
      <c r="O4505" s="26"/>
      <c r="T4505" s="53"/>
      <c r="Y4505" s="28"/>
    </row>
    <row r="4506" spans="9:25" x14ac:dyDescent="0.3">
      <c r="I4506" s="22">
        <v>43760</v>
      </c>
      <c r="J4506" s="29">
        <f t="shared" si="147"/>
        <v>2019</v>
      </c>
      <c r="K4506" s="29">
        <v>6300</v>
      </c>
      <c r="L4506" s="42">
        <v>6225.5</v>
      </c>
      <c r="M4506" s="26">
        <f t="shared" si="148"/>
        <v>6.5929964180780967E-2</v>
      </c>
      <c r="N4506" s="54"/>
      <c r="O4506" s="26"/>
      <c r="T4506" s="53"/>
      <c r="Y4506" s="28"/>
    </row>
    <row r="4507" spans="9:25" x14ac:dyDescent="0.3">
      <c r="I4507" s="22">
        <v>43761</v>
      </c>
      <c r="J4507" s="29">
        <f t="shared" si="147"/>
        <v>2019</v>
      </c>
      <c r="K4507" s="29">
        <v>6275</v>
      </c>
      <c r="L4507" s="42">
        <v>6257.81</v>
      </c>
      <c r="M4507" s="26">
        <f t="shared" si="148"/>
        <v>7.932540976113725E-2</v>
      </c>
      <c r="N4507" s="54"/>
      <c r="O4507" s="26"/>
      <c r="T4507" s="53"/>
      <c r="Y4507" s="28"/>
    </row>
    <row r="4508" spans="9:25" x14ac:dyDescent="0.3">
      <c r="I4508" s="22">
        <v>43762</v>
      </c>
      <c r="J4508" s="29">
        <f t="shared" si="147"/>
        <v>2019</v>
      </c>
      <c r="K4508" s="29">
        <v>6300</v>
      </c>
      <c r="L4508" s="42">
        <v>6339.65</v>
      </c>
      <c r="M4508" s="26">
        <f t="shared" si="148"/>
        <v>0.11038424218221808</v>
      </c>
      <c r="N4508" s="54"/>
      <c r="O4508" s="26"/>
      <c r="T4508" s="53"/>
      <c r="Y4508" s="28"/>
    </row>
    <row r="4509" spans="9:25" x14ac:dyDescent="0.3">
      <c r="I4509" s="22">
        <v>43763</v>
      </c>
      <c r="J4509" s="29">
        <f t="shared" si="147"/>
        <v>2019</v>
      </c>
      <c r="K4509" s="29">
        <v>6200</v>
      </c>
      <c r="L4509" s="42">
        <v>6252.35</v>
      </c>
      <c r="M4509" s="26">
        <f t="shared" si="148"/>
        <v>8.6426167295398607E-2</v>
      </c>
      <c r="N4509" s="54"/>
      <c r="O4509" s="26"/>
      <c r="T4509" s="53"/>
      <c r="Y4509" s="28"/>
    </row>
    <row r="4510" spans="9:25" x14ac:dyDescent="0.3">
      <c r="I4510" s="22">
        <v>43766</v>
      </c>
      <c r="J4510" s="29">
        <f t="shared" si="147"/>
        <v>2019</v>
      </c>
      <c r="K4510" s="29">
        <v>6205</v>
      </c>
      <c r="L4510" s="42">
        <v>6265.38</v>
      </c>
      <c r="M4510" s="26" t="str">
        <f t="shared" si="148"/>
        <v/>
      </c>
      <c r="N4510" s="54"/>
      <c r="O4510" s="26"/>
      <c r="T4510" s="53"/>
      <c r="Y4510" s="28"/>
    </row>
    <row r="4511" spans="9:25" x14ac:dyDescent="0.3">
      <c r="I4511" s="22">
        <v>43767</v>
      </c>
      <c r="J4511" s="29">
        <f t="shared" si="147"/>
        <v>2019</v>
      </c>
      <c r="K4511" s="29">
        <v>6220</v>
      </c>
      <c r="L4511" s="42">
        <v>6281.14</v>
      </c>
      <c r="M4511" s="26">
        <f t="shared" si="148"/>
        <v>9.1497077994859899E-2</v>
      </c>
      <c r="N4511" s="54"/>
      <c r="O4511" s="26"/>
      <c r="T4511" s="53"/>
      <c r="Y4511" s="28"/>
    </row>
    <row r="4512" spans="9:25" x14ac:dyDescent="0.3">
      <c r="I4512" s="22">
        <v>43768</v>
      </c>
      <c r="J4512" s="29">
        <f t="shared" si="147"/>
        <v>2019</v>
      </c>
      <c r="K4512" s="29">
        <v>6265</v>
      </c>
      <c r="L4512" s="42">
        <v>6295.75</v>
      </c>
      <c r="M4512" s="26">
        <f t="shared" si="148"/>
        <v>8.7517921611303937E-2</v>
      </c>
      <c r="N4512" s="54"/>
      <c r="O4512" s="26"/>
      <c r="T4512" s="53"/>
      <c r="Y4512" s="28"/>
    </row>
    <row r="4513" spans="9:25" x14ac:dyDescent="0.3">
      <c r="I4513" s="22">
        <v>43769</v>
      </c>
      <c r="J4513" s="29">
        <f t="shared" si="147"/>
        <v>2019</v>
      </c>
      <c r="K4513" s="29">
        <v>6290</v>
      </c>
      <c r="L4513" s="42">
        <v>6228.32</v>
      </c>
      <c r="M4513" s="26">
        <f t="shared" si="148"/>
        <v>6.8020200114890308E-2</v>
      </c>
      <c r="N4513" s="54"/>
      <c r="O4513" s="26"/>
      <c r="T4513" s="53"/>
      <c r="Y4513" s="28"/>
    </row>
    <row r="4514" spans="9:25" x14ac:dyDescent="0.3">
      <c r="I4514" s="22">
        <v>43770</v>
      </c>
      <c r="J4514" s="29">
        <f t="shared" si="147"/>
        <v>2019</v>
      </c>
      <c r="K4514" s="29">
        <v>6325</v>
      </c>
      <c r="L4514" s="42">
        <v>6207.19</v>
      </c>
      <c r="M4514" s="26">
        <f t="shared" si="148"/>
        <v>6.361807564188672E-2</v>
      </c>
      <c r="N4514" s="54"/>
      <c r="O4514" s="26"/>
      <c r="T4514" s="53"/>
      <c r="Y4514" s="28"/>
    </row>
    <row r="4515" spans="9:25" x14ac:dyDescent="0.3">
      <c r="I4515" s="22">
        <v>43773</v>
      </c>
      <c r="J4515" s="29">
        <f t="shared" si="147"/>
        <v>2019</v>
      </c>
      <c r="K4515" s="29">
        <v>6275</v>
      </c>
      <c r="L4515" s="42">
        <v>6180.34</v>
      </c>
      <c r="M4515" s="26" t="str">
        <f t="shared" si="148"/>
        <v/>
      </c>
      <c r="N4515" s="54"/>
      <c r="O4515" s="26"/>
      <c r="T4515" s="53"/>
      <c r="Y4515" s="28"/>
    </row>
    <row r="4516" spans="9:25" x14ac:dyDescent="0.3">
      <c r="I4516" s="22">
        <v>43774</v>
      </c>
      <c r="J4516" s="29">
        <f t="shared" si="147"/>
        <v>2019</v>
      </c>
      <c r="K4516" s="29">
        <v>6360</v>
      </c>
      <c r="L4516" s="42">
        <v>6264.15</v>
      </c>
      <c r="M4516" s="26">
        <f t="shared" si="148"/>
        <v>5.8028000587779169E-2</v>
      </c>
      <c r="N4516" s="54"/>
      <c r="O4516" s="26"/>
      <c r="T4516" s="53"/>
      <c r="Y4516" s="28"/>
    </row>
    <row r="4517" spans="9:25" x14ac:dyDescent="0.3">
      <c r="I4517" s="22">
        <v>43775</v>
      </c>
      <c r="J4517" s="29">
        <f t="shared" si="147"/>
        <v>2019</v>
      </c>
      <c r="K4517" s="29">
        <v>6295</v>
      </c>
      <c r="L4517" s="42">
        <v>6217.55</v>
      </c>
      <c r="M4517" s="26">
        <f t="shared" si="148"/>
        <v>4.9565069134847962E-2</v>
      </c>
      <c r="N4517" s="54"/>
      <c r="O4517" s="26"/>
      <c r="T4517" s="53"/>
      <c r="Y4517" s="28"/>
    </row>
    <row r="4518" spans="9:25" x14ac:dyDescent="0.3">
      <c r="I4518" s="22">
        <v>43776</v>
      </c>
      <c r="J4518" s="29">
        <f t="shared" si="147"/>
        <v>2019</v>
      </c>
      <c r="K4518" s="29">
        <v>6285</v>
      </c>
      <c r="L4518" s="42">
        <v>6165.62</v>
      </c>
      <c r="M4518" s="26">
        <f t="shared" si="148"/>
        <v>3.8002387249595454E-2</v>
      </c>
      <c r="N4518" s="54"/>
      <c r="O4518" s="26"/>
      <c r="T4518" s="53"/>
      <c r="Y4518" s="28"/>
    </row>
    <row r="4519" spans="9:25" x14ac:dyDescent="0.3">
      <c r="I4519" s="22">
        <v>43777</v>
      </c>
      <c r="J4519" s="29">
        <f t="shared" si="147"/>
        <v>2019</v>
      </c>
      <c r="K4519" s="29">
        <v>6280</v>
      </c>
      <c r="L4519" s="42">
        <v>6177.99</v>
      </c>
      <c r="M4519" s="26">
        <f t="shared" si="148"/>
        <v>3.366009627209153E-2</v>
      </c>
      <c r="N4519" s="54"/>
      <c r="O4519" s="26"/>
      <c r="T4519" s="53"/>
      <c r="Y4519" s="28"/>
    </row>
    <row r="4520" spans="9:25" x14ac:dyDescent="0.3">
      <c r="I4520" s="22">
        <v>43780</v>
      </c>
      <c r="J4520" s="29">
        <f t="shared" si="147"/>
        <v>2019</v>
      </c>
      <c r="K4520" s="29">
        <v>6295</v>
      </c>
      <c r="L4520" s="42">
        <v>6148.74</v>
      </c>
      <c r="M4520" s="26" t="str">
        <f t="shared" si="148"/>
        <v/>
      </c>
      <c r="N4520" s="54"/>
      <c r="O4520" s="26"/>
      <c r="T4520" s="53"/>
      <c r="Y4520" s="28"/>
    </row>
    <row r="4521" spans="9:25" x14ac:dyDescent="0.3">
      <c r="I4521" s="22">
        <v>43781</v>
      </c>
      <c r="J4521" s="29">
        <f t="shared" si="147"/>
        <v>2019</v>
      </c>
      <c r="K4521" s="29">
        <v>6265</v>
      </c>
      <c r="L4521" s="42">
        <v>6180.99</v>
      </c>
      <c r="M4521" s="26">
        <f t="shared" si="148"/>
        <v>6.9921499727369441E-2</v>
      </c>
      <c r="N4521" s="54"/>
      <c r="O4521" s="26"/>
      <c r="T4521" s="53"/>
      <c r="Y4521" s="28"/>
    </row>
    <row r="4522" spans="9:25" x14ac:dyDescent="0.3">
      <c r="I4522" s="22">
        <v>43782</v>
      </c>
      <c r="J4522" s="29">
        <f t="shared" si="147"/>
        <v>2019</v>
      </c>
      <c r="K4522" s="29">
        <v>6280</v>
      </c>
      <c r="L4522" s="42">
        <v>6142.5</v>
      </c>
      <c r="M4522" s="26">
        <f t="shared" si="148"/>
        <v>5.2663147792706366E-2</v>
      </c>
      <c r="N4522" s="54"/>
      <c r="O4522" s="26"/>
      <c r="T4522" s="53"/>
      <c r="Y4522" s="28"/>
    </row>
    <row r="4523" spans="9:25" x14ac:dyDescent="0.3">
      <c r="I4523" s="22">
        <v>43783</v>
      </c>
      <c r="J4523" s="29">
        <f t="shared" si="147"/>
        <v>2019</v>
      </c>
      <c r="K4523" s="29">
        <v>6270</v>
      </c>
      <c r="L4523" s="42">
        <v>6098.95</v>
      </c>
      <c r="M4523" s="26">
        <f t="shared" si="148"/>
        <v>4.1080246966264874E-2</v>
      </c>
      <c r="N4523" s="54"/>
      <c r="O4523" s="26"/>
      <c r="T4523" s="53"/>
      <c r="Y4523" s="28"/>
    </row>
    <row r="4524" spans="9:25" x14ac:dyDescent="0.3">
      <c r="I4524" s="22">
        <v>43784</v>
      </c>
      <c r="J4524" s="29">
        <f t="shared" si="147"/>
        <v>2019</v>
      </c>
      <c r="K4524" s="29">
        <v>6275</v>
      </c>
      <c r="L4524" s="42">
        <v>6128.35</v>
      </c>
      <c r="M4524" s="26">
        <f t="shared" si="148"/>
        <v>2.8982124807328827E-2</v>
      </c>
      <c r="N4524" s="54"/>
      <c r="O4524" s="26"/>
      <c r="T4524" s="53"/>
      <c r="Y4524" s="28"/>
    </row>
    <row r="4525" spans="9:25" x14ac:dyDescent="0.3">
      <c r="I4525" s="22">
        <v>43787</v>
      </c>
      <c r="J4525" s="29">
        <f t="shared" si="147"/>
        <v>2019</v>
      </c>
      <c r="K4525" s="29">
        <v>6280</v>
      </c>
      <c r="L4525" s="42">
        <v>6122.63</v>
      </c>
      <c r="M4525" s="26" t="str">
        <f t="shared" si="148"/>
        <v/>
      </c>
      <c r="N4525" s="54"/>
      <c r="O4525" s="26"/>
      <c r="T4525" s="53"/>
      <c r="Y4525" s="28"/>
    </row>
    <row r="4526" spans="9:25" x14ac:dyDescent="0.3">
      <c r="I4526" s="22">
        <v>43788</v>
      </c>
      <c r="J4526" s="29">
        <f t="shared" si="147"/>
        <v>2019</v>
      </c>
      <c r="K4526" s="29">
        <v>6315</v>
      </c>
      <c r="L4526" s="42">
        <v>6152.09</v>
      </c>
      <c r="M4526" s="26">
        <f t="shared" si="148"/>
        <v>2.4443408322648321E-2</v>
      </c>
      <c r="N4526" s="54"/>
      <c r="O4526" s="26"/>
      <c r="T4526" s="53"/>
      <c r="Y4526" s="28"/>
    </row>
    <row r="4527" spans="9:25" x14ac:dyDescent="0.3">
      <c r="I4527" s="22">
        <v>43789</v>
      </c>
      <c r="J4527" s="29">
        <f t="shared" si="147"/>
        <v>2019</v>
      </c>
      <c r="K4527" s="29">
        <v>6350</v>
      </c>
      <c r="L4527" s="42">
        <v>6155.11</v>
      </c>
      <c r="M4527" s="26" t="str">
        <f t="shared" si="148"/>
        <v/>
      </c>
      <c r="N4527" s="54"/>
      <c r="O4527" s="26"/>
      <c r="T4527" s="53"/>
      <c r="Y4527" s="28"/>
    </row>
    <row r="4528" spans="9:25" x14ac:dyDescent="0.3">
      <c r="I4528" s="22">
        <v>43790</v>
      </c>
      <c r="J4528" s="29">
        <f t="shared" si="147"/>
        <v>2019</v>
      </c>
      <c r="K4528" s="29">
        <v>6300</v>
      </c>
      <c r="L4528" s="42">
        <v>6117.36</v>
      </c>
      <c r="M4528" s="26">
        <f t="shared" si="148"/>
        <v>2.8464790981918356E-2</v>
      </c>
      <c r="N4528" s="54"/>
      <c r="O4528" s="26"/>
      <c r="T4528" s="53"/>
      <c r="Y4528" s="28"/>
    </row>
    <row r="4529" spans="9:25" x14ac:dyDescent="0.3">
      <c r="I4529" s="22">
        <v>43791</v>
      </c>
      <c r="J4529" s="29">
        <f t="shared" si="147"/>
        <v>2019</v>
      </c>
      <c r="K4529" s="29">
        <v>6305</v>
      </c>
      <c r="L4529" s="42">
        <v>6100.24</v>
      </c>
      <c r="M4529" s="26">
        <f t="shared" si="148"/>
        <v>1.8266311233372343E-2</v>
      </c>
      <c r="N4529" s="54"/>
      <c r="O4529" s="26"/>
      <c r="T4529" s="53"/>
      <c r="Y4529" s="28"/>
    </row>
    <row r="4530" spans="9:25" x14ac:dyDescent="0.3">
      <c r="I4530" s="22">
        <v>43794</v>
      </c>
      <c r="J4530" s="29">
        <f t="shared" si="147"/>
        <v>2019</v>
      </c>
      <c r="K4530" s="29">
        <v>6275</v>
      </c>
      <c r="L4530" s="42">
        <v>6070.76</v>
      </c>
      <c r="M4530" s="26" t="str">
        <f t="shared" si="148"/>
        <v/>
      </c>
      <c r="N4530" s="54"/>
      <c r="O4530" s="26"/>
      <c r="T4530" s="53"/>
      <c r="Y4530" s="28"/>
    </row>
    <row r="4531" spans="9:25" x14ac:dyDescent="0.3">
      <c r="I4531" s="22">
        <v>43795</v>
      </c>
      <c r="J4531" s="29">
        <f t="shared" si="147"/>
        <v>2019</v>
      </c>
      <c r="K4531" s="29">
        <v>6285</v>
      </c>
      <c r="L4531" s="42">
        <v>6026.19</v>
      </c>
      <c r="M4531" s="26">
        <f t="shared" si="148"/>
        <v>5.6618372246700934E-4</v>
      </c>
      <c r="N4531" s="54"/>
      <c r="O4531" s="26"/>
      <c r="T4531" s="53"/>
      <c r="Y4531" s="28"/>
    </row>
    <row r="4532" spans="9:25" x14ac:dyDescent="0.3">
      <c r="I4532" s="22">
        <v>43796</v>
      </c>
      <c r="J4532" s="29">
        <f t="shared" si="147"/>
        <v>2019</v>
      </c>
      <c r="K4532" s="29">
        <v>6300</v>
      </c>
      <c r="L4532" s="42">
        <v>6023.04</v>
      </c>
      <c r="M4532" s="26">
        <f t="shared" si="148"/>
        <v>1.5714406868442673E-3</v>
      </c>
      <c r="N4532" s="54"/>
      <c r="O4532" s="26"/>
      <c r="T4532" s="53"/>
      <c r="Y4532" s="28"/>
    </row>
    <row r="4533" spans="9:25" x14ac:dyDescent="0.3">
      <c r="I4533" s="22">
        <v>43797</v>
      </c>
      <c r="J4533" s="29">
        <f t="shared" si="147"/>
        <v>2019</v>
      </c>
      <c r="K4533" s="29">
        <v>6250</v>
      </c>
      <c r="L4533" s="42">
        <v>5953.06</v>
      </c>
      <c r="M4533" s="26">
        <f t="shared" si="148"/>
        <v>-6.3742958481117626E-3</v>
      </c>
      <c r="N4533" s="54"/>
      <c r="O4533" s="26"/>
      <c r="T4533" s="53"/>
      <c r="Y4533" s="28"/>
    </row>
    <row r="4534" spans="9:25" x14ac:dyDescent="0.3">
      <c r="I4534" s="22">
        <v>43798</v>
      </c>
      <c r="J4534" s="29">
        <f t="shared" si="147"/>
        <v>2019</v>
      </c>
      <c r="K4534" s="29">
        <v>6280</v>
      </c>
      <c r="L4534" s="42">
        <v>6011.83</v>
      </c>
      <c r="M4534" s="26">
        <f t="shared" si="148"/>
        <v>-1.5611158687247963E-2</v>
      </c>
      <c r="N4534" s="54"/>
      <c r="O4534" s="26"/>
      <c r="T4534" s="53"/>
      <c r="Y4534" s="28"/>
    </row>
    <row r="4535" spans="9:25" x14ac:dyDescent="0.3">
      <c r="I4535" s="22">
        <v>43801</v>
      </c>
      <c r="J4535" s="29">
        <f t="shared" si="147"/>
        <v>2019</v>
      </c>
      <c r="K4535" s="29">
        <v>6425</v>
      </c>
      <c r="L4535" s="42">
        <v>6130.06</v>
      </c>
      <c r="M4535" s="26" t="str">
        <f t="shared" si="148"/>
        <v/>
      </c>
      <c r="N4535" s="54"/>
      <c r="O4535" s="26"/>
      <c r="T4535" s="53"/>
      <c r="Y4535" s="28"/>
    </row>
    <row r="4536" spans="9:25" x14ac:dyDescent="0.3">
      <c r="I4536" s="22">
        <v>43802</v>
      </c>
      <c r="J4536" s="29">
        <f t="shared" si="147"/>
        <v>2019</v>
      </c>
      <c r="K4536" s="29">
        <v>6375</v>
      </c>
      <c r="L4536" s="42">
        <v>6133.9</v>
      </c>
      <c r="M4536" s="26">
        <f t="shared" si="148"/>
        <v>2.5464506596581953E-3</v>
      </c>
      <c r="N4536" s="54"/>
      <c r="O4536" s="26"/>
      <c r="T4536" s="53"/>
      <c r="Y4536" s="28"/>
    </row>
    <row r="4537" spans="9:25" x14ac:dyDescent="0.3">
      <c r="I4537" s="22">
        <v>43803</v>
      </c>
      <c r="J4537" s="29">
        <f t="shared" si="147"/>
        <v>2019</v>
      </c>
      <c r="K4537" s="29">
        <v>6365</v>
      </c>
      <c r="L4537" s="42">
        <v>6112.88</v>
      </c>
      <c r="M4537" s="26">
        <f t="shared" si="148"/>
        <v>-6.4977912710511157E-3</v>
      </c>
      <c r="N4537" s="54"/>
      <c r="O4537" s="26"/>
      <c r="T4537" s="53"/>
      <c r="Y4537" s="28"/>
    </row>
    <row r="4538" spans="9:25" x14ac:dyDescent="0.3">
      <c r="I4538" s="22">
        <v>43804</v>
      </c>
      <c r="J4538" s="29">
        <f t="shared" si="147"/>
        <v>2019</v>
      </c>
      <c r="K4538" s="29">
        <v>6340</v>
      </c>
      <c r="L4538" s="42">
        <v>6152.12</v>
      </c>
      <c r="M4538" s="26">
        <f t="shared" si="148"/>
        <v>3.0979338411770843E-3</v>
      </c>
      <c r="N4538" s="54"/>
      <c r="O4538" s="26"/>
      <c r="T4538" s="53"/>
      <c r="Y4538" s="28"/>
    </row>
    <row r="4539" spans="9:25" x14ac:dyDescent="0.3">
      <c r="I4539" s="22">
        <v>43805</v>
      </c>
      <c r="J4539" s="29">
        <f t="shared" si="147"/>
        <v>2019</v>
      </c>
      <c r="K4539" s="29">
        <v>6395</v>
      </c>
      <c r="L4539" s="42">
        <v>6186.87</v>
      </c>
      <c r="M4539" s="26">
        <f t="shared" si="148"/>
        <v>1.1672000117733838E-2</v>
      </c>
      <c r="N4539" s="54"/>
      <c r="O4539" s="26"/>
      <c r="T4539" s="53"/>
      <c r="Y4539" s="28"/>
    </row>
    <row r="4540" spans="9:25" x14ac:dyDescent="0.3">
      <c r="I4540" s="22">
        <v>43808</v>
      </c>
      <c r="J4540" s="29">
        <f t="shared" si="147"/>
        <v>2019</v>
      </c>
      <c r="K4540" s="29">
        <v>6395</v>
      </c>
      <c r="L4540" s="42">
        <v>6193.79</v>
      </c>
      <c r="M4540" s="26" t="str">
        <f t="shared" si="148"/>
        <v/>
      </c>
      <c r="N4540" s="54"/>
      <c r="O4540" s="26"/>
      <c r="T4540" s="53"/>
      <c r="Y4540" s="28"/>
    </row>
    <row r="4541" spans="9:25" x14ac:dyDescent="0.3">
      <c r="I4541" s="22">
        <v>43809</v>
      </c>
      <c r="J4541" s="29">
        <f t="shared" si="147"/>
        <v>2019</v>
      </c>
      <c r="K4541" s="29">
        <v>6365</v>
      </c>
      <c r="L4541" s="42">
        <v>6183.51</v>
      </c>
      <c r="M4541" s="26">
        <f t="shared" si="148"/>
        <v>1.1805882814954535E-2</v>
      </c>
      <c r="N4541" s="54"/>
      <c r="O4541" s="26"/>
      <c r="T4541" s="53"/>
      <c r="Y4541" s="28"/>
    </row>
    <row r="4542" spans="9:25" x14ac:dyDescent="0.3">
      <c r="I4542" s="22">
        <v>43810</v>
      </c>
      <c r="J4542" s="29">
        <f t="shared" si="147"/>
        <v>2019</v>
      </c>
      <c r="K4542" s="29">
        <v>6380</v>
      </c>
      <c r="L4542" s="42">
        <v>6180.1</v>
      </c>
      <c r="M4542" s="26">
        <f t="shared" si="148"/>
        <v>1.7034224787257364E-2</v>
      </c>
      <c r="N4542" s="54"/>
      <c r="O4542" s="26"/>
      <c r="T4542" s="53"/>
      <c r="Y4542" s="28"/>
    </row>
    <row r="4543" spans="9:25" x14ac:dyDescent="0.3">
      <c r="I4543" s="22">
        <v>43811</v>
      </c>
      <c r="J4543" s="29">
        <f t="shared" si="147"/>
        <v>2019</v>
      </c>
      <c r="K4543" s="29">
        <v>6340</v>
      </c>
      <c r="L4543" s="42">
        <v>6139.4</v>
      </c>
      <c r="M4543" s="26">
        <f t="shared" si="148"/>
        <v>3.8949698965592321E-3</v>
      </c>
      <c r="N4543" s="54"/>
      <c r="O4543" s="26"/>
      <c r="T4543" s="53"/>
      <c r="Y4543" s="28"/>
    </row>
    <row r="4544" spans="9:25" x14ac:dyDescent="0.3">
      <c r="I4544" s="22">
        <v>43812</v>
      </c>
      <c r="J4544" s="29">
        <f t="shared" si="147"/>
        <v>2019</v>
      </c>
      <c r="K4544" s="29">
        <v>6360</v>
      </c>
      <c r="L4544" s="42">
        <v>6197.32</v>
      </c>
      <c r="M4544" s="26">
        <f t="shared" si="148"/>
        <v>3.172691543158229E-3</v>
      </c>
      <c r="N4544" s="54"/>
      <c r="O4544" s="26"/>
      <c r="T4544" s="53"/>
      <c r="Y4544" s="28"/>
    </row>
    <row r="4545" spans="9:25" x14ac:dyDescent="0.3">
      <c r="I4545" s="22">
        <v>43815</v>
      </c>
      <c r="J4545" s="29">
        <f t="shared" si="147"/>
        <v>2019</v>
      </c>
      <c r="K4545" s="29">
        <v>6360</v>
      </c>
      <c r="L4545" s="42">
        <v>6211.59</v>
      </c>
      <c r="M4545" s="26" t="str">
        <f t="shared" si="148"/>
        <v/>
      </c>
      <c r="N4545" s="54"/>
      <c r="O4545" s="26"/>
      <c r="T4545" s="53"/>
      <c r="Y4545" s="28"/>
    </row>
    <row r="4546" spans="9:25" x14ac:dyDescent="0.3">
      <c r="I4546" s="22">
        <v>43816</v>
      </c>
      <c r="J4546" s="29">
        <f t="shared" si="147"/>
        <v>2019</v>
      </c>
      <c r="K4546" s="29">
        <v>6500</v>
      </c>
      <c r="L4546" s="42">
        <v>6244.35</v>
      </c>
      <c r="M4546" s="26">
        <f t="shared" si="148"/>
        <v>2.5461012824113068E-2</v>
      </c>
      <c r="N4546" s="54"/>
      <c r="O4546" s="26"/>
      <c r="T4546" s="53"/>
      <c r="Y4546" s="28"/>
    </row>
    <row r="4547" spans="9:25" x14ac:dyDescent="0.3">
      <c r="I4547" s="22">
        <v>43817</v>
      </c>
      <c r="J4547" s="29">
        <f t="shared" si="147"/>
        <v>2019</v>
      </c>
      <c r="K4547" s="29">
        <v>6755</v>
      </c>
      <c r="L4547" s="42">
        <v>6287.25</v>
      </c>
      <c r="M4547" s="26">
        <f t="shared" si="148"/>
        <v>3.3769219006654222E-2</v>
      </c>
      <c r="N4547" s="54"/>
      <c r="O4547" s="26"/>
      <c r="T4547" s="53"/>
      <c r="Y4547" s="28"/>
    </row>
    <row r="4548" spans="9:25" x14ac:dyDescent="0.3">
      <c r="I4548" s="22">
        <v>43818</v>
      </c>
      <c r="J4548" s="29">
        <f t="shared" si="147"/>
        <v>2019</v>
      </c>
      <c r="K4548" s="29">
        <v>6600</v>
      </c>
      <c r="L4548" s="42">
        <v>6249.93</v>
      </c>
      <c r="M4548" s="26">
        <f t="shared" si="148"/>
        <v>1.1955784323091171E-2</v>
      </c>
      <c r="N4548" s="54"/>
      <c r="O4548" s="26"/>
      <c r="T4548" s="53"/>
      <c r="Y4548" s="28"/>
    </row>
    <row r="4549" spans="9:25" x14ac:dyDescent="0.3">
      <c r="I4549" s="22">
        <v>43819</v>
      </c>
      <c r="J4549" s="29">
        <f t="shared" ref="J4549:J4612" si="149">YEAR(I4549)</f>
        <v>2019</v>
      </c>
      <c r="K4549" s="29">
        <v>6660</v>
      </c>
      <c r="L4549" s="42">
        <v>6284.37</v>
      </c>
      <c r="M4549" s="26">
        <f t="shared" ref="M4549:M4612" si="150">IFERROR((L4549-_xlfn.XLOOKUP(EDATE(I4549, -12), I:I, L:L, "", 0)) / _xlfn.XLOOKUP(EDATE(I4549, -12), I:I, L:L, "", 0),IF(_xlfn.XLOOKUP(EDATE(I4549, -12), I:I, L:L, "", 0)=0, "Previous Year Value is Zero", ""))</f>
        <v>2.2201149013969006E-2</v>
      </c>
      <c r="N4549" s="54"/>
      <c r="O4549" s="26"/>
      <c r="T4549" s="53"/>
      <c r="Y4549" s="28"/>
    </row>
    <row r="4550" spans="9:25" x14ac:dyDescent="0.3">
      <c r="I4550" s="22">
        <v>43822</v>
      </c>
      <c r="J4550" s="29">
        <f t="shared" si="149"/>
        <v>2019</v>
      </c>
      <c r="K4550" s="29">
        <v>6660</v>
      </c>
      <c r="L4550" s="42">
        <v>6305.91</v>
      </c>
      <c r="M4550" s="26" t="str">
        <f t="shared" si="150"/>
        <v/>
      </c>
      <c r="N4550" s="54"/>
      <c r="O4550" s="26"/>
      <c r="T4550" s="53"/>
      <c r="Y4550" s="28"/>
    </row>
    <row r="4551" spans="9:25" x14ac:dyDescent="0.3">
      <c r="I4551" s="22">
        <v>43825</v>
      </c>
      <c r="J4551" s="29">
        <f t="shared" si="149"/>
        <v>2019</v>
      </c>
      <c r="K4551" s="29">
        <v>6680</v>
      </c>
      <c r="L4551" s="42">
        <v>6319.44</v>
      </c>
      <c r="M4551" s="26">
        <f t="shared" si="150"/>
        <v>3.1265451993766041E-2</v>
      </c>
      <c r="N4551" s="54"/>
      <c r="O4551" s="26"/>
      <c r="T4551" s="53"/>
      <c r="Y4551" s="28"/>
    </row>
    <row r="4552" spans="9:25" x14ac:dyDescent="0.3">
      <c r="I4552" s="22">
        <v>43826</v>
      </c>
      <c r="J4552" s="29">
        <f t="shared" si="149"/>
        <v>2019</v>
      </c>
      <c r="K4552" s="29">
        <v>6695</v>
      </c>
      <c r="L4552" s="42">
        <v>6329.31</v>
      </c>
      <c r="M4552" s="26">
        <f t="shared" si="150"/>
        <v>2.2399945724513145E-2</v>
      </c>
      <c r="N4552" s="54"/>
      <c r="O4552" s="26"/>
      <c r="T4552" s="53"/>
      <c r="Y4552" s="28"/>
    </row>
    <row r="4553" spans="9:25" x14ac:dyDescent="0.3">
      <c r="I4553" s="22">
        <v>43829</v>
      </c>
      <c r="J4553" s="29">
        <f t="shared" si="149"/>
        <v>2019</v>
      </c>
      <c r="K4553" s="29">
        <v>6685</v>
      </c>
      <c r="L4553" s="42">
        <v>6299.54</v>
      </c>
      <c r="M4553" s="26" t="str">
        <f t="shared" si="150"/>
        <v/>
      </c>
      <c r="N4553" s="54"/>
      <c r="O4553" s="26"/>
      <c r="T4553" s="53"/>
      <c r="Y4553" s="28"/>
    </row>
    <row r="4554" spans="9:25" x14ac:dyDescent="0.3">
      <c r="I4554" s="22">
        <v>43832</v>
      </c>
      <c r="J4554" s="29">
        <f t="shared" si="149"/>
        <v>2020</v>
      </c>
      <c r="K4554" s="29">
        <v>6690</v>
      </c>
      <c r="L4554" s="42">
        <v>6283.58</v>
      </c>
      <c r="M4554" s="26">
        <f t="shared" si="150"/>
        <v>1.6566416121193629E-2</v>
      </c>
      <c r="N4554" s="54"/>
      <c r="O4554" s="26"/>
      <c r="T4554" s="53"/>
      <c r="Y4554" s="28"/>
    </row>
    <row r="4555" spans="9:25" x14ac:dyDescent="0.3">
      <c r="I4555" s="22">
        <v>43833</v>
      </c>
      <c r="J4555" s="29">
        <f t="shared" si="149"/>
        <v>2020</v>
      </c>
      <c r="K4555" s="29">
        <v>6800</v>
      </c>
      <c r="L4555" s="42">
        <v>6323.47</v>
      </c>
      <c r="M4555" s="26">
        <f t="shared" si="150"/>
        <v>1.6469994422127602E-2</v>
      </c>
      <c r="N4555" s="54"/>
      <c r="O4555" s="26"/>
      <c r="T4555" s="53"/>
      <c r="Y4555" s="28"/>
    </row>
    <row r="4556" spans="9:25" x14ac:dyDescent="0.3">
      <c r="I4556" s="22">
        <v>43836</v>
      </c>
      <c r="J4556" s="29">
        <f t="shared" si="149"/>
        <v>2020</v>
      </c>
      <c r="K4556" s="29">
        <v>6735</v>
      </c>
      <c r="L4556" s="42">
        <v>6257.4</v>
      </c>
      <c r="M4556" s="26" t="str">
        <f t="shared" si="150"/>
        <v/>
      </c>
      <c r="N4556" s="54"/>
      <c r="O4556" s="26"/>
      <c r="T4556" s="53"/>
      <c r="Y4556" s="28"/>
    </row>
    <row r="4557" spans="9:25" x14ac:dyDescent="0.3">
      <c r="I4557" s="22">
        <v>43837</v>
      </c>
      <c r="J4557" s="29">
        <f t="shared" si="149"/>
        <v>2020</v>
      </c>
      <c r="K4557" s="29">
        <v>6740</v>
      </c>
      <c r="L4557" s="42">
        <v>6279.35</v>
      </c>
      <c r="M4557" s="26">
        <f t="shared" si="150"/>
        <v>-1.2517456045756138E-3</v>
      </c>
      <c r="N4557" s="54"/>
      <c r="O4557" s="26"/>
      <c r="T4557" s="53"/>
      <c r="Y4557" s="28"/>
    </row>
    <row r="4558" spans="9:25" x14ac:dyDescent="0.3">
      <c r="I4558" s="22">
        <v>43838</v>
      </c>
      <c r="J4558" s="29">
        <f t="shared" si="149"/>
        <v>2020</v>
      </c>
      <c r="K4558" s="29">
        <v>6680</v>
      </c>
      <c r="L4558" s="42">
        <v>6225.69</v>
      </c>
      <c r="M4558" s="26">
        <f t="shared" si="150"/>
        <v>-5.9334009276927856E-3</v>
      </c>
      <c r="N4558" s="54"/>
      <c r="O4558" s="26"/>
      <c r="T4558" s="53"/>
      <c r="Y4558" s="28"/>
    </row>
    <row r="4559" spans="9:25" x14ac:dyDescent="0.3">
      <c r="I4559" s="22">
        <v>43839</v>
      </c>
      <c r="J4559" s="29">
        <f t="shared" si="149"/>
        <v>2020</v>
      </c>
      <c r="K4559" s="29">
        <v>6740</v>
      </c>
      <c r="L4559" s="42">
        <v>6274.49</v>
      </c>
      <c r="M4559" s="26">
        <f t="shared" si="150"/>
        <v>3.5872351823272071E-4</v>
      </c>
      <c r="N4559" s="54"/>
      <c r="O4559" s="26"/>
      <c r="T4559" s="53"/>
      <c r="Y4559" s="28"/>
    </row>
    <row r="4560" spans="9:25" x14ac:dyDescent="0.3">
      <c r="I4560" s="22">
        <v>43840</v>
      </c>
      <c r="J4560" s="29">
        <f t="shared" si="149"/>
        <v>2020</v>
      </c>
      <c r="K4560" s="29">
        <v>6725</v>
      </c>
      <c r="L4560" s="42">
        <v>6274.94</v>
      </c>
      <c r="M4560" s="26">
        <f t="shared" si="150"/>
        <v>-8.4962022276262369E-3</v>
      </c>
      <c r="N4560" s="54"/>
      <c r="O4560" s="26"/>
      <c r="T4560" s="53"/>
      <c r="Y4560" s="28"/>
    </row>
    <row r="4561" spans="9:25" x14ac:dyDescent="0.3">
      <c r="I4561" s="22">
        <v>43843</v>
      </c>
      <c r="J4561" s="29">
        <f t="shared" si="149"/>
        <v>2020</v>
      </c>
      <c r="K4561" s="29">
        <v>6745</v>
      </c>
      <c r="L4561" s="42">
        <v>6296.57</v>
      </c>
      <c r="M4561" s="26" t="str">
        <f t="shared" si="150"/>
        <v/>
      </c>
      <c r="N4561" s="54"/>
      <c r="O4561" s="26"/>
      <c r="T4561" s="53"/>
      <c r="Y4561" s="28"/>
    </row>
    <row r="4562" spans="9:25" x14ac:dyDescent="0.3">
      <c r="I4562" s="22">
        <v>43844</v>
      </c>
      <c r="J4562" s="29">
        <f t="shared" si="149"/>
        <v>2020</v>
      </c>
      <c r="K4562" s="29">
        <v>6870</v>
      </c>
      <c r="L4562" s="42">
        <v>6325.41</v>
      </c>
      <c r="M4562" s="26">
        <f t="shared" si="150"/>
        <v>-1.6903088956648606E-3</v>
      </c>
      <c r="N4562" s="54"/>
      <c r="O4562" s="26"/>
      <c r="T4562" s="53"/>
      <c r="Y4562" s="28"/>
    </row>
    <row r="4563" spans="9:25" x14ac:dyDescent="0.3">
      <c r="I4563" s="22">
        <v>43845</v>
      </c>
      <c r="J4563" s="29">
        <f t="shared" si="149"/>
        <v>2020</v>
      </c>
      <c r="K4563" s="29">
        <v>6835</v>
      </c>
      <c r="L4563" s="42">
        <v>6283.37</v>
      </c>
      <c r="M4563" s="26">
        <f t="shared" si="150"/>
        <v>-1.9568467009321563E-2</v>
      </c>
      <c r="N4563" s="54"/>
      <c r="O4563" s="26"/>
      <c r="T4563" s="53"/>
      <c r="Y4563" s="28"/>
    </row>
    <row r="4564" spans="9:25" x14ac:dyDescent="0.3">
      <c r="I4564" s="22">
        <v>43846</v>
      </c>
      <c r="J4564" s="29">
        <f t="shared" si="149"/>
        <v>2020</v>
      </c>
      <c r="K4564" s="29">
        <v>6850</v>
      </c>
      <c r="L4564" s="42">
        <v>6286.05</v>
      </c>
      <c r="M4564" s="26">
        <f t="shared" si="150"/>
        <v>-1.9850749061334386E-2</v>
      </c>
      <c r="N4564" s="54"/>
      <c r="O4564" s="26"/>
      <c r="T4564" s="53"/>
      <c r="Y4564" s="28"/>
    </row>
    <row r="4565" spans="9:25" x14ac:dyDescent="0.3">
      <c r="I4565" s="22">
        <v>43847</v>
      </c>
      <c r="J4565" s="29">
        <f t="shared" si="149"/>
        <v>2020</v>
      </c>
      <c r="K4565" s="29">
        <v>6875</v>
      </c>
      <c r="L4565" s="42">
        <v>6291.66</v>
      </c>
      <c r="M4565" s="26">
        <f t="shared" si="150"/>
        <v>-2.0567329516266109E-2</v>
      </c>
      <c r="N4565" s="54"/>
      <c r="O4565" s="26"/>
      <c r="T4565" s="53"/>
      <c r="Y4565" s="28"/>
    </row>
    <row r="4566" spans="9:25" x14ac:dyDescent="0.3">
      <c r="I4566" s="22">
        <v>43850</v>
      </c>
      <c r="J4566" s="29">
        <f t="shared" si="149"/>
        <v>2020</v>
      </c>
      <c r="K4566" s="29">
        <v>6835</v>
      </c>
      <c r="L4566" s="42">
        <v>6245.04</v>
      </c>
      <c r="M4566" s="26" t="str">
        <f t="shared" si="150"/>
        <v/>
      </c>
      <c r="N4566" s="54"/>
      <c r="O4566" s="26"/>
      <c r="T4566" s="53"/>
      <c r="Y4566" s="28"/>
    </row>
    <row r="4567" spans="9:25" x14ac:dyDescent="0.3">
      <c r="I4567" s="22">
        <v>43851</v>
      </c>
      <c r="J4567" s="29">
        <f t="shared" si="149"/>
        <v>2020</v>
      </c>
      <c r="K4567" s="29">
        <v>6830</v>
      </c>
      <c r="L4567" s="42">
        <v>6238.15</v>
      </c>
      <c r="M4567" s="26">
        <f t="shared" si="150"/>
        <v>-3.296940083679159E-2</v>
      </c>
      <c r="N4567" s="54"/>
      <c r="O4567" s="26"/>
      <c r="T4567" s="53"/>
      <c r="Y4567" s="28"/>
    </row>
    <row r="4568" spans="9:25" x14ac:dyDescent="0.3">
      <c r="I4568" s="22">
        <v>43852</v>
      </c>
      <c r="J4568" s="29">
        <f t="shared" si="149"/>
        <v>2020</v>
      </c>
      <c r="K4568" s="29">
        <v>6840</v>
      </c>
      <c r="L4568" s="42">
        <v>6233.45</v>
      </c>
      <c r="M4568" s="26">
        <f t="shared" si="150"/>
        <v>-3.6346574817270084E-2</v>
      </c>
      <c r="N4568" s="54"/>
      <c r="O4568" s="26"/>
      <c r="T4568" s="53"/>
      <c r="Y4568" s="28"/>
    </row>
    <row r="4569" spans="9:25" x14ac:dyDescent="0.3">
      <c r="I4569" s="22">
        <v>43853</v>
      </c>
      <c r="J4569" s="29">
        <f t="shared" si="149"/>
        <v>2020</v>
      </c>
      <c r="K4569" s="29">
        <v>6840</v>
      </c>
      <c r="L4569" s="42">
        <v>6249.21</v>
      </c>
      <c r="M4569" s="26">
        <f t="shared" si="150"/>
        <v>-3.1305949153409389E-2</v>
      </c>
      <c r="N4569" s="54"/>
      <c r="O4569" s="26"/>
      <c r="T4569" s="53"/>
      <c r="Y4569" s="28"/>
    </row>
    <row r="4570" spans="9:25" x14ac:dyDescent="0.3">
      <c r="I4570" s="22">
        <v>43854</v>
      </c>
      <c r="J4570" s="29">
        <f t="shared" si="149"/>
        <v>2020</v>
      </c>
      <c r="K4570" s="29">
        <v>6810</v>
      </c>
      <c r="L4570" s="42">
        <v>6244.11</v>
      </c>
      <c r="M4570" s="26">
        <f t="shared" si="150"/>
        <v>-3.4414983932973153E-2</v>
      </c>
      <c r="N4570" s="54"/>
      <c r="O4570" s="26"/>
      <c r="T4570" s="53"/>
      <c r="Y4570" s="28"/>
    </row>
    <row r="4571" spans="9:25" x14ac:dyDescent="0.3">
      <c r="I4571" s="22">
        <v>43857</v>
      </c>
      <c r="J4571" s="29">
        <f t="shared" si="149"/>
        <v>2020</v>
      </c>
      <c r="K4571" s="29">
        <v>6840</v>
      </c>
      <c r="L4571" s="42">
        <v>6133.21</v>
      </c>
      <c r="M4571" s="26" t="str">
        <f t="shared" si="150"/>
        <v/>
      </c>
      <c r="N4571" s="54"/>
      <c r="O4571" s="26"/>
      <c r="T4571" s="53"/>
      <c r="Y4571" s="28"/>
    </row>
    <row r="4572" spans="9:25" x14ac:dyDescent="0.3">
      <c r="I4572" s="22">
        <v>43858</v>
      </c>
      <c r="J4572" s="29">
        <f t="shared" si="149"/>
        <v>2020</v>
      </c>
      <c r="K4572" s="29">
        <v>6790</v>
      </c>
      <c r="L4572" s="42">
        <v>6111.18</v>
      </c>
      <c r="M4572" s="26">
        <f t="shared" si="150"/>
        <v>-5.3807958555191319E-2</v>
      </c>
      <c r="N4572" s="54"/>
      <c r="O4572" s="26"/>
      <c r="T4572" s="53"/>
      <c r="Y4572" s="28"/>
    </row>
    <row r="4573" spans="9:25" x14ac:dyDescent="0.3">
      <c r="I4573" s="22">
        <v>43859</v>
      </c>
      <c r="J4573" s="29">
        <f t="shared" si="149"/>
        <v>2020</v>
      </c>
      <c r="K4573" s="29">
        <v>6785</v>
      </c>
      <c r="L4573" s="42">
        <v>6113.05</v>
      </c>
      <c r="M4573" s="26">
        <f t="shared" si="150"/>
        <v>-5.0249515263000803E-2</v>
      </c>
      <c r="N4573" s="54"/>
      <c r="O4573" s="26"/>
      <c r="T4573" s="53"/>
      <c r="Y4573" s="28"/>
    </row>
    <row r="4574" spans="9:25" x14ac:dyDescent="0.3">
      <c r="I4574" s="22">
        <v>43860</v>
      </c>
      <c r="J4574" s="29">
        <f t="shared" si="149"/>
        <v>2020</v>
      </c>
      <c r="K4574" s="29">
        <v>6740</v>
      </c>
      <c r="L4574" s="42">
        <v>6057.6</v>
      </c>
      <c r="M4574" s="26">
        <f t="shared" si="150"/>
        <v>-6.2898831872206615E-2</v>
      </c>
      <c r="N4574" s="54"/>
      <c r="O4574" s="26"/>
      <c r="T4574" s="53"/>
      <c r="Y4574" s="28"/>
    </row>
    <row r="4575" spans="9:25" x14ac:dyDescent="0.3">
      <c r="I4575" s="22">
        <v>43861</v>
      </c>
      <c r="J4575" s="29">
        <f t="shared" si="149"/>
        <v>2020</v>
      </c>
      <c r="K4575" s="29">
        <v>6480</v>
      </c>
      <c r="L4575" s="42">
        <v>5940.05</v>
      </c>
      <c r="M4575" s="26">
        <f t="shared" si="150"/>
        <v>-9.0758108486645436E-2</v>
      </c>
      <c r="N4575" s="54"/>
      <c r="O4575" s="26"/>
      <c r="T4575" s="53"/>
      <c r="Y4575" s="28"/>
    </row>
    <row r="4576" spans="9:25" x14ac:dyDescent="0.3">
      <c r="I4576" s="22">
        <v>43864</v>
      </c>
      <c r="J4576" s="29">
        <f t="shared" si="149"/>
        <v>2020</v>
      </c>
      <c r="K4576" s="29">
        <v>6440</v>
      </c>
      <c r="L4576" s="42">
        <v>5884.17</v>
      </c>
      <c r="M4576" s="26" t="str">
        <f t="shared" si="150"/>
        <v/>
      </c>
      <c r="N4576" s="54"/>
      <c r="O4576" s="26"/>
      <c r="T4576" s="53"/>
      <c r="Y4576" s="28"/>
    </row>
    <row r="4577" spans="9:25" x14ac:dyDescent="0.3">
      <c r="I4577" s="22">
        <v>43865</v>
      </c>
      <c r="J4577" s="29">
        <f t="shared" si="149"/>
        <v>2020</v>
      </c>
      <c r="K4577" s="29">
        <v>6600</v>
      </c>
      <c r="L4577" s="42">
        <v>5922.34</v>
      </c>
      <c r="M4577" s="26">
        <f t="shared" si="150"/>
        <v>-8.6263104706508525E-2</v>
      </c>
      <c r="N4577" s="54"/>
      <c r="O4577" s="26"/>
      <c r="T4577" s="53"/>
      <c r="Y4577" s="28"/>
    </row>
    <row r="4578" spans="9:25" x14ac:dyDescent="0.3">
      <c r="I4578" s="22">
        <v>43866</v>
      </c>
      <c r="J4578" s="29">
        <f t="shared" si="149"/>
        <v>2020</v>
      </c>
      <c r="K4578" s="29">
        <v>6730</v>
      </c>
      <c r="L4578" s="42">
        <v>5978.51</v>
      </c>
      <c r="M4578" s="26" t="str">
        <f t="shared" si="150"/>
        <v/>
      </c>
      <c r="N4578" s="54"/>
      <c r="O4578" s="26"/>
      <c r="T4578" s="53"/>
      <c r="Y4578" s="28"/>
    </row>
    <row r="4579" spans="9:25" x14ac:dyDescent="0.3">
      <c r="I4579" s="22">
        <v>43867</v>
      </c>
      <c r="J4579" s="29">
        <f t="shared" si="149"/>
        <v>2020</v>
      </c>
      <c r="K4579" s="29">
        <v>6740</v>
      </c>
      <c r="L4579" s="42">
        <v>5987.15</v>
      </c>
      <c r="M4579" s="26">
        <f t="shared" si="150"/>
        <v>-8.5635350678387581E-2</v>
      </c>
      <c r="N4579" s="54"/>
      <c r="O4579" s="26"/>
      <c r="T4579" s="53"/>
      <c r="Y4579" s="28"/>
    </row>
    <row r="4580" spans="9:25" x14ac:dyDescent="0.3">
      <c r="I4580" s="22">
        <v>43868</v>
      </c>
      <c r="J4580" s="29">
        <f t="shared" si="149"/>
        <v>2020</v>
      </c>
      <c r="K4580" s="29">
        <v>6760</v>
      </c>
      <c r="L4580" s="42">
        <v>5999.61</v>
      </c>
      <c r="M4580" s="26">
        <f t="shared" si="150"/>
        <v>-8.2131612524210404E-2</v>
      </c>
      <c r="N4580" s="54"/>
      <c r="O4580" s="26"/>
      <c r="T4580" s="53"/>
      <c r="Y4580" s="28"/>
    </row>
    <row r="4581" spans="9:25" x14ac:dyDescent="0.3">
      <c r="I4581" s="22">
        <v>43871</v>
      </c>
      <c r="J4581" s="29">
        <f t="shared" si="149"/>
        <v>2020</v>
      </c>
      <c r="K4581" s="29">
        <v>6785</v>
      </c>
      <c r="L4581" s="42">
        <v>5952.08</v>
      </c>
      <c r="M4581" s="26" t="str">
        <f t="shared" si="150"/>
        <v/>
      </c>
      <c r="N4581" s="54"/>
      <c r="O4581" s="26"/>
      <c r="T4581" s="53"/>
      <c r="Y4581" s="28"/>
    </row>
    <row r="4582" spans="9:25" x14ac:dyDescent="0.3">
      <c r="I4582" s="22">
        <v>43872</v>
      </c>
      <c r="J4582" s="29">
        <f t="shared" si="149"/>
        <v>2020</v>
      </c>
      <c r="K4582" s="29">
        <v>6780</v>
      </c>
      <c r="L4582" s="42">
        <v>5954.4</v>
      </c>
      <c r="M4582" s="26">
        <f t="shared" si="150"/>
        <v>-8.3233256351039314E-2</v>
      </c>
      <c r="N4582" s="54"/>
      <c r="O4582" s="26"/>
      <c r="T4582" s="53"/>
      <c r="Y4582" s="28"/>
    </row>
    <row r="4583" spans="9:25" x14ac:dyDescent="0.3">
      <c r="I4583" s="22">
        <v>43873</v>
      </c>
      <c r="J4583" s="29">
        <f t="shared" si="149"/>
        <v>2020</v>
      </c>
      <c r="K4583" s="29">
        <v>6800</v>
      </c>
      <c r="L4583" s="42">
        <v>5913.08</v>
      </c>
      <c r="M4583" s="26">
        <f t="shared" si="150"/>
        <v>-7.986673575742298E-2</v>
      </c>
      <c r="N4583" s="54"/>
      <c r="O4583" s="26"/>
      <c r="T4583" s="53"/>
      <c r="Y4583" s="28"/>
    </row>
    <row r="4584" spans="9:25" x14ac:dyDescent="0.3">
      <c r="I4584" s="22">
        <v>43874</v>
      </c>
      <c r="J4584" s="29">
        <f t="shared" si="149"/>
        <v>2020</v>
      </c>
      <c r="K4584" s="29">
        <v>6790</v>
      </c>
      <c r="L4584" s="42">
        <v>5871.95</v>
      </c>
      <c r="M4584" s="26">
        <f t="shared" si="150"/>
        <v>-8.524065604008027E-2</v>
      </c>
      <c r="N4584" s="54"/>
      <c r="O4584" s="26"/>
      <c r="T4584" s="53"/>
      <c r="Y4584" s="28"/>
    </row>
    <row r="4585" spans="9:25" x14ac:dyDescent="0.3">
      <c r="I4585" s="22">
        <v>43875</v>
      </c>
      <c r="J4585" s="29">
        <f t="shared" si="149"/>
        <v>2020</v>
      </c>
      <c r="K4585" s="29">
        <v>6680</v>
      </c>
      <c r="L4585" s="42">
        <v>5866.95</v>
      </c>
      <c r="M4585" s="26">
        <f t="shared" si="150"/>
        <v>-8.614770670496362E-2</v>
      </c>
      <c r="N4585" s="54"/>
      <c r="O4585" s="26"/>
      <c r="T4585" s="53"/>
      <c r="Y4585" s="28"/>
    </row>
    <row r="4586" spans="9:25" x14ac:dyDescent="0.3">
      <c r="I4586" s="22">
        <v>43878</v>
      </c>
      <c r="J4586" s="29">
        <f t="shared" si="149"/>
        <v>2020</v>
      </c>
      <c r="K4586" s="29">
        <v>6720</v>
      </c>
      <c r="L4586" s="42">
        <v>5867.52</v>
      </c>
      <c r="M4586" s="26" t="str">
        <f t="shared" si="150"/>
        <v/>
      </c>
      <c r="N4586" s="54"/>
      <c r="O4586" s="26"/>
      <c r="T4586" s="53"/>
      <c r="Y4586" s="28"/>
    </row>
    <row r="4587" spans="9:25" x14ac:dyDescent="0.3">
      <c r="I4587" s="22">
        <v>43879</v>
      </c>
      <c r="J4587" s="29">
        <f t="shared" si="149"/>
        <v>2020</v>
      </c>
      <c r="K4587" s="29">
        <v>6695</v>
      </c>
      <c r="L4587" s="42">
        <v>5886.96</v>
      </c>
      <c r="M4587" s="26">
        <f t="shared" si="150"/>
        <v>-9.4009991043149804E-2</v>
      </c>
      <c r="N4587" s="54"/>
      <c r="O4587" s="26"/>
      <c r="T4587" s="53"/>
      <c r="Y4587" s="28"/>
    </row>
    <row r="4588" spans="9:25" x14ac:dyDescent="0.3">
      <c r="I4588" s="22">
        <v>43880</v>
      </c>
      <c r="J4588" s="29">
        <f t="shared" si="149"/>
        <v>2020</v>
      </c>
      <c r="K4588" s="29">
        <v>6695</v>
      </c>
      <c r="L4588" s="42">
        <v>5928.79</v>
      </c>
      <c r="M4588" s="26">
        <f t="shared" si="150"/>
        <v>-8.7129908063073275E-2</v>
      </c>
      <c r="N4588" s="54"/>
      <c r="O4588" s="26"/>
      <c r="T4588" s="53"/>
      <c r="Y4588" s="28"/>
    </row>
    <row r="4589" spans="9:25" x14ac:dyDescent="0.3">
      <c r="I4589" s="22">
        <v>43881</v>
      </c>
      <c r="J4589" s="29">
        <f t="shared" si="149"/>
        <v>2020</v>
      </c>
      <c r="K4589" s="29">
        <v>6595</v>
      </c>
      <c r="L4589" s="42">
        <v>5942.49</v>
      </c>
      <c r="M4589" s="26">
        <f t="shared" si="150"/>
        <v>-8.7564757292584727E-2</v>
      </c>
      <c r="N4589" s="54"/>
      <c r="O4589" s="26"/>
      <c r="T4589" s="53"/>
      <c r="Y4589" s="28"/>
    </row>
    <row r="4590" spans="9:25" x14ac:dyDescent="0.3">
      <c r="I4590" s="22">
        <v>43882</v>
      </c>
      <c r="J4590" s="29">
        <f t="shared" si="149"/>
        <v>2020</v>
      </c>
      <c r="K4590" s="29">
        <v>6615</v>
      </c>
      <c r="L4590" s="42">
        <v>5882.26</v>
      </c>
      <c r="M4590" s="26">
        <f t="shared" si="150"/>
        <v>-0.10026507509441296</v>
      </c>
      <c r="N4590" s="54"/>
      <c r="O4590" s="26"/>
      <c r="T4590" s="53"/>
      <c r="Y4590" s="28"/>
    </row>
    <row r="4591" spans="9:25" x14ac:dyDescent="0.3">
      <c r="I4591" s="22">
        <v>43885</v>
      </c>
      <c r="J4591" s="29">
        <f t="shared" si="149"/>
        <v>2020</v>
      </c>
      <c r="K4591" s="29">
        <v>6525</v>
      </c>
      <c r="L4591" s="42">
        <v>5807.05</v>
      </c>
      <c r="M4591" s="26" t="str">
        <f t="shared" si="150"/>
        <v/>
      </c>
      <c r="N4591" s="54"/>
      <c r="O4591" s="26"/>
      <c r="T4591" s="53"/>
      <c r="Y4591" s="28"/>
    </row>
    <row r="4592" spans="9:25" x14ac:dyDescent="0.3">
      <c r="I4592" s="22">
        <v>43886</v>
      </c>
      <c r="J4592" s="29">
        <f t="shared" si="149"/>
        <v>2020</v>
      </c>
      <c r="K4592" s="29">
        <v>6530</v>
      </c>
      <c r="L4592" s="42">
        <v>5787.14</v>
      </c>
      <c r="M4592" s="26">
        <f t="shared" si="150"/>
        <v>-0.11313092304485874</v>
      </c>
      <c r="N4592" s="54"/>
      <c r="O4592" s="26"/>
      <c r="T4592" s="53"/>
      <c r="Y4592" s="28"/>
    </row>
    <row r="4593" spans="9:25" x14ac:dyDescent="0.3">
      <c r="I4593" s="22">
        <v>43887</v>
      </c>
      <c r="J4593" s="29">
        <f t="shared" si="149"/>
        <v>2020</v>
      </c>
      <c r="K4593" s="29">
        <v>6420</v>
      </c>
      <c r="L4593" s="42">
        <v>5688.92</v>
      </c>
      <c r="M4593" s="26">
        <f t="shared" si="150"/>
        <v>-0.13026089482414629</v>
      </c>
      <c r="N4593" s="54"/>
      <c r="O4593" s="26"/>
      <c r="T4593" s="53"/>
      <c r="Y4593" s="28"/>
    </row>
    <row r="4594" spans="9:25" x14ac:dyDescent="0.3">
      <c r="I4594" s="22">
        <v>43888</v>
      </c>
      <c r="J4594" s="29">
        <f t="shared" si="149"/>
        <v>2020</v>
      </c>
      <c r="K4594" s="29">
        <v>6290</v>
      </c>
      <c r="L4594" s="42">
        <v>5535.69</v>
      </c>
      <c r="M4594" s="26">
        <f t="shared" si="150"/>
        <v>-0.15170679530715583</v>
      </c>
      <c r="N4594" s="54"/>
      <c r="O4594" s="26"/>
      <c r="T4594" s="53"/>
      <c r="Y4594" s="28"/>
    </row>
    <row r="4595" spans="9:25" x14ac:dyDescent="0.3">
      <c r="I4595" s="22">
        <v>43889</v>
      </c>
      <c r="J4595" s="29">
        <f t="shared" si="149"/>
        <v>2020</v>
      </c>
      <c r="K4595" s="29">
        <v>6290</v>
      </c>
      <c r="L4595" s="42">
        <v>5452.7</v>
      </c>
      <c r="M4595" s="26">
        <f t="shared" si="150"/>
        <v>-0.1537476623185145</v>
      </c>
      <c r="N4595" s="54"/>
      <c r="O4595" s="26"/>
      <c r="T4595" s="53"/>
      <c r="Y4595" s="28"/>
    </row>
    <row r="4596" spans="9:25" x14ac:dyDescent="0.3">
      <c r="I4596" s="22">
        <v>43892</v>
      </c>
      <c r="J4596" s="29">
        <f t="shared" si="149"/>
        <v>2020</v>
      </c>
      <c r="K4596" s="29">
        <v>6080</v>
      </c>
      <c r="L4596" s="42">
        <v>5361.25</v>
      </c>
      <c r="M4596" s="26" t="str">
        <f t="shared" si="150"/>
        <v/>
      </c>
      <c r="N4596" s="54"/>
      <c r="O4596" s="26"/>
      <c r="T4596" s="53"/>
      <c r="Y4596" s="28"/>
    </row>
    <row r="4597" spans="9:25" x14ac:dyDescent="0.3">
      <c r="I4597" s="22">
        <v>43893</v>
      </c>
      <c r="J4597" s="29">
        <f t="shared" si="149"/>
        <v>2020</v>
      </c>
      <c r="K4597" s="29">
        <v>6320</v>
      </c>
      <c r="L4597" s="42">
        <v>5518.63</v>
      </c>
      <c r="M4597" s="26" t="str">
        <f t="shared" si="150"/>
        <v/>
      </c>
      <c r="N4597" s="54"/>
      <c r="O4597" s="26"/>
      <c r="T4597" s="53"/>
      <c r="Y4597" s="28"/>
    </row>
    <row r="4598" spans="9:25" x14ac:dyDescent="0.3">
      <c r="I4598" s="22">
        <v>43894</v>
      </c>
      <c r="J4598" s="29">
        <f t="shared" si="149"/>
        <v>2020</v>
      </c>
      <c r="K4598" s="29">
        <v>6440</v>
      </c>
      <c r="L4598" s="42">
        <v>5650.14</v>
      </c>
      <c r="M4598" s="26">
        <f t="shared" si="150"/>
        <v>-0.12919632206299836</v>
      </c>
      <c r="N4598" s="54"/>
      <c r="O4598" s="26"/>
      <c r="T4598" s="53"/>
      <c r="Y4598" s="28"/>
    </row>
    <row r="4599" spans="9:25" x14ac:dyDescent="0.3">
      <c r="I4599" s="22">
        <v>43895</v>
      </c>
      <c r="J4599" s="29">
        <f t="shared" si="149"/>
        <v>2020</v>
      </c>
      <c r="K4599" s="29">
        <v>6435</v>
      </c>
      <c r="L4599" s="42">
        <v>5638.13</v>
      </c>
      <c r="M4599" s="26">
        <f t="shared" si="150"/>
        <v>-0.12468795022107403</v>
      </c>
      <c r="N4599" s="54"/>
      <c r="O4599" s="26"/>
      <c r="T4599" s="53"/>
      <c r="Y4599" s="28"/>
    </row>
    <row r="4600" spans="9:25" x14ac:dyDescent="0.3">
      <c r="I4600" s="22">
        <v>43896</v>
      </c>
      <c r="J4600" s="29">
        <f t="shared" si="149"/>
        <v>2020</v>
      </c>
      <c r="K4600" s="29">
        <v>6200</v>
      </c>
      <c r="L4600" s="42">
        <v>5498.54</v>
      </c>
      <c r="M4600" s="26">
        <f t="shared" si="150"/>
        <v>-0.14856394279308019</v>
      </c>
      <c r="N4600" s="54"/>
      <c r="O4600" s="26"/>
      <c r="T4600" s="53"/>
      <c r="Y4600" s="28"/>
    </row>
    <row r="4601" spans="9:25" x14ac:dyDescent="0.3">
      <c r="I4601" s="22">
        <v>43899</v>
      </c>
      <c r="J4601" s="29">
        <f t="shared" si="149"/>
        <v>2020</v>
      </c>
      <c r="K4601" s="29">
        <v>5785</v>
      </c>
      <c r="L4601" s="42">
        <v>5136.8100000000004</v>
      </c>
      <c r="M4601" s="26" t="str">
        <f t="shared" si="150"/>
        <v/>
      </c>
      <c r="N4601" s="54"/>
      <c r="O4601" s="26"/>
      <c r="T4601" s="53"/>
      <c r="Y4601" s="28"/>
    </row>
    <row r="4602" spans="9:25" x14ac:dyDescent="0.3">
      <c r="I4602" s="22">
        <v>43900</v>
      </c>
      <c r="J4602" s="29">
        <f t="shared" si="149"/>
        <v>2020</v>
      </c>
      <c r="K4602" s="29">
        <v>5925</v>
      </c>
      <c r="L4602" s="42">
        <v>5220.83</v>
      </c>
      <c r="M4602" s="26" t="str">
        <f t="shared" si="150"/>
        <v/>
      </c>
      <c r="N4602" s="54"/>
      <c r="O4602" s="26"/>
      <c r="T4602" s="53"/>
      <c r="Y4602" s="28"/>
    </row>
    <row r="4603" spans="9:25" x14ac:dyDescent="0.3">
      <c r="I4603" s="22">
        <v>43901</v>
      </c>
      <c r="J4603" s="29">
        <f t="shared" si="149"/>
        <v>2020</v>
      </c>
      <c r="K4603" s="29">
        <v>5850</v>
      </c>
      <c r="L4603" s="42">
        <v>5154.1000000000004</v>
      </c>
      <c r="M4603" s="26">
        <f t="shared" si="150"/>
        <v>-0.19042540324797411</v>
      </c>
      <c r="N4603" s="54"/>
      <c r="O4603" s="26"/>
      <c r="T4603" s="53"/>
      <c r="Y4603" s="28"/>
    </row>
    <row r="4604" spans="9:25" x14ac:dyDescent="0.3">
      <c r="I4604" s="22">
        <v>43902</v>
      </c>
      <c r="J4604" s="29">
        <f t="shared" si="149"/>
        <v>2020</v>
      </c>
      <c r="K4604" s="29">
        <v>5560</v>
      </c>
      <c r="L4604" s="42">
        <v>4895.75</v>
      </c>
      <c r="M4604" s="26">
        <f t="shared" si="150"/>
        <v>-0.22947321039319968</v>
      </c>
      <c r="N4604" s="54"/>
      <c r="O4604" s="26"/>
      <c r="T4604" s="53"/>
      <c r="Y4604" s="28"/>
    </row>
    <row r="4605" spans="9:25" x14ac:dyDescent="0.3">
      <c r="I4605" s="22">
        <v>43903</v>
      </c>
      <c r="J4605" s="29">
        <f t="shared" si="149"/>
        <v>2020</v>
      </c>
      <c r="K4605" s="29">
        <v>5660</v>
      </c>
      <c r="L4605" s="42">
        <v>4907.57</v>
      </c>
      <c r="M4605" s="26">
        <f t="shared" si="150"/>
        <v>-0.23049652062381032</v>
      </c>
      <c r="N4605" s="54"/>
      <c r="O4605" s="26"/>
      <c r="T4605" s="53"/>
      <c r="Y4605" s="28"/>
    </row>
    <row r="4606" spans="9:25" x14ac:dyDescent="0.3">
      <c r="I4606" s="22">
        <v>43906</v>
      </c>
      <c r="J4606" s="29">
        <f t="shared" si="149"/>
        <v>2020</v>
      </c>
      <c r="K4606" s="29">
        <v>5505</v>
      </c>
      <c r="L4606" s="42">
        <v>4690.66</v>
      </c>
      <c r="M4606" s="26" t="str">
        <f t="shared" si="150"/>
        <v/>
      </c>
      <c r="N4606" s="54"/>
      <c r="O4606" s="26"/>
      <c r="T4606" s="53"/>
      <c r="Y4606" s="28"/>
    </row>
    <row r="4607" spans="9:25" x14ac:dyDescent="0.3">
      <c r="I4607" s="22">
        <v>43907</v>
      </c>
      <c r="J4607" s="29">
        <f t="shared" si="149"/>
        <v>2020</v>
      </c>
      <c r="K4607" s="29">
        <v>5120</v>
      </c>
      <c r="L4607" s="42">
        <v>4456.75</v>
      </c>
      <c r="M4607" s="26" t="str">
        <f t="shared" si="150"/>
        <v/>
      </c>
      <c r="N4607" s="54"/>
      <c r="O4607" s="26"/>
      <c r="T4607" s="53"/>
      <c r="Y4607" s="28"/>
    </row>
    <row r="4608" spans="9:25" x14ac:dyDescent="0.3">
      <c r="I4608" s="22">
        <v>43908</v>
      </c>
      <c r="J4608" s="29">
        <f t="shared" si="149"/>
        <v>2020</v>
      </c>
      <c r="K4608" s="29">
        <v>5000</v>
      </c>
      <c r="L4608" s="42">
        <v>4330.67</v>
      </c>
      <c r="M4608" s="26">
        <f t="shared" si="150"/>
        <v>-0.33471030578620309</v>
      </c>
      <c r="N4608" s="54"/>
      <c r="O4608" s="26"/>
      <c r="T4608" s="53"/>
      <c r="Y4608" s="28"/>
    </row>
    <row r="4609" spans="9:25" x14ac:dyDescent="0.3">
      <c r="I4609" s="22">
        <v>43909</v>
      </c>
      <c r="J4609" s="29">
        <f t="shared" si="149"/>
        <v>2020</v>
      </c>
      <c r="K4609" s="29">
        <v>4650</v>
      </c>
      <c r="L4609" s="42">
        <v>4105.42</v>
      </c>
      <c r="M4609" s="26">
        <f t="shared" si="150"/>
        <v>-0.36647490540532196</v>
      </c>
      <c r="N4609" s="54"/>
      <c r="O4609" s="26"/>
      <c r="T4609" s="53"/>
      <c r="Y4609" s="28"/>
    </row>
    <row r="4610" spans="9:25" x14ac:dyDescent="0.3">
      <c r="I4610" s="22">
        <v>43910</v>
      </c>
      <c r="J4610" s="29">
        <f t="shared" si="149"/>
        <v>2020</v>
      </c>
      <c r="K4610" s="29">
        <v>4735</v>
      </c>
      <c r="L4610" s="42">
        <v>4194.9399999999996</v>
      </c>
      <c r="M4610" s="26">
        <f t="shared" si="150"/>
        <v>-0.35290333826439874</v>
      </c>
      <c r="N4610" s="54"/>
      <c r="O4610" s="26"/>
      <c r="T4610" s="53"/>
      <c r="Y4610" s="28"/>
    </row>
    <row r="4611" spans="9:25" x14ac:dyDescent="0.3">
      <c r="I4611" s="22">
        <v>43913</v>
      </c>
      <c r="J4611" s="29">
        <f t="shared" si="149"/>
        <v>2020</v>
      </c>
      <c r="K4611" s="29">
        <v>4430</v>
      </c>
      <c r="L4611" s="42">
        <v>3989.52</v>
      </c>
      <c r="M4611" s="26" t="str">
        <f t="shared" si="150"/>
        <v/>
      </c>
      <c r="N4611" s="54"/>
      <c r="O4611" s="26"/>
      <c r="T4611" s="53"/>
      <c r="Y4611" s="28"/>
    </row>
    <row r="4612" spans="9:25" x14ac:dyDescent="0.3">
      <c r="I4612" s="22">
        <v>43914</v>
      </c>
      <c r="J4612" s="29">
        <f t="shared" si="149"/>
        <v>2020</v>
      </c>
      <c r="K4612" s="29">
        <v>4500</v>
      </c>
      <c r="L4612" s="42">
        <v>3937.63</v>
      </c>
      <c r="M4612" s="26" t="str">
        <f t="shared" si="150"/>
        <v/>
      </c>
      <c r="N4612" s="54"/>
      <c r="O4612" s="26"/>
      <c r="T4612" s="53"/>
      <c r="Y4612" s="28"/>
    </row>
    <row r="4613" spans="9:25" x14ac:dyDescent="0.3">
      <c r="I4613" s="22">
        <v>43916</v>
      </c>
      <c r="J4613" s="29">
        <f t="shared" ref="J4613:J4676" si="151">YEAR(I4613)</f>
        <v>2020</v>
      </c>
      <c r="K4613" s="29">
        <v>5280</v>
      </c>
      <c r="L4613" s="42">
        <v>4338.8999999999996</v>
      </c>
      <c r="M4613" s="26">
        <f t="shared" ref="M4613:M4676" si="152">IFERROR((L4613-_xlfn.XLOOKUP(EDATE(I4613, -12), I:I, L:L, "", 0)) / _xlfn.XLOOKUP(EDATE(I4613, -12), I:I, L:L, "", 0),IF(_xlfn.XLOOKUP(EDATE(I4613, -12), I:I, L:L, "", 0)=0, "Previous Year Value is Zero", ""))</f>
        <v>-0.32938176197836172</v>
      </c>
      <c r="N4613" s="54"/>
      <c r="O4613" s="26"/>
      <c r="T4613" s="53"/>
      <c r="Y4613" s="28"/>
    </row>
    <row r="4614" spans="9:25" x14ac:dyDescent="0.3">
      <c r="I4614" s="22">
        <v>43917</v>
      </c>
      <c r="J4614" s="29">
        <f t="shared" si="151"/>
        <v>2020</v>
      </c>
      <c r="K4614" s="29">
        <v>5510</v>
      </c>
      <c r="L4614" s="42">
        <v>4545.57</v>
      </c>
      <c r="M4614" s="26">
        <f t="shared" si="152"/>
        <v>-0.29468527822689511</v>
      </c>
      <c r="N4614" s="54"/>
      <c r="O4614" s="26"/>
      <c r="T4614" s="53"/>
      <c r="Y4614" s="28"/>
    </row>
    <row r="4615" spans="9:25" x14ac:dyDescent="0.3">
      <c r="I4615" s="22">
        <v>43920</v>
      </c>
      <c r="J4615" s="29">
        <f t="shared" si="151"/>
        <v>2020</v>
      </c>
      <c r="K4615" s="29">
        <v>5495</v>
      </c>
      <c r="L4615" s="42">
        <v>4414.5</v>
      </c>
      <c r="M4615" s="26" t="str">
        <f t="shared" si="152"/>
        <v/>
      </c>
      <c r="N4615" s="54"/>
      <c r="O4615" s="26"/>
      <c r="T4615" s="53"/>
      <c r="Y4615" s="28"/>
    </row>
    <row r="4616" spans="9:25" x14ac:dyDescent="0.3">
      <c r="I4616" s="22">
        <v>43921</v>
      </c>
      <c r="J4616" s="29">
        <f t="shared" si="151"/>
        <v>2020</v>
      </c>
      <c r="K4616" s="29">
        <v>5525</v>
      </c>
      <c r="L4616" s="42">
        <v>4538.93</v>
      </c>
      <c r="M4616" s="26" t="str">
        <f t="shared" si="152"/>
        <v/>
      </c>
      <c r="N4616" s="54"/>
      <c r="O4616" s="26"/>
      <c r="T4616" s="53"/>
      <c r="Y4616" s="28"/>
    </row>
    <row r="4617" spans="9:25" x14ac:dyDescent="0.3">
      <c r="I4617" s="22">
        <v>43922</v>
      </c>
      <c r="J4617" s="29">
        <f t="shared" si="151"/>
        <v>2020</v>
      </c>
      <c r="K4617" s="29">
        <v>5480</v>
      </c>
      <c r="L4617" s="42">
        <v>4466.04</v>
      </c>
      <c r="M4617" s="26">
        <f t="shared" si="152"/>
        <v>-0.30787076857271706</v>
      </c>
      <c r="N4617" s="54"/>
      <c r="O4617" s="26"/>
      <c r="T4617" s="53"/>
      <c r="Y4617" s="28"/>
    </row>
    <row r="4618" spans="9:25" x14ac:dyDescent="0.3">
      <c r="I4618" s="22">
        <v>43923</v>
      </c>
      <c r="J4618" s="29">
        <f t="shared" si="151"/>
        <v>2020</v>
      </c>
      <c r="K4618" s="29">
        <v>5410</v>
      </c>
      <c r="L4618" s="42">
        <v>4531.6899999999996</v>
      </c>
      <c r="M4618" s="26">
        <f t="shared" si="152"/>
        <v>-0.30024073241950755</v>
      </c>
      <c r="N4618" s="54"/>
      <c r="O4618" s="26"/>
      <c r="T4618" s="53"/>
      <c r="Y4618" s="28"/>
    </row>
    <row r="4619" spans="9:25" x14ac:dyDescent="0.3">
      <c r="I4619" s="22">
        <v>43924</v>
      </c>
      <c r="J4619" s="29">
        <f t="shared" si="151"/>
        <v>2020</v>
      </c>
      <c r="K4619" s="29">
        <v>5495</v>
      </c>
      <c r="L4619" s="42">
        <v>4623.43</v>
      </c>
      <c r="M4619" s="26" t="str">
        <f t="shared" si="152"/>
        <v/>
      </c>
      <c r="N4619" s="54"/>
      <c r="O4619" s="26"/>
      <c r="T4619" s="53"/>
      <c r="Y4619" s="28"/>
    </row>
    <row r="4620" spans="9:25" x14ac:dyDescent="0.3">
      <c r="I4620" s="22">
        <v>43927</v>
      </c>
      <c r="J4620" s="29">
        <f t="shared" si="151"/>
        <v>2020</v>
      </c>
      <c r="K4620" s="29">
        <v>5735</v>
      </c>
      <c r="L4620" s="42">
        <v>4811.83</v>
      </c>
      <c r="M4620" s="26" t="str">
        <f t="shared" si="152"/>
        <v/>
      </c>
      <c r="N4620" s="54"/>
      <c r="O4620" s="26"/>
      <c r="T4620" s="53"/>
      <c r="Y4620" s="28"/>
    </row>
    <row r="4621" spans="9:25" x14ac:dyDescent="0.3">
      <c r="I4621" s="22">
        <v>43928</v>
      </c>
      <c r="J4621" s="29">
        <f t="shared" si="151"/>
        <v>2020</v>
      </c>
      <c r="K4621" s="29">
        <v>5655</v>
      </c>
      <c r="L4621" s="42">
        <v>4778.6400000000003</v>
      </c>
      <c r="M4621" s="26" t="str">
        <f t="shared" si="152"/>
        <v/>
      </c>
      <c r="N4621" s="54"/>
      <c r="O4621" s="26"/>
      <c r="T4621" s="53"/>
      <c r="Y4621" s="28"/>
    </row>
    <row r="4622" spans="9:25" x14ac:dyDescent="0.3">
      <c r="I4622" s="22">
        <v>43929</v>
      </c>
      <c r="J4622" s="29">
        <f t="shared" si="151"/>
        <v>2020</v>
      </c>
      <c r="K4622" s="29">
        <v>5635</v>
      </c>
      <c r="L4622" s="42">
        <v>4626.7</v>
      </c>
      <c r="M4622" s="26">
        <f t="shared" si="152"/>
        <v>-0.27997285911483982</v>
      </c>
      <c r="N4622" s="54"/>
      <c r="O4622" s="26"/>
      <c r="T4622" s="53"/>
      <c r="Y4622" s="28"/>
    </row>
    <row r="4623" spans="9:25" x14ac:dyDescent="0.3">
      <c r="I4623" s="22">
        <v>43930</v>
      </c>
      <c r="J4623" s="29">
        <f t="shared" si="151"/>
        <v>2020</v>
      </c>
      <c r="K4623" s="29">
        <v>5595</v>
      </c>
      <c r="L4623" s="42">
        <v>4649.08</v>
      </c>
      <c r="M4623" s="26">
        <f t="shared" si="152"/>
        <v>-0.28303068156407357</v>
      </c>
      <c r="N4623" s="54"/>
      <c r="O4623" s="26"/>
      <c r="T4623" s="53"/>
      <c r="Y4623" s="28"/>
    </row>
    <row r="4624" spans="9:25" x14ac:dyDescent="0.3">
      <c r="I4624" s="22">
        <v>43934</v>
      </c>
      <c r="J4624" s="29">
        <f t="shared" si="151"/>
        <v>2020</v>
      </c>
      <c r="K4624" s="29">
        <v>5500</v>
      </c>
      <c r="L4624" s="42">
        <v>4623.8900000000003</v>
      </c>
      <c r="M4624" s="26" t="str">
        <f t="shared" si="152"/>
        <v/>
      </c>
      <c r="N4624" s="54"/>
      <c r="O4624" s="26"/>
      <c r="T4624" s="53"/>
      <c r="Y4624" s="28"/>
    </row>
    <row r="4625" spans="9:25" x14ac:dyDescent="0.3">
      <c r="I4625" s="22">
        <v>43935</v>
      </c>
      <c r="J4625" s="29">
        <f t="shared" si="151"/>
        <v>2020</v>
      </c>
      <c r="K4625" s="29">
        <v>5515</v>
      </c>
      <c r="L4625" s="42">
        <v>4706.49</v>
      </c>
      <c r="M4625" s="26" t="str">
        <f t="shared" si="152"/>
        <v/>
      </c>
      <c r="N4625" s="54"/>
      <c r="O4625" s="26"/>
      <c r="T4625" s="53"/>
      <c r="Y4625" s="28"/>
    </row>
    <row r="4626" spans="9:25" x14ac:dyDescent="0.3">
      <c r="I4626" s="22">
        <v>43936</v>
      </c>
      <c r="J4626" s="29">
        <f t="shared" si="151"/>
        <v>2020</v>
      </c>
      <c r="K4626" s="29">
        <v>5485</v>
      </c>
      <c r="L4626" s="42">
        <v>4625.91</v>
      </c>
      <c r="M4626" s="26">
        <f t="shared" si="152"/>
        <v>-0.28114962355189854</v>
      </c>
      <c r="N4626" s="54"/>
      <c r="O4626" s="26"/>
      <c r="T4626" s="53"/>
      <c r="Y4626" s="28"/>
    </row>
    <row r="4627" spans="9:25" x14ac:dyDescent="0.3">
      <c r="I4627" s="22">
        <v>43937</v>
      </c>
      <c r="J4627" s="29">
        <f t="shared" si="151"/>
        <v>2020</v>
      </c>
      <c r="K4627" s="29">
        <v>5240</v>
      </c>
      <c r="L4627" s="42">
        <v>4480.6099999999997</v>
      </c>
      <c r="M4627" s="26">
        <f t="shared" si="152"/>
        <v>-0.30871212705622436</v>
      </c>
      <c r="N4627" s="54"/>
      <c r="O4627" s="26"/>
      <c r="T4627" s="53"/>
      <c r="Y4627" s="28"/>
    </row>
    <row r="4628" spans="9:25" x14ac:dyDescent="0.3">
      <c r="I4628" s="22">
        <v>43938</v>
      </c>
      <c r="J4628" s="29">
        <f t="shared" si="151"/>
        <v>2020</v>
      </c>
      <c r="K4628" s="29">
        <v>5425</v>
      </c>
      <c r="L4628" s="42">
        <v>4634.82</v>
      </c>
      <c r="M4628" s="26" t="str">
        <f t="shared" si="152"/>
        <v/>
      </c>
      <c r="N4628" s="54"/>
      <c r="O4628" s="26"/>
      <c r="T4628" s="53"/>
      <c r="Y4628" s="28"/>
    </row>
    <row r="4629" spans="9:25" x14ac:dyDescent="0.3">
      <c r="I4629" s="22">
        <v>43941</v>
      </c>
      <c r="J4629" s="29">
        <f t="shared" si="151"/>
        <v>2020</v>
      </c>
      <c r="K4629" s="29">
        <v>5355</v>
      </c>
      <c r="L4629" s="42">
        <v>4575.91</v>
      </c>
      <c r="M4629" s="26" t="str">
        <f t="shared" si="152"/>
        <v/>
      </c>
      <c r="N4629" s="54"/>
      <c r="O4629" s="26"/>
      <c r="T4629" s="53"/>
      <c r="Y4629" s="28"/>
    </row>
    <row r="4630" spans="9:25" x14ac:dyDescent="0.3">
      <c r="I4630" s="22">
        <v>43943</v>
      </c>
      <c r="J4630" s="29">
        <f t="shared" si="151"/>
        <v>2020</v>
      </c>
      <c r="K4630" s="29">
        <v>5145</v>
      </c>
      <c r="L4630" s="42">
        <v>4567.5600000000004</v>
      </c>
      <c r="M4630" s="26">
        <f t="shared" si="152"/>
        <v>-0.28795867018772381</v>
      </c>
      <c r="N4630" s="54"/>
      <c r="O4630" s="26"/>
      <c r="T4630" s="53"/>
      <c r="Y4630" s="28"/>
    </row>
    <row r="4631" spans="9:25" x14ac:dyDescent="0.3">
      <c r="I4631" s="22">
        <v>43944</v>
      </c>
      <c r="J4631" s="29">
        <f t="shared" si="151"/>
        <v>2020</v>
      </c>
      <c r="K4631" s="29">
        <v>5120</v>
      </c>
      <c r="L4631" s="42">
        <v>4593.55</v>
      </c>
      <c r="M4631" s="26">
        <f t="shared" si="152"/>
        <v>-0.28923442088747631</v>
      </c>
      <c r="N4631" s="54"/>
      <c r="O4631" s="26"/>
      <c r="T4631" s="53"/>
      <c r="Y4631" s="28"/>
    </row>
    <row r="4632" spans="9:25" x14ac:dyDescent="0.3">
      <c r="I4632" s="22">
        <v>43945</v>
      </c>
      <c r="J4632" s="29">
        <f t="shared" si="151"/>
        <v>2020</v>
      </c>
      <c r="K4632" s="29">
        <v>4920</v>
      </c>
      <c r="L4632" s="42">
        <v>4496.0600000000004</v>
      </c>
      <c r="M4632" s="26">
        <f t="shared" si="152"/>
        <v>-0.30270832784058038</v>
      </c>
      <c r="N4632" s="54"/>
      <c r="O4632" s="26"/>
      <c r="T4632" s="53"/>
      <c r="Y4632" s="28"/>
    </row>
    <row r="4633" spans="9:25" x14ac:dyDescent="0.3">
      <c r="I4633" s="22">
        <v>43948</v>
      </c>
      <c r="J4633" s="29">
        <f t="shared" si="151"/>
        <v>2020</v>
      </c>
      <c r="K4633" s="29">
        <v>4960</v>
      </c>
      <c r="L4633" s="42">
        <v>4513.1400000000003</v>
      </c>
      <c r="M4633" s="26" t="str">
        <f t="shared" si="152"/>
        <v/>
      </c>
      <c r="N4633" s="54"/>
      <c r="O4633" s="26"/>
      <c r="T4633" s="53"/>
      <c r="Y4633" s="28"/>
    </row>
    <row r="4634" spans="9:25" x14ac:dyDescent="0.3">
      <c r="I4634" s="22">
        <v>43949</v>
      </c>
      <c r="J4634" s="29">
        <f t="shared" si="151"/>
        <v>2020</v>
      </c>
      <c r="K4634" s="29">
        <v>4830</v>
      </c>
      <c r="L4634" s="42">
        <v>4529.55</v>
      </c>
      <c r="M4634" s="26" t="str">
        <f t="shared" si="152"/>
        <v/>
      </c>
      <c r="N4634" s="54"/>
      <c r="O4634" s="26"/>
      <c r="T4634" s="53"/>
      <c r="Y4634" s="28"/>
    </row>
    <row r="4635" spans="9:25" x14ac:dyDescent="0.3">
      <c r="I4635" s="22">
        <v>43950</v>
      </c>
      <c r="J4635" s="29">
        <f t="shared" si="151"/>
        <v>2020</v>
      </c>
      <c r="K4635" s="29">
        <v>4850</v>
      </c>
      <c r="L4635" s="42">
        <v>4567.32</v>
      </c>
      <c r="M4635" s="26">
        <f t="shared" si="152"/>
        <v>-0.28923263667346211</v>
      </c>
      <c r="N4635" s="54"/>
      <c r="O4635" s="26"/>
      <c r="T4635" s="53"/>
      <c r="Y4635" s="28"/>
    </row>
    <row r="4636" spans="9:25" x14ac:dyDescent="0.3">
      <c r="I4636" s="22">
        <v>43951</v>
      </c>
      <c r="J4636" s="29">
        <f t="shared" si="151"/>
        <v>2020</v>
      </c>
      <c r="K4636" s="29">
        <v>5170</v>
      </c>
      <c r="L4636" s="42">
        <v>4716.3999999999996</v>
      </c>
      <c r="M4636" s="26">
        <f t="shared" si="152"/>
        <v>-0.26938121093356682</v>
      </c>
      <c r="N4636" s="54"/>
      <c r="O4636" s="26"/>
      <c r="T4636" s="53"/>
      <c r="Y4636" s="28"/>
    </row>
    <row r="4637" spans="9:25" x14ac:dyDescent="0.3">
      <c r="I4637" s="22">
        <v>43955</v>
      </c>
      <c r="J4637" s="29">
        <f t="shared" si="151"/>
        <v>2020</v>
      </c>
      <c r="K4637" s="29">
        <v>5220</v>
      </c>
      <c r="L4637" s="42">
        <v>4605.49</v>
      </c>
      <c r="M4637" s="26" t="str">
        <f t="shared" si="152"/>
        <v/>
      </c>
      <c r="N4637" s="54"/>
      <c r="O4637" s="26"/>
      <c r="T4637" s="53"/>
      <c r="Y4637" s="28"/>
    </row>
    <row r="4638" spans="9:25" x14ac:dyDescent="0.3">
      <c r="I4638" s="22">
        <v>43956</v>
      </c>
      <c r="J4638" s="29">
        <f t="shared" si="151"/>
        <v>2020</v>
      </c>
      <c r="K4638" s="29">
        <v>5285</v>
      </c>
      <c r="L4638" s="42">
        <v>4630.13</v>
      </c>
      <c r="M4638" s="26" t="str">
        <f t="shared" si="152"/>
        <v/>
      </c>
      <c r="N4638" s="54"/>
      <c r="O4638" s="26"/>
      <c r="T4638" s="53"/>
      <c r="Y4638" s="28"/>
    </row>
    <row r="4639" spans="9:25" x14ac:dyDescent="0.3">
      <c r="I4639" s="22">
        <v>43957</v>
      </c>
      <c r="J4639" s="29">
        <f t="shared" si="151"/>
        <v>2020</v>
      </c>
      <c r="K4639" s="29">
        <v>5355</v>
      </c>
      <c r="L4639" s="42">
        <v>4608.79</v>
      </c>
      <c r="M4639" s="26">
        <f t="shared" si="152"/>
        <v>-0.26334204448280552</v>
      </c>
      <c r="N4639" s="54"/>
      <c r="O4639" s="26"/>
      <c r="T4639" s="53"/>
      <c r="Y4639" s="28"/>
    </row>
    <row r="4640" spans="9:25" x14ac:dyDescent="0.3">
      <c r="I4640" s="22">
        <v>43959</v>
      </c>
      <c r="J4640" s="29">
        <f t="shared" si="151"/>
        <v>2020</v>
      </c>
      <c r="K4640" s="29">
        <v>5245</v>
      </c>
      <c r="L4640" s="42">
        <v>4597.43</v>
      </c>
      <c r="M4640" s="26">
        <f t="shared" si="152"/>
        <v>-0.26678096392459566</v>
      </c>
      <c r="N4640" s="54"/>
      <c r="O4640" s="26"/>
      <c r="T4640" s="53"/>
      <c r="Y4640" s="28"/>
    </row>
    <row r="4641" spans="9:25" x14ac:dyDescent="0.3">
      <c r="I4641" s="22">
        <v>43962</v>
      </c>
      <c r="J4641" s="29">
        <f t="shared" si="151"/>
        <v>2020</v>
      </c>
      <c r="K4641" s="29">
        <v>5295</v>
      </c>
      <c r="L4641" s="42">
        <v>4639.1000000000004</v>
      </c>
      <c r="M4641" s="26" t="str">
        <f t="shared" si="152"/>
        <v/>
      </c>
      <c r="N4641" s="54"/>
      <c r="O4641" s="26"/>
      <c r="T4641" s="53"/>
      <c r="Y4641" s="28"/>
    </row>
    <row r="4642" spans="9:25" x14ac:dyDescent="0.3">
      <c r="I4642" s="22">
        <v>43963</v>
      </c>
      <c r="J4642" s="29">
        <f t="shared" si="151"/>
        <v>2020</v>
      </c>
      <c r="K4642" s="29">
        <v>5220</v>
      </c>
      <c r="L4642" s="42">
        <v>4588.7299999999996</v>
      </c>
      <c r="M4642" s="26" t="str">
        <f t="shared" si="152"/>
        <v/>
      </c>
      <c r="N4642" s="54"/>
      <c r="O4642" s="26"/>
      <c r="T4642" s="53"/>
      <c r="Y4642" s="28"/>
    </row>
    <row r="4643" spans="9:25" x14ac:dyDescent="0.3">
      <c r="I4643" s="22">
        <v>43964</v>
      </c>
      <c r="J4643" s="29">
        <f t="shared" si="151"/>
        <v>2020</v>
      </c>
      <c r="K4643" s="29">
        <v>5110</v>
      </c>
      <c r="L4643" s="42">
        <v>4554.3599999999997</v>
      </c>
      <c r="M4643" s="26">
        <f t="shared" si="152"/>
        <v>-0.25769143006160966</v>
      </c>
      <c r="N4643" s="54"/>
      <c r="O4643" s="26"/>
      <c r="T4643" s="53"/>
      <c r="Y4643" s="28"/>
    </row>
    <row r="4644" spans="9:25" x14ac:dyDescent="0.3">
      <c r="I4644" s="22">
        <v>43965</v>
      </c>
      <c r="J4644" s="29">
        <f t="shared" si="151"/>
        <v>2020</v>
      </c>
      <c r="K4644" s="29">
        <v>4920</v>
      </c>
      <c r="L4644" s="42">
        <v>4513.83</v>
      </c>
      <c r="M4644" s="26">
        <f t="shared" si="152"/>
        <v>-0.25651765713532743</v>
      </c>
      <c r="N4644" s="54"/>
      <c r="O4644" s="26"/>
      <c r="T4644" s="53"/>
      <c r="Y4644" s="28"/>
    </row>
    <row r="4645" spans="9:25" x14ac:dyDescent="0.3">
      <c r="I4645" s="22">
        <v>43966</v>
      </c>
      <c r="J4645" s="29">
        <f t="shared" si="151"/>
        <v>2020</v>
      </c>
      <c r="K4645" s="29">
        <v>4785</v>
      </c>
      <c r="L4645" s="42">
        <v>4507.6099999999997</v>
      </c>
      <c r="M4645" s="26">
        <f t="shared" si="152"/>
        <v>-0.24633123163943837</v>
      </c>
      <c r="N4645" s="54"/>
      <c r="O4645" s="26"/>
      <c r="T4645" s="53"/>
      <c r="Y4645" s="28"/>
    </row>
    <row r="4646" spans="9:25" x14ac:dyDescent="0.3">
      <c r="I4646" s="22">
        <v>43969</v>
      </c>
      <c r="J4646" s="29">
        <f t="shared" si="151"/>
        <v>2020</v>
      </c>
      <c r="K4646" s="29">
        <v>4765</v>
      </c>
      <c r="L4646" s="42">
        <v>4511.0600000000004</v>
      </c>
      <c r="M4646" s="26" t="str">
        <f t="shared" si="152"/>
        <v/>
      </c>
      <c r="N4646" s="54"/>
      <c r="O4646" s="26"/>
      <c r="T4646" s="53"/>
      <c r="Y4646" s="28"/>
    </row>
    <row r="4647" spans="9:25" x14ac:dyDescent="0.3">
      <c r="I4647" s="22">
        <v>43970</v>
      </c>
      <c r="J4647" s="29">
        <f t="shared" si="151"/>
        <v>2020</v>
      </c>
      <c r="K4647" s="29">
        <v>4680</v>
      </c>
      <c r="L4647" s="42">
        <v>4548.66</v>
      </c>
      <c r="M4647" s="26" t="str">
        <f t="shared" si="152"/>
        <v/>
      </c>
      <c r="N4647" s="54"/>
      <c r="O4647" s="26"/>
      <c r="T4647" s="53"/>
      <c r="Y4647" s="28"/>
    </row>
    <row r="4648" spans="9:25" x14ac:dyDescent="0.3">
      <c r="I4648" s="22">
        <v>43971</v>
      </c>
      <c r="J4648" s="29">
        <f t="shared" si="151"/>
        <v>2020</v>
      </c>
      <c r="K4648" s="29">
        <v>4765</v>
      </c>
      <c r="L4648" s="42">
        <v>4545.95</v>
      </c>
      <c r="M4648" s="26">
        <f t="shared" si="152"/>
        <v>-0.23042870298893539</v>
      </c>
      <c r="N4648" s="54"/>
      <c r="O4648" s="26"/>
      <c r="T4648" s="53"/>
      <c r="Y4648" s="28"/>
    </row>
    <row r="4649" spans="9:25" x14ac:dyDescent="0.3">
      <c r="I4649" s="22">
        <v>43977</v>
      </c>
      <c r="J4649" s="29">
        <f t="shared" si="151"/>
        <v>2020</v>
      </c>
      <c r="K4649" s="29">
        <v>4970</v>
      </c>
      <c r="L4649" s="42">
        <v>4626.8</v>
      </c>
      <c r="M4649" s="26" t="str">
        <f t="shared" si="152"/>
        <v/>
      </c>
      <c r="N4649" s="54"/>
      <c r="O4649" s="26"/>
      <c r="T4649" s="53"/>
      <c r="Y4649" s="28"/>
    </row>
    <row r="4650" spans="9:25" x14ac:dyDescent="0.3">
      <c r="I4650" s="22">
        <v>43978</v>
      </c>
      <c r="J4650" s="29">
        <f t="shared" si="151"/>
        <v>2020</v>
      </c>
      <c r="K4650" s="29">
        <v>4965</v>
      </c>
      <c r="L4650" s="42">
        <v>4641.5600000000004</v>
      </c>
      <c r="M4650" s="26">
        <f t="shared" si="152"/>
        <v>-0.23896002111831993</v>
      </c>
      <c r="N4650" s="54"/>
      <c r="O4650" s="26"/>
      <c r="T4650" s="53"/>
      <c r="Y4650" s="28"/>
    </row>
    <row r="4651" spans="9:25" x14ac:dyDescent="0.3">
      <c r="I4651" s="22">
        <v>43979</v>
      </c>
      <c r="J4651" s="29">
        <f t="shared" si="151"/>
        <v>2020</v>
      </c>
      <c r="K4651" s="29">
        <v>5295</v>
      </c>
      <c r="L4651" s="42">
        <v>4716.1899999999996</v>
      </c>
      <c r="M4651" s="26">
        <f t="shared" si="152"/>
        <v>-0.21828600032487239</v>
      </c>
      <c r="N4651" s="54"/>
      <c r="O4651" s="26"/>
      <c r="T4651" s="53"/>
      <c r="Y4651" s="28"/>
    </row>
    <row r="4652" spans="9:25" x14ac:dyDescent="0.3">
      <c r="I4652" s="22">
        <v>43980</v>
      </c>
      <c r="J4652" s="29">
        <f t="shared" si="151"/>
        <v>2020</v>
      </c>
      <c r="K4652" s="29">
        <v>5190</v>
      </c>
      <c r="L4652" s="42">
        <v>4753.6099999999997</v>
      </c>
      <c r="M4652" s="26">
        <f t="shared" si="152"/>
        <v>-0.22124437469180602</v>
      </c>
      <c r="N4652" s="54"/>
      <c r="O4652" s="26"/>
      <c r="T4652" s="53"/>
      <c r="Y4652" s="28"/>
    </row>
    <row r="4653" spans="9:25" x14ac:dyDescent="0.3">
      <c r="I4653" s="22">
        <v>43984</v>
      </c>
      <c r="J4653" s="29">
        <f t="shared" si="151"/>
        <v>2020</v>
      </c>
      <c r="K4653" s="29">
        <v>5360</v>
      </c>
      <c r="L4653" s="42">
        <v>4847.51</v>
      </c>
      <c r="M4653" s="26" t="str">
        <f t="shared" si="152"/>
        <v/>
      </c>
      <c r="N4653" s="54"/>
      <c r="O4653" s="26"/>
      <c r="T4653" s="53"/>
      <c r="Y4653" s="28"/>
    </row>
    <row r="4654" spans="9:25" x14ac:dyDescent="0.3">
      <c r="I4654" s="22">
        <v>43985</v>
      </c>
      <c r="J4654" s="29">
        <f t="shared" si="151"/>
        <v>2020</v>
      </c>
      <c r="K4654" s="29">
        <v>5780</v>
      </c>
      <c r="L4654" s="42">
        <v>4941.01</v>
      </c>
      <c r="M4654" s="26" t="str">
        <f t="shared" si="152"/>
        <v/>
      </c>
      <c r="N4654" s="54"/>
      <c r="O4654" s="26"/>
      <c r="T4654" s="53"/>
      <c r="Y4654" s="28"/>
    </row>
    <row r="4655" spans="9:25" x14ac:dyDescent="0.3">
      <c r="I4655" s="22">
        <v>43986</v>
      </c>
      <c r="J4655" s="29">
        <f t="shared" si="151"/>
        <v>2020</v>
      </c>
      <c r="K4655" s="29">
        <v>5790</v>
      </c>
      <c r="L4655" s="42">
        <v>4916.7</v>
      </c>
      <c r="M4655" s="26" t="str">
        <f t="shared" si="152"/>
        <v/>
      </c>
      <c r="N4655" s="54"/>
      <c r="O4655" s="26"/>
      <c r="T4655" s="53"/>
      <c r="Y4655" s="28"/>
    </row>
    <row r="4656" spans="9:25" x14ac:dyDescent="0.3">
      <c r="I4656" s="22">
        <v>43987</v>
      </c>
      <c r="J4656" s="29">
        <f t="shared" si="151"/>
        <v>2020</v>
      </c>
      <c r="K4656" s="29">
        <v>5725</v>
      </c>
      <c r="L4656" s="42">
        <v>4947.78</v>
      </c>
      <c r="M4656" s="26" t="str">
        <f t="shared" si="152"/>
        <v/>
      </c>
      <c r="N4656" s="54"/>
      <c r="O4656" s="26"/>
      <c r="T4656" s="53"/>
      <c r="Y4656" s="28"/>
    </row>
    <row r="4657" spans="9:25" x14ac:dyDescent="0.3">
      <c r="I4657" s="22">
        <v>43990</v>
      </c>
      <c r="J4657" s="29">
        <f t="shared" si="151"/>
        <v>2020</v>
      </c>
      <c r="K4657" s="29">
        <v>5900</v>
      </c>
      <c r="L4657" s="42">
        <v>5070.5600000000004</v>
      </c>
      <c r="M4657" s="26" t="str">
        <f t="shared" si="152"/>
        <v/>
      </c>
      <c r="N4657" s="54"/>
      <c r="O4657" s="26"/>
      <c r="T4657" s="53"/>
      <c r="Y4657" s="28"/>
    </row>
    <row r="4658" spans="9:25" x14ac:dyDescent="0.3">
      <c r="I4658" s="22">
        <v>43991</v>
      </c>
      <c r="J4658" s="29">
        <f t="shared" si="151"/>
        <v>2020</v>
      </c>
      <c r="K4658" s="29">
        <v>5805</v>
      </c>
      <c r="L4658" s="42">
        <v>5035.0600000000004</v>
      </c>
      <c r="M4658" s="26" t="str">
        <f t="shared" si="152"/>
        <v/>
      </c>
      <c r="N4658" s="54"/>
      <c r="O4658" s="26"/>
      <c r="T4658" s="53"/>
      <c r="Y4658" s="28"/>
    </row>
    <row r="4659" spans="9:25" x14ac:dyDescent="0.3">
      <c r="I4659" s="22">
        <v>43992</v>
      </c>
      <c r="J4659" s="29">
        <f t="shared" si="151"/>
        <v>2020</v>
      </c>
      <c r="K4659" s="29">
        <v>5800</v>
      </c>
      <c r="L4659" s="42">
        <v>4920.68</v>
      </c>
      <c r="M4659" s="26">
        <f t="shared" si="152"/>
        <v>-0.21764942500409395</v>
      </c>
      <c r="N4659" s="54"/>
      <c r="O4659" s="26"/>
      <c r="T4659" s="53"/>
      <c r="Y4659" s="28"/>
    </row>
    <row r="4660" spans="9:25" x14ac:dyDescent="0.3">
      <c r="I4660" s="22">
        <v>43993</v>
      </c>
      <c r="J4660" s="29">
        <f t="shared" si="151"/>
        <v>2020</v>
      </c>
      <c r="K4660" s="29">
        <v>5680</v>
      </c>
      <c r="L4660" s="42">
        <v>4854.75</v>
      </c>
      <c r="M4660" s="26">
        <f t="shared" si="152"/>
        <v>-0.23013674300149536</v>
      </c>
      <c r="N4660" s="54"/>
      <c r="O4660" s="26"/>
      <c r="T4660" s="53"/>
      <c r="Y4660" s="28"/>
    </row>
    <row r="4661" spans="9:25" x14ac:dyDescent="0.3">
      <c r="I4661" s="22">
        <v>43994</v>
      </c>
      <c r="J4661" s="29">
        <f t="shared" si="151"/>
        <v>2020</v>
      </c>
      <c r="K4661" s="29">
        <v>5670</v>
      </c>
      <c r="L4661" s="42">
        <v>4880.3599999999997</v>
      </c>
      <c r="M4661" s="26">
        <f t="shared" si="152"/>
        <v>-0.22239961250314691</v>
      </c>
      <c r="N4661" s="54"/>
      <c r="O4661" s="26"/>
      <c r="T4661" s="53"/>
      <c r="Y4661" s="28"/>
    </row>
    <row r="4662" spans="9:25" x14ac:dyDescent="0.3">
      <c r="I4662" s="22">
        <v>43997</v>
      </c>
      <c r="J4662" s="29">
        <f t="shared" si="151"/>
        <v>2020</v>
      </c>
      <c r="K4662" s="29">
        <v>5500</v>
      </c>
      <c r="L4662" s="42">
        <v>4816.34</v>
      </c>
      <c r="M4662" s="26" t="str">
        <f t="shared" si="152"/>
        <v/>
      </c>
      <c r="N4662" s="54"/>
      <c r="O4662" s="26"/>
      <c r="T4662" s="53"/>
      <c r="Y4662" s="28"/>
    </row>
    <row r="4663" spans="9:25" x14ac:dyDescent="0.3">
      <c r="I4663" s="22">
        <v>43998</v>
      </c>
      <c r="J4663" s="29">
        <f t="shared" si="151"/>
        <v>2020</v>
      </c>
      <c r="K4663" s="29">
        <v>5760</v>
      </c>
      <c r="L4663" s="42">
        <v>4986.46</v>
      </c>
      <c r="M4663" s="26" t="str">
        <f t="shared" si="152"/>
        <v/>
      </c>
      <c r="N4663" s="54"/>
      <c r="O4663" s="26"/>
      <c r="T4663" s="53"/>
      <c r="Y4663" s="28"/>
    </row>
    <row r="4664" spans="9:25" x14ac:dyDescent="0.3">
      <c r="I4664" s="22">
        <v>43999</v>
      </c>
      <c r="J4664" s="29">
        <f t="shared" si="151"/>
        <v>2020</v>
      </c>
      <c r="K4664" s="29">
        <v>5720</v>
      </c>
      <c r="L4664" s="42">
        <v>4987.78</v>
      </c>
      <c r="M4664" s="26">
        <f t="shared" si="152"/>
        <v>-0.19428869579825961</v>
      </c>
      <c r="N4664" s="54"/>
      <c r="O4664" s="26"/>
      <c r="T4664" s="53"/>
      <c r="Y4664" s="28"/>
    </row>
    <row r="4665" spans="9:25" x14ac:dyDescent="0.3">
      <c r="I4665" s="22">
        <v>44000</v>
      </c>
      <c r="J4665" s="29">
        <f t="shared" si="151"/>
        <v>2020</v>
      </c>
      <c r="K4665" s="29">
        <v>5585</v>
      </c>
      <c r="L4665" s="42">
        <v>4925.25</v>
      </c>
      <c r="M4665" s="26">
        <f t="shared" si="152"/>
        <v>-0.21288313066435682</v>
      </c>
      <c r="N4665" s="54"/>
      <c r="O4665" s="26"/>
      <c r="T4665" s="53"/>
      <c r="Y4665" s="28"/>
    </row>
    <row r="4666" spans="9:25" x14ac:dyDescent="0.3">
      <c r="I4666" s="22">
        <v>44001</v>
      </c>
      <c r="J4666" s="29">
        <f t="shared" si="151"/>
        <v>2020</v>
      </c>
      <c r="K4666" s="29">
        <v>5575</v>
      </c>
      <c r="L4666" s="42">
        <v>4942.2700000000004</v>
      </c>
      <c r="M4666" s="26">
        <f t="shared" si="152"/>
        <v>-0.22037114742099231</v>
      </c>
      <c r="N4666" s="54"/>
      <c r="O4666" s="26"/>
      <c r="T4666" s="53"/>
      <c r="Y4666" s="28"/>
    </row>
    <row r="4667" spans="9:25" x14ac:dyDescent="0.3">
      <c r="I4667" s="22">
        <v>44004</v>
      </c>
      <c r="J4667" s="29">
        <f t="shared" si="151"/>
        <v>2020</v>
      </c>
      <c r="K4667" s="29">
        <v>5540</v>
      </c>
      <c r="L4667" s="42">
        <v>4918.83</v>
      </c>
      <c r="M4667" s="26" t="str">
        <f t="shared" si="152"/>
        <v/>
      </c>
      <c r="N4667" s="54"/>
      <c r="O4667" s="26"/>
      <c r="T4667" s="53"/>
      <c r="Y4667" s="28"/>
    </row>
    <row r="4668" spans="9:25" x14ac:dyDescent="0.3">
      <c r="I4668" s="22">
        <v>44005</v>
      </c>
      <c r="J4668" s="29">
        <f t="shared" si="151"/>
        <v>2020</v>
      </c>
      <c r="K4668" s="29">
        <v>5620</v>
      </c>
      <c r="L4668" s="42">
        <v>4879.13</v>
      </c>
      <c r="M4668" s="26" t="str">
        <f t="shared" si="152"/>
        <v/>
      </c>
      <c r="N4668" s="54"/>
      <c r="O4668" s="26"/>
      <c r="T4668" s="53"/>
      <c r="Y4668" s="28"/>
    </row>
    <row r="4669" spans="9:25" x14ac:dyDescent="0.3">
      <c r="I4669" s="22">
        <v>44006</v>
      </c>
      <c r="J4669" s="29">
        <f t="shared" si="151"/>
        <v>2020</v>
      </c>
      <c r="K4669" s="29">
        <v>5705</v>
      </c>
      <c r="L4669" s="42">
        <v>4964.7299999999996</v>
      </c>
      <c r="M4669" s="26">
        <f t="shared" si="152"/>
        <v>-0.21050271369665446</v>
      </c>
      <c r="N4669" s="54"/>
      <c r="O4669" s="26"/>
      <c r="T4669" s="53"/>
      <c r="Y4669" s="28"/>
    </row>
    <row r="4670" spans="9:25" x14ac:dyDescent="0.3">
      <c r="I4670" s="22">
        <v>44007</v>
      </c>
      <c r="J4670" s="29">
        <f t="shared" si="151"/>
        <v>2020</v>
      </c>
      <c r="K4670" s="29">
        <v>5725</v>
      </c>
      <c r="L4670" s="42">
        <v>4896.7299999999996</v>
      </c>
      <c r="M4670" s="26">
        <f t="shared" si="152"/>
        <v>-0.22525611309321333</v>
      </c>
      <c r="N4670" s="54"/>
      <c r="O4670" s="26"/>
      <c r="T4670" s="53"/>
      <c r="Y4670" s="28"/>
    </row>
    <row r="4671" spans="9:25" x14ac:dyDescent="0.3">
      <c r="I4671" s="22">
        <v>44008</v>
      </c>
      <c r="J4671" s="29">
        <f t="shared" si="151"/>
        <v>2020</v>
      </c>
      <c r="K4671" s="29">
        <v>5645</v>
      </c>
      <c r="L4671" s="42">
        <v>4904.09</v>
      </c>
      <c r="M4671" s="26">
        <f t="shared" si="152"/>
        <v>-0.22286700398859671</v>
      </c>
      <c r="N4671" s="54"/>
      <c r="O4671" s="26"/>
      <c r="T4671" s="53"/>
      <c r="Y4671" s="28"/>
    </row>
    <row r="4672" spans="9:25" x14ac:dyDescent="0.3">
      <c r="I4672" s="22">
        <v>44011</v>
      </c>
      <c r="J4672" s="29">
        <f t="shared" si="151"/>
        <v>2020</v>
      </c>
      <c r="K4672" s="29">
        <v>5675</v>
      </c>
      <c r="L4672" s="42">
        <v>4901.82</v>
      </c>
      <c r="M4672" s="26" t="str">
        <f t="shared" si="152"/>
        <v/>
      </c>
      <c r="N4672" s="54"/>
      <c r="O4672" s="26"/>
      <c r="T4672" s="53"/>
      <c r="Y4672" s="28"/>
    </row>
    <row r="4673" spans="9:25" x14ac:dyDescent="0.3">
      <c r="I4673" s="22">
        <v>44012</v>
      </c>
      <c r="J4673" s="29">
        <f t="shared" si="151"/>
        <v>2020</v>
      </c>
      <c r="K4673" s="29">
        <v>5695</v>
      </c>
      <c r="L4673" s="42">
        <v>4905.3900000000003</v>
      </c>
      <c r="M4673" s="26" t="str">
        <f t="shared" si="152"/>
        <v/>
      </c>
      <c r="N4673" s="54"/>
      <c r="O4673" s="26"/>
      <c r="T4673" s="53"/>
      <c r="Y4673" s="28"/>
    </row>
    <row r="4674" spans="9:25" x14ac:dyDescent="0.3">
      <c r="I4674" s="22">
        <v>44013</v>
      </c>
      <c r="J4674" s="29">
        <f t="shared" si="151"/>
        <v>2020</v>
      </c>
      <c r="K4674" s="29">
        <v>5800</v>
      </c>
      <c r="L4674" s="42">
        <v>4914.3900000000003</v>
      </c>
      <c r="M4674" s="26">
        <f t="shared" si="152"/>
        <v>-0.22968200649247839</v>
      </c>
      <c r="N4674" s="54"/>
      <c r="O4674" s="26"/>
      <c r="T4674" s="53"/>
      <c r="Y4674" s="28"/>
    </row>
    <row r="4675" spans="9:25" x14ac:dyDescent="0.3">
      <c r="I4675" s="22">
        <v>44014</v>
      </c>
      <c r="J4675" s="29">
        <f t="shared" si="151"/>
        <v>2020</v>
      </c>
      <c r="K4675" s="29">
        <v>5870</v>
      </c>
      <c r="L4675" s="42">
        <v>4966.78</v>
      </c>
      <c r="M4675" s="26">
        <f t="shared" si="152"/>
        <v>-0.22210527964416044</v>
      </c>
      <c r="N4675" s="54"/>
      <c r="O4675" s="26"/>
      <c r="T4675" s="53"/>
      <c r="Y4675" s="28"/>
    </row>
    <row r="4676" spans="9:25" x14ac:dyDescent="0.3">
      <c r="I4676" s="22">
        <v>44015</v>
      </c>
      <c r="J4676" s="29">
        <f t="shared" si="151"/>
        <v>2020</v>
      </c>
      <c r="K4676" s="29">
        <v>5870</v>
      </c>
      <c r="L4676" s="42">
        <v>4973.79</v>
      </c>
      <c r="M4676" s="26">
        <f t="shared" si="152"/>
        <v>-0.21827957665238534</v>
      </c>
      <c r="N4676" s="54"/>
      <c r="O4676" s="26"/>
      <c r="T4676" s="53"/>
      <c r="Y4676" s="28"/>
    </row>
    <row r="4677" spans="9:25" x14ac:dyDescent="0.3">
      <c r="I4677" s="22">
        <v>44018</v>
      </c>
      <c r="J4677" s="29">
        <f t="shared" ref="J4677:J4740" si="153">YEAR(I4677)</f>
        <v>2020</v>
      </c>
      <c r="K4677" s="29">
        <v>5935</v>
      </c>
      <c r="L4677" s="42">
        <v>4988.87</v>
      </c>
      <c r="M4677" s="26" t="str">
        <f t="shared" ref="M4677:M4740" si="154">IFERROR((L4677-_xlfn.XLOOKUP(EDATE(I4677, -12), I:I, L:L, "", 0)) / _xlfn.XLOOKUP(EDATE(I4677, -12), I:I, L:L, "", 0),IF(_xlfn.XLOOKUP(EDATE(I4677, -12), I:I, L:L, "", 0)=0, "Previous Year Value is Zero", ""))</f>
        <v/>
      </c>
      <c r="N4677" s="54"/>
      <c r="O4677" s="26"/>
      <c r="T4677" s="53"/>
      <c r="Y4677" s="28"/>
    </row>
    <row r="4678" spans="9:25" x14ac:dyDescent="0.3">
      <c r="I4678" s="22">
        <v>44019</v>
      </c>
      <c r="J4678" s="29">
        <f t="shared" si="153"/>
        <v>2020</v>
      </c>
      <c r="K4678" s="29">
        <v>5990</v>
      </c>
      <c r="L4678" s="42">
        <v>4987.08</v>
      </c>
      <c r="M4678" s="26" t="str">
        <f t="shared" si="154"/>
        <v/>
      </c>
      <c r="N4678" s="54"/>
      <c r="O4678" s="26"/>
      <c r="T4678" s="53"/>
      <c r="Y4678" s="28"/>
    </row>
    <row r="4679" spans="9:25" x14ac:dyDescent="0.3">
      <c r="I4679" s="22">
        <v>44020</v>
      </c>
      <c r="J4679" s="29">
        <f t="shared" si="153"/>
        <v>2020</v>
      </c>
      <c r="K4679" s="29">
        <v>6200</v>
      </c>
      <c r="L4679" s="42">
        <v>5076.17</v>
      </c>
      <c r="M4679" s="26">
        <f t="shared" si="154"/>
        <v>-0.20083346059324633</v>
      </c>
      <c r="N4679" s="54"/>
      <c r="O4679" s="26"/>
      <c r="T4679" s="53"/>
      <c r="Y4679" s="28"/>
    </row>
    <row r="4680" spans="9:25" x14ac:dyDescent="0.3">
      <c r="I4680" s="22">
        <v>44021</v>
      </c>
      <c r="J4680" s="29">
        <f t="shared" si="153"/>
        <v>2020</v>
      </c>
      <c r="K4680" s="29">
        <v>6100</v>
      </c>
      <c r="L4680" s="42">
        <v>5052.79</v>
      </c>
      <c r="M4680" s="26">
        <f t="shared" si="154"/>
        <v>-0.2090580935206752</v>
      </c>
      <c r="N4680" s="54"/>
      <c r="O4680" s="26"/>
      <c r="T4680" s="53"/>
      <c r="Y4680" s="28"/>
    </row>
    <row r="4681" spans="9:25" x14ac:dyDescent="0.3">
      <c r="I4681" s="22">
        <v>44022</v>
      </c>
      <c r="J4681" s="29">
        <f t="shared" si="153"/>
        <v>2020</v>
      </c>
      <c r="K4681" s="29">
        <v>6200</v>
      </c>
      <c r="L4681" s="42">
        <v>5031.26</v>
      </c>
      <c r="M4681" s="26">
        <f t="shared" si="154"/>
        <v>-0.21517530121609565</v>
      </c>
      <c r="N4681" s="54"/>
      <c r="O4681" s="26"/>
      <c r="T4681" s="53"/>
      <c r="Y4681" s="28"/>
    </row>
    <row r="4682" spans="9:25" x14ac:dyDescent="0.3">
      <c r="I4682" s="22">
        <v>44025</v>
      </c>
      <c r="J4682" s="29">
        <f t="shared" si="153"/>
        <v>2020</v>
      </c>
      <c r="K4682" s="29">
        <v>6175</v>
      </c>
      <c r="L4682" s="42">
        <v>5064.45</v>
      </c>
      <c r="M4682" s="26" t="str">
        <f t="shared" si="154"/>
        <v/>
      </c>
      <c r="N4682" s="54"/>
      <c r="O4682" s="26"/>
      <c r="T4682" s="53"/>
      <c r="Y4682" s="28"/>
    </row>
    <row r="4683" spans="9:25" x14ac:dyDescent="0.3">
      <c r="I4683" s="22">
        <v>44026</v>
      </c>
      <c r="J4683" s="29">
        <f t="shared" si="153"/>
        <v>2020</v>
      </c>
      <c r="K4683" s="29">
        <v>6200</v>
      </c>
      <c r="L4683" s="42">
        <v>5079.12</v>
      </c>
      <c r="M4683" s="26" t="str">
        <f t="shared" si="154"/>
        <v/>
      </c>
      <c r="N4683" s="54"/>
      <c r="O4683" s="26"/>
      <c r="T4683" s="53"/>
      <c r="Y4683" s="28"/>
    </row>
    <row r="4684" spans="9:25" x14ac:dyDescent="0.3">
      <c r="I4684" s="22">
        <v>44027</v>
      </c>
      <c r="J4684" s="29">
        <f t="shared" si="153"/>
        <v>2020</v>
      </c>
      <c r="K4684" s="29">
        <v>6150</v>
      </c>
      <c r="L4684" s="42">
        <v>5075.8</v>
      </c>
      <c r="M4684" s="26">
        <f t="shared" si="154"/>
        <v>-0.20915891141327117</v>
      </c>
      <c r="N4684" s="54"/>
      <c r="O4684" s="26"/>
      <c r="T4684" s="53"/>
      <c r="Y4684" s="28"/>
    </row>
    <row r="4685" spans="9:25" x14ac:dyDescent="0.3">
      <c r="I4685" s="22">
        <v>44028</v>
      </c>
      <c r="J4685" s="29">
        <f t="shared" si="153"/>
        <v>2020</v>
      </c>
      <c r="K4685" s="29">
        <v>6180</v>
      </c>
      <c r="L4685" s="42">
        <v>5098.37</v>
      </c>
      <c r="M4685" s="26">
        <f t="shared" si="154"/>
        <v>-0.2036136259973633</v>
      </c>
      <c r="N4685" s="54"/>
      <c r="O4685" s="26"/>
      <c r="T4685" s="53"/>
      <c r="Y4685" s="28"/>
    </row>
    <row r="4686" spans="9:25" x14ac:dyDescent="0.3">
      <c r="I4686" s="22">
        <v>44029</v>
      </c>
      <c r="J4686" s="29">
        <f t="shared" si="153"/>
        <v>2020</v>
      </c>
      <c r="K4686" s="29">
        <v>6120</v>
      </c>
      <c r="L4686" s="42">
        <v>5079.59</v>
      </c>
      <c r="M4686" s="26">
        <f t="shared" si="154"/>
        <v>-0.20564506670461524</v>
      </c>
      <c r="N4686" s="54"/>
      <c r="O4686" s="26"/>
      <c r="T4686" s="53"/>
      <c r="Y4686" s="28"/>
    </row>
    <row r="4687" spans="9:25" x14ac:dyDescent="0.3">
      <c r="I4687" s="22">
        <v>44032</v>
      </c>
      <c r="J4687" s="29">
        <f t="shared" si="153"/>
        <v>2020</v>
      </c>
      <c r="K4687" s="29">
        <v>6140</v>
      </c>
      <c r="L4687" s="42">
        <v>5051.1099999999997</v>
      </c>
      <c r="M4687" s="26" t="str">
        <f t="shared" si="154"/>
        <v/>
      </c>
      <c r="N4687" s="54"/>
      <c r="O4687" s="26"/>
      <c r="T4687" s="53"/>
      <c r="Y4687" s="28"/>
    </row>
    <row r="4688" spans="9:25" x14ac:dyDescent="0.3">
      <c r="I4688" s="22">
        <v>44033</v>
      </c>
      <c r="J4688" s="29">
        <f t="shared" si="153"/>
        <v>2020</v>
      </c>
      <c r="K4688" s="29">
        <v>6200</v>
      </c>
      <c r="L4688" s="42">
        <v>5114.71</v>
      </c>
      <c r="M4688" s="26" t="str">
        <f t="shared" si="154"/>
        <v/>
      </c>
      <c r="N4688" s="54"/>
      <c r="O4688" s="26"/>
      <c r="T4688" s="53"/>
      <c r="Y4688" s="28"/>
    </row>
    <row r="4689" spans="9:25" x14ac:dyDescent="0.3">
      <c r="I4689" s="22">
        <v>44034</v>
      </c>
      <c r="J4689" s="29">
        <f t="shared" si="153"/>
        <v>2020</v>
      </c>
      <c r="K4689" s="29">
        <v>6180</v>
      </c>
      <c r="L4689" s="42">
        <v>5110.1899999999996</v>
      </c>
      <c r="M4689" s="26">
        <f t="shared" si="154"/>
        <v>-0.20569669933396034</v>
      </c>
      <c r="N4689" s="54"/>
      <c r="O4689" s="26"/>
      <c r="T4689" s="53"/>
      <c r="Y4689" s="28"/>
    </row>
    <row r="4690" spans="9:25" x14ac:dyDescent="0.3">
      <c r="I4690" s="22">
        <v>44035</v>
      </c>
      <c r="J4690" s="29">
        <f t="shared" si="153"/>
        <v>2020</v>
      </c>
      <c r="K4690" s="29">
        <v>6200</v>
      </c>
      <c r="L4690" s="42">
        <v>5145.01</v>
      </c>
      <c r="M4690" s="26">
        <f t="shared" si="154"/>
        <v>-0.196570479136639</v>
      </c>
      <c r="N4690" s="54"/>
      <c r="O4690" s="26"/>
      <c r="T4690" s="53"/>
      <c r="Y4690" s="28"/>
    </row>
    <row r="4691" spans="9:25" x14ac:dyDescent="0.3">
      <c r="I4691" s="22">
        <v>44036</v>
      </c>
      <c r="J4691" s="29">
        <f t="shared" si="153"/>
        <v>2020</v>
      </c>
      <c r="K4691" s="29">
        <v>6100</v>
      </c>
      <c r="L4691" s="42">
        <v>5082.99</v>
      </c>
      <c r="M4691" s="26">
        <f t="shared" si="154"/>
        <v>-0.20391574614838864</v>
      </c>
      <c r="N4691" s="54"/>
      <c r="O4691" s="26"/>
      <c r="T4691" s="53"/>
      <c r="Y4691" s="28"/>
    </row>
    <row r="4692" spans="9:25" x14ac:dyDescent="0.3">
      <c r="I4692" s="22">
        <v>44039</v>
      </c>
      <c r="J4692" s="29">
        <f t="shared" si="153"/>
        <v>2020</v>
      </c>
      <c r="K4692" s="29">
        <v>6100</v>
      </c>
      <c r="L4692" s="42">
        <v>5116.67</v>
      </c>
      <c r="M4692" s="26" t="str">
        <f t="shared" si="154"/>
        <v/>
      </c>
      <c r="N4692" s="54"/>
      <c r="O4692" s="26"/>
      <c r="T4692" s="53"/>
      <c r="Y4692" s="28"/>
    </row>
    <row r="4693" spans="9:25" x14ac:dyDescent="0.3">
      <c r="I4693" s="22">
        <v>44040</v>
      </c>
      <c r="J4693" s="29">
        <f t="shared" si="153"/>
        <v>2020</v>
      </c>
      <c r="K4693" s="29">
        <v>6185</v>
      </c>
      <c r="L4693" s="42">
        <v>5112.99</v>
      </c>
      <c r="M4693" s="26" t="str">
        <f t="shared" si="154"/>
        <v/>
      </c>
      <c r="N4693" s="54"/>
      <c r="O4693" s="26"/>
      <c r="T4693" s="53"/>
      <c r="Y4693" s="28"/>
    </row>
    <row r="4694" spans="9:25" x14ac:dyDescent="0.3">
      <c r="I4694" s="22">
        <v>44041</v>
      </c>
      <c r="J4694" s="29">
        <f t="shared" si="153"/>
        <v>2020</v>
      </c>
      <c r="K4694" s="29">
        <v>6135</v>
      </c>
      <c r="L4694" s="42">
        <v>5111.1099999999997</v>
      </c>
      <c r="M4694" s="26">
        <f t="shared" si="154"/>
        <v>-0.18858905484010266</v>
      </c>
      <c r="N4694" s="54"/>
      <c r="O4694" s="26"/>
      <c r="T4694" s="53"/>
      <c r="Y4694" s="28"/>
    </row>
    <row r="4695" spans="9:25" x14ac:dyDescent="0.3">
      <c r="I4695" s="22">
        <v>44042</v>
      </c>
      <c r="J4695" s="29">
        <f t="shared" si="153"/>
        <v>2020</v>
      </c>
      <c r="K4695" s="29">
        <v>6240</v>
      </c>
      <c r="L4695" s="42">
        <v>5149.63</v>
      </c>
      <c r="M4695" s="26">
        <f t="shared" si="154"/>
        <v>-0.19246824525639014</v>
      </c>
      <c r="N4695" s="54"/>
      <c r="O4695" s="26"/>
      <c r="T4695" s="53"/>
      <c r="Y4695" s="28"/>
    </row>
    <row r="4696" spans="9:25" x14ac:dyDescent="0.3">
      <c r="I4696" s="22">
        <v>44046</v>
      </c>
      <c r="J4696" s="29">
        <f t="shared" si="153"/>
        <v>2020</v>
      </c>
      <c r="K4696" s="29">
        <v>6130</v>
      </c>
      <c r="L4696" s="42">
        <v>5006.22</v>
      </c>
      <c r="M4696" s="26" t="str">
        <f t="shared" si="154"/>
        <v/>
      </c>
      <c r="N4696" s="54"/>
      <c r="O4696" s="26"/>
      <c r="T4696" s="53"/>
      <c r="Y4696" s="28"/>
    </row>
    <row r="4697" spans="9:25" x14ac:dyDescent="0.3">
      <c r="I4697" s="22">
        <v>44047</v>
      </c>
      <c r="J4697" s="29">
        <f t="shared" si="153"/>
        <v>2020</v>
      </c>
      <c r="K4697" s="29">
        <v>6210</v>
      </c>
      <c r="L4697" s="42">
        <v>5075</v>
      </c>
      <c r="M4697" s="26" t="str">
        <f t="shared" si="154"/>
        <v/>
      </c>
      <c r="N4697" s="54"/>
      <c r="O4697" s="26"/>
      <c r="T4697" s="53"/>
      <c r="Y4697" s="28"/>
    </row>
    <row r="4698" spans="9:25" x14ac:dyDescent="0.3">
      <c r="I4698" s="22">
        <v>44048</v>
      </c>
      <c r="J4698" s="29">
        <f t="shared" si="153"/>
        <v>2020</v>
      </c>
      <c r="K4698" s="29">
        <v>6205</v>
      </c>
      <c r="L4698" s="42">
        <v>5127.05</v>
      </c>
      <c r="M4698" s="26">
        <f t="shared" si="154"/>
        <v>-0.16980261346891845</v>
      </c>
      <c r="N4698" s="54"/>
      <c r="O4698" s="26"/>
      <c r="T4698" s="53"/>
      <c r="Y4698" s="28"/>
    </row>
    <row r="4699" spans="9:25" x14ac:dyDescent="0.3">
      <c r="I4699" s="22">
        <v>44049</v>
      </c>
      <c r="J4699" s="29">
        <f t="shared" si="153"/>
        <v>2020</v>
      </c>
      <c r="K4699" s="29">
        <v>6260</v>
      </c>
      <c r="L4699" s="42">
        <v>5178.2700000000004</v>
      </c>
      <c r="M4699" s="26">
        <f t="shared" si="154"/>
        <v>-0.15380416931531649</v>
      </c>
      <c r="N4699" s="54"/>
      <c r="O4699" s="26"/>
      <c r="T4699" s="53"/>
      <c r="Y4699" s="28"/>
    </row>
    <row r="4700" spans="9:25" x14ac:dyDescent="0.3">
      <c r="I4700" s="22">
        <v>44050</v>
      </c>
      <c r="J4700" s="29">
        <f t="shared" si="153"/>
        <v>2020</v>
      </c>
      <c r="K4700" s="29">
        <v>6180</v>
      </c>
      <c r="L4700" s="42">
        <v>5143.8900000000003</v>
      </c>
      <c r="M4700" s="26">
        <f t="shared" si="154"/>
        <v>-0.17090196963347401</v>
      </c>
      <c r="N4700" s="54"/>
      <c r="O4700" s="26"/>
      <c r="T4700" s="53"/>
      <c r="Y4700" s="28"/>
    </row>
    <row r="4701" spans="9:25" x14ac:dyDescent="0.3">
      <c r="I4701" s="22">
        <v>44053</v>
      </c>
      <c r="J4701" s="29">
        <f t="shared" si="153"/>
        <v>2020</v>
      </c>
      <c r="K4701" s="29">
        <v>6120</v>
      </c>
      <c r="L4701" s="42">
        <v>5157.83</v>
      </c>
      <c r="M4701" s="26" t="str">
        <f t="shared" si="154"/>
        <v/>
      </c>
      <c r="N4701" s="54"/>
      <c r="O4701" s="26"/>
      <c r="T4701" s="53"/>
      <c r="Y4701" s="28"/>
    </row>
    <row r="4702" spans="9:25" x14ac:dyDescent="0.3">
      <c r="I4702" s="22">
        <v>44054</v>
      </c>
      <c r="J4702" s="29">
        <f t="shared" si="153"/>
        <v>2020</v>
      </c>
      <c r="K4702" s="29">
        <v>6175</v>
      </c>
      <c r="L4702" s="42">
        <v>5190.17</v>
      </c>
      <c r="M4702" s="26" t="str">
        <f t="shared" si="154"/>
        <v/>
      </c>
      <c r="N4702" s="54"/>
      <c r="O4702" s="26"/>
      <c r="T4702" s="53"/>
      <c r="Y4702" s="28"/>
    </row>
    <row r="4703" spans="9:25" x14ac:dyDescent="0.3">
      <c r="I4703" s="22">
        <v>44055</v>
      </c>
      <c r="J4703" s="29">
        <f t="shared" si="153"/>
        <v>2020</v>
      </c>
      <c r="K4703" s="29">
        <v>6260</v>
      </c>
      <c r="L4703" s="42">
        <v>5233.45</v>
      </c>
      <c r="M4703" s="26">
        <f t="shared" si="154"/>
        <v>-0.16272837807570481</v>
      </c>
      <c r="N4703" s="54"/>
      <c r="O4703" s="26"/>
      <c r="T4703" s="53"/>
      <c r="Y4703" s="28"/>
    </row>
    <row r="4704" spans="9:25" x14ac:dyDescent="0.3">
      <c r="I4704" s="22">
        <v>44056</v>
      </c>
      <c r="J4704" s="29">
        <f t="shared" si="153"/>
        <v>2020</v>
      </c>
      <c r="K4704" s="29">
        <v>6300</v>
      </c>
      <c r="L4704" s="42">
        <v>5239.25</v>
      </c>
      <c r="M4704" s="26">
        <f t="shared" si="154"/>
        <v>-0.15645085461828767</v>
      </c>
      <c r="N4704" s="54"/>
      <c r="O4704" s="26"/>
      <c r="T4704" s="53"/>
      <c r="Y4704" s="28"/>
    </row>
    <row r="4705" spans="9:25" x14ac:dyDescent="0.3">
      <c r="I4705" s="22">
        <v>44057</v>
      </c>
      <c r="J4705" s="29">
        <f t="shared" si="153"/>
        <v>2020</v>
      </c>
      <c r="K4705" s="29">
        <v>6405</v>
      </c>
      <c r="L4705" s="42">
        <v>5247.69</v>
      </c>
      <c r="M4705" s="26">
        <f t="shared" si="154"/>
        <v>-0.16269262557959208</v>
      </c>
      <c r="N4705" s="54"/>
      <c r="O4705" s="26"/>
      <c r="T4705" s="53"/>
      <c r="Y4705" s="28"/>
    </row>
    <row r="4706" spans="9:25" x14ac:dyDescent="0.3">
      <c r="I4706" s="22">
        <v>44061</v>
      </c>
      <c r="J4706" s="29">
        <f t="shared" si="153"/>
        <v>2020</v>
      </c>
      <c r="K4706" s="29">
        <v>6360</v>
      </c>
      <c r="L4706" s="42">
        <v>5295.17</v>
      </c>
      <c r="M4706" s="26" t="str">
        <f t="shared" si="154"/>
        <v/>
      </c>
      <c r="N4706" s="54"/>
      <c r="O4706" s="26"/>
      <c r="T4706" s="53"/>
      <c r="Y4706" s="28"/>
    </row>
    <row r="4707" spans="9:25" x14ac:dyDescent="0.3">
      <c r="I4707" s="22">
        <v>44062</v>
      </c>
      <c r="J4707" s="29">
        <f t="shared" si="153"/>
        <v>2020</v>
      </c>
      <c r="K4707" s="29">
        <v>6330</v>
      </c>
      <c r="L4707" s="42">
        <v>5272.81</v>
      </c>
      <c r="M4707" s="26">
        <f t="shared" si="154"/>
        <v>-0.16261005729967346</v>
      </c>
      <c r="N4707" s="54"/>
      <c r="O4707" s="26"/>
      <c r="T4707" s="53"/>
      <c r="Y4707" s="28"/>
    </row>
    <row r="4708" spans="9:25" x14ac:dyDescent="0.3">
      <c r="I4708" s="22">
        <v>44067</v>
      </c>
      <c r="J4708" s="29">
        <f t="shared" si="153"/>
        <v>2020</v>
      </c>
      <c r="K4708" s="29">
        <v>6315</v>
      </c>
      <c r="L4708" s="42">
        <v>5277.04</v>
      </c>
      <c r="M4708" s="26" t="str">
        <f t="shared" si="154"/>
        <v/>
      </c>
      <c r="N4708" s="54"/>
      <c r="O4708" s="26"/>
      <c r="T4708" s="53"/>
      <c r="Y4708" s="28"/>
    </row>
    <row r="4709" spans="9:25" x14ac:dyDescent="0.3">
      <c r="I4709" s="22">
        <v>44068</v>
      </c>
      <c r="J4709" s="29">
        <f t="shared" si="153"/>
        <v>2020</v>
      </c>
      <c r="K4709" s="29">
        <v>6365</v>
      </c>
      <c r="L4709" s="42">
        <v>5338.89</v>
      </c>
      <c r="M4709" s="26" t="str">
        <f t="shared" si="154"/>
        <v/>
      </c>
      <c r="N4709" s="54"/>
      <c r="O4709" s="26"/>
      <c r="T4709" s="53"/>
      <c r="Y4709" s="28"/>
    </row>
    <row r="4710" spans="9:25" x14ac:dyDescent="0.3">
      <c r="I4710" s="22">
        <v>44069</v>
      </c>
      <c r="J4710" s="29">
        <f t="shared" si="153"/>
        <v>2020</v>
      </c>
      <c r="K4710" s="29">
        <v>6340</v>
      </c>
      <c r="L4710" s="42">
        <v>5340.33</v>
      </c>
      <c r="M4710" s="26">
        <f t="shared" si="154"/>
        <v>-0.14066756671081071</v>
      </c>
      <c r="N4710" s="54"/>
      <c r="O4710" s="26"/>
      <c r="T4710" s="53"/>
      <c r="Y4710" s="28"/>
    </row>
    <row r="4711" spans="9:25" x14ac:dyDescent="0.3">
      <c r="I4711" s="22">
        <v>44070</v>
      </c>
      <c r="J4711" s="29">
        <f t="shared" si="153"/>
        <v>2020</v>
      </c>
      <c r="K4711" s="29">
        <v>6600</v>
      </c>
      <c r="L4711" s="42">
        <v>5371.47</v>
      </c>
      <c r="M4711" s="26">
        <f t="shared" si="154"/>
        <v>-0.14442106537414562</v>
      </c>
      <c r="N4711" s="54"/>
      <c r="O4711" s="26"/>
      <c r="T4711" s="53"/>
      <c r="Y4711" s="28"/>
    </row>
    <row r="4712" spans="9:25" x14ac:dyDescent="0.3">
      <c r="I4712" s="22">
        <v>44071</v>
      </c>
      <c r="J4712" s="29">
        <f t="shared" si="153"/>
        <v>2020</v>
      </c>
      <c r="K4712" s="29">
        <v>6495</v>
      </c>
      <c r="L4712" s="42">
        <v>5346.66</v>
      </c>
      <c r="M4712" s="26">
        <f t="shared" si="154"/>
        <v>-0.14884465068891134</v>
      </c>
      <c r="N4712" s="54"/>
      <c r="O4712" s="26"/>
      <c r="T4712" s="53"/>
      <c r="Y4712" s="28"/>
    </row>
    <row r="4713" spans="9:25" x14ac:dyDescent="0.3">
      <c r="I4713" s="22">
        <v>44074</v>
      </c>
      <c r="J4713" s="29">
        <f t="shared" si="153"/>
        <v>2020</v>
      </c>
      <c r="K4713" s="29">
        <v>6275</v>
      </c>
      <c r="L4713" s="42">
        <v>5238.49</v>
      </c>
      <c r="M4713" s="26" t="str">
        <f t="shared" si="154"/>
        <v/>
      </c>
      <c r="N4713" s="54"/>
      <c r="O4713" s="26"/>
      <c r="T4713" s="53"/>
      <c r="Y4713" s="28"/>
    </row>
    <row r="4714" spans="9:25" x14ac:dyDescent="0.3">
      <c r="I4714" s="22">
        <v>44075</v>
      </c>
      <c r="J4714" s="29">
        <f t="shared" si="153"/>
        <v>2020</v>
      </c>
      <c r="K4714" s="29">
        <v>6520</v>
      </c>
      <c r="L4714" s="42">
        <v>5310.68</v>
      </c>
      <c r="M4714" s="26" t="str">
        <f t="shared" si="154"/>
        <v/>
      </c>
      <c r="N4714" s="54"/>
      <c r="O4714" s="26"/>
      <c r="T4714" s="53"/>
      <c r="Y4714" s="28"/>
    </row>
    <row r="4715" spans="9:25" x14ac:dyDescent="0.3">
      <c r="I4715" s="22">
        <v>44076</v>
      </c>
      <c r="J4715" s="29">
        <f t="shared" si="153"/>
        <v>2020</v>
      </c>
      <c r="K4715" s="29">
        <v>6435</v>
      </c>
      <c r="L4715" s="42">
        <v>5311.97</v>
      </c>
      <c r="M4715" s="26">
        <f t="shared" si="154"/>
        <v>-0.15556350398613791</v>
      </c>
      <c r="N4715" s="54"/>
      <c r="O4715" s="26"/>
      <c r="T4715" s="53"/>
      <c r="Y4715" s="28"/>
    </row>
    <row r="4716" spans="9:25" x14ac:dyDescent="0.3">
      <c r="I4716" s="22">
        <v>44077</v>
      </c>
      <c r="J4716" s="29">
        <f t="shared" si="153"/>
        <v>2020</v>
      </c>
      <c r="K4716" s="29">
        <v>6500</v>
      </c>
      <c r="L4716" s="42">
        <v>5280.81</v>
      </c>
      <c r="M4716" s="26">
        <f t="shared" si="154"/>
        <v>-0.15663433728493875</v>
      </c>
      <c r="N4716" s="54"/>
      <c r="O4716" s="26"/>
      <c r="T4716" s="53"/>
      <c r="Y4716" s="28"/>
    </row>
    <row r="4717" spans="9:25" x14ac:dyDescent="0.3">
      <c r="I4717" s="22">
        <v>44078</v>
      </c>
      <c r="J4717" s="29">
        <f t="shared" si="153"/>
        <v>2020</v>
      </c>
      <c r="K4717" s="29">
        <v>6380</v>
      </c>
      <c r="L4717" s="42">
        <v>5239.8500000000004</v>
      </c>
      <c r="M4717" s="26">
        <f t="shared" si="154"/>
        <v>-0.16425292599598695</v>
      </c>
      <c r="N4717" s="54"/>
      <c r="O4717" s="26"/>
      <c r="T4717" s="53"/>
      <c r="Y4717" s="28"/>
    </row>
    <row r="4718" spans="9:25" x14ac:dyDescent="0.3">
      <c r="I4718" s="22">
        <v>44081</v>
      </c>
      <c r="J4718" s="29">
        <f t="shared" si="153"/>
        <v>2020</v>
      </c>
      <c r="K4718" s="29">
        <v>6285</v>
      </c>
      <c r="L4718" s="42">
        <v>5230.2</v>
      </c>
      <c r="M4718" s="26" t="str">
        <f t="shared" si="154"/>
        <v/>
      </c>
      <c r="N4718" s="54"/>
      <c r="O4718" s="26"/>
      <c r="T4718" s="53"/>
      <c r="Y4718" s="28"/>
    </row>
    <row r="4719" spans="9:25" x14ac:dyDescent="0.3">
      <c r="I4719" s="22">
        <v>44082</v>
      </c>
      <c r="J4719" s="29">
        <f t="shared" si="153"/>
        <v>2020</v>
      </c>
      <c r="K4719" s="29">
        <v>6335</v>
      </c>
      <c r="L4719" s="42">
        <v>5244.07</v>
      </c>
      <c r="M4719" s="26" t="str">
        <f t="shared" si="154"/>
        <v/>
      </c>
      <c r="N4719" s="54"/>
      <c r="O4719" s="26"/>
      <c r="T4719" s="53"/>
      <c r="Y4719" s="28"/>
    </row>
    <row r="4720" spans="9:25" x14ac:dyDescent="0.3">
      <c r="I4720" s="22">
        <v>44083</v>
      </c>
      <c r="J4720" s="29">
        <f t="shared" si="153"/>
        <v>2020</v>
      </c>
      <c r="K4720" s="29">
        <v>6245</v>
      </c>
      <c r="L4720" s="42">
        <v>5149.38</v>
      </c>
      <c r="M4720" s="26">
        <f t="shared" si="154"/>
        <v>-0.18602449175730806</v>
      </c>
      <c r="N4720" s="54"/>
      <c r="O4720" s="26"/>
      <c r="T4720" s="53"/>
      <c r="Y4720" s="28"/>
    </row>
    <row r="4721" spans="9:25" x14ac:dyDescent="0.3">
      <c r="I4721" s="22">
        <v>44084</v>
      </c>
      <c r="J4721" s="29">
        <f t="shared" si="153"/>
        <v>2020</v>
      </c>
      <c r="K4721" s="29">
        <v>5810</v>
      </c>
      <c r="L4721" s="42">
        <v>4891.46</v>
      </c>
      <c r="M4721" s="26">
        <f t="shared" si="154"/>
        <v>-0.22807089528095989</v>
      </c>
      <c r="N4721" s="54"/>
      <c r="O4721" s="26"/>
      <c r="T4721" s="53"/>
      <c r="Y4721" s="28"/>
    </row>
    <row r="4722" spans="9:25" x14ac:dyDescent="0.3">
      <c r="I4722" s="22">
        <v>44085</v>
      </c>
      <c r="J4722" s="29">
        <f t="shared" si="153"/>
        <v>2020</v>
      </c>
      <c r="K4722" s="29">
        <v>5905</v>
      </c>
      <c r="L4722" s="42">
        <v>5016.71</v>
      </c>
      <c r="M4722" s="26">
        <f t="shared" si="154"/>
        <v>-0.21392207710809388</v>
      </c>
      <c r="N4722" s="54"/>
      <c r="O4722" s="26"/>
      <c r="T4722" s="53"/>
      <c r="Y4722" s="28"/>
    </row>
    <row r="4723" spans="9:25" x14ac:dyDescent="0.3">
      <c r="I4723" s="22">
        <v>44088</v>
      </c>
      <c r="J4723" s="29">
        <f t="shared" si="153"/>
        <v>2020</v>
      </c>
      <c r="K4723" s="29">
        <v>6050</v>
      </c>
      <c r="L4723" s="42">
        <v>5161.83</v>
      </c>
      <c r="M4723" s="26" t="str">
        <f t="shared" si="154"/>
        <v/>
      </c>
      <c r="N4723" s="54"/>
      <c r="O4723" s="26"/>
      <c r="T4723" s="53"/>
      <c r="Y4723" s="28"/>
    </row>
    <row r="4724" spans="9:25" x14ac:dyDescent="0.3">
      <c r="I4724" s="22">
        <v>44089</v>
      </c>
      <c r="J4724" s="29">
        <f t="shared" si="153"/>
        <v>2020</v>
      </c>
      <c r="K4724" s="29">
        <v>5860</v>
      </c>
      <c r="L4724" s="42">
        <v>5100.87</v>
      </c>
      <c r="M4724" s="26" t="str">
        <f t="shared" si="154"/>
        <v/>
      </c>
      <c r="N4724" s="54"/>
      <c r="O4724" s="26"/>
      <c r="T4724" s="53"/>
      <c r="Y4724" s="28"/>
    </row>
    <row r="4725" spans="9:25" x14ac:dyDescent="0.3">
      <c r="I4725" s="22">
        <v>44090</v>
      </c>
      <c r="J4725" s="29">
        <f t="shared" si="153"/>
        <v>2020</v>
      </c>
      <c r="K4725" s="29">
        <v>5750</v>
      </c>
      <c r="L4725" s="42">
        <v>5058.4799999999996</v>
      </c>
      <c r="M4725" s="26">
        <f t="shared" si="154"/>
        <v>-0.18666632365614913</v>
      </c>
      <c r="N4725" s="54"/>
      <c r="O4725" s="26"/>
      <c r="T4725" s="53"/>
      <c r="Y4725" s="28"/>
    </row>
    <row r="4726" spans="9:25" x14ac:dyDescent="0.3">
      <c r="I4726" s="22">
        <v>44091</v>
      </c>
      <c r="J4726" s="29">
        <f t="shared" si="153"/>
        <v>2020</v>
      </c>
      <c r="K4726" s="29">
        <v>5755</v>
      </c>
      <c r="L4726" s="42">
        <v>5038.3999999999996</v>
      </c>
      <c r="M4726" s="26">
        <f t="shared" si="154"/>
        <v>-0.19213557191394795</v>
      </c>
      <c r="N4726" s="54"/>
      <c r="O4726" s="26"/>
      <c r="T4726" s="53"/>
      <c r="Y4726" s="28"/>
    </row>
    <row r="4727" spans="9:25" x14ac:dyDescent="0.3">
      <c r="I4727" s="22">
        <v>44092</v>
      </c>
      <c r="J4727" s="29">
        <f t="shared" si="153"/>
        <v>2020</v>
      </c>
      <c r="K4727" s="29">
        <v>5630</v>
      </c>
      <c r="L4727" s="42">
        <v>5059.22</v>
      </c>
      <c r="M4727" s="26">
        <f t="shared" si="154"/>
        <v>-0.19395917873126181</v>
      </c>
      <c r="N4727" s="54"/>
      <c r="O4727" s="26"/>
      <c r="T4727" s="53"/>
      <c r="Y4727" s="28"/>
    </row>
    <row r="4728" spans="9:25" x14ac:dyDescent="0.3">
      <c r="I4728" s="22">
        <v>44095</v>
      </c>
      <c r="J4728" s="29">
        <f t="shared" si="153"/>
        <v>2020</v>
      </c>
      <c r="K4728" s="29">
        <v>5605</v>
      </c>
      <c r="L4728" s="42">
        <v>4999.3599999999997</v>
      </c>
      <c r="M4728" s="26" t="str">
        <f t="shared" si="154"/>
        <v/>
      </c>
      <c r="N4728" s="54"/>
      <c r="O4728" s="26"/>
      <c r="T4728" s="53"/>
      <c r="Y4728" s="28"/>
    </row>
    <row r="4729" spans="9:25" x14ac:dyDescent="0.3">
      <c r="I4729" s="22">
        <v>44096</v>
      </c>
      <c r="J4729" s="29">
        <f t="shared" si="153"/>
        <v>2020</v>
      </c>
      <c r="K4729" s="29">
        <v>5450</v>
      </c>
      <c r="L4729" s="42">
        <v>4934.09</v>
      </c>
      <c r="M4729" s="26" t="str">
        <f t="shared" si="154"/>
        <v/>
      </c>
      <c r="N4729" s="54"/>
      <c r="O4729" s="26"/>
      <c r="T4729" s="53"/>
      <c r="Y4729" s="28"/>
    </row>
    <row r="4730" spans="9:25" x14ac:dyDescent="0.3">
      <c r="I4730" s="22">
        <v>44097</v>
      </c>
      <c r="J4730" s="29">
        <f t="shared" si="153"/>
        <v>2020</v>
      </c>
      <c r="K4730" s="29">
        <v>5505</v>
      </c>
      <c r="L4730" s="42">
        <v>4917.96</v>
      </c>
      <c r="M4730" s="26">
        <f t="shared" si="154"/>
        <v>-0.20757307208920109</v>
      </c>
      <c r="N4730" s="54"/>
      <c r="O4730" s="26"/>
      <c r="T4730" s="53"/>
      <c r="Y4730" s="28"/>
    </row>
    <row r="4731" spans="9:25" x14ac:dyDescent="0.3">
      <c r="I4731" s="22">
        <v>44098</v>
      </c>
      <c r="J4731" s="29">
        <f t="shared" si="153"/>
        <v>2020</v>
      </c>
      <c r="K4731" s="29">
        <v>5445</v>
      </c>
      <c r="L4731" s="42">
        <v>4842.76</v>
      </c>
      <c r="M4731" s="26">
        <f t="shared" si="154"/>
        <v>-0.2109697422938244</v>
      </c>
      <c r="N4731" s="54"/>
      <c r="O4731" s="26"/>
      <c r="T4731" s="53"/>
      <c r="Y4731" s="28"/>
    </row>
    <row r="4732" spans="9:25" x14ac:dyDescent="0.3">
      <c r="I4732" s="22">
        <v>44099</v>
      </c>
      <c r="J4732" s="29">
        <f t="shared" si="153"/>
        <v>2020</v>
      </c>
      <c r="K4732" s="29">
        <v>5610</v>
      </c>
      <c r="L4732" s="42">
        <v>4945.79</v>
      </c>
      <c r="M4732" s="26">
        <f t="shared" si="154"/>
        <v>-0.1953354809319276</v>
      </c>
      <c r="N4732" s="54"/>
      <c r="O4732" s="26"/>
      <c r="T4732" s="53"/>
      <c r="Y4732" s="28"/>
    </row>
    <row r="4733" spans="9:25" x14ac:dyDescent="0.3">
      <c r="I4733" s="22">
        <v>44102</v>
      </c>
      <c r="J4733" s="29">
        <f t="shared" si="153"/>
        <v>2020</v>
      </c>
      <c r="K4733" s="29">
        <v>5515</v>
      </c>
      <c r="L4733" s="42">
        <v>4906.55</v>
      </c>
      <c r="M4733" s="26" t="str">
        <f t="shared" si="154"/>
        <v/>
      </c>
      <c r="N4733" s="54"/>
      <c r="O4733" s="26"/>
      <c r="T4733" s="53"/>
      <c r="Y4733" s="28"/>
    </row>
    <row r="4734" spans="9:25" x14ac:dyDescent="0.3">
      <c r="I4734" s="22">
        <v>44103</v>
      </c>
      <c r="J4734" s="29">
        <f t="shared" si="153"/>
        <v>2020</v>
      </c>
      <c r="K4734" s="29">
        <v>5505</v>
      </c>
      <c r="L4734" s="42">
        <v>4879.1000000000004</v>
      </c>
      <c r="M4734" s="26" t="str">
        <f t="shared" si="154"/>
        <v/>
      </c>
      <c r="N4734" s="54"/>
      <c r="O4734" s="26"/>
      <c r="T4734" s="53"/>
      <c r="Y4734" s="28"/>
    </row>
    <row r="4735" spans="9:25" x14ac:dyDescent="0.3">
      <c r="I4735" s="22">
        <v>44104</v>
      </c>
      <c r="J4735" s="29">
        <f t="shared" si="153"/>
        <v>2020</v>
      </c>
      <c r="K4735" s="29">
        <v>5420</v>
      </c>
      <c r="L4735" s="42">
        <v>4870.04</v>
      </c>
      <c r="M4735" s="26">
        <f t="shared" si="154"/>
        <v>-0.21057528650856694</v>
      </c>
      <c r="N4735" s="54"/>
      <c r="O4735" s="26"/>
      <c r="T4735" s="53"/>
      <c r="Y4735" s="28"/>
    </row>
    <row r="4736" spans="9:25" x14ac:dyDescent="0.3">
      <c r="I4736" s="22">
        <v>44105</v>
      </c>
      <c r="J4736" s="29">
        <f t="shared" si="153"/>
        <v>2020</v>
      </c>
      <c r="K4736" s="29">
        <v>5570</v>
      </c>
      <c r="L4736" s="42">
        <v>4970.09</v>
      </c>
      <c r="M4736" s="26">
        <f t="shared" si="154"/>
        <v>-0.19030831262982117</v>
      </c>
      <c r="N4736" s="54"/>
      <c r="O4736" s="26"/>
      <c r="T4736" s="53"/>
      <c r="Y4736" s="28"/>
    </row>
    <row r="4737" spans="9:25" x14ac:dyDescent="0.3">
      <c r="I4737" s="22">
        <v>44106</v>
      </c>
      <c r="J4737" s="29">
        <f t="shared" si="153"/>
        <v>2020</v>
      </c>
      <c r="K4737" s="29">
        <v>5505</v>
      </c>
      <c r="L4737" s="42">
        <v>4926.7299999999996</v>
      </c>
      <c r="M4737" s="26">
        <f t="shared" si="154"/>
        <v>-0.18639469038532369</v>
      </c>
      <c r="N4737" s="54"/>
      <c r="O4737" s="26"/>
      <c r="T4737" s="53"/>
      <c r="Y4737" s="28"/>
    </row>
    <row r="4738" spans="9:25" x14ac:dyDescent="0.3">
      <c r="I4738" s="22">
        <v>44109</v>
      </c>
      <c r="J4738" s="29">
        <f t="shared" si="153"/>
        <v>2020</v>
      </c>
      <c r="K4738" s="29">
        <v>5520</v>
      </c>
      <c r="L4738" s="42">
        <v>4958.7700000000004</v>
      </c>
      <c r="M4738" s="26" t="str">
        <f t="shared" si="154"/>
        <v/>
      </c>
      <c r="N4738" s="54"/>
      <c r="O4738" s="26"/>
      <c r="T4738" s="53"/>
      <c r="Y4738" s="28"/>
    </row>
    <row r="4739" spans="9:25" x14ac:dyDescent="0.3">
      <c r="I4739" s="22">
        <v>44110</v>
      </c>
      <c r="J4739" s="29">
        <f t="shared" si="153"/>
        <v>2020</v>
      </c>
      <c r="K4739" s="29">
        <v>5700</v>
      </c>
      <c r="L4739" s="42">
        <v>4999.22</v>
      </c>
      <c r="M4739" s="26" t="str">
        <f t="shared" si="154"/>
        <v/>
      </c>
      <c r="N4739" s="54"/>
      <c r="O4739" s="26"/>
      <c r="T4739" s="53"/>
      <c r="Y4739" s="28"/>
    </row>
    <row r="4740" spans="9:25" x14ac:dyDescent="0.3">
      <c r="I4740" s="22">
        <v>44111</v>
      </c>
      <c r="J4740" s="29">
        <f t="shared" si="153"/>
        <v>2020</v>
      </c>
      <c r="K4740" s="29">
        <v>5755</v>
      </c>
      <c r="L4740" s="42">
        <v>5004.33</v>
      </c>
      <c r="M4740" s="26">
        <f t="shared" si="154"/>
        <v>-0.1660256175236394</v>
      </c>
      <c r="N4740" s="54"/>
      <c r="O4740" s="26"/>
      <c r="T4740" s="53"/>
      <c r="Y4740" s="28"/>
    </row>
    <row r="4741" spans="9:25" x14ac:dyDescent="0.3">
      <c r="I4741" s="22">
        <v>44112</v>
      </c>
      <c r="J4741" s="29">
        <f t="shared" ref="J4741:J4804" si="155">YEAR(I4741)</f>
        <v>2020</v>
      </c>
      <c r="K4741" s="29">
        <v>5780</v>
      </c>
      <c r="L4741" s="42">
        <v>5039.1400000000003</v>
      </c>
      <c r="M4741" s="26">
        <f t="shared" ref="M4741:M4804" si="156">IFERROR((L4741-_xlfn.XLOOKUP(EDATE(I4741, -12), I:I, L:L, "", 0)) / _xlfn.XLOOKUP(EDATE(I4741, -12), I:I, L:L, "", 0),IF(_xlfn.XLOOKUP(EDATE(I4741, -12), I:I, L:L, "", 0)=0, "Previous Year Value is Zero", ""))</f>
        <v>-0.16565004304920855</v>
      </c>
      <c r="N4741" s="54"/>
      <c r="O4741" s="26"/>
      <c r="T4741" s="53"/>
      <c r="Y4741" s="28"/>
    </row>
    <row r="4742" spans="9:25" x14ac:dyDescent="0.3">
      <c r="I4742" s="22">
        <v>44113</v>
      </c>
      <c r="J4742" s="29">
        <f t="shared" si="155"/>
        <v>2020</v>
      </c>
      <c r="K4742" s="29">
        <v>5775</v>
      </c>
      <c r="L4742" s="42">
        <v>5053.66</v>
      </c>
      <c r="M4742" s="26">
        <f t="shared" si="156"/>
        <v>-0.16179699991375249</v>
      </c>
      <c r="N4742" s="54"/>
      <c r="O4742" s="26"/>
      <c r="T4742" s="53"/>
      <c r="Y4742" s="28"/>
    </row>
    <row r="4743" spans="9:25" x14ac:dyDescent="0.3">
      <c r="I4743" s="22">
        <v>44116</v>
      </c>
      <c r="J4743" s="29">
        <f t="shared" si="155"/>
        <v>2020</v>
      </c>
      <c r="K4743" s="29">
        <v>5855</v>
      </c>
      <c r="L4743" s="42">
        <v>5093.1000000000004</v>
      </c>
      <c r="M4743" s="26" t="str">
        <f t="shared" si="156"/>
        <v/>
      </c>
      <c r="N4743" s="54"/>
      <c r="O4743" s="26"/>
      <c r="T4743" s="53"/>
      <c r="Y4743" s="28"/>
    </row>
    <row r="4744" spans="9:25" x14ac:dyDescent="0.3">
      <c r="I4744" s="22">
        <v>44117</v>
      </c>
      <c r="J4744" s="29">
        <f t="shared" si="155"/>
        <v>2020</v>
      </c>
      <c r="K4744" s="29">
        <v>5855</v>
      </c>
      <c r="L4744" s="42">
        <v>5132.57</v>
      </c>
      <c r="M4744" s="26" t="str">
        <f t="shared" si="156"/>
        <v/>
      </c>
      <c r="N4744" s="54"/>
      <c r="O4744" s="26"/>
      <c r="T4744" s="53"/>
      <c r="Y4744" s="28"/>
    </row>
    <row r="4745" spans="9:25" x14ac:dyDescent="0.3">
      <c r="I4745" s="22">
        <v>44118</v>
      </c>
      <c r="J4745" s="29">
        <f t="shared" si="155"/>
        <v>2020</v>
      </c>
      <c r="K4745" s="29">
        <v>5900</v>
      </c>
      <c r="L4745" s="42">
        <v>5176.1000000000004</v>
      </c>
      <c r="M4745" s="26">
        <f t="shared" si="156"/>
        <v>-0.15518175645679363</v>
      </c>
      <c r="N4745" s="54"/>
      <c r="O4745" s="26"/>
      <c r="T4745" s="53"/>
      <c r="Y4745" s="28"/>
    </row>
    <row r="4746" spans="9:25" x14ac:dyDescent="0.3">
      <c r="I4746" s="22">
        <v>44119</v>
      </c>
      <c r="J4746" s="29">
        <f t="shared" si="155"/>
        <v>2020</v>
      </c>
      <c r="K4746" s="29">
        <v>5785</v>
      </c>
      <c r="L4746" s="42">
        <v>5105.1499999999996</v>
      </c>
      <c r="M4746" s="26">
        <f t="shared" si="156"/>
        <v>-0.1709956042135895</v>
      </c>
      <c r="N4746" s="54"/>
      <c r="O4746" s="26"/>
      <c r="T4746" s="53"/>
      <c r="Y4746" s="28"/>
    </row>
    <row r="4747" spans="9:25" x14ac:dyDescent="0.3">
      <c r="I4747" s="22">
        <v>44120</v>
      </c>
      <c r="J4747" s="29">
        <f t="shared" si="155"/>
        <v>2020</v>
      </c>
      <c r="K4747" s="29">
        <v>5760</v>
      </c>
      <c r="L4747" s="42">
        <v>5103.41</v>
      </c>
      <c r="M4747" s="26">
        <f t="shared" si="156"/>
        <v>-0.1728121317624024</v>
      </c>
      <c r="N4747" s="54"/>
      <c r="O4747" s="26"/>
      <c r="T4747" s="53"/>
      <c r="Y4747" s="28"/>
    </row>
    <row r="4748" spans="9:25" x14ac:dyDescent="0.3">
      <c r="I4748" s="22">
        <v>44123</v>
      </c>
      <c r="J4748" s="29">
        <f t="shared" si="155"/>
        <v>2020</v>
      </c>
      <c r="K4748" s="29">
        <v>5900</v>
      </c>
      <c r="L4748" s="42">
        <v>5126.33</v>
      </c>
      <c r="M4748" s="26" t="str">
        <f t="shared" si="156"/>
        <v/>
      </c>
      <c r="N4748" s="54"/>
      <c r="O4748" s="26"/>
      <c r="T4748" s="53"/>
      <c r="Y4748" s="28"/>
    </row>
    <row r="4749" spans="9:25" x14ac:dyDescent="0.3">
      <c r="I4749" s="22">
        <v>44124</v>
      </c>
      <c r="J4749" s="29">
        <f t="shared" si="155"/>
        <v>2020</v>
      </c>
      <c r="K4749" s="29">
        <v>5805</v>
      </c>
      <c r="L4749" s="42">
        <v>5099.84</v>
      </c>
      <c r="M4749" s="26" t="str">
        <f t="shared" si="156"/>
        <v/>
      </c>
      <c r="N4749" s="54"/>
      <c r="O4749" s="26"/>
      <c r="T4749" s="53"/>
      <c r="Y4749" s="28"/>
    </row>
    <row r="4750" spans="9:25" x14ac:dyDescent="0.3">
      <c r="I4750" s="22">
        <v>44125</v>
      </c>
      <c r="J4750" s="29">
        <f t="shared" si="155"/>
        <v>2020</v>
      </c>
      <c r="K4750" s="29">
        <v>5780</v>
      </c>
      <c r="L4750" s="42">
        <v>5096.45</v>
      </c>
      <c r="M4750" s="26">
        <f t="shared" si="156"/>
        <v>-0.17785800590096129</v>
      </c>
      <c r="N4750" s="54"/>
      <c r="O4750" s="26"/>
      <c r="T4750" s="53"/>
      <c r="Y4750" s="28"/>
    </row>
    <row r="4751" spans="9:25" x14ac:dyDescent="0.3">
      <c r="I4751" s="22">
        <v>44126</v>
      </c>
      <c r="J4751" s="29">
        <f t="shared" si="155"/>
        <v>2020</v>
      </c>
      <c r="K4751" s="29">
        <v>5800</v>
      </c>
      <c r="L4751" s="42">
        <v>5091.82</v>
      </c>
      <c r="M4751" s="26">
        <f t="shared" si="156"/>
        <v>-0.18210264235804358</v>
      </c>
      <c r="N4751" s="54"/>
      <c r="O4751" s="26"/>
      <c r="T4751" s="53"/>
      <c r="Y4751" s="28"/>
    </row>
    <row r="4752" spans="9:25" x14ac:dyDescent="0.3">
      <c r="I4752" s="22">
        <v>44127</v>
      </c>
      <c r="J4752" s="29">
        <f t="shared" si="155"/>
        <v>2020</v>
      </c>
      <c r="K4752" s="29">
        <v>5770</v>
      </c>
      <c r="L4752" s="42">
        <v>5112.1899999999996</v>
      </c>
      <c r="M4752" s="26">
        <f t="shared" si="156"/>
        <v>-0.18307043518419394</v>
      </c>
      <c r="N4752" s="54"/>
      <c r="O4752" s="26"/>
      <c r="T4752" s="53"/>
      <c r="Y4752" s="28"/>
    </row>
    <row r="4753" spans="9:25" x14ac:dyDescent="0.3">
      <c r="I4753" s="22">
        <v>44130</v>
      </c>
      <c r="J4753" s="29">
        <f t="shared" si="155"/>
        <v>2020</v>
      </c>
      <c r="K4753" s="29">
        <v>5815</v>
      </c>
      <c r="L4753" s="42">
        <v>5144.05</v>
      </c>
      <c r="M4753" s="26" t="str">
        <f t="shared" si="156"/>
        <v/>
      </c>
      <c r="N4753" s="54"/>
      <c r="O4753" s="26"/>
      <c r="T4753" s="53"/>
      <c r="Y4753" s="28"/>
    </row>
    <row r="4754" spans="9:25" x14ac:dyDescent="0.3">
      <c r="I4754" s="22">
        <v>44131</v>
      </c>
      <c r="J4754" s="29">
        <f t="shared" si="155"/>
        <v>2020</v>
      </c>
      <c r="K4754" s="29">
        <v>5790</v>
      </c>
      <c r="L4754" s="42">
        <v>5128.2299999999996</v>
      </c>
      <c r="M4754" s="26" t="str">
        <f t="shared" si="156"/>
        <v/>
      </c>
      <c r="N4754" s="54"/>
      <c r="O4754" s="26"/>
      <c r="T4754" s="53"/>
      <c r="Y4754" s="28"/>
    </row>
    <row r="4755" spans="9:25" x14ac:dyDescent="0.3">
      <c r="I4755" s="22">
        <v>44137</v>
      </c>
      <c r="J4755" s="29">
        <f t="shared" si="155"/>
        <v>2020</v>
      </c>
      <c r="K4755" s="29">
        <v>5820</v>
      </c>
      <c r="L4755" s="42">
        <v>5115.13</v>
      </c>
      <c r="M4755" s="26" t="str">
        <f t="shared" si="156"/>
        <v/>
      </c>
      <c r="N4755" s="54"/>
      <c r="O4755" s="26"/>
      <c r="T4755" s="53"/>
      <c r="Y4755" s="28"/>
    </row>
    <row r="4756" spans="9:25" x14ac:dyDescent="0.3">
      <c r="I4756" s="22">
        <v>44138</v>
      </c>
      <c r="J4756" s="29">
        <f t="shared" si="155"/>
        <v>2020</v>
      </c>
      <c r="K4756" s="29">
        <v>5890</v>
      </c>
      <c r="L4756" s="42">
        <v>5159.45</v>
      </c>
      <c r="M4756" s="26" t="str">
        <f t="shared" si="156"/>
        <v/>
      </c>
      <c r="N4756" s="54"/>
      <c r="O4756" s="26"/>
      <c r="T4756" s="53"/>
      <c r="Y4756" s="28"/>
    </row>
    <row r="4757" spans="9:25" x14ac:dyDescent="0.3">
      <c r="I4757" s="22">
        <v>44139</v>
      </c>
      <c r="J4757" s="29">
        <f t="shared" si="155"/>
        <v>2020</v>
      </c>
      <c r="K4757" s="29">
        <v>5820</v>
      </c>
      <c r="L4757" s="42">
        <v>5105.2</v>
      </c>
      <c r="M4757" s="26">
        <f t="shared" si="156"/>
        <v>-0.17396130309982952</v>
      </c>
      <c r="N4757" s="54"/>
      <c r="O4757" s="26"/>
      <c r="T4757" s="53"/>
      <c r="Y4757" s="28"/>
    </row>
    <row r="4758" spans="9:25" x14ac:dyDescent="0.3">
      <c r="I4758" s="22">
        <v>44140</v>
      </c>
      <c r="J4758" s="29">
        <f t="shared" si="155"/>
        <v>2020</v>
      </c>
      <c r="K4758" s="29">
        <v>6150</v>
      </c>
      <c r="L4758" s="42">
        <v>5260.33</v>
      </c>
      <c r="M4758" s="26">
        <f t="shared" si="156"/>
        <v>-0.16024839762777068</v>
      </c>
      <c r="N4758" s="54"/>
      <c r="O4758" s="26"/>
      <c r="T4758" s="53"/>
      <c r="Y4758" s="28"/>
    </row>
    <row r="4759" spans="9:25" x14ac:dyDescent="0.3">
      <c r="I4759" s="22">
        <v>44141</v>
      </c>
      <c r="J4759" s="29">
        <f t="shared" si="155"/>
        <v>2020</v>
      </c>
      <c r="K4759" s="29">
        <v>6300</v>
      </c>
      <c r="L4759" s="42">
        <v>5335.53</v>
      </c>
      <c r="M4759" s="26">
        <f t="shared" si="156"/>
        <v>-0.1418597357480037</v>
      </c>
      <c r="N4759" s="54"/>
      <c r="O4759" s="26"/>
      <c r="T4759" s="53"/>
      <c r="Y4759" s="28"/>
    </row>
    <row r="4760" spans="9:25" x14ac:dyDescent="0.3">
      <c r="I4760" s="22">
        <v>44144</v>
      </c>
      <c r="J4760" s="29">
        <f t="shared" si="155"/>
        <v>2020</v>
      </c>
      <c r="K4760" s="29">
        <v>6285</v>
      </c>
      <c r="L4760" s="42">
        <v>5356.01</v>
      </c>
      <c r="M4760" s="26" t="str">
        <f t="shared" si="156"/>
        <v/>
      </c>
      <c r="N4760" s="54"/>
      <c r="O4760" s="26"/>
      <c r="T4760" s="53"/>
      <c r="Y4760" s="28"/>
    </row>
    <row r="4761" spans="9:25" x14ac:dyDescent="0.3">
      <c r="I4761" s="22">
        <v>44145</v>
      </c>
      <c r="J4761" s="29">
        <f t="shared" si="155"/>
        <v>2020</v>
      </c>
      <c r="K4761" s="29">
        <v>6480</v>
      </c>
      <c r="L4761" s="42">
        <v>5462.74</v>
      </c>
      <c r="M4761" s="26" t="str">
        <f t="shared" si="156"/>
        <v/>
      </c>
      <c r="N4761" s="54"/>
      <c r="O4761" s="26"/>
      <c r="T4761" s="53"/>
      <c r="Y4761" s="28"/>
    </row>
    <row r="4762" spans="9:25" x14ac:dyDescent="0.3">
      <c r="I4762" s="22">
        <v>44146</v>
      </c>
      <c r="J4762" s="29">
        <f t="shared" si="155"/>
        <v>2020</v>
      </c>
      <c r="K4762" s="29">
        <v>6540</v>
      </c>
      <c r="L4762" s="42">
        <v>5509.51</v>
      </c>
      <c r="M4762" s="26">
        <f t="shared" si="156"/>
        <v>-0.10396113675322091</v>
      </c>
      <c r="N4762" s="54"/>
      <c r="O4762" s="26"/>
      <c r="T4762" s="53"/>
      <c r="Y4762" s="28"/>
    </row>
    <row r="4763" spans="9:25" x14ac:dyDescent="0.3">
      <c r="I4763" s="22">
        <v>44147</v>
      </c>
      <c r="J4763" s="29">
        <f t="shared" si="155"/>
        <v>2020</v>
      </c>
      <c r="K4763" s="29">
        <v>6420</v>
      </c>
      <c r="L4763" s="42">
        <v>5458.6</v>
      </c>
      <c r="M4763" s="26">
        <f t="shared" si="156"/>
        <v>-0.11687286340861244</v>
      </c>
      <c r="N4763" s="54"/>
      <c r="O4763" s="26"/>
      <c r="T4763" s="53"/>
      <c r="Y4763" s="28"/>
    </row>
    <row r="4764" spans="9:25" x14ac:dyDescent="0.3">
      <c r="I4764" s="22">
        <v>44148</v>
      </c>
      <c r="J4764" s="29">
        <f t="shared" si="155"/>
        <v>2020</v>
      </c>
      <c r="K4764" s="29">
        <v>6390</v>
      </c>
      <c r="L4764" s="42">
        <v>5461.06</v>
      </c>
      <c r="M4764" s="26">
        <f t="shared" si="156"/>
        <v>-0.11093854293854287</v>
      </c>
      <c r="N4764" s="54"/>
      <c r="O4764" s="26"/>
      <c r="T4764" s="53"/>
      <c r="Y4764" s="28"/>
    </row>
    <row r="4765" spans="9:25" x14ac:dyDescent="0.3">
      <c r="I4765" s="22">
        <v>44151</v>
      </c>
      <c r="J4765" s="29">
        <f t="shared" si="155"/>
        <v>2020</v>
      </c>
      <c r="K4765" s="29">
        <v>6480</v>
      </c>
      <c r="L4765" s="42">
        <v>5494.87</v>
      </c>
      <c r="M4765" s="26" t="str">
        <f t="shared" si="156"/>
        <v/>
      </c>
      <c r="N4765" s="54"/>
      <c r="O4765" s="26"/>
      <c r="T4765" s="53"/>
      <c r="Y4765" s="28"/>
    </row>
    <row r="4766" spans="9:25" x14ac:dyDescent="0.3">
      <c r="I4766" s="22">
        <v>44152</v>
      </c>
      <c r="J4766" s="29">
        <f t="shared" si="155"/>
        <v>2020</v>
      </c>
      <c r="K4766" s="29">
        <v>6550</v>
      </c>
      <c r="L4766" s="42">
        <v>5529.94</v>
      </c>
      <c r="M4766" s="26" t="str">
        <f t="shared" si="156"/>
        <v/>
      </c>
      <c r="N4766" s="54"/>
      <c r="O4766" s="26"/>
      <c r="T4766" s="53"/>
      <c r="Y4766" s="28"/>
    </row>
    <row r="4767" spans="9:25" x14ac:dyDescent="0.3">
      <c r="I4767" s="22">
        <v>44153</v>
      </c>
      <c r="J4767" s="29">
        <f t="shared" si="155"/>
        <v>2020</v>
      </c>
      <c r="K4767" s="29">
        <v>6570</v>
      </c>
      <c r="L4767" s="42">
        <v>5557.52</v>
      </c>
      <c r="M4767" s="26">
        <f t="shared" si="156"/>
        <v>-9.2298571038916227E-2</v>
      </c>
      <c r="N4767" s="54"/>
      <c r="O4767" s="26"/>
      <c r="T4767" s="53"/>
      <c r="Y4767" s="28"/>
    </row>
    <row r="4768" spans="9:25" x14ac:dyDescent="0.3">
      <c r="I4768" s="22">
        <v>44154</v>
      </c>
      <c r="J4768" s="29">
        <f t="shared" si="155"/>
        <v>2020</v>
      </c>
      <c r="K4768" s="29">
        <v>6615</v>
      </c>
      <c r="L4768" s="42">
        <v>5594.06</v>
      </c>
      <c r="M4768" s="26">
        <f t="shared" si="156"/>
        <v>-9.0705760156304563E-2</v>
      </c>
      <c r="N4768" s="54"/>
      <c r="O4768" s="26"/>
      <c r="T4768" s="53"/>
      <c r="Y4768" s="28"/>
    </row>
    <row r="4769" spans="9:25" x14ac:dyDescent="0.3">
      <c r="I4769" s="22">
        <v>44155</v>
      </c>
      <c r="J4769" s="29">
        <f t="shared" si="155"/>
        <v>2020</v>
      </c>
      <c r="K4769" s="29">
        <v>6600</v>
      </c>
      <c r="L4769" s="42">
        <v>5571.66</v>
      </c>
      <c r="M4769" s="26">
        <f t="shared" si="156"/>
        <v>-9.4791157266076453E-2</v>
      </c>
      <c r="N4769" s="54"/>
      <c r="O4769" s="26"/>
      <c r="T4769" s="53"/>
      <c r="Y4769" s="28"/>
    </row>
    <row r="4770" spans="9:25" x14ac:dyDescent="0.3">
      <c r="I4770" s="22">
        <v>44158</v>
      </c>
      <c r="J4770" s="29">
        <f t="shared" si="155"/>
        <v>2020</v>
      </c>
      <c r="K4770" s="29">
        <v>6600</v>
      </c>
      <c r="L4770" s="42">
        <v>5652.76</v>
      </c>
      <c r="M4770" s="26" t="str">
        <f t="shared" si="156"/>
        <v/>
      </c>
      <c r="N4770" s="54"/>
      <c r="O4770" s="26"/>
      <c r="T4770" s="53"/>
      <c r="Y4770" s="28"/>
    </row>
    <row r="4771" spans="9:25" x14ac:dyDescent="0.3">
      <c r="I4771" s="22">
        <v>44159</v>
      </c>
      <c r="J4771" s="29">
        <f t="shared" si="155"/>
        <v>2020</v>
      </c>
      <c r="K4771" s="29">
        <v>6565</v>
      </c>
      <c r="L4771" s="42">
        <v>5701.03</v>
      </c>
      <c r="M4771" s="26" t="str">
        <f t="shared" si="156"/>
        <v/>
      </c>
      <c r="N4771" s="54"/>
      <c r="O4771" s="26"/>
      <c r="T4771" s="53"/>
      <c r="Y4771" s="28"/>
    </row>
    <row r="4772" spans="9:25" x14ac:dyDescent="0.3">
      <c r="I4772" s="22">
        <v>44160</v>
      </c>
      <c r="J4772" s="29">
        <f t="shared" si="155"/>
        <v>2020</v>
      </c>
      <c r="K4772" s="29">
        <v>6410</v>
      </c>
      <c r="L4772" s="42">
        <v>5679.25</v>
      </c>
      <c r="M4772" s="26">
        <f t="shared" si="156"/>
        <v>-6.4491101608365381E-2</v>
      </c>
      <c r="N4772" s="54"/>
      <c r="O4772" s="26"/>
      <c r="T4772" s="53"/>
      <c r="Y4772" s="28"/>
    </row>
    <row r="4773" spans="9:25" x14ac:dyDescent="0.3">
      <c r="I4773" s="22">
        <v>44161</v>
      </c>
      <c r="J4773" s="29">
        <f t="shared" si="155"/>
        <v>2020</v>
      </c>
      <c r="K4773" s="29">
        <v>6480</v>
      </c>
      <c r="L4773" s="42">
        <v>5759.92</v>
      </c>
      <c r="M4773" s="26">
        <f t="shared" si="156"/>
        <v>-4.4185463783916461E-2</v>
      </c>
      <c r="N4773" s="54"/>
      <c r="O4773" s="26"/>
      <c r="T4773" s="53"/>
      <c r="Y4773" s="28"/>
    </row>
    <row r="4774" spans="9:25" x14ac:dyDescent="0.3">
      <c r="I4774" s="22">
        <v>44162</v>
      </c>
      <c r="J4774" s="29">
        <f t="shared" si="155"/>
        <v>2020</v>
      </c>
      <c r="K4774" s="29">
        <v>6385</v>
      </c>
      <c r="L4774" s="42">
        <v>5783.34</v>
      </c>
      <c r="M4774" s="26">
        <f t="shared" si="156"/>
        <v>-3.9797178833280177E-2</v>
      </c>
      <c r="N4774" s="54"/>
      <c r="O4774" s="26"/>
      <c r="T4774" s="53"/>
      <c r="Y4774" s="28"/>
    </row>
    <row r="4775" spans="9:25" x14ac:dyDescent="0.3">
      <c r="I4775" s="22">
        <v>44165</v>
      </c>
      <c r="J4775" s="29">
        <f t="shared" si="155"/>
        <v>2020</v>
      </c>
      <c r="K4775" s="29">
        <v>6205</v>
      </c>
      <c r="L4775" s="42">
        <v>5612.42</v>
      </c>
      <c r="M4775" s="26" t="str">
        <f t="shared" si="156"/>
        <v/>
      </c>
      <c r="N4775" s="54"/>
      <c r="O4775" s="26"/>
      <c r="T4775" s="53"/>
      <c r="Y4775" s="28"/>
    </row>
    <row r="4776" spans="9:25" x14ac:dyDescent="0.3">
      <c r="I4776" s="22">
        <v>44166</v>
      </c>
      <c r="J4776" s="29">
        <f t="shared" si="155"/>
        <v>2020</v>
      </c>
      <c r="K4776" s="29">
        <v>6395</v>
      </c>
      <c r="L4776" s="42">
        <v>5724.74</v>
      </c>
      <c r="M4776" s="26" t="str">
        <f t="shared" si="156"/>
        <v/>
      </c>
      <c r="N4776" s="54"/>
      <c r="O4776" s="26"/>
      <c r="T4776" s="53"/>
      <c r="Y4776" s="28"/>
    </row>
    <row r="4777" spans="9:25" x14ac:dyDescent="0.3">
      <c r="I4777" s="22">
        <v>44167</v>
      </c>
      <c r="J4777" s="29">
        <f t="shared" si="155"/>
        <v>2020</v>
      </c>
      <c r="K4777" s="29">
        <v>6450</v>
      </c>
      <c r="L4777" s="42">
        <v>5813.99</v>
      </c>
      <c r="M4777" s="26">
        <f t="shared" si="156"/>
        <v>-5.156066987925087E-2</v>
      </c>
      <c r="N4777" s="54"/>
      <c r="O4777" s="26"/>
      <c r="T4777" s="53"/>
      <c r="Y4777" s="28"/>
    </row>
    <row r="4778" spans="9:25" x14ac:dyDescent="0.3">
      <c r="I4778" s="22">
        <v>44168</v>
      </c>
      <c r="J4778" s="29">
        <f t="shared" si="155"/>
        <v>2020</v>
      </c>
      <c r="K4778" s="29">
        <v>6460</v>
      </c>
      <c r="L4778" s="42">
        <v>5822.94</v>
      </c>
      <c r="M4778" s="26">
        <f t="shared" si="156"/>
        <v>-5.0695316193612554E-2</v>
      </c>
      <c r="N4778" s="54"/>
      <c r="O4778" s="26"/>
      <c r="T4778" s="53"/>
      <c r="Y4778" s="28"/>
    </row>
    <row r="4779" spans="9:25" x14ac:dyDescent="0.3">
      <c r="I4779" s="22">
        <v>44169</v>
      </c>
      <c r="J4779" s="29">
        <f t="shared" si="155"/>
        <v>2020</v>
      </c>
      <c r="K4779" s="29">
        <v>6390</v>
      </c>
      <c r="L4779" s="42">
        <v>5810.48</v>
      </c>
      <c r="M4779" s="26">
        <f t="shared" si="156"/>
        <v>-4.9469317244899384E-2</v>
      </c>
      <c r="N4779" s="54"/>
      <c r="O4779" s="26"/>
      <c r="T4779" s="53"/>
      <c r="Y4779" s="28"/>
    </row>
    <row r="4780" spans="9:25" x14ac:dyDescent="0.3">
      <c r="I4780" s="22">
        <v>44172</v>
      </c>
      <c r="J4780" s="29">
        <f t="shared" si="155"/>
        <v>2020</v>
      </c>
      <c r="K4780" s="29">
        <v>6520</v>
      </c>
      <c r="L4780" s="42">
        <v>5930.76</v>
      </c>
      <c r="M4780" s="26" t="str">
        <f t="shared" si="156"/>
        <v/>
      </c>
      <c r="N4780" s="54"/>
      <c r="O4780" s="26"/>
      <c r="T4780" s="53"/>
      <c r="Y4780" s="28"/>
    </row>
    <row r="4781" spans="9:25" x14ac:dyDescent="0.3">
      <c r="I4781" s="22">
        <v>44173</v>
      </c>
      <c r="J4781" s="29">
        <f t="shared" si="155"/>
        <v>2020</v>
      </c>
      <c r="K4781" s="29">
        <v>6490</v>
      </c>
      <c r="L4781" s="42">
        <v>5944.41</v>
      </c>
      <c r="M4781" s="26" t="str">
        <f t="shared" si="156"/>
        <v/>
      </c>
      <c r="N4781" s="54"/>
      <c r="O4781" s="26"/>
      <c r="T4781" s="53"/>
      <c r="Y4781" s="28"/>
    </row>
    <row r="4782" spans="9:25" x14ac:dyDescent="0.3">
      <c r="I4782" s="22">
        <v>44175</v>
      </c>
      <c r="J4782" s="29">
        <f t="shared" si="155"/>
        <v>2020</v>
      </c>
      <c r="K4782" s="29">
        <v>6575</v>
      </c>
      <c r="L4782" s="42">
        <v>5933.7</v>
      </c>
      <c r="M4782" s="26">
        <f t="shared" si="156"/>
        <v>-4.0399384815420429E-2</v>
      </c>
      <c r="N4782" s="54"/>
      <c r="O4782" s="26"/>
      <c r="T4782" s="53"/>
      <c r="Y4782" s="28"/>
    </row>
    <row r="4783" spans="9:25" x14ac:dyDescent="0.3">
      <c r="I4783" s="22">
        <v>44176</v>
      </c>
      <c r="J4783" s="29">
        <f t="shared" si="155"/>
        <v>2020</v>
      </c>
      <c r="K4783" s="29">
        <v>6735</v>
      </c>
      <c r="L4783" s="42">
        <v>5938.33</v>
      </c>
      <c r="M4783" s="26">
        <f t="shared" si="156"/>
        <v>-3.9120726201841462E-2</v>
      </c>
      <c r="N4783" s="54"/>
      <c r="O4783" s="26"/>
      <c r="T4783" s="53"/>
      <c r="Y4783" s="28"/>
    </row>
    <row r="4784" spans="9:25" x14ac:dyDescent="0.3">
      <c r="I4784" s="22">
        <v>44179</v>
      </c>
      <c r="J4784" s="29">
        <f t="shared" si="155"/>
        <v>2020</v>
      </c>
      <c r="K4784" s="29">
        <v>6820</v>
      </c>
      <c r="L4784" s="42">
        <v>6012.52</v>
      </c>
      <c r="M4784" s="26" t="str">
        <f t="shared" si="156"/>
        <v/>
      </c>
      <c r="N4784" s="54"/>
      <c r="O4784" s="26"/>
      <c r="T4784" s="53"/>
      <c r="Y4784" s="28"/>
    </row>
    <row r="4785" spans="9:25" x14ac:dyDescent="0.3">
      <c r="I4785" s="22">
        <v>44180</v>
      </c>
      <c r="J4785" s="29">
        <f t="shared" si="155"/>
        <v>2020</v>
      </c>
      <c r="K4785" s="29">
        <v>6790</v>
      </c>
      <c r="L4785" s="42">
        <v>6010.13</v>
      </c>
      <c r="M4785" s="26" t="str">
        <f t="shared" si="156"/>
        <v/>
      </c>
      <c r="N4785" s="54"/>
      <c r="O4785" s="26"/>
      <c r="T4785" s="53"/>
      <c r="Y4785" s="28"/>
    </row>
    <row r="4786" spans="9:25" x14ac:dyDescent="0.3">
      <c r="I4786" s="22">
        <v>44181</v>
      </c>
      <c r="J4786" s="29">
        <f t="shared" si="155"/>
        <v>2020</v>
      </c>
      <c r="K4786" s="29">
        <v>6950</v>
      </c>
      <c r="L4786" s="42">
        <v>6118.4</v>
      </c>
      <c r="M4786" s="26">
        <f t="shared" si="156"/>
        <v>-1.5002599978427506E-2</v>
      </c>
      <c r="N4786" s="54"/>
      <c r="O4786" s="26"/>
      <c r="T4786" s="53"/>
      <c r="Y4786" s="28"/>
    </row>
    <row r="4787" spans="9:25" x14ac:dyDescent="0.3">
      <c r="I4787" s="22">
        <v>44182</v>
      </c>
      <c r="J4787" s="29">
        <f t="shared" si="155"/>
        <v>2020</v>
      </c>
      <c r="K4787" s="29">
        <v>6935</v>
      </c>
      <c r="L4787" s="42">
        <v>6113.38</v>
      </c>
      <c r="M4787" s="26">
        <f t="shared" si="156"/>
        <v>-2.0974160641219701E-2</v>
      </c>
      <c r="N4787" s="54"/>
      <c r="O4787" s="26"/>
      <c r="T4787" s="53"/>
      <c r="Y4787" s="28"/>
    </row>
    <row r="4788" spans="9:25" x14ac:dyDescent="0.3">
      <c r="I4788" s="22">
        <v>44183</v>
      </c>
      <c r="J4788" s="29">
        <f t="shared" si="155"/>
        <v>2020</v>
      </c>
      <c r="K4788" s="29">
        <v>6800</v>
      </c>
      <c r="L4788" s="42">
        <v>6104.32</v>
      </c>
      <c r="M4788" s="26">
        <f t="shared" si="156"/>
        <v>-2.9095391466857575E-2</v>
      </c>
      <c r="N4788" s="54"/>
      <c r="O4788" s="26"/>
      <c r="T4788" s="53"/>
      <c r="Y4788" s="28"/>
    </row>
    <row r="4789" spans="9:25" x14ac:dyDescent="0.3">
      <c r="I4789" s="22">
        <v>44186</v>
      </c>
      <c r="J4789" s="29">
        <f t="shared" si="155"/>
        <v>2020</v>
      </c>
      <c r="K4789" s="29">
        <v>6830</v>
      </c>
      <c r="L4789" s="42">
        <v>6165.62</v>
      </c>
      <c r="M4789" s="26" t="str">
        <f t="shared" si="156"/>
        <v/>
      </c>
      <c r="N4789" s="54"/>
      <c r="O4789" s="26"/>
      <c r="T4789" s="53"/>
      <c r="Y4789" s="28"/>
    </row>
    <row r="4790" spans="9:25" x14ac:dyDescent="0.3">
      <c r="I4790" s="22">
        <v>44187</v>
      </c>
      <c r="J4790" s="29">
        <f t="shared" si="155"/>
        <v>2020</v>
      </c>
      <c r="K4790" s="29">
        <v>6715</v>
      </c>
      <c r="L4790" s="42">
        <v>6023.29</v>
      </c>
      <c r="M4790" s="26" t="str">
        <f t="shared" si="156"/>
        <v/>
      </c>
      <c r="N4790" s="54"/>
      <c r="O4790" s="26"/>
      <c r="T4790" s="53"/>
      <c r="Y4790" s="28"/>
    </row>
    <row r="4791" spans="9:25" x14ac:dyDescent="0.3">
      <c r="I4791" s="22">
        <v>44188</v>
      </c>
      <c r="J4791" s="29">
        <f t="shared" si="155"/>
        <v>2020</v>
      </c>
      <c r="K4791" s="29">
        <v>6725</v>
      </c>
      <c r="L4791" s="42">
        <v>6008.71</v>
      </c>
      <c r="M4791" s="26">
        <f t="shared" si="156"/>
        <v>-4.7130390379818268E-2</v>
      </c>
      <c r="N4791" s="54"/>
      <c r="O4791" s="26"/>
      <c r="T4791" s="53"/>
      <c r="Y4791" s="28"/>
    </row>
    <row r="4792" spans="9:25" x14ac:dyDescent="0.3">
      <c r="I4792" s="22">
        <v>44193</v>
      </c>
      <c r="J4792" s="29">
        <f t="shared" si="155"/>
        <v>2020</v>
      </c>
      <c r="K4792" s="29">
        <v>6780</v>
      </c>
      <c r="L4792" s="42">
        <v>6093.55</v>
      </c>
      <c r="M4792" s="26" t="str">
        <f t="shared" si="156"/>
        <v/>
      </c>
      <c r="N4792" s="54"/>
      <c r="O4792" s="26"/>
      <c r="T4792" s="53"/>
      <c r="Y4792" s="28"/>
    </row>
    <row r="4793" spans="9:25" x14ac:dyDescent="0.3">
      <c r="I4793" s="22">
        <v>44194</v>
      </c>
      <c r="J4793" s="29">
        <f t="shared" si="155"/>
        <v>2020</v>
      </c>
      <c r="K4793" s="29">
        <v>6765</v>
      </c>
      <c r="L4793" s="42">
        <v>6036.17</v>
      </c>
      <c r="M4793" s="26" t="str">
        <f t="shared" si="156"/>
        <v/>
      </c>
      <c r="N4793" s="54"/>
      <c r="O4793" s="26"/>
      <c r="T4793" s="53"/>
      <c r="Y4793" s="28"/>
    </row>
    <row r="4794" spans="9:25" x14ac:dyDescent="0.3">
      <c r="I4794" s="22">
        <v>44195</v>
      </c>
      <c r="J4794" s="29">
        <f t="shared" si="155"/>
        <v>2020</v>
      </c>
      <c r="K4794" s="29">
        <v>6770</v>
      </c>
      <c r="L4794" s="42">
        <v>5979.07</v>
      </c>
      <c r="M4794" s="26">
        <f t="shared" si="156"/>
        <v>-5.0871968429440924E-2</v>
      </c>
      <c r="N4794" s="54"/>
      <c r="O4794" s="26"/>
      <c r="T4794" s="53"/>
      <c r="Y4794" s="28"/>
    </row>
    <row r="4795" spans="9:25" x14ac:dyDescent="0.3">
      <c r="I4795" s="22">
        <v>44200</v>
      </c>
      <c r="J4795" s="29">
        <f t="shared" si="155"/>
        <v>2021</v>
      </c>
      <c r="K4795" s="29">
        <v>6835</v>
      </c>
      <c r="L4795" s="42">
        <v>6104.9</v>
      </c>
      <c r="M4795" s="26" t="str">
        <f t="shared" si="156"/>
        <v/>
      </c>
      <c r="N4795" s="54"/>
      <c r="O4795" s="26"/>
      <c r="T4795" s="53"/>
      <c r="Y4795" s="28"/>
    </row>
    <row r="4796" spans="9:25" x14ac:dyDescent="0.3">
      <c r="I4796" s="22">
        <v>44201</v>
      </c>
      <c r="J4796" s="29">
        <f t="shared" si="155"/>
        <v>2021</v>
      </c>
      <c r="K4796" s="29">
        <v>7090</v>
      </c>
      <c r="L4796" s="42">
        <v>6137.34</v>
      </c>
      <c r="M4796" s="26" t="str">
        <f t="shared" si="156"/>
        <v/>
      </c>
      <c r="N4796" s="54"/>
      <c r="O4796" s="26"/>
      <c r="T4796" s="53"/>
      <c r="Y4796" s="28"/>
    </row>
    <row r="4797" spans="9:25" x14ac:dyDescent="0.3">
      <c r="I4797" s="22">
        <v>44202</v>
      </c>
      <c r="J4797" s="29">
        <f t="shared" si="155"/>
        <v>2021</v>
      </c>
      <c r="K4797" s="29">
        <v>6945</v>
      </c>
      <c r="L4797" s="42">
        <v>6065.68</v>
      </c>
      <c r="M4797" s="26">
        <f t="shared" si="156"/>
        <v>-3.0638923514558658E-2</v>
      </c>
      <c r="N4797" s="54"/>
      <c r="O4797" s="26"/>
      <c r="T4797" s="53"/>
      <c r="Y4797" s="28"/>
    </row>
    <row r="4798" spans="9:25" x14ac:dyDescent="0.3">
      <c r="I4798" s="22">
        <v>44203</v>
      </c>
      <c r="J4798" s="29">
        <f t="shared" si="155"/>
        <v>2021</v>
      </c>
      <c r="K4798" s="29">
        <v>6965</v>
      </c>
      <c r="L4798" s="42">
        <v>6153.63</v>
      </c>
      <c r="M4798" s="26">
        <f t="shared" si="156"/>
        <v>-2.0021180536202034E-2</v>
      </c>
      <c r="N4798" s="54"/>
      <c r="O4798" s="26"/>
      <c r="T4798" s="53"/>
      <c r="Y4798" s="28"/>
    </row>
    <row r="4799" spans="9:25" x14ac:dyDescent="0.3">
      <c r="I4799" s="22">
        <v>44204</v>
      </c>
      <c r="J4799" s="29">
        <f t="shared" si="155"/>
        <v>2021</v>
      </c>
      <c r="K4799" s="29">
        <v>7050</v>
      </c>
      <c r="L4799" s="42">
        <v>6257.84</v>
      </c>
      <c r="M4799" s="26">
        <f t="shared" si="156"/>
        <v>5.1640862297995162E-3</v>
      </c>
      <c r="N4799" s="54"/>
      <c r="O4799" s="26"/>
      <c r="T4799" s="53"/>
      <c r="Y4799" s="28"/>
    </row>
    <row r="4800" spans="9:25" x14ac:dyDescent="0.3">
      <c r="I4800" s="22">
        <v>44207</v>
      </c>
      <c r="J4800" s="29">
        <f t="shared" si="155"/>
        <v>2021</v>
      </c>
      <c r="K4800" s="29">
        <v>7345</v>
      </c>
      <c r="L4800" s="42">
        <v>6382.94</v>
      </c>
      <c r="M4800" s="26" t="str">
        <f t="shared" si="156"/>
        <v/>
      </c>
      <c r="N4800" s="54"/>
      <c r="O4800" s="26"/>
      <c r="T4800" s="53"/>
      <c r="Y4800" s="28"/>
    </row>
    <row r="4801" spans="9:25" x14ac:dyDescent="0.3">
      <c r="I4801" s="22">
        <v>44208</v>
      </c>
      <c r="J4801" s="29">
        <f t="shared" si="155"/>
        <v>2021</v>
      </c>
      <c r="K4801" s="29">
        <v>7160</v>
      </c>
      <c r="L4801" s="42">
        <v>6395.67</v>
      </c>
      <c r="M4801" s="26" t="str">
        <f t="shared" si="156"/>
        <v/>
      </c>
      <c r="N4801" s="54"/>
      <c r="O4801" s="26"/>
      <c r="T4801" s="53"/>
      <c r="Y4801" s="28"/>
    </row>
    <row r="4802" spans="9:25" x14ac:dyDescent="0.3">
      <c r="I4802" s="22">
        <v>44209</v>
      </c>
      <c r="J4802" s="29">
        <f t="shared" si="155"/>
        <v>2021</v>
      </c>
      <c r="K4802" s="29">
        <v>7120</v>
      </c>
      <c r="L4802" s="42">
        <v>6435.21</v>
      </c>
      <c r="M4802" s="26">
        <f t="shared" si="156"/>
        <v>2.201833696758717E-2</v>
      </c>
      <c r="N4802" s="54"/>
      <c r="O4802" s="26"/>
      <c r="T4802" s="53"/>
      <c r="Y4802" s="28"/>
    </row>
    <row r="4803" spans="9:25" x14ac:dyDescent="0.3">
      <c r="I4803" s="22">
        <v>44210</v>
      </c>
      <c r="J4803" s="29">
        <f t="shared" si="155"/>
        <v>2021</v>
      </c>
      <c r="K4803" s="29">
        <v>7020</v>
      </c>
      <c r="L4803" s="42">
        <v>6428.32</v>
      </c>
      <c r="M4803" s="26">
        <f t="shared" si="156"/>
        <v>1.6269301120401657E-2</v>
      </c>
      <c r="N4803" s="54"/>
      <c r="O4803" s="26"/>
      <c r="T4803" s="53"/>
      <c r="Y4803" s="28"/>
    </row>
    <row r="4804" spans="9:25" x14ac:dyDescent="0.3">
      <c r="I4804" s="22">
        <v>44211</v>
      </c>
      <c r="J4804" s="29">
        <f t="shared" si="155"/>
        <v>2021</v>
      </c>
      <c r="K4804" s="29">
        <v>6955</v>
      </c>
      <c r="L4804" s="42">
        <v>6373.41</v>
      </c>
      <c r="M4804" s="26">
        <f t="shared" si="156"/>
        <v>1.4329889852101653E-2</v>
      </c>
      <c r="N4804" s="54"/>
      <c r="O4804" s="26"/>
      <c r="T4804" s="53"/>
      <c r="Y4804" s="28"/>
    </row>
    <row r="4805" spans="9:25" x14ac:dyDescent="0.3">
      <c r="I4805" s="22">
        <v>44214</v>
      </c>
      <c r="J4805" s="29">
        <f t="shared" ref="J4805:J4868" si="157">YEAR(I4805)</f>
        <v>2021</v>
      </c>
      <c r="K4805" s="29">
        <v>7120</v>
      </c>
      <c r="L4805" s="42">
        <v>6389.83</v>
      </c>
      <c r="M4805" s="26" t="str">
        <f t="shared" ref="M4805:M4868" si="158">IFERROR((L4805-_xlfn.XLOOKUP(EDATE(I4805, -12), I:I, L:L, "", 0)) / _xlfn.XLOOKUP(EDATE(I4805, -12), I:I, L:L, "", 0),IF(_xlfn.XLOOKUP(EDATE(I4805, -12), I:I, L:L, "", 0)=0, "Previous Year Value is Zero", ""))</f>
        <v/>
      </c>
      <c r="N4805" s="54"/>
      <c r="O4805" s="26"/>
      <c r="T4805" s="53"/>
      <c r="Y4805" s="28"/>
    </row>
    <row r="4806" spans="9:25" x14ac:dyDescent="0.3">
      <c r="I4806" s="22">
        <v>44215</v>
      </c>
      <c r="J4806" s="29">
        <f t="shared" si="157"/>
        <v>2021</v>
      </c>
      <c r="K4806" s="29">
        <v>7095</v>
      </c>
      <c r="L4806" s="42">
        <v>6321.86</v>
      </c>
      <c r="M4806" s="26" t="str">
        <f t="shared" si="158"/>
        <v/>
      </c>
      <c r="N4806" s="54"/>
      <c r="O4806" s="26"/>
      <c r="T4806" s="53"/>
      <c r="Y4806" s="28"/>
    </row>
    <row r="4807" spans="9:25" x14ac:dyDescent="0.3">
      <c r="I4807" s="22">
        <v>44216</v>
      </c>
      <c r="J4807" s="29">
        <f t="shared" si="157"/>
        <v>2021</v>
      </c>
      <c r="K4807" s="29">
        <v>7095</v>
      </c>
      <c r="L4807" s="42">
        <v>6429.76</v>
      </c>
      <c r="M4807" s="26">
        <f t="shared" si="158"/>
        <v>2.9578673635397092E-2</v>
      </c>
      <c r="N4807" s="54"/>
      <c r="O4807" s="26"/>
      <c r="T4807" s="53"/>
      <c r="Y4807" s="28"/>
    </row>
    <row r="4808" spans="9:25" x14ac:dyDescent="0.3">
      <c r="I4808" s="22">
        <v>44217</v>
      </c>
      <c r="J4808" s="29">
        <f t="shared" si="157"/>
        <v>2021</v>
      </c>
      <c r="K4808" s="29">
        <v>7075</v>
      </c>
      <c r="L4808" s="42">
        <v>6413.89</v>
      </c>
      <c r="M4808" s="26">
        <f t="shared" si="158"/>
        <v>2.8171813758886961E-2</v>
      </c>
      <c r="N4808" s="54"/>
      <c r="O4808" s="26"/>
      <c r="T4808" s="53"/>
      <c r="Y4808" s="28"/>
    </row>
    <row r="4809" spans="9:25" x14ac:dyDescent="0.3">
      <c r="I4809" s="22">
        <v>44218</v>
      </c>
      <c r="J4809" s="29">
        <f t="shared" si="157"/>
        <v>2021</v>
      </c>
      <c r="K4809" s="29">
        <v>7080</v>
      </c>
      <c r="L4809" s="42">
        <v>6307.13</v>
      </c>
      <c r="M4809" s="26">
        <f t="shared" si="158"/>
        <v>1.1820099623803879E-2</v>
      </c>
      <c r="N4809" s="54"/>
      <c r="O4809" s="26"/>
      <c r="T4809" s="53"/>
      <c r="Y4809" s="28"/>
    </row>
    <row r="4810" spans="9:25" x14ac:dyDescent="0.3">
      <c r="I4810" s="22">
        <v>44221</v>
      </c>
      <c r="J4810" s="29">
        <f t="shared" si="157"/>
        <v>2021</v>
      </c>
      <c r="K4810" s="29">
        <v>7035</v>
      </c>
      <c r="L4810" s="42">
        <v>6258.57</v>
      </c>
      <c r="M4810" s="26" t="str">
        <f t="shared" si="158"/>
        <v/>
      </c>
      <c r="N4810" s="54"/>
      <c r="O4810" s="26"/>
      <c r="T4810" s="53"/>
      <c r="Y4810" s="28"/>
    </row>
    <row r="4811" spans="9:25" x14ac:dyDescent="0.3">
      <c r="I4811" s="22">
        <v>44222</v>
      </c>
      <c r="J4811" s="29">
        <f t="shared" si="157"/>
        <v>2021</v>
      </c>
      <c r="K4811" s="29">
        <v>6820</v>
      </c>
      <c r="L4811" s="42">
        <v>6140.17</v>
      </c>
      <c r="M4811" s="26" t="str">
        <f t="shared" si="158"/>
        <v/>
      </c>
      <c r="N4811" s="54"/>
      <c r="O4811" s="26"/>
      <c r="T4811" s="53"/>
      <c r="Y4811" s="28"/>
    </row>
    <row r="4812" spans="9:25" x14ac:dyDescent="0.3">
      <c r="I4812" s="22">
        <v>44223</v>
      </c>
      <c r="J4812" s="29">
        <f t="shared" si="157"/>
        <v>2021</v>
      </c>
      <c r="K4812" s="29">
        <v>6790</v>
      </c>
      <c r="L4812" s="42">
        <v>6109.17</v>
      </c>
      <c r="M4812" s="26">
        <f t="shared" si="158"/>
        <v>-3.9196440363202896E-3</v>
      </c>
      <c r="N4812" s="54"/>
      <c r="O4812" s="26"/>
      <c r="T4812" s="53"/>
      <c r="Y4812" s="28"/>
    </row>
    <row r="4813" spans="9:25" x14ac:dyDescent="0.3">
      <c r="I4813" s="22">
        <v>44224</v>
      </c>
      <c r="J4813" s="29">
        <f t="shared" si="157"/>
        <v>2021</v>
      </c>
      <c r="K4813" s="29">
        <v>6900</v>
      </c>
      <c r="L4813" s="42">
        <v>5979.39</v>
      </c>
      <c r="M4813" s="26">
        <f t="shared" si="158"/>
        <v>-2.1565393262839575E-2</v>
      </c>
      <c r="N4813" s="54"/>
      <c r="O4813" s="26"/>
      <c r="T4813" s="53"/>
      <c r="Y4813" s="28"/>
    </row>
    <row r="4814" spans="9:25" x14ac:dyDescent="0.3">
      <c r="I4814" s="22">
        <v>44225</v>
      </c>
      <c r="J4814" s="29">
        <f t="shared" si="157"/>
        <v>2021</v>
      </c>
      <c r="K4814" s="29">
        <v>6760</v>
      </c>
      <c r="L4814" s="42">
        <v>5862.35</v>
      </c>
      <c r="M4814" s="26">
        <f t="shared" si="158"/>
        <v>-4.1010624810855434E-2</v>
      </c>
      <c r="N4814" s="54"/>
      <c r="O4814" s="26"/>
      <c r="T4814" s="53"/>
      <c r="Y4814" s="28"/>
    </row>
    <row r="4815" spans="9:25" x14ac:dyDescent="0.3">
      <c r="I4815" s="22">
        <v>44228</v>
      </c>
      <c r="J4815" s="29">
        <f t="shared" si="157"/>
        <v>2021</v>
      </c>
      <c r="K4815" s="29">
        <v>6820</v>
      </c>
      <c r="L4815" s="42">
        <v>6067.55</v>
      </c>
      <c r="M4815" s="26" t="str">
        <f t="shared" si="158"/>
        <v/>
      </c>
      <c r="N4815" s="54"/>
      <c r="O4815" s="26"/>
      <c r="T4815" s="53"/>
      <c r="Y4815" s="28"/>
    </row>
    <row r="4816" spans="9:25" x14ac:dyDescent="0.3">
      <c r="I4816" s="22">
        <v>44229</v>
      </c>
      <c r="J4816" s="29">
        <f t="shared" si="157"/>
        <v>2021</v>
      </c>
      <c r="K4816" s="29">
        <v>6800</v>
      </c>
      <c r="L4816" s="42">
        <v>6043.84</v>
      </c>
      <c r="M4816" s="26" t="str">
        <f t="shared" si="158"/>
        <v/>
      </c>
      <c r="N4816" s="54"/>
      <c r="O4816" s="26"/>
      <c r="T4816" s="53"/>
      <c r="Y4816" s="28"/>
    </row>
    <row r="4817" spans="9:25" x14ac:dyDescent="0.3">
      <c r="I4817" s="22">
        <v>44230</v>
      </c>
      <c r="J4817" s="29">
        <f t="shared" si="157"/>
        <v>2021</v>
      </c>
      <c r="K4817" s="29">
        <v>6825</v>
      </c>
      <c r="L4817" s="42">
        <v>6077.75</v>
      </c>
      <c r="M4817" s="26">
        <f t="shared" si="158"/>
        <v>3.289843767260292E-2</v>
      </c>
      <c r="N4817" s="54"/>
      <c r="O4817" s="26"/>
      <c r="T4817" s="53"/>
      <c r="Y4817" s="28"/>
    </row>
    <row r="4818" spans="9:25" x14ac:dyDescent="0.3">
      <c r="I4818" s="22">
        <v>44231</v>
      </c>
      <c r="J4818" s="29">
        <f t="shared" si="157"/>
        <v>2021</v>
      </c>
      <c r="K4818" s="29">
        <v>6855</v>
      </c>
      <c r="L4818" s="42">
        <v>6107.22</v>
      </c>
      <c r="M4818" s="26">
        <f t="shared" si="158"/>
        <v>3.1217390423379964E-2</v>
      </c>
      <c r="N4818" s="54"/>
      <c r="O4818" s="26"/>
      <c r="T4818" s="53"/>
      <c r="Y4818" s="28"/>
    </row>
    <row r="4819" spans="9:25" x14ac:dyDescent="0.3">
      <c r="I4819" s="22">
        <v>44232</v>
      </c>
      <c r="J4819" s="29">
        <f t="shared" si="157"/>
        <v>2021</v>
      </c>
      <c r="K4819" s="29">
        <v>6915</v>
      </c>
      <c r="L4819" s="42">
        <v>6151.73</v>
      </c>
      <c r="M4819" s="26">
        <f t="shared" si="158"/>
        <v>2.8973774401982993E-2</v>
      </c>
      <c r="N4819" s="54"/>
      <c r="O4819" s="26"/>
      <c r="T4819" s="53"/>
      <c r="Y4819" s="28"/>
    </row>
    <row r="4820" spans="9:25" x14ac:dyDescent="0.3">
      <c r="I4820" s="22">
        <v>44235</v>
      </c>
      <c r="J4820" s="29">
        <f t="shared" si="157"/>
        <v>2021</v>
      </c>
      <c r="K4820" s="29">
        <v>6920</v>
      </c>
      <c r="L4820" s="42">
        <v>6208.87</v>
      </c>
      <c r="M4820" s="26" t="str">
        <f t="shared" si="158"/>
        <v/>
      </c>
      <c r="N4820" s="54"/>
      <c r="O4820" s="26"/>
      <c r="T4820" s="53"/>
      <c r="Y4820" s="28"/>
    </row>
    <row r="4821" spans="9:25" x14ac:dyDescent="0.3">
      <c r="I4821" s="22">
        <v>44236</v>
      </c>
      <c r="J4821" s="29">
        <f t="shared" si="157"/>
        <v>2021</v>
      </c>
      <c r="K4821" s="29">
        <v>6980</v>
      </c>
      <c r="L4821" s="42">
        <v>6181.67</v>
      </c>
      <c r="M4821" s="26" t="str">
        <f t="shared" si="158"/>
        <v/>
      </c>
      <c r="N4821" s="54"/>
      <c r="O4821" s="26"/>
      <c r="T4821" s="53"/>
      <c r="Y4821" s="28"/>
    </row>
    <row r="4822" spans="9:25" x14ac:dyDescent="0.3">
      <c r="I4822" s="22">
        <v>44237</v>
      </c>
      <c r="J4822" s="29">
        <f t="shared" si="157"/>
        <v>2021</v>
      </c>
      <c r="K4822" s="29">
        <v>6920</v>
      </c>
      <c r="L4822" s="42">
        <v>6201.83</v>
      </c>
      <c r="M4822" s="26">
        <f t="shared" si="158"/>
        <v>4.1960121503743231E-2</v>
      </c>
      <c r="N4822" s="54"/>
      <c r="O4822" s="26"/>
      <c r="T4822" s="53"/>
      <c r="Y4822" s="28"/>
    </row>
    <row r="4823" spans="9:25" x14ac:dyDescent="0.3">
      <c r="I4823" s="22">
        <v>44238</v>
      </c>
      <c r="J4823" s="29">
        <f t="shared" si="157"/>
        <v>2021</v>
      </c>
      <c r="K4823" s="29">
        <v>6880</v>
      </c>
      <c r="L4823" s="42">
        <v>6222.52</v>
      </c>
      <c r="M4823" s="26">
        <f t="shared" si="158"/>
        <v>4.5028886201800483E-2</v>
      </c>
      <c r="N4823" s="54"/>
      <c r="O4823" s="26"/>
      <c r="T4823" s="53"/>
      <c r="Y4823" s="28"/>
    </row>
    <row r="4824" spans="9:25" x14ac:dyDescent="0.3">
      <c r="I4824" s="22">
        <v>44242</v>
      </c>
      <c r="J4824" s="29">
        <f t="shared" si="157"/>
        <v>2021</v>
      </c>
      <c r="K4824" s="29">
        <v>6800</v>
      </c>
      <c r="L4824" s="42">
        <v>6270.32</v>
      </c>
      <c r="M4824" s="26" t="str">
        <f t="shared" si="158"/>
        <v/>
      </c>
      <c r="N4824" s="54"/>
      <c r="O4824" s="26"/>
      <c r="T4824" s="53"/>
      <c r="Y4824" s="28"/>
    </row>
    <row r="4825" spans="9:25" x14ac:dyDescent="0.3">
      <c r="I4825" s="22">
        <v>44243</v>
      </c>
      <c r="J4825" s="29">
        <f t="shared" si="157"/>
        <v>2021</v>
      </c>
      <c r="K4825" s="29">
        <v>6940</v>
      </c>
      <c r="L4825" s="42">
        <v>6292.4</v>
      </c>
      <c r="M4825" s="26" t="str">
        <f t="shared" si="158"/>
        <v/>
      </c>
      <c r="N4825" s="54"/>
      <c r="O4825" s="26"/>
      <c r="T4825" s="53"/>
      <c r="Y4825" s="28"/>
    </row>
    <row r="4826" spans="9:25" x14ac:dyDescent="0.3">
      <c r="I4826" s="22">
        <v>44244</v>
      </c>
      <c r="J4826" s="29">
        <f t="shared" si="157"/>
        <v>2021</v>
      </c>
      <c r="K4826" s="29">
        <v>6900</v>
      </c>
      <c r="L4826" s="42">
        <v>6227.73</v>
      </c>
      <c r="M4826" s="26">
        <f t="shared" si="158"/>
        <v>6.1390502290575764E-2</v>
      </c>
      <c r="N4826" s="54"/>
      <c r="O4826" s="26"/>
      <c r="T4826" s="53"/>
      <c r="Y4826" s="28"/>
    </row>
    <row r="4827" spans="9:25" x14ac:dyDescent="0.3">
      <c r="I4827" s="22">
        <v>44245</v>
      </c>
      <c r="J4827" s="29">
        <f t="shared" si="157"/>
        <v>2021</v>
      </c>
      <c r="K4827" s="29">
        <v>6735</v>
      </c>
      <c r="L4827" s="42">
        <v>6200.31</v>
      </c>
      <c r="M4827" s="26">
        <f t="shared" si="158"/>
        <v>5.3227811977659162E-2</v>
      </c>
      <c r="N4827" s="54"/>
      <c r="O4827" s="26"/>
      <c r="T4827" s="53"/>
      <c r="Y4827" s="28"/>
    </row>
    <row r="4828" spans="9:25" x14ac:dyDescent="0.3">
      <c r="I4828" s="22">
        <v>44246</v>
      </c>
      <c r="J4828" s="29">
        <f t="shared" si="157"/>
        <v>2021</v>
      </c>
      <c r="K4828" s="29">
        <v>6825</v>
      </c>
      <c r="L4828" s="42">
        <v>6231.93</v>
      </c>
      <c r="M4828" s="26">
        <f t="shared" si="158"/>
        <v>5.1130163153021164E-2</v>
      </c>
      <c r="N4828" s="54"/>
      <c r="O4828" s="26"/>
      <c r="T4828" s="53"/>
      <c r="Y4828" s="28"/>
    </row>
    <row r="4829" spans="9:25" x14ac:dyDescent="0.3">
      <c r="I4829" s="22">
        <v>44249</v>
      </c>
      <c r="J4829" s="29">
        <f t="shared" si="157"/>
        <v>2021</v>
      </c>
      <c r="K4829" s="29">
        <v>6790</v>
      </c>
      <c r="L4829" s="42">
        <v>6255.31</v>
      </c>
      <c r="M4829" s="26" t="str">
        <f t="shared" si="158"/>
        <v/>
      </c>
      <c r="N4829" s="54"/>
      <c r="O4829" s="26"/>
      <c r="T4829" s="53"/>
      <c r="Y4829" s="28"/>
    </row>
    <row r="4830" spans="9:25" x14ac:dyDescent="0.3">
      <c r="I4830" s="22">
        <v>44250</v>
      </c>
      <c r="J4830" s="29">
        <f t="shared" si="157"/>
        <v>2021</v>
      </c>
      <c r="K4830" s="29">
        <v>6825</v>
      </c>
      <c r="L4830" s="42">
        <v>6272.81</v>
      </c>
      <c r="M4830" s="26" t="str">
        <f t="shared" si="158"/>
        <v/>
      </c>
      <c r="N4830" s="54"/>
      <c r="O4830" s="26"/>
      <c r="T4830" s="53"/>
      <c r="Y4830" s="28"/>
    </row>
    <row r="4831" spans="9:25" x14ac:dyDescent="0.3">
      <c r="I4831" s="22">
        <v>44251</v>
      </c>
      <c r="J4831" s="29">
        <f t="shared" si="157"/>
        <v>2021</v>
      </c>
      <c r="K4831" s="29">
        <v>6725</v>
      </c>
      <c r="L4831" s="42">
        <v>6251.05</v>
      </c>
      <c r="M4831" s="26">
        <f t="shared" si="158"/>
        <v>7.6458787163878383E-2</v>
      </c>
      <c r="N4831" s="54"/>
      <c r="O4831" s="26"/>
      <c r="T4831" s="53"/>
      <c r="Y4831" s="28"/>
    </row>
    <row r="4832" spans="9:25" x14ac:dyDescent="0.3">
      <c r="I4832" s="22">
        <v>44252</v>
      </c>
      <c r="J4832" s="29">
        <f t="shared" si="157"/>
        <v>2021</v>
      </c>
      <c r="K4832" s="29">
        <v>6705</v>
      </c>
      <c r="L4832" s="42">
        <v>6289.65</v>
      </c>
      <c r="M4832" s="26">
        <f t="shared" si="158"/>
        <v>8.6832183081798478E-2</v>
      </c>
      <c r="N4832" s="54"/>
      <c r="O4832" s="26"/>
      <c r="T4832" s="53"/>
      <c r="Y4832" s="28"/>
    </row>
    <row r="4833" spans="9:25" x14ac:dyDescent="0.3">
      <c r="I4833" s="22">
        <v>44253</v>
      </c>
      <c r="J4833" s="29">
        <f t="shared" si="157"/>
        <v>2021</v>
      </c>
      <c r="K4833" s="29">
        <v>6710</v>
      </c>
      <c r="L4833" s="42">
        <v>6241.8</v>
      </c>
      <c r="M4833" s="26">
        <f t="shared" si="158"/>
        <v>9.7185406017310863E-2</v>
      </c>
      <c r="N4833" s="54"/>
      <c r="O4833" s="26"/>
      <c r="T4833" s="53"/>
      <c r="Y4833" s="28"/>
    </row>
    <row r="4834" spans="9:25" x14ac:dyDescent="0.3">
      <c r="I4834" s="22">
        <v>44256</v>
      </c>
      <c r="J4834" s="29">
        <f t="shared" si="157"/>
        <v>2021</v>
      </c>
      <c r="K4834" s="29">
        <v>7045</v>
      </c>
      <c r="L4834" s="42">
        <v>6338.51</v>
      </c>
      <c r="M4834" s="26" t="str">
        <f t="shared" si="158"/>
        <v/>
      </c>
      <c r="N4834" s="54"/>
      <c r="O4834" s="26"/>
      <c r="T4834" s="53"/>
      <c r="Y4834" s="28"/>
    </row>
    <row r="4835" spans="9:25" x14ac:dyDescent="0.3">
      <c r="I4835" s="22">
        <v>44257</v>
      </c>
      <c r="J4835" s="29">
        <f t="shared" si="157"/>
        <v>2021</v>
      </c>
      <c r="K4835" s="29">
        <v>7015</v>
      </c>
      <c r="L4835" s="42">
        <v>6359.21</v>
      </c>
      <c r="M4835" s="26">
        <f t="shared" si="158"/>
        <v>0.18614315691303335</v>
      </c>
      <c r="N4835" s="54"/>
      <c r="O4835" s="26"/>
      <c r="T4835" s="53"/>
      <c r="Y4835" s="28"/>
    </row>
    <row r="4836" spans="9:25" x14ac:dyDescent="0.3">
      <c r="I4836" s="22">
        <v>44258</v>
      </c>
      <c r="J4836" s="29">
        <f t="shared" si="157"/>
        <v>2021</v>
      </c>
      <c r="K4836" s="29">
        <v>7000</v>
      </c>
      <c r="L4836" s="42">
        <v>6376.76</v>
      </c>
      <c r="M4836" s="26">
        <f t="shared" si="158"/>
        <v>0.15549692586747074</v>
      </c>
      <c r="N4836" s="54"/>
      <c r="O4836" s="26"/>
      <c r="T4836" s="53"/>
      <c r="Y4836" s="28"/>
    </row>
    <row r="4837" spans="9:25" x14ac:dyDescent="0.3">
      <c r="I4837" s="22">
        <v>44259</v>
      </c>
      <c r="J4837" s="29">
        <f t="shared" si="157"/>
        <v>2021</v>
      </c>
      <c r="K4837" s="29">
        <v>6720</v>
      </c>
      <c r="L4837" s="42">
        <v>6290.8</v>
      </c>
      <c r="M4837" s="26">
        <f t="shared" si="158"/>
        <v>0.11338834081987345</v>
      </c>
      <c r="N4837" s="54"/>
      <c r="O4837" s="26"/>
      <c r="T4837" s="53"/>
      <c r="Y4837" s="28"/>
    </row>
    <row r="4838" spans="9:25" x14ac:dyDescent="0.3">
      <c r="I4838" s="22">
        <v>44260</v>
      </c>
      <c r="J4838" s="29">
        <f t="shared" si="157"/>
        <v>2021</v>
      </c>
      <c r="K4838" s="29">
        <v>6800</v>
      </c>
      <c r="L4838" s="42">
        <v>6258.75</v>
      </c>
      <c r="M4838" s="26">
        <f t="shared" si="158"/>
        <v>0.11007550375745147</v>
      </c>
      <c r="N4838" s="54"/>
      <c r="O4838" s="26"/>
      <c r="T4838" s="53"/>
      <c r="Y4838" s="28"/>
    </row>
    <row r="4839" spans="9:25" x14ac:dyDescent="0.3">
      <c r="I4839" s="22">
        <v>44263</v>
      </c>
      <c r="J4839" s="29">
        <f t="shared" si="157"/>
        <v>2021</v>
      </c>
      <c r="K4839" s="29">
        <v>6720</v>
      </c>
      <c r="L4839" s="42">
        <v>6248.47</v>
      </c>
      <c r="M4839" s="26" t="str">
        <f t="shared" si="158"/>
        <v/>
      </c>
      <c r="N4839" s="54"/>
      <c r="O4839" s="26"/>
      <c r="T4839" s="53"/>
      <c r="Y4839" s="28"/>
    </row>
    <row r="4840" spans="9:25" x14ac:dyDescent="0.3">
      <c r="I4840" s="22">
        <v>44264</v>
      </c>
      <c r="J4840" s="29">
        <f t="shared" si="157"/>
        <v>2021</v>
      </c>
      <c r="K4840" s="29">
        <v>6605</v>
      </c>
      <c r="L4840" s="42">
        <v>6199.65</v>
      </c>
      <c r="M4840" s="26">
        <f t="shared" si="158"/>
        <v>0.20690662103523377</v>
      </c>
      <c r="N4840" s="54"/>
      <c r="O4840" s="26"/>
      <c r="T4840" s="53"/>
      <c r="Y4840" s="28"/>
    </row>
    <row r="4841" spans="9:25" x14ac:dyDescent="0.3">
      <c r="I4841" s="22">
        <v>44265</v>
      </c>
      <c r="J4841" s="29">
        <f t="shared" si="157"/>
        <v>2021</v>
      </c>
      <c r="K4841" s="29">
        <v>6705</v>
      </c>
      <c r="L4841" s="42">
        <v>6264.68</v>
      </c>
      <c r="M4841" s="26">
        <f t="shared" si="158"/>
        <v>0.19993947322552169</v>
      </c>
      <c r="N4841" s="54"/>
      <c r="O4841" s="26"/>
      <c r="T4841" s="53"/>
      <c r="Y4841" s="28"/>
    </row>
    <row r="4842" spans="9:25" x14ac:dyDescent="0.3">
      <c r="I4842" s="22">
        <v>44267</v>
      </c>
      <c r="J4842" s="29">
        <f t="shared" si="157"/>
        <v>2021</v>
      </c>
      <c r="K4842" s="29">
        <v>6765</v>
      </c>
      <c r="L4842" s="42">
        <v>6358.21</v>
      </c>
      <c r="M4842" s="26">
        <f t="shared" si="158"/>
        <v>0.29872031864372162</v>
      </c>
      <c r="N4842" s="54"/>
      <c r="O4842" s="26"/>
      <c r="T4842" s="53"/>
      <c r="Y4842" s="28"/>
    </row>
    <row r="4843" spans="9:25" x14ac:dyDescent="0.3">
      <c r="I4843" s="22">
        <v>44270</v>
      </c>
      <c r="J4843" s="29">
        <f t="shared" si="157"/>
        <v>2021</v>
      </c>
      <c r="K4843" s="29">
        <v>6665</v>
      </c>
      <c r="L4843" s="42">
        <v>6324.26</v>
      </c>
      <c r="M4843" s="26" t="str">
        <f t="shared" si="158"/>
        <v/>
      </c>
      <c r="N4843" s="54"/>
      <c r="O4843" s="26"/>
      <c r="T4843" s="53"/>
      <c r="Y4843" s="28"/>
    </row>
    <row r="4844" spans="9:25" x14ac:dyDescent="0.3">
      <c r="I4844" s="22">
        <v>44271</v>
      </c>
      <c r="J4844" s="29">
        <f t="shared" si="157"/>
        <v>2021</v>
      </c>
      <c r="K4844" s="29">
        <v>6625</v>
      </c>
      <c r="L4844" s="42">
        <v>6309.7</v>
      </c>
      <c r="M4844" s="26">
        <f t="shared" si="158"/>
        <v>0.34516251444359641</v>
      </c>
      <c r="N4844" s="54"/>
      <c r="O4844" s="26"/>
      <c r="T4844" s="53"/>
      <c r="Y4844" s="28"/>
    </row>
    <row r="4845" spans="9:25" x14ac:dyDescent="0.3">
      <c r="I4845" s="22">
        <v>44272</v>
      </c>
      <c r="J4845" s="29">
        <f t="shared" si="157"/>
        <v>2021</v>
      </c>
      <c r="K4845" s="29">
        <v>6610</v>
      </c>
      <c r="L4845" s="42">
        <v>6277.23</v>
      </c>
      <c r="M4845" s="26">
        <f t="shared" si="158"/>
        <v>0.40847702922533224</v>
      </c>
      <c r="N4845" s="54"/>
      <c r="O4845" s="26"/>
      <c r="T4845" s="53"/>
      <c r="Y4845" s="28"/>
    </row>
    <row r="4846" spans="9:25" x14ac:dyDescent="0.3">
      <c r="I4846" s="22">
        <v>44273</v>
      </c>
      <c r="J4846" s="29">
        <f t="shared" si="157"/>
        <v>2021</v>
      </c>
      <c r="K4846" s="29">
        <v>6705</v>
      </c>
      <c r="L4846" s="42">
        <v>6347.83</v>
      </c>
      <c r="M4846" s="26">
        <f t="shared" si="158"/>
        <v>0.465784740005588</v>
      </c>
      <c r="N4846" s="54"/>
      <c r="O4846" s="26"/>
      <c r="T4846" s="53"/>
      <c r="Y4846" s="28"/>
    </row>
    <row r="4847" spans="9:25" x14ac:dyDescent="0.3">
      <c r="I4847" s="22">
        <v>44274</v>
      </c>
      <c r="J4847" s="29">
        <f t="shared" si="157"/>
        <v>2021</v>
      </c>
      <c r="K4847" s="29">
        <v>6760</v>
      </c>
      <c r="L4847" s="42">
        <v>6356.16</v>
      </c>
      <c r="M4847" s="26">
        <f t="shared" si="158"/>
        <v>0.54823623405157074</v>
      </c>
      <c r="N4847" s="54"/>
      <c r="O4847" s="26"/>
      <c r="T4847" s="53"/>
      <c r="Y4847" s="28"/>
    </row>
    <row r="4848" spans="9:25" x14ac:dyDescent="0.3">
      <c r="I4848" s="22">
        <v>44277</v>
      </c>
      <c r="J4848" s="29">
        <f t="shared" si="157"/>
        <v>2021</v>
      </c>
      <c r="K4848" s="29">
        <v>6620</v>
      </c>
      <c r="L4848" s="42">
        <v>6301.13</v>
      </c>
      <c r="M4848" s="26" t="str">
        <f t="shared" si="158"/>
        <v/>
      </c>
      <c r="N4848" s="54"/>
      <c r="O4848" s="26"/>
      <c r="T4848" s="53"/>
      <c r="Y4848" s="28"/>
    </row>
    <row r="4849" spans="9:25" x14ac:dyDescent="0.3">
      <c r="I4849" s="22">
        <v>44278</v>
      </c>
      <c r="J4849" s="29">
        <f t="shared" si="157"/>
        <v>2021</v>
      </c>
      <c r="K4849" s="29">
        <v>6565</v>
      </c>
      <c r="L4849" s="42">
        <v>6252.71</v>
      </c>
      <c r="M4849" s="26">
        <f t="shared" si="158"/>
        <v>0.56728378351280351</v>
      </c>
      <c r="N4849" s="54"/>
      <c r="O4849" s="26"/>
      <c r="T4849" s="53"/>
      <c r="Y4849" s="28"/>
    </row>
    <row r="4850" spans="9:25" x14ac:dyDescent="0.3">
      <c r="I4850" s="22">
        <v>44279</v>
      </c>
      <c r="J4850" s="29">
        <f t="shared" si="157"/>
        <v>2021</v>
      </c>
      <c r="K4850" s="29">
        <v>6440</v>
      </c>
      <c r="L4850" s="42">
        <v>6156.14</v>
      </c>
      <c r="M4850" s="26">
        <f t="shared" si="158"/>
        <v>0.56341250955524014</v>
      </c>
      <c r="N4850" s="54"/>
      <c r="O4850" s="26"/>
      <c r="T4850" s="53"/>
      <c r="Y4850" s="28"/>
    </row>
    <row r="4851" spans="9:25" x14ac:dyDescent="0.3">
      <c r="I4851" s="22">
        <v>44280</v>
      </c>
      <c r="J4851" s="29">
        <f t="shared" si="157"/>
        <v>2021</v>
      </c>
      <c r="K4851" s="29">
        <v>6370</v>
      </c>
      <c r="L4851" s="42">
        <v>6122.88</v>
      </c>
      <c r="M4851" s="26" t="str">
        <f t="shared" si="158"/>
        <v/>
      </c>
      <c r="N4851" s="54"/>
      <c r="O4851" s="26"/>
      <c r="T4851" s="53"/>
      <c r="Y4851" s="28"/>
    </row>
    <row r="4852" spans="9:25" x14ac:dyDescent="0.3">
      <c r="I4852" s="22">
        <v>44281</v>
      </c>
      <c r="J4852" s="29">
        <f t="shared" si="157"/>
        <v>2021</v>
      </c>
      <c r="K4852" s="29">
        <v>6415</v>
      </c>
      <c r="L4852" s="42">
        <v>6195.56</v>
      </c>
      <c r="M4852" s="26">
        <f t="shared" si="158"/>
        <v>0.42791029984558321</v>
      </c>
      <c r="N4852" s="54"/>
      <c r="O4852" s="26"/>
      <c r="T4852" s="53"/>
      <c r="Y4852" s="28"/>
    </row>
    <row r="4853" spans="9:25" x14ac:dyDescent="0.3">
      <c r="I4853" s="22">
        <v>44284</v>
      </c>
      <c r="J4853" s="29">
        <f t="shared" si="157"/>
        <v>2021</v>
      </c>
      <c r="K4853" s="29">
        <v>6360</v>
      </c>
      <c r="L4853" s="42">
        <v>6166.82</v>
      </c>
      <c r="M4853" s="26" t="str">
        <f t="shared" si="158"/>
        <v/>
      </c>
      <c r="N4853" s="54"/>
      <c r="O4853" s="26"/>
      <c r="T4853" s="53"/>
      <c r="Y4853" s="28"/>
    </row>
    <row r="4854" spans="9:25" x14ac:dyDescent="0.3">
      <c r="I4854" s="22">
        <v>44285</v>
      </c>
      <c r="J4854" s="29">
        <f t="shared" si="157"/>
        <v>2021</v>
      </c>
      <c r="K4854" s="29">
        <v>6395</v>
      </c>
      <c r="L4854" s="42">
        <v>6071.44</v>
      </c>
      <c r="M4854" s="26">
        <f t="shared" si="158"/>
        <v>0.37534035564616597</v>
      </c>
      <c r="N4854" s="54"/>
      <c r="O4854" s="26"/>
      <c r="T4854" s="53"/>
      <c r="Y4854" s="28"/>
    </row>
    <row r="4855" spans="9:25" x14ac:dyDescent="0.3">
      <c r="I4855" s="22">
        <v>44286</v>
      </c>
      <c r="J4855" s="29">
        <f t="shared" si="157"/>
        <v>2021</v>
      </c>
      <c r="K4855" s="29">
        <v>6215</v>
      </c>
      <c r="L4855" s="42">
        <v>5985.52</v>
      </c>
      <c r="M4855" s="26">
        <f t="shared" si="158"/>
        <v>0.31870727241883001</v>
      </c>
      <c r="N4855" s="54"/>
      <c r="O4855" s="26"/>
      <c r="T4855" s="53"/>
      <c r="Y4855" s="28"/>
    </row>
    <row r="4856" spans="9:25" x14ac:dyDescent="0.3">
      <c r="I4856" s="22">
        <v>44287</v>
      </c>
      <c r="J4856" s="29">
        <f t="shared" si="157"/>
        <v>2021</v>
      </c>
      <c r="K4856" s="29">
        <v>6225</v>
      </c>
      <c r="L4856" s="42">
        <v>6011.46</v>
      </c>
      <c r="M4856" s="26">
        <f t="shared" si="158"/>
        <v>0.346038100867883</v>
      </c>
      <c r="N4856" s="54"/>
      <c r="O4856" s="26"/>
      <c r="T4856" s="53"/>
      <c r="Y4856" s="28"/>
    </row>
    <row r="4857" spans="9:25" x14ac:dyDescent="0.3">
      <c r="I4857" s="22">
        <v>44291</v>
      </c>
      <c r="J4857" s="29">
        <f t="shared" si="157"/>
        <v>2021</v>
      </c>
      <c r="K4857" s="29">
        <v>6155</v>
      </c>
      <c r="L4857" s="42">
        <v>5970.29</v>
      </c>
      <c r="M4857" s="26" t="str">
        <f t="shared" si="158"/>
        <v/>
      </c>
      <c r="N4857" s="54"/>
      <c r="O4857" s="26"/>
      <c r="T4857" s="53"/>
      <c r="Y4857" s="28"/>
    </row>
    <row r="4858" spans="9:25" x14ac:dyDescent="0.3">
      <c r="I4858" s="22">
        <v>44292</v>
      </c>
      <c r="J4858" s="29">
        <f t="shared" si="157"/>
        <v>2021</v>
      </c>
      <c r="K4858" s="29">
        <v>6165</v>
      </c>
      <c r="L4858" s="42">
        <v>6002.77</v>
      </c>
      <c r="M4858" s="26">
        <f t="shared" si="158"/>
        <v>0.24750250944027544</v>
      </c>
      <c r="N4858" s="54"/>
      <c r="O4858" s="26"/>
      <c r="T4858" s="53"/>
      <c r="Y4858" s="28"/>
    </row>
    <row r="4859" spans="9:25" x14ac:dyDescent="0.3">
      <c r="I4859" s="22">
        <v>44293</v>
      </c>
      <c r="J4859" s="29">
        <f t="shared" si="157"/>
        <v>2021</v>
      </c>
      <c r="K4859" s="29">
        <v>6250</v>
      </c>
      <c r="L4859" s="42">
        <v>6036.62</v>
      </c>
      <c r="M4859" s="26">
        <f t="shared" si="158"/>
        <v>0.26325063197897297</v>
      </c>
      <c r="N4859" s="54"/>
      <c r="O4859" s="26"/>
      <c r="T4859" s="53"/>
      <c r="Y4859" s="28"/>
    </row>
    <row r="4860" spans="9:25" x14ac:dyDescent="0.3">
      <c r="I4860" s="22">
        <v>44294</v>
      </c>
      <c r="J4860" s="29">
        <f t="shared" si="157"/>
        <v>2021</v>
      </c>
      <c r="K4860" s="29">
        <v>6135</v>
      </c>
      <c r="L4860" s="42">
        <v>6071.72</v>
      </c>
      <c r="M4860" s="26">
        <f t="shared" si="158"/>
        <v>0.31232195733460144</v>
      </c>
      <c r="N4860" s="54"/>
      <c r="O4860" s="26"/>
      <c r="T4860" s="53"/>
      <c r="Y4860" s="28"/>
    </row>
    <row r="4861" spans="9:25" x14ac:dyDescent="0.3">
      <c r="I4861" s="22">
        <v>44295</v>
      </c>
      <c r="J4861" s="29">
        <f t="shared" si="157"/>
        <v>2021</v>
      </c>
      <c r="K4861" s="29">
        <v>6200</v>
      </c>
      <c r="L4861" s="42">
        <v>6070.21</v>
      </c>
      <c r="M4861" s="26">
        <f t="shared" si="158"/>
        <v>0.30567983342940974</v>
      </c>
      <c r="N4861" s="54"/>
      <c r="O4861" s="26"/>
      <c r="T4861" s="53"/>
      <c r="Y4861" s="28"/>
    </row>
    <row r="4862" spans="9:25" x14ac:dyDescent="0.3">
      <c r="I4862" s="22">
        <v>44298</v>
      </c>
      <c r="J4862" s="29">
        <f t="shared" si="157"/>
        <v>2021</v>
      </c>
      <c r="K4862" s="29">
        <v>6065</v>
      </c>
      <c r="L4862" s="42">
        <v>5948.57</v>
      </c>
      <c r="M4862" s="26" t="str">
        <f t="shared" si="158"/>
        <v/>
      </c>
      <c r="N4862" s="54"/>
      <c r="O4862" s="26"/>
      <c r="T4862" s="53"/>
      <c r="Y4862" s="28"/>
    </row>
    <row r="4863" spans="9:25" x14ac:dyDescent="0.3">
      <c r="I4863" s="22">
        <v>44299</v>
      </c>
      <c r="J4863" s="29">
        <f t="shared" si="157"/>
        <v>2021</v>
      </c>
      <c r="K4863" s="29">
        <v>6000</v>
      </c>
      <c r="L4863" s="42">
        <v>5927.44</v>
      </c>
      <c r="M4863" s="26">
        <f t="shared" si="158"/>
        <v>0.2819163085627035</v>
      </c>
      <c r="N4863" s="54"/>
      <c r="O4863" s="26"/>
      <c r="T4863" s="53"/>
      <c r="Y4863" s="28"/>
    </row>
    <row r="4864" spans="9:25" x14ac:dyDescent="0.3">
      <c r="I4864" s="22">
        <v>44300</v>
      </c>
      <c r="J4864" s="29">
        <f t="shared" si="157"/>
        <v>2021</v>
      </c>
      <c r="K4864" s="29">
        <v>6305</v>
      </c>
      <c r="L4864" s="42">
        <v>6050.28</v>
      </c>
      <c r="M4864" s="26">
        <f t="shared" si="158"/>
        <v>0.28551850742272905</v>
      </c>
      <c r="N4864" s="54"/>
      <c r="O4864" s="26"/>
      <c r="T4864" s="53"/>
      <c r="Y4864" s="28"/>
    </row>
    <row r="4865" spans="9:25" x14ac:dyDescent="0.3">
      <c r="I4865" s="22">
        <v>44301</v>
      </c>
      <c r="J4865" s="29">
        <f t="shared" si="157"/>
        <v>2021</v>
      </c>
      <c r="K4865" s="29">
        <v>6280</v>
      </c>
      <c r="L4865" s="42">
        <v>6079.5</v>
      </c>
      <c r="M4865" s="26">
        <f t="shared" si="158"/>
        <v>0.31422790326660055</v>
      </c>
      <c r="N4865" s="54"/>
      <c r="O4865" s="26"/>
      <c r="T4865" s="53"/>
      <c r="Y4865" s="28"/>
    </row>
    <row r="4866" spans="9:25" x14ac:dyDescent="0.3">
      <c r="I4866" s="22">
        <v>44302</v>
      </c>
      <c r="J4866" s="29">
        <f t="shared" si="157"/>
        <v>2021</v>
      </c>
      <c r="K4866" s="29">
        <v>6275</v>
      </c>
      <c r="L4866" s="42">
        <v>6086.26</v>
      </c>
      <c r="M4866" s="26">
        <f t="shared" si="158"/>
        <v>0.35835522395388142</v>
      </c>
      <c r="N4866" s="54"/>
      <c r="O4866" s="26"/>
      <c r="T4866" s="53"/>
      <c r="Y4866" s="28"/>
    </row>
    <row r="4867" spans="9:25" x14ac:dyDescent="0.3">
      <c r="I4867" s="22">
        <v>44305</v>
      </c>
      <c r="J4867" s="29">
        <f t="shared" si="157"/>
        <v>2021</v>
      </c>
      <c r="K4867" s="29">
        <v>6270</v>
      </c>
      <c r="L4867" s="42">
        <v>6052.54</v>
      </c>
      <c r="M4867" s="26" t="str">
        <f t="shared" si="158"/>
        <v/>
      </c>
      <c r="N4867" s="54"/>
      <c r="O4867" s="26"/>
      <c r="T4867" s="53"/>
      <c r="Y4867" s="28"/>
    </row>
    <row r="4868" spans="9:25" x14ac:dyDescent="0.3">
      <c r="I4868" s="22">
        <v>44306</v>
      </c>
      <c r="J4868" s="29">
        <f t="shared" si="157"/>
        <v>2021</v>
      </c>
      <c r="K4868" s="29">
        <v>6235</v>
      </c>
      <c r="L4868" s="42">
        <v>6038.32</v>
      </c>
      <c r="M4868" s="26">
        <f t="shared" si="158"/>
        <v>0.31958889051576622</v>
      </c>
      <c r="N4868" s="54"/>
      <c r="O4868" s="26"/>
      <c r="T4868" s="53"/>
      <c r="Y4868" s="28"/>
    </row>
    <row r="4869" spans="9:25" x14ac:dyDescent="0.3">
      <c r="I4869" s="22">
        <v>44307</v>
      </c>
      <c r="J4869" s="29">
        <f t="shared" ref="J4869:J4932" si="159">YEAR(I4869)</f>
        <v>2021</v>
      </c>
      <c r="K4869" s="29">
        <v>6165</v>
      </c>
      <c r="L4869" s="42">
        <v>5993.24</v>
      </c>
      <c r="M4869" s="26" t="str">
        <f t="shared" ref="M4869:M4932" si="160">IFERROR((L4869-_xlfn.XLOOKUP(EDATE(I4869, -12), I:I, L:L, "", 0)) / _xlfn.XLOOKUP(EDATE(I4869, -12), I:I, L:L, "", 0),IF(_xlfn.XLOOKUP(EDATE(I4869, -12), I:I, L:L, "", 0)=0, "Previous Year Value is Zero", ""))</f>
        <v/>
      </c>
      <c r="N4869" s="54"/>
      <c r="O4869" s="26"/>
      <c r="T4869" s="53"/>
      <c r="Y4869" s="28"/>
    </row>
    <row r="4870" spans="9:25" x14ac:dyDescent="0.3">
      <c r="I4870" s="22">
        <v>44308</v>
      </c>
      <c r="J4870" s="29">
        <f t="shared" si="159"/>
        <v>2021</v>
      </c>
      <c r="K4870" s="29">
        <v>6215</v>
      </c>
      <c r="L4870" s="42">
        <v>5994.18</v>
      </c>
      <c r="M4870" s="26">
        <f t="shared" si="160"/>
        <v>0.31233744055907309</v>
      </c>
      <c r="N4870" s="54"/>
      <c r="O4870" s="26"/>
      <c r="T4870" s="53"/>
      <c r="Y4870" s="28"/>
    </row>
    <row r="4871" spans="9:25" x14ac:dyDescent="0.3">
      <c r="I4871" s="22">
        <v>44309</v>
      </c>
      <c r="J4871" s="29">
        <f t="shared" si="159"/>
        <v>2021</v>
      </c>
      <c r="K4871" s="29">
        <v>6390</v>
      </c>
      <c r="L4871" s="42">
        <v>6016.86</v>
      </c>
      <c r="M4871" s="26">
        <f t="shared" si="160"/>
        <v>0.3098496805303087</v>
      </c>
      <c r="N4871" s="54"/>
      <c r="O4871" s="26"/>
      <c r="T4871" s="53"/>
      <c r="Y4871" s="28"/>
    </row>
    <row r="4872" spans="9:25" x14ac:dyDescent="0.3">
      <c r="I4872" s="22">
        <v>44312</v>
      </c>
      <c r="J4872" s="29">
        <f t="shared" si="159"/>
        <v>2021</v>
      </c>
      <c r="K4872" s="29">
        <v>6285</v>
      </c>
      <c r="L4872" s="42">
        <v>5964.82</v>
      </c>
      <c r="M4872" s="26" t="str">
        <f t="shared" si="160"/>
        <v/>
      </c>
      <c r="N4872" s="54"/>
      <c r="O4872" s="26"/>
      <c r="T4872" s="53"/>
      <c r="Y4872" s="28"/>
    </row>
    <row r="4873" spans="9:25" x14ac:dyDescent="0.3">
      <c r="I4873" s="22">
        <v>44313</v>
      </c>
      <c r="J4873" s="29">
        <f t="shared" si="159"/>
        <v>2021</v>
      </c>
      <c r="K4873" s="29">
        <v>6405</v>
      </c>
      <c r="L4873" s="42">
        <v>5959.62</v>
      </c>
      <c r="M4873" s="26">
        <f t="shared" si="160"/>
        <v>0.32050412794639638</v>
      </c>
      <c r="N4873" s="54"/>
      <c r="O4873" s="26"/>
      <c r="T4873" s="53"/>
      <c r="Y4873" s="28"/>
    </row>
    <row r="4874" spans="9:25" x14ac:dyDescent="0.3">
      <c r="I4874" s="22">
        <v>44314</v>
      </c>
      <c r="J4874" s="29">
        <f t="shared" si="159"/>
        <v>2021</v>
      </c>
      <c r="K4874" s="29">
        <v>6320</v>
      </c>
      <c r="L4874" s="42">
        <v>5974.48</v>
      </c>
      <c r="M4874" s="26">
        <f t="shared" si="160"/>
        <v>0.31900078374231422</v>
      </c>
      <c r="N4874" s="54"/>
      <c r="O4874" s="26"/>
      <c r="T4874" s="53"/>
      <c r="Y4874" s="28"/>
    </row>
    <row r="4875" spans="9:25" x14ac:dyDescent="0.3">
      <c r="I4875" s="22">
        <v>44315</v>
      </c>
      <c r="J4875" s="29">
        <f t="shared" si="159"/>
        <v>2021</v>
      </c>
      <c r="K4875" s="29">
        <v>6410</v>
      </c>
      <c r="L4875" s="42">
        <v>6012.96</v>
      </c>
      <c r="M4875" s="26">
        <f t="shared" si="160"/>
        <v>0.31651822075089997</v>
      </c>
      <c r="N4875" s="54"/>
      <c r="O4875" s="26"/>
      <c r="T4875" s="53"/>
      <c r="Y4875" s="28"/>
    </row>
    <row r="4876" spans="9:25" x14ac:dyDescent="0.3">
      <c r="I4876" s="22">
        <v>44316</v>
      </c>
      <c r="J4876" s="29">
        <f t="shared" si="159"/>
        <v>2021</v>
      </c>
      <c r="K4876" s="29">
        <v>6405</v>
      </c>
      <c r="L4876" s="42">
        <v>5995.62</v>
      </c>
      <c r="M4876" s="26">
        <f t="shared" si="160"/>
        <v>0.27122805529641258</v>
      </c>
      <c r="N4876" s="54"/>
      <c r="O4876" s="26"/>
      <c r="T4876" s="53"/>
      <c r="Y4876" s="28"/>
    </row>
    <row r="4877" spans="9:25" x14ac:dyDescent="0.3">
      <c r="I4877" s="22">
        <v>44319</v>
      </c>
      <c r="J4877" s="29">
        <f t="shared" si="159"/>
        <v>2021</v>
      </c>
      <c r="K4877" s="29">
        <v>6390</v>
      </c>
      <c r="L4877" s="42">
        <v>5952.6</v>
      </c>
      <c r="M4877" s="26" t="str">
        <f t="shared" si="160"/>
        <v/>
      </c>
      <c r="N4877" s="54"/>
      <c r="O4877" s="26"/>
      <c r="T4877" s="53"/>
      <c r="Y4877" s="28"/>
    </row>
    <row r="4878" spans="9:25" x14ac:dyDescent="0.3">
      <c r="I4878" s="22">
        <v>44320</v>
      </c>
      <c r="J4878" s="29">
        <f t="shared" si="159"/>
        <v>2021</v>
      </c>
      <c r="K4878" s="29">
        <v>6400</v>
      </c>
      <c r="L4878" s="42">
        <v>5963.82</v>
      </c>
      <c r="M4878" s="26">
        <f t="shared" si="160"/>
        <v>0.2949371293825413</v>
      </c>
      <c r="N4878" s="54"/>
      <c r="O4878" s="26"/>
      <c r="T4878" s="53"/>
      <c r="Y4878" s="28"/>
    </row>
    <row r="4879" spans="9:25" x14ac:dyDescent="0.3">
      <c r="I4879" s="22">
        <v>44321</v>
      </c>
      <c r="J4879" s="29">
        <f t="shared" si="159"/>
        <v>2021</v>
      </c>
      <c r="K4879" s="29">
        <v>6425</v>
      </c>
      <c r="L4879" s="42">
        <v>5975.91</v>
      </c>
      <c r="M4879" s="26">
        <f t="shared" si="160"/>
        <v>0.29065706578432998</v>
      </c>
      <c r="N4879" s="54"/>
      <c r="O4879" s="26"/>
      <c r="T4879" s="53"/>
      <c r="Y4879" s="28"/>
    </row>
    <row r="4880" spans="9:25" x14ac:dyDescent="0.3">
      <c r="I4880" s="22">
        <v>44322</v>
      </c>
      <c r="J4880" s="29">
        <f t="shared" si="159"/>
        <v>2021</v>
      </c>
      <c r="K4880" s="29">
        <v>6425</v>
      </c>
      <c r="L4880" s="42">
        <v>5970.24</v>
      </c>
      <c r="M4880" s="26">
        <f t="shared" si="160"/>
        <v>0.29540291486485604</v>
      </c>
      <c r="N4880" s="54"/>
      <c r="O4880" s="26"/>
      <c r="T4880" s="53"/>
      <c r="Y4880" s="28"/>
    </row>
    <row r="4881" spans="9:25" x14ac:dyDescent="0.3">
      <c r="I4881" s="22">
        <v>44323</v>
      </c>
      <c r="J4881" s="29">
        <f t="shared" si="159"/>
        <v>2021</v>
      </c>
      <c r="K4881" s="29">
        <v>6400</v>
      </c>
      <c r="L4881" s="42">
        <v>5928.31</v>
      </c>
      <c r="M4881" s="26" t="str">
        <f t="shared" si="160"/>
        <v/>
      </c>
      <c r="N4881" s="54"/>
      <c r="O4881" s="26"/>
      <c r="T4881" s="53"/>
      <c r="Y4881" s="28"/>
    </row>
    <row r="4882" spans="9:25" x14ac:dyDescent="0.3">
      <c r="I4882" s="22">
        <v>44326</v>
      </c>
      <c r="J4882" s="29">
        <f t="shared" si="159"/>
        <v>2021</v>
      </c>
      <c r="K4882" s="29">
        <v>6420</v>
      </c>
      <c r="L4882" s="42">
        <v>5975.79</v>
      </c>
      <c r="M4882" s="26" t="str">
        <f t="shared" si="160"/>
        <v/>
      </c>
      <c r="N4882" s="54"/>
      <c r="O4882" s="26"/>
      <c r="T4882" s="53"/>
      <c r="Y4882" s="28"/>
    </row>
    <row r="4883" spans="9:25" x14ac:dyDescent="0.3">
      <c r="I4883" s="22">
        <v>44327</v>
      </c>
      <c r="J4883" s="29">
        <f t="shared" si="159"/>
        <v>2021</v>
      </c>
      <c r="K4883" s="29">
        <v>6480</v>
      </c>
      <c r="L4883" s="42">
        <v>5938.35</v>
      </c>
      <c r="M4883" s="26">
        <f t="shared" si="160"/>
        <v>0.28006509883382552</v>
      </c>
      <c r="N4883" s="54"/>
      <c r="O4883" s="26"/>
      <c r="T4883" s="53"/>
      <c r="Y4883" s="28"/>
    </row>
    <row r="4884" spans="9:25" x14ac:dyDescent="0.3">
      <c r="I4884" s="22">
        <v>44333</v>
      </c>
      <c r="J4884" s="29">
        <f t="shared" si="159"/>
        <v>2021</v>
      </c>
      <c r="K4884" s="29">
        <v>6500</v>
      </c>
      <c r="L4884" s="42">
        <v>5833.86</v>
      </c>
      <c r="M4884" s="26" t="str">
        <f t="shared" si="160"/>
        <v/>
      </c>
      <c r="N4884" s="54"/>
      <c r="O4884" s="26"/>
      <c r="T4884" s="53"/>
      <c r="Y4884" s="28"/>
    </row>
    <row r="4885" spans="9:25" x14ac:dyDescent="0.3">
      <c r="I4885" s="22">
        <v>44334</v>
      </c>
      <c r="J4885" s="29">
        <f t="shared" si="159"/>
        <v>2021</v>
      </c>
      <c r="K4885" s="29">
        <v>6390</v>
      </c>
      <c r="L4885" s="42">
        <v>5834.39</v>
      </c>
      <c r="M4885" s="26">
        <f t="shared" si="160"/>
        <v>0.29335233847477088</v>
      </c>
      <c r="N4885" s="54"/>
      <c r="O4885" s="26"/>
      <c r="T4885" s="53"/>
      <c r="Y4885" s="28"/>
    </row>
    <row r="4886" spans="9:25" x14ac:dyDescent="0.3">
      <c r="I4886" s="22">
        <v>44335</v>
      </c>
      <c r="J4886" s="29">
        <f t="shared" si="159"/>
        <v>2021</v>
      </c>
      <c r="K4886" s="29">
        <v>6345</v>
      </c>
      <c r="L4886" s="42">
        <v>5760.58</v>
      </c>
      <c r="M4886" s="26">
        <f t="shared" si="160"/>
        <v>0.26643451038327776</v>
      </c>
      <c r="N4886" s="54"/>
      <c r="O4886" s="26"/>
      <c r="T4886" s="53"/>
      <c r="Y4886" s="28"/>
    </row>
    <row r="4887" spans="9:25" x14ac:dyDescent="0.3">
      <c r="I4887" s="22">
        <v>44336</v>
      </c>
      <c r="J4887" s="29">
        <f t="shared" si="159"/>
        <v>2021</v>
      </c>
      <c r="K4887" s="29">
        <v>6380</v>
      </c>
      <c r="L4887" s="42">
        <v>5797.6</v>
      </c>
      <c r="M4887" s="26">
        <f t="shared" si="160"/>
        <v>0.2753329887042314</v>
      </c>
      <c r="N4887" s="54"/>
      <c r="O4887" s="26"/>
      <c r="T4887" s="53"/>
      <c r="Y4887" s="28"/>
    </row>
    <row r="4888" spans="9:25" x14ac:dyDescent="0.3">
      <c r="I4888" s="22">
        <v>44337</v>
      </c>
      <c r="J4888" s="29">
        <f t="shared" si="159"/>
        <v>2021</v>
      </c>
      <c r="K4888" s="29">
        <v>6360</v>
      </c>
      <c r="L4888" s="42">
        <v>5773.12</v>
      </c>
      <c r="M4888" s="26" t="str">
        <f t="shared" si="160"/>
        <v/>
      </c>
      <c r="N4888" s="54"/>
      <c r="O4888" s="26"/>
      <c r="T4888" s="53"/>
      <c r="Y4888" s="28"/>
    </row>
    <row r="4889" spans="9:25" x14ac:dyDescent="0.3">
      <c r="I4889" s="22">
        <v>44340</v>
      </c>
      <c r="J4889" s="29">
        <f t="shared" si="159"/>
        <v>2021</v>
      </c>
      <c r="K4889" s="29">
        <v>6325</v>
      </c>
      <c r="L4889" s="42">
        <v>5763.63</v>
      </c>
      <c r="M4889" s="26" t="str">
        <f t="shared" si="160"/>
        <v/>
      </c>
      <c r="N4889" s="54"/>
      <c r="O4889" s="26"/>
      <c r="T4889" s="53"/>
      <c r="Y4889" s="28"/>
    </row>
    <row r="4890" spans="9:25" x14ac:dyDescent="0.3">
      <c r="I4890" s="22">
        <v>44341</v>
      </c>
      <c r="J4890" s="29">
        <f t="shared" si="159"/>
        <v>2021</v>
      </c>
      <c r="K4890" s="29">
        <v>6355</v>
      </c>
      <c r="L4890" s="42">
        <v>5815.84</v>
      </c>
      <c r="M4890" s="26" t="str">
        <f t="shared" si="160"/>
        <v/>
      </c>
      <c r="N4890" s="54"/>
      <c r="O4890" s="26"/>
      <c r="T4890" s="53"/>
      <c r="Y4890" s="28"/>
    </row>
    <row r="4891" spans="9:25" x14ac:dyDescent="0.3">
      <c r="I4891" s="22">
        <v>44343</v>
      </c>
      <c r="J4891" s="29">
        <f t="shared" si="159"/>
        <v>2021</v>
      </c>
      <c r="K4891" s="29">
        <v>6270</v>
      </c>
      <c r="L4891" s="42">
        <v>5841.83</v>
      </c>
      <c r="M4891" s="26">
        <f t="shared" si="160"/>
        <v>0.25859193891708809</v>
      </c>
      <c r="N4891" s="54"/>
      <c r="O4891" s="26"/>
      <c r="T4891" s="53"/>
      <c r="Y4891" s="28"/>
    </row>
    <row r="4892" spans="9:25" x14ac:dyDescent="0.3">
      <c r="I4892" s="22">
        <v>44344</v>
      </c>
      <c r="J4892" s="29">
        <f t="shared" si="159"/>
        <v>2021</v>
      </c>
      <c r="K4892" s="29">
        <v>6340</v>
      </c>
      <c r="L4892" s="42">
        <v>5848.62</v>
      </c>
      <c r="M4892" s="26">
        <f t="shared" si="160"/>
        <v>0.240115432160282</v>
      </c>
      <c r="N4892" s="54"/>
      <c r="O4892" s="26"/>
      <c r="T4892" s="53"/>
      <c r="Y4892" s="28"/>
    </row>
    <row r="4893" spans="9:25" x14ac:dyDescent="0.3">
      <c r="I4893" s="22">
        <v>44347</v>
      </c>
      <c r="J4893" s="29">
        <f t="shared" si="159"/>
        <v>2021</v>
      </c>
      <c r="K4893" s="29">
        <v>6375</v>
      </c>
      <c r="L4893" s="42">
        <v>5947.46</v>
      </c>
      <c r="M4893" s="26" t="str">
        <f t="shared" si="160"/>
        <v/>
      </c>
      <c r="N4893" s="54"/>
      <c r="O4893" s="26"/>
      <c r="T4893" s="53"/>
      <c r="Y4893" s="28"/>
    </row>
    <row r="4894" spans="9:25" x14ac:dyDescent="0.3">
      <c r="I4894" s="22">
        <v>44349</v>
      </c>
      <c r="J4894" s="29">
        <f t="shared" si="159"/>
        <v>2021</v>
      </c>
      <c r="K4894" s="29">
        <v>6465</v>
      </c>
      <c r="L4894" s="42">
        <v>6031.58</v>
      </c>
      <c r="M4894" s="26">
        <f t="shared" si="160"/>
        <v>0.24426354973996953</v>
      </c>
      <c r="N4894" s="54"/>
      <c r="O4894" s="26"/>
      <c r="T4894" s="53"/>
      <c r="Y4894" s="28"/>
    </row>
    <row r="4895" spans="9:25" x14ac:dyDescent="0.3">
      <c r="I4895" s="22">
        <v>44350</v>
      </c>
      <c r="J4895" s="29">
        <f t="shared" si="159"/>
        <v>2021</v>
      </c>
      <c r="K4895" s="29">
        <v>6600</v>
      </c>
      <c r="L4895" s="42">
        <v>6091.51</v>
      </c>
      <c r="M4895" s="26">
        <f t="shared" si="160"/>
        <v>0.23284713044498997</v>
      </c>
      <c r="N4895" s="54"/>
      <c r="O4895" s="26"/>
      <c r="T4895" s="53"/>
      <c r="Y4895" s="28"/>
    </row>
    <row r="4896" spans="9:25" x14ac:dyDescent="0.3">
      <c r="I4896" s="22">
        <v>44351</v>
      </c>
      <c r="J4896" s="29">
        <f t="shared" si="159"/>
        <v>2021</v>
      </c>
      <c r="K4896" s="29">
        <v>6580</v>
      </c>
      <c r="L4896" s="42">
        <v>6065.17</v>
      </c>
      <c r="M4896" s="26">
        <f t="shared" si="160"/>
        <v>0.23358553501332199</v>
      </c>
      <c r="N4896" s="54"/>
      <c r="O4896" s="26"/>
      <c r="T4896" s="53"/>
      <c r="Y4896" s="28"/>
    </row>
    <row r="4897" spans="9:25" x14ac:dyDescent="0.3">
      <c r="I4897" s="22">
        <v>44354</v>
      </c>
      <c r="J4897" s="29">
        <f t="shared" si="159"/>
        <v>2021</v>
      </c>
      <c r="K4897" s="29">
        <v>6530</v>
      </c>
      <c r="L4897" s="42">
        <v>6069.94</v>
      </c>
      <c r="M4897" s="26" t="str">
        <f t="shared" si="160"/>
        <v/>
      </c>
      <c r="N4897" s="54"/>
      <c r="O4897" s="26"/>
      <c r="T4897" s="53"/>
      <c r="Y4897" s="28"/>
    </row>
    <row r="4898" spans="9:25" x14ac:dyDescent="0.3">
      <c r="I4898" s="22">
        <v>44355</v>
      </c>
      <c r="J4898" s="29">
        <f t="shared" si="159"/>
        <v>2021</v>
      </c>
      <c r="K4898" s="29">
        <v>6430</v>
      </c>
      <c r="L4898" s="42">
        <v>5999.37</v>
      </c>
      <c r="M4898" s="26">
        <f t="shared" si="160"/>
        <v>0.18317700609005699</v>
      </c>
      <c r="N4898" s="54"/>
      <c r="O4898" s="26"/>
      <c r="T4898" s="53"/>
      <c r="Y4898" s="28"/>
    </row>
    <row r="4899" spans="9:25" x14ac:dyDescent="0.3">
      <c r="I4899" s="22">
        <v>44356</v>
      </c>
      <c r="J4899" s="29">
        <f t="shared" si="159"/>
        <v>2021</v>
      </c>
      <c r="K4899" s="29">
        <v>6530</v>
      </c>
      <c r="L4899" s="42">
        <v>6047.48</v>
      </c>
      <c r="M4899" s="26">
        <f t="shared" si="160"/>
        <v>0.20107406863076091</v>
      </c>
      <c r="N4899" s="54"/>
      <c r="O4899" s="26"/>
      <c r="T4899" s="53"/>
      <c r="Y4899" s="28"/>
    </row>
    <row r="4900" spans="9:25" x14ac:dyDescent="0.3">
      <c r="I4900" s="22">
        <v>44357</v>
      </c>
      <c r="J4900" s="29">
        <f t="shared" si="159"/>
        <v>2021</v>
      </c>
      <c r="K4900" s="29">
        <v>6620</v>
      </c>
      <c r="L4900" s="42">
        <v>6107.54</v>
      </c>
      <c r="M4900" s="26">
        <f t="shared" si="160"/>
        <v>0.24119837095685953</v>
      </c>
      <c r="N4900" s="54"/>
      <c r="O4900" s="26"/>
      <c r="T4900" s="53"/>
      <c r="Y4900" s="28"/>
    </row>
    <row r="4901" spans="9:25" x14ac:dyDescent="0.3">
      <c r="I4901" s="22">
        <v>44358</v>
      </c>
      <c r="J4901" s="29">
        <f t="shared" si="159"/>
        <v>2021</v>
      </c>
      <c r="K4901" s="29">
        <v>6470</v>
      </c>
      <c r="L4901" s="42">
        <v>6095.5</v>
      </c>
      <c r="M4901" s="26">
        <f t="shared" si="160"/>
        <v>0.25557443740666358</v>
      </c>
      <c r="N4901" s="54"/>
      <c r="O4901" s="26"/>
      <c r="T4901" s="53"/>
      <c r="Y4901" s="28"/>
    </row>
    <row r="4902" spans="9:25" x14ac:dyDescent="0.3">
      <c r="I4902" s="22">
        <v>44361</v>
      </c>
      <c r="J4902" s="29">
        <f t="shared" si="159"/>
        <v>2021</v>
      </c>
      <c r="K4902" s="29">
        <v>6410</v>
      </c>
      <c r="L4902" s="42">
        <v>6080.38</v>
      </c>
      <c r="M4902" s="26" t="str">
        <f t="shared" si="160"/>
        <v/>
      </c>
      <c r="N4902" s="54"/>
      <c r="O4902" s="26"/>
      <c r="T4902" s="53"/>
      <c r="Y4902" s="28"/>
    </row>
    <row r="4903" spans="9:25" x14ac:dyDescent="0.3">
      <c r="I4903" s="22">
        <v>44362</v>
      </c>
      <c r="J4903" s="29">
        <f t="shared" si="159"/>
        <v>2021</v>
      </c>
      <c r="K4903" s="29">
        <v>6470</v>
      </c>
      <c r="L4903" s="42">
        <v>6089.04</v>
      </c>
      <c r="M4903" s="26">
        <f t="shared" si="160"/>
        <v>0.26424629490442947</v>
      </c>
      <c r="N4903" s="54"/>
      <c r="O4903" s="26"/>
      <c r="T4903" s="53"/>
      <c r="Y4903" s="28"/>
    </row>
    <row r="4904" spans="9:25" x14ac:dyDescent="0.3">
      <c r="I4904" s="22">
        <v>44363</v>
      </c>
      <c r="J4904" s="29">
        <f t="shared" si="159"/>
        <v>2021</v>
      </c>
      <c r="K4904" s="29">
        <v>6385</v>
      </c>
      <c r="L4904" s="42">
        <v>6078.57</v>
      </c>
      <c r="M4904" s="26">
        <f t="shared" si="160"/>
        <v>0.21901509287149595</v>
      </c>
      <c r="N4904" s="54"/>
      <c r="O4904" s="26"/>
      <c r="T4904" s="53"/>
      <c r="Y4904" s="28"/>
    </row>
    <row r="4905" spans="9:25" x14ac:dyDescent="0.3">
      <c r="I4905" s="22">
        <v>44364</v>
      </c>
      <c r="J4905" s="29">
        <f t="shared" si="159"/>
        <v>2021</v>
      </c>
      <c r="K4905" s="29">
        <v>6330</v>
      </c>
      <c r="L4905" s="42">
        <v>6068.45</v>
      </c>
      <c r="M4905" s="26">
        <f t="shared" si="160"/>
        <v>0.21666352565670502</v>
      </c>
      <c r="N4905" s="54"/>
      <c r="O4905" s="26"/>
      <c r="T4905" s="53"/>
      <c r="Y4905" s="28"/>
    </row>
    <row r="4906" spans="9:25" x14ac:dyDescent="0.3">
      <c r="I4906" s="22">
        <v>44365</v>
      </c>
      <c r="J4906" s="29">
        <f t="shared" si="159"/>
        <v>2021</v>
      </c>
      <c r="K4906" s="29">
        <v>6325</v>
      </c>
      <c r="L4906" s="42">
        <v>6007.12</v>
      </c>
      <c r="M4906" s="26">
        <f t="shared" si="160"/>
        <v>0.21965788538652858</v>
      </c>
      <c r="N4906" s="54"/>
      <c r="O4906" s="26"/>
      <c r="T4906" s="53"/>
      <c r="Y4906" s="28"/>
    </row>
    <row r="4907" spans="9:25" x14ac:dyDescent="0.3">
      <c r="I4907" s="22">
        <v>44368</v>
      </c>
      <c r="J4907" s="29">
        <f t="shared" si="159"/>
        <v>2021</v>
      </c>
      <c r="K4907" s="29">
        <v>6250</v>
      </c>
      <c r="L4907" s="42">
        <v>5996.25</v>
      </c>
      <c r="M4907" s="26" t="str">
        <f t="shared" si="160"/>
        <v/>
      </c>
      <c r="N4907" s="54"/>
      <c r="O4907" s="26"/>
      <c r="T4907" s="53"/>
      <c r="Y4907" s="28"/>
    </row>
    <row r="4908" spans="9:25" x14ac:dyDescent="0.3">
      <c r="I4908" s="22">
        <v>44369</v>
      </c>
      <c r="J4908" s="29">
        <f t="shared" si="159"/>
        <v>2021</v>
      </c>
      <c r="K4908" s="29">
        <v>6340</v>
      </c>
      <c r="L4908" s="42">
        <v>6087.84</v>
      </c>
      <c r="M4908" s="26">
        <f t="shared" si="160"/>
        <v>0.23766017528558625</v>
      </c>
      <c r="N4908" s="54"/>
      <c r="O4908" s="26"/>
      <c r="T4908" s="53"/>
      <c r="Y4908" s="28"/>
    </row>
    <row r="4909" spans="9:25" x14ac:dyDescent="0.3">
      <c r="I4909" s="22">
        <v>44370</v>
      </c>
      <c r="J4909" s="29">
        <f t="shared" si="159"/>
        <v>2021</v>
      </c>
      <c r="K4909" s="29">
        <v>6230</v>
      </c>
      <c r="L4909" s="42">
        <v>6034.54</v>
      </c>
      <c r="M4909" s="26">
        <f t="shared" si="160"/>
        <v>0.23680656182557133</v>
      </c>
      <c r="N4909" s="54"/>
      <c r="O4909" s="26"/>
      <c r="T4909" s="53"/>
      <c r="Y4909" s="28"/>
    </row>
    <row r="4910" spans="9:25" x14ac:dyDescent="0.3">
      <c r="I4910" s="22">
        <v>44371</v>
      </c>
      <c r="J4910" s="29">
        <f t="shared" si="159"/>
        <v>2021</v>
      </c>
      <c r="K4910" s="29">
        <v>6210</v>
      </c>
      <c r="L4910" s="42">
        <v>6012.06</v>
      </c>
      <c r="M4910" s="26">
        <f t="shared" si="160"/>
        <v>0.21095407000984967</v>
      </c>
      <c r="N4910" s="54"/>
      <c r="O4910" s="26"/>
      <c r="T4910" s="53"/>
      <c r="Y4910" s="28"/>
    </row>
    <row r="4911" spans="9:25" x14ac:dyDescent="0.3">
      <c r="I4911" s="22">
        <v>44372</v>
      </c>
      <c r="J4911" s="29">
        <f t="shared" si="159"/>
        <v>2021</v>
      </c>
      <c r="K4911" s="29">
        <v>6190</v>
      </c>
      <c r="L4911" s="42">
        <v>6022.4</v>
      </c>
      <c r="M4911" s="26">
        <f t="shared" si="160"/>
        <v>0.2298819824658497</v>
      </c>
      <c r="N4911" s="54"/>
      <c r="O4911" s="26"/>
      <c r="T4911" s="53"/>
      <c r="Y4911" s="28"/>
    </row>
    <row r="4912" spans="9:25" x14ac:dyDescent="0.3">
      <c r="I4912" s="22">
        <v>44375</v>
      </c>
      <c r="J4912" s="29">
        <f t="shared" si="159"/>
        <v>2021</v>
      </c>
      <c r="K4912" s="29">
        <v>6055</v>
      </c>
      <c r="L4912" s="42">
        <v>5939.47</v>
      </c>
      <c r="M4912" s="26" t="str">
        <f t="shared" si="160"/>
        <v/>
      </c>
      <c r="N4912" s="54"/>
      <c r="O4912" s="26"/>
      <c r="T4912" s="53"/>
      <c r="Y4912" s="28"/>
    </row>
    <row r="4913" spans="9:25" x14ac:dyDescent="0.3">
      <c r="I4913" s="22">
        <v>44376</v>
      </c>
      <c r="J4913" s="29">
        <f t="shared" si="159"/>
        <v>2021</v>
      </c>
      <c r="K4913" s="29">
        <v>6045</v>
      </c>
      <c r="L4913" s="42">
        <v>5949.05</v>
      </c>
      <c r="M4913" s="26">
        <f t="shared" si="160"/>
        <v>0.21364105577112186</v>
      </c>
      <c r="N4913" s="54"/>
      <c r="O4913" s="26"/>
      <c r="T4913" s="53"/>
      <c r="Y4913" s="28"/>
    </row>
    <row r="4914" spans="9:25" x14ac:dyDescent="0.3">
      <c r="I4914" s="22">
        <v>44377</v>
      </c>
      <c r="J4914" s="29">
        <f t="shared" si="159"/>
        <v>2021</v>
      </c>
      <c r="K4914" s="29">
        <v>6025</v>
      </c>
      <c r="L4914" s="42">
        <v>5985.49</v>
      </c>
      <c r="M4914" s="26">
        <f t="shared" si="160"/>
        <v>0.22018636642550324</v>
      </c>
      <c r="N4914" s="54"/>
      <c r="O4914" s="26"/>
      <c r="T4914" s="53"/>
      <c r="Y4914" s="28"/>
    </row>
    <row r="4915" spans="9:25" x14ac:dyDescent="0.3">
      <c r="I4915" s="22">
        <v>44378</v>
      </c>
      <c r="J4915" s="29">
        <f t="shared" si="159"/>
        <v>2021</v>
      </c>
      <c r="K4915" s="29">
        <v>6025</v>
      </c>
      <c r="L4915" s="42">
        <v>6005.96</v>
      </c>
      <c r="M4915" s="26">
        <f t="shared" si="160"/>
        <v>0.22211708879433656</v>
      </c>
      <c r="N4915" s="54"/>
      <c r="O4915" s="26"/>
      <c r="T4915" s="53"/>
      <c r="Y4915" s="28"/>
    </row>
    <row r="4916" spans="9:25" x14ac:dyDescent="0.3">
      <c r="I4916" s="22">
        <v>44379</v>
      </c>
      <c r="J4916" s="29">
        <f t="shared" si="159"/>
        <v>2021</v>
      </c>
      <c r="K4916" s="29">
        <v>6100</v>
      </c>
      <c r="L4916" s="42">
        <v>6023.01</v>
      </c>
      <c r="M4916" s="26">
        <f t="shared" si="160"/>
        <v>0.21265890576993557</v>
      </c>
      <c r="N4916" s="54"/>
      <c r="O4916" s="26"/>
      <c r="T4916" s="53"/>
      <c r="Y4916" s="28"/>
    </row>
    <row r="4917" spans="9:25" x14ac:dyDescent="0.3">
      <c r="I4917" s="22">
        <v>44382</v>
      </c>
      <c r="J4917" s="29">
        <f t="shared" si="159"/>
        <v>2021</v>
      </c>
      <c r="K4917" s="29">
        <v>6110</v>
      </c>
      <c r="L4917" s="42">
        <v>6005.61</v>
      </c>
      <c r="M4917" s="26" t="str">
        <f t="shared" si="160"/>
        <v/>
      </c>
      <c r="N4917" s="54"/>
      <c r="O4917" s="26"/>
      <c r="T4917" s="53"/>
      <c r="Y4917" s="28"/>
    </row>
    <row r="4918" spans="9:25" x14ac:dyDescent="0.3">
      <c r="I4918" s="22">
        <v>44383</v>
      </c>
      <c r="J4918" s="29">
        <f t="shared" si="159"/>
        <v>2021</v>
      </c>
      <c r="K4918" s="29">
        <v>6055</v>
      </c>
      <c r="L4918" s="42">
        <v>6047.11</v>
      </c>
      <c r="M4918" s="26">
        <f t="shared" si="160"/>
        <v>0.21212017951961062</v>
      </c>
      <c r="N4918" s="54"/>
      <c r="O4918" s="26"/>
      <c r="T4918" s="53"/>
      <c r="Y4918" s="28"/>
    </row>
    <row r="4919" spans="9:25" x14ac:dyDescent="0.3">
      <c r="I4919" s="22">
        <v>44384</v>
      </c>
      <c r="J4919" s="29">
        <f t="shared" si="159"/>
        <v>2021</v>
      </c>
      <c r="K4919" s="29">
        <v>6065</v>
      </c>
      <c r="L4919" s="42">
        <v>6044.04</v>
      </c>
      <c r="M4919" s="26">
        <f t="shared" si="160"/>
        <v>0.21193965206092544</v>
      </c>
      <c r="N4919" s="54"/>
      <c r="O4919" s="26"/>
      <c r="T4919" s="53"/>
      <c r="Y4919" s="28"/>
    </row>
    <row r="4920" spans="9:25" x14ac:dyDescent="0.3">
      <c r="I4920" s="22">
        <v>44385</v>
      </c>
      <c r="J4920" s="29">
        <f t="shared" si="159"/>
        <v>2021</v>
      </c>
      <c r="K4920" s="29">
        <v>6015</v>
      </c>
      <c r="L4920" s="42">
        <v>6039.9</v>
      </c>
      <c r="M4920" s="26">
        <f t="shared" si="160"/>
        <v>0.18985376770281523</v>
      </c>
      <c r="N4920" s="54"/>
      <c r="O4920" s="26"/>
      <c r="T4920" s="53"/>
      <c r="Y4920" s="28"/>
    </row>
    <row r="4921" spans="9:25" x14ac:dyDescent="0.3">
      <c r="I4921" s="22">
        <v>44386</v>
      </c>
      <c r="J4921" s="29">
        <f t="shared" si="159"/>
        <v>2021</v>
      </c>
      <c r="K4921" s="29">
        <v>6020</v>
      </c>
      <c r="L4921" s="42">
        <v>6039.84</v>
      </c>
      <c r="M4921" s="26">
        <f t="shared" si="160"/>
        <v>0.19534752087460594</v>
      </c>
      <c r="N4921" s="54"/>
      <c r="O4921" s="26"/>
      <c r="T4921" s="53"/>
      <c r="Y4921" s="28"/>
    </row>
    <row r="4922" spans="9:25" x14ac:dyDescent="0.3">
      <c r="I4922" s="22">
        <v>44389</v>
      </c>
      <c r="J4922" s="29">
        <f t="shared" si="159"/>
        <v>2021</v>
      </c>
      <c r="K4922" s="29">
        <v>6170</v>
      </c>
      <c r="L4922" s="42">
        <v>6078.57</v>
      </c>
      <c r="M4922" s="26" t="str">
        <f t="shared" si="160"/>
        <v/>
      </c>
      <c r="N4922" s="54"/>
      <c r="O4922" s="26"/>
      <c r="T4922" s="53"/>
      <c r="Y4922" s="28"/>
    </row>
    <row r="4923" spans="9:25" x14ac:dyDescent="0.3">
      <c r="I4923" s="22">
        <v>44390</v>
      </c>
      <c r="J4923" s="29">
        <f t="shared" si="159"/>
        <v>2021</v>
      </c>
      <c r="K4923" s="29">
        <v>6045</v>
      </c>
      <c r="L4923" s="42">
        <v>6012.03</v>
      </c>
      <c r="M4923" s="26">
        <f t="shared" si="160"/>
        <v>0.18710422652015518</v>
      </c>
      <c r="N4923" s="54"/>
      <c r="O4923" s="26"/>
      <c r="T4923" s="53"/>
      <c r="Y4923" s="28"/>
    </row>
    <row r="4924" spans="9:25" x14ac:dyDescent="0.3">
      <c r="I4924" s="22">
        <v>44391</v>
      </c>
      <c r="J4924" s="29">
        <f t="shared" si="159"/>
        <v>2021</v>
      </c>
      <c r="K4924" s="29">
        <v>5990</v>
      </c>
      <c r="L4924" s="42">
        <v>5979.22</v>
      </c>
      <c r="M4924" s="26">
        <f t="shared" si="160"/>
        <v>0.17721573815936625</v>
      </c>
      <c r="N4924" s="54"/>
      <c r="O4924" s="26"/>
      <c r="T4924" s="53"/>
      <c r="Y4924" s="28"/>
    </row>
    <row r="4925" spans="9:25" x14ac:dyDescent="0.3">
      <c r="I4925" s="22">
        <v>44392</v>
      </c>
      <c r="J4925" s="29">
        <f t="shared" si="159"/>
        <v>2021</v>
      </c>
      <c r="K4925" s="29">
        <v>6115</v>
      </c>
      <c r="L4925" s="42">
        <v>6046.75</v>
      </c>
      <c r="M4925" s="26">
        <f t="shared" si="160"/>
        <v>0.19129004294889471</v>
      </c>
      <c r="N4925" s="54"/>
      <c r="O4925" s="26"/>
      <c r="T4925" s="53"/>
      <c r="Y4925" s="28"/>
    </row>
    <row r="4926" spans="9:25" x14ac:dyDescent="0.3">
      <c r="I4926" s="22">
        <v>44393</v>
      </c>
      <c r="J4926" s="29">
        <f t="shared" si="159"/>
        <v>2021</v>
      </c>
      <c r="K4926" s="29">
        <v>6110</v>
      </c>
      <c r="L4926" s="42">
        <v>6072.51</v>
      </c>
      <c r="M4926" s="26">
        <f t="shared" si="160"/>
        <v>0.19106891025955361</v>
      </c>
      <c r="N4926" s="54"/>
      <c r="O4926" s="26"/>
      <c r="T4926" s="53"/>
      <c r="Y4926" s="28"/>
    </row>
    <row r="4927" spans="9:25" x14ac:dyDescent="0.3">
      <c r="I4927" s="22">
        <v>44396</v>
      </c>
      <c r="J4927" s="29">
        <f t="shared" si="159"/>
        <v>2021</v>
      </c>
      <c r="K4927" s="29">
        <v>6005</v>
      </c>
      <c r="L4927" s="42">
        <v>6017.39</v>
      </c>
      <c r="M4927" s="26" t="str">
        <f t="shared" si="160"/>
        <v/>
      </c>
      <c r="N4927" s="54"/>
      <c r="O4927" s="26"/>
      <c r="T4927" s="53"/>
      <c r="Y4927" s="28"/>
    </row>
    <row r="4928" spans="9:25" x14ac:dyDescent="0.3">
      <c r="I4928" s="22">
        <v>44398</v>
      </c>
      <c r="J4928" s="29">
        <f t="shared" si="159"/>
        <v>2021</v>
      </c>
      <c r="K4928" s="29">
        <v>6010</v>
      </c>
      <c r="L4928" s="42">
        <v>6029.98</v>
      </c>
      <c r="M4928" s="26">
        <f t="shared" si="160"/>
        <v>0.17894856208856408</v>
      </c>
      <c r="N4928" s="54"/>
      <c r="O4928" s="26"/>
      <c r="T4928" s="53"/>
      <c r="Y4928" s="28"/>
    </row>
    <row r="4929" spans="9:25" x14ac:dyDescent="0.3">
      <c r="I4929" s="22">
        <v>44399</v>
      </c>
      <c r="J4929" s="29">
        <f t="shared" si="159"/>
        <v>2021</v>
      </c>
      <c r="K4929" s="29">
        <v>6155</v>
      </c>
      <c r="L4929" s="42">
        <v>6137.55</v>
      </c>
      <c r="M4929" s="26">
        <f t="shared" si="160"/>
        <v>0.20104144855670741</v>
      </c>
      <c r="N4929" s="54"/>
      <c r="O4929" s="26"/>
      <c r="T4929" s="53"/>
      <c r="Y4929" s="28"/>
    </row>
    <row r="4930" spans="9:25" x14ac:dyDescent="0.3">
      <c r="I4930" s="22">
        <v>44400</v>
      </c>
      <c r="J4930" s="29">
        <f t="shared" si="159"/>
        <v>2021</v>
      </c>
      <c r="K4930" s="29">
        <v>6035</v>
      </c>
      <c r="L4930" s="42">
        <v>6101.69</v>
      </c>
      <c r="M4930" s="26">
        <f t="shared" si="160"/>
        <v>0.18594327319091689</v>
      </c>
      <c r="N4930" s="54"/>
      <c r="O4930" s="26"/>
      <c r="T4930" s="53"/>
      <c r="Y4930" s="28"/>
    </row>
    <row r="4931" spans="9:25" x14ac:dyDescent="0.3">
      <c r="I4931" s="22">
        <v>44403</v>
      </c>
      <c r="J4931" s="29">
        <f t="shared" si="159"/>
        <v>2021</v>
      </c>
      <c r="K4931" s="29">
        <v>6005</v>
      </c>
      <c r="L4931" s="42">
        <v>6106.39</v>
      </c>
      <c r="M4931" s="26" t="str">
        <f t="shared" si="160"/>
        <v/>
      </c>
      <c r="N4931" s="54"/>
      <c r="O4931" s="26"/>
      <c r="T4931" s="53"/>
      <c r="Y4931" s="28"/>
    </row>
    <row r="4932" spans="9:25" x14ac:dyDescent="0.3">
      <c r="I4932" s="22">
        <v>44404</v>
      </c>
      <c r="J4932" s="29">
        <f t="shared" si="159"/>
        <v>2021</v>
      </c>
      <c r="K4932" s="29">
        <v>6005</v>
      </c>
      <c r="L4932" s="42">
        <v>6097.05</v>
      </c>
      <c r="M4932" s="26">
        <f t="shared" si="160"/>
        <v>0.19160508690222353</v>
      </c>
      <c r="N4932" s="54"/>
      <c r="O4932" s="26"/>
      <c r="T4932" s="53"/>
      <c r="Y4932" s="28"/>
    </row>
    <row r="4933" spans="9:25" x14ac:dyDescent="0.3">
      <c r="I4933" s="22">
        <v>44405</v>
      </c>
      <c r="J4933" s="29">
        <f t="shared" ref="J4933:J4996" si="161">YEAR(I4933)</f>
        <v>2021</v>
      </c>
      <c r="K4933" s="29">
        <v>5980</v>
      </c>
      <c r="L4933" s="42">
        <v>6088.52</v>
      </c>
      <c r="M4933" s="26">
        <f t="shared" ref="M4933:M4996" si="162">IFERROR((L4933-_xlfn.XLOOKUP(EDATE(I4933, -12), I:I, L:L, "", 0)) / _xlfn.XLOOKUP(EDATE(I4933, -12), I:I, L:L, "", 0),IF(_xlfn.XLOOKUP(EDATE(I4933, -12), I:I, L:L, "", 0)=0, "Previous Year Value is Zero", ""))</f>
        <v>0.19079442752675063</v>
      </c>
      <c r="N4933" s="54"/>
      <c r="O4933" s="26"/>
      <c r="T4933" s="53"/>
      <c r="Y4933" s="28"/>
    </row>
    <row r="4934" spans="9:25" x14ac:dyDescent="0.3">
      <c r="I4934" s="22">
        <v>44406</v>
      </c>
      <c r="J4934" s="29">
        <f t="shared" si="161"/>
        <v>2021</v>
      </c>
      <c r="K4934" s="29">
        <v>6040</v>
      </c>
      <c r="L4934" s="42">
        <v>6120.73</v>
      </c>
      <c r="M4934" s="26">
        <f t="shared" si="162"/>
        <v>0.19753439076834581</v>
      </c>
      <c r="N4934" s="54"/>
      <c r="O4934" s="26"/>
      <c r="T4934" s="53"/>
      <c r="Y4934" s="28"/>
    </row>
    <row r="4935" spans="9:25" x14ac:dyDescent="0.3">
      <c r="I4935" s="22">
        <v>44407</v>
      </c>
      <c r="J4935" s="29">
        <f t="shared" si="161"/>
        <v>2021</v>
      </c>
      <c r="K4935" s="29">
        <v>5970</v>
      </c>
      <c r="L4935" s="42">
        <v>6070.04</v>
      </c>
      <c r="M4935" s="26">
        <f t="shared" si="162"/>
        <v>0.17873322937764458</v>
      </c>
      <c r="N4935" s="54"/>
      <c r="O4935" s="26"/>
      <c r="T4935" s="53"/>
      <c r="Y4935" s="28"/>
    </row>
    <row r="4936" spans="9:25" x14ac:dyDescent="0.3">
      <c r="I4936" s="22">
        <v>44410</v>
      </c>
      <c r="J4936" s="29">
        <f t="shared" si="161"/>
        <v>2021</v>
      </c>
      <c r="K4936" s="29">
        <v>5960</v>
      </c>
      <c r="L4936" s="42">
        <v>6096.54</v>
      </c>
      <c r="M4936" s="26" t="str">
        <f t="shared" si="162"/>
        <v/>
      </c>
      <c r="N4936" s="54"/>
      <c r="O4936" s="26"/>
      <c r="T4936" s="53"/>
      <c r="Y4936" s="28"/>
    </row>
    <row r="4937" spans="9:25" x14ac:dyDescent="0.3">
      <c r="I4937" s="22">
        <v>44411</v>
      </c>
      <c r="J4937" s="29">
        <f t="shared" si="161"/>
        <v>2021</v>
      </c>
      <c r="K4937" s="29">
        <v>6145</v>
      </c>
      <c r="L4937" s="42">
        <v>6130.57</v>
      </c>
      <c r="M4937" s="26">
        <f t="shared" si="162"/>
        <v>0.22459060928205302</v>
      </c>
      <c r="N4937" s="54"/>
      <c r="O4937" s="26"/>
      <c r="T4937" s="53"/>
      <c r="Y4937" s="28"/>
    </row>
    <row r="4938" spans="9:25" x14ac:dyDescent="0.3">
      <c r="I4938" s="22">
        <v>44412</v>
      </c>
      <c r="J4938" s="29">
        <f t="shared" si="161"/>
        <v>2021</v>
      </c>
      <c r="K4938" s="29">
        <v>6120</v>
      </c>
      <c r="L4938" s="42">
        <v>6159.04</v>
      </c>
      <c r="M4938" s="26">
        <f t="shared" si="162"/>
        <v>0.21360394088669951</v>
      </c>
      <c r="N4938" s="54"/>
      <c r="O4938" s="26"/>
      <c r="T4938" s="53"/>
      <c r="Y4938" s="28"/>
    </row>
    <row r="4939" spans="9:25" x14ac:dyDescent="0.3">
      <c r="I4939" s="22">
        <v>44413</v>
      </c>
      <c r="J4939" s="29">
        <f t="shared" si="161"/>
        <v>2021</v>
      </c>
      <c r="K4939" s="29">
        <v>6300</v>
      </c>
      <c r="L4939" s="42">
        <v>6205.42</v>
      </c>
      <c r="M4939" s="26">
        <f t="shared" si="162"/>
        <v>0.21032952672589497</v>
      </c>
      <c r="N4939" s="54"/>
      <c r="O4939" s="26"/>
      <c r="T4939" s="53"/>
      <c r="Y4939" s="28"/>
    </row>
    <row r="4940" spans="9:25" x14ac:dyDescent="0.3">
      <c r="I4940" s="22">
        <v>44414</v>
      </c>
      <c r="J4940" s="29">
        <f t="shared" si="161"/>
        <v>2021</v>
      </c>
      <c r="K4940" s="29">
        <v>6160</v>
      </c>
      <c r="L4940" s="42">
        <v>6203.43</v>
      </c>
      <c r="M4940" s="26">
        <f t="shared" si="162"/>
        <v>0.19797345445486617</v>
      </c>
      <c r="N4940" s="54"/>
      <c r="O4940" s="26"/>
      <c r="T4940" s="53"/>
      <c r="Y4940" s="28"/>
    </row>
    <row r="4941" spans="9:25" x14ac:dyDescent="0.3">
      <c r="I4941" s="22">
        <v>44417</v>
      </c>
      <c r="J4941" s="29">
        <f t="shared" si="161"/>
        <v>2021</v>
      </c>
      <c r="K4941" s="29">
        <v>6200</v>
      </c>
      <c r="L4941" s="42">
        <v>6127.46</v>
      </c>
      <c r="M4941" s="26" t="str">
        <f t="shared" si="162"/>
        <v/>
      </c>
      <c r="N4941" s="54"/>
      <c r="O4941" s="26"/>
      <c r="T4941" s="53"/>
      <c r="Y4941" s="28"/>
    </row>
    <row r="4942" spans="9:25" x14ac:dyDescent="0.3">
      <c r="I4942" s="22">
        <v>44418</v>
      </c>
      <c r="J4942" s="29">
        <f t="shared" si="161"/>
        <v>2021</v>
      </c>
      <c r="K4942" s="29">
        <v>6300</v>
      </c>
      <c r="L4942" s="42">
        <v>6088.41</v>
      </c>
      <c r="M4942" s="26">
        <f t="shared" si="162"/>
        <v>0.18042083589416477</v>
      </c>
      <c r="N4942" s="54"/>
      <c r="O4942" s="26"/>
      <c r="T4942" s="53"/>
      <c r="Y4942" s="28"/>
    </row>
    <row r="4943" spans="9:25" x14ac:dyDescent="0.3">
      <c r="I4943" s="22">
        <v>44420</v>
      </c>
      <c r="J4943" s="29">
        <f t="shared" si="161"/>
        <v>2021</v>
      </c>
      <c r="K4943" s="29">
        <v>6300</v>
      </c>
      <c r="L4943" s="42">
        <v>6139.65</v>
      </c>
      <c r="M4943" s="26">
        <f t="shared" si="162"/>
        <v>0.17315537551710627</v>
      </c>
      <c r="N4943" s="54"/>
      <c r="O4943" s="26"/>
      <c r="T4943" s="53"/>
      <c r="Y4943" s="28"/>
    </row>
    <row r="4944" spans="9:25" x14ac:dyDescent="0.3">
      <c r="I4944" s="22">
        <v>44421</v>
      </c>
      <c r="J4944" s="29">
        <f t="shared" si="161"/>
        <v>2021</v>
      </c>
      <c r="K4944" s="29">
        <v>6410</v>
      </c>
      <c r="L4944" s="42">
        <v>6139.49</v>
      </c>
      <c r="M4944" s="26">
        <f t="shared" si="162"/>
        <v>0.17182612015078491</v>
      </c>
      <c r="N4944" s="54"/>
      <c r="O4944" s="26"/>
      <c r="T4944" s="53"/>
      <c r="Y4944" s="28"/>
    </row>
    <row r="4945" spans="9:25" x14ac:dyDescent="0.3">
      <c r="I4945" s="22">
        <v>44424</v>
      </c>
      <c r="J4945" s="29">
        <f t="shared" si="161"/>
        <v>2021</v>
      </c>
      <c r="K4945" s="29">
        <v>6420</v>
      </c>
      <c r="L4945" s="42">
        <v>6087.91</v>
      </c>
      <c r="M4945" s="26" t="str">
        <f t="shared" si="162"/>
        <v/>
      </c>
      <c r="N4945" s="54"/>
      <c r="O4945" s="26"/>
      <c r="T4945" s="53"/>
      <c r="Y4945" s="28"/>
    </row>
    <row r="4946" spans="9:25" x14ac:dyDescent="0.3">
      <c r="I4946" s="22">
        <v>44426</v>
      </c>
      <c r="J4946" s="29">
        <f t="shared" si="161"/>
        <v>2021</v>
      </c>
      <c r="K4946" s="29">
        <v>6600</v>
      </c>
      <c r="L4946" s="42">
        <v>6118.15</v>
      </c>
      <c r="M4946" s="26">
        <f t="shared" si="162"/>
        <v>0.1554208835599234</v>
      </c>
      <c r="N4946" s="54"/>
      <c r="O4946" s="26"/>
      <c r="T4946" s="53"/>
      <c r="Y4946" s="28"/>
    </row>
    <row r="4947" spans="9:25" x14ac:dyDescent="0.3">
      <c r="I4947" s="22">
        <v>44427</v>
      </c>
      <c r="J4947" s="29">
        <f t="shared" si="161"/>
        <v>2021</v>
      </c>
      <c r="K4947" s="29">
        <v>6600</v>
      </c>
      <c r="L4947" s="42">
        <v>5992.32</v>
      </c>
      <c r="M4947" s="26">
        <f t="shared" si="162"/>
        <v>0.13645665214562999</v>
      </c>
      <c r="N4947" s="54"/>
      <c r="O4947" s="26"/>
      <c r="T4947" s="53"/>
      <c r="Y4947" s="28"/>
    </row>
    <row r="4948" spans="9:25" x14ac:dyDescent="0.3">
      <c r="I4948" s="22">
        <v>44428</v>
      </c>
      <c r="J4948" s="29">
        <f t="shared" si="161"/>
        <v>2021</v>
      </c>
      <c r="K4948" s="29">
        <v>6600</v>
      </c>
      <c r="L4948" s="42">
        <v>6030.77</v>
      </c>
      <c r="M4948" s="26" t="str">
        <f t="shared" si="162"/>
        <v/>
      </c>
      <c r="N4948" s="54"/>
      <c r="O4948" s="26"/>
      <c r="T4948" s="53"/>
      <c r="Y4948" s="28"/>
    </row>
    <row r="4949" spans="9:25" x14ac:dyDescent="0.3">
      <c r="I4949" s="22">
        <v>44431</v>
      </c>
      <c r="J4949" s="29">
        <f t="shared" si="161"/>
        <v>2021</v>
      </c>
      <c r="K4949" s="29">
        <v>6590</v>
      </c>
      <c r="L4949" s="42">
        <v>6109.83</v>
      </c>
      <c r="M4949" s="26" t="str">
        <f t="shared" si="162"/>
        <v/>
      </c>
      <c r="N4949" s="54"/>
      <c r="O4949" s="26"/>
      <c r="T4949" s="53"/>
      <c r="Y4949" s="28"/>
    </row>
    <row r="4950" spans="9:25" x14ac:dyDescent="0.3">
      <c r="I4950" s="22">
        <v>44432</v>
      </c>
      <c r="J4950" s="29">
        <f t="shared" si="161"/>
        <v>2021</v>
      </c>
      <c r="K4950" s="29">
        <v>6600</v>
      </c>
      <c r="L4950" s="42">
        <v>6089.5</v>
      </c>
      <c r="M4950" s="26">
        <f t="shared" si="162"/>
        <v>0.15396131164440671</v>
      </c>
      <c r="N4950" s="54"/>
      <c r="O4950" s="26"/>
      <c r="T4950" s="53"/>
      <c r="Y4950" s="28"/>
    </row>
    <row r="4951" spans="9:25" x14ac:dyDescent="0.3">
      <c r="I4951" s="22">
        <v>44433</v>
      </c>
      <c r="J4951" s="29">
        <f t="shared" si="161"/>
        <v>2021</v>
      </c>
      <c r="K4951" s="29">
        <v>6600</v>
      </c>
      <c r="L4951" s="42">
        <v>6113.24</v>
      </c>
      <c r="M4951" s="26">
        <f t="shared" si="162"/>
        <v>0.14503951195847814</v>
      </c>
      <c r="N4951" s="54"/>
      <c r="O4951" s="26"/>
      <c r="T4951" s="53"/>
      <c r="Y4951" s="28"/>
    </row>
    <row r="4952" spans="9:25" x14ac:dyDescent="0.3">
      <c r="I4952" s="22">
        <v>44434</v>
      </c>
      <c r="J4952" s="29">
        <f t="shared" si="161"/>
        <v>2021</v>
      </c>
      <c r="K4952" s="29">
        <v>6560</v>
      </c>
      <c r="L4952" s="42">
        <v>6058.08</v>
      </c>
      <c r="M4952" s="26">
        <f t="shared" si="162"/>
        <v>0.13440180662992737</v>
      </c>
      <c r="N4952" s="54"/>
      <c r="O4952" s="26"/>
      <c r="T4952" s="53"/>
      <c r="Y4952" s="28"/>
    </row>
    <row r="4953" spans="9:25" x14ac:dyDescent="0.3">
      <c r="I4953" s="22">
        <v>44435</v>
      </c>
      <c r="J4953" s="29">
        <f t="shared" si="161"/>
        <v>2021</v>
      </c>
      <c r="K4953" s="29">
        <v>6510</v>
      </c>
      <c r="L4953" s="42">
        <v>6041.37</v>
      </c>
      <c r="M4953" s="26">
        <f t="shared" si="162"/>
        <v>0.12471446363844527</v>
      </c>
      <c r="N4953" s="54"/>
      <c r="O4953" s="26"/>
      <c r="T4953" s="53"/>
      <c r="Y4953" s="28"/>
    </row>
    <row r="4954" spans="9:25" x14ac:dyDescent="0.3">
      <c r="I4954" s="22">
        <v>44438</v>
      </c>
      <c r="J4954" s="29">
        <f t="shared" si="161"/>
        <v>2021</v>
      </c>
      <c r="K4954" s="29">
        <v>6565</v>
      </c>
      <c r="L4954" s="42">
        <v>6144.9</v>
      </c>
      <c r="M4954" s="26" t="str">
        <f t="shared" si="162"/>
        <v/>
      </c>
      <c r="N4954" s="54"/>
      <c r="O4954" s="26"/>
      <c r="T4954" s="53"/>
      <c r="Y4954" s="28"/>
    </row>
    <row r="4955" spans="9:25" x14ac:dyDescent="0.3">
      <c r="I4955" s="22">
        <v>44439</v>
      </c>
      <c r="J4955" s="29">
        <f t="shared" si="161"/>
        <v>2021</v>
      </c>
      <c r="K4955" s="29">
        <v>6550</v>
      </c>
      <c r="L4955" s="42">
        <v>6150.3</v>
      </c>
      <c r="M4955" s="26">
        <f t="shared" si="162"/>
        <v>0.17405970040985103</v>
      </c>
      <c r="N4955" s="54"/>
      <c r="O4955" s="26"/>
      <c r="T4955" s="53"/>
      <c r="Y4955" s="28"/>
    </row>
    <row r="4956" spans="9:25" x14ac:dyDescent="0.3">
      <c r="I4956" s="22">
        <v>44440</v>
      </c>
      <c r="J4956" s="29">
        <f t="shared" si="161"/>
        <v>2021</v>
      </c>
      <c r="K4956" s="29">
        <v>6565</v>
      </c>
      <c r="L4956" s="42">
        <v>6090.93</v>
      </c>
      <c r="M4956" s="26">
        <f t="shared" si="162"/>
        <v>0.14692092161455783</v>
      </c>
      <c r="N4956" s="54"/>
      <c r="O4956" s="26"/>
      <c r="T4956" s="53"/>
      <c r="Y4956" s="28"/>
    </row>
    <row r="4957" spans="9:25" x14ac:dyDescent="0.3">
      <c r="I4957" s="22">
        <v>44441</v>
      </c>
      <c r="J4957" s="29">
        <f t="shared" si="161"/>
        <v>2021</v>
      </c>
      <c r="K4957" s="29">
        <v>6540</v>
      </c>
      <c r="L4957" s="42">
        <v>6078.23</v>
      </c>
      <c r="M4957" s="26">
        <f t="shared" si="162"/>
        <v>0.14425156768581135</v>
      </c>
      <c r="N4957" s="54"/>
      <c r="O4957" s="26"/>
      <c r="T4957" s="53"/>
      <c r="Y4957" s="28"/>
    </row>
    <row r="4958" spans="9:25" x14ac:dyDescent="0.3">
      <c r="I4958" s="22">
        <v>44442</v>
      </c>
      <c r="J4958" s="29">
        <f t="shared" si="161"/>
        <v>2021</v>
      </c>
      <c r="K4958" s="29">
        <v>6600</v>
      </c>
      <c r="L4958" s="42">
        <v>6126.92</v>
      </c>
      <c r="M4958" s="26">
        <f t="shared" si="162"/>
        <v>0.16022352631509174</v>
      </c>
      <c r="N4958" s="54"/>
      <c r="O4958" s="26"/>
      <c r="T4958" s="53"/>
      <c r="Y4958" s="28"/>
    </row>
    <row r="4959" spans="9:25" x14ac:dyDescent="0.3">
      <c r="I4959" s="22">
        <v>44445</v>
      </c>
      <c r="J4959" s="29">
        <f t="shared" si="161"/>
        <v>2021</v>
      </c>
      <c r="K4959" s="29">
        <v>6575</v>
      </c>
      <c r="L4959" s="42">
        <v>6126.94</v>
      </c>
      <c r="M4959" s="26" t="str">
        <f t="shared" si="162"/>
        <v/>
      </c>
      <c r="N4959" s="54"/>
      <c r="O4959" s="26"/>
      <c r="T4959" s="53"/>
      <c r="Y4959" s="28"/>
    </row>
    <row r="4960" spans="9:25" x14ac:dyDescent="0.3">
      <c r="I4960" s="22">
        <v>44446</v>
      </c>
      <c r="J4960" s="29">
        <f t="shared" si="161"/>
        <v>2021</v>
      </c>
      <c r="K4960" s="29">
        <v>6570</v>
      </c>
      <c r="L4960" s="42">
        <v>6112.4</v>
      </c>
      <c r="M4960" s="26">
        <f t="shared" si="162"/>
        <v>0.16867423807884974</v>
      </c>
      <c r="N4960" s="54"/>
      <c r="O4960" s="26"/>
      <c r="T4960" s="53"/>
      <c r="Y4960" s="28"/>
    </row>
    <row r="4961" spans="9:25" x14ac:dyDescent="0.3">
      <c r="I4961" s="22">
        <v>44447</v>
      </c>
      <c r="J4961" s="29">
        <f t="shared" si="161"/>
        <v>2021</v>
      </c>
      <c r="K4961" s="29">
        <v>6440</v>
      </c>
      <c r="L4961" s="42">
        <v>6026.02</v>
      </c>
      <c r="M4961" s="26">
        <f t="shared" si="162"/>
        <v>0.14911128188601616</v>
      </c>
      <c r="N4961" s="54"/>
      <c r="O4961" s="26"/>
      <c r="T4961" s="53"/>
      <c r="Y4961" s="28"/>
    </row>
    <row r="4962" spans="9:25" x14ac:dyDescent="0.3">
      <c r="I4962" s="22">
        <v>44448</v>
      </c>
      <c r="J4962" s="29">
        <f t="shared" si="161"/>
        <v>2021</v>
      </c>
      <c r="K4962" s="29">
        <v>6570</v>
      </c>
      <c r="L4962" s="42">
        <v>6068.22</v>
      </c>
      <c r="M4962" s="26">
        <f t="shared" si="162"/>
        <v>0.17843701571839718</v>
      </c>
      <c r="N4962" s="54"/>
      <c r="O4962" s="26"/>
      <c r="T4962" s="53"/>
      <c r="Y4962" s="28"/>
    </row>
    <row r="4963" spans="9:25" x14ac:dyDescent="0.3">
      <c r="I4963" s="22">
        <v>44449</v>
      </c>
      <c r="J4963" s="29">
        <f t="shared" si="161"/>
        <v>2021</v>
      </c>
      <c r="K4963" s="29">
        <v>6520</v>
      </c>
      <c r="L4963" s="42">
        <v>6094.87</v>
      </c>
      <c r="M4963" s="26">
        <f t="shared" si="162"/>
        <v>0.24602265990113378</v>
      </c>
      <c r="N4963" s="54"/>
      <c r="O4963" s="26"/>
      <c r="T4963" s="53"/>
      <c r="Y4963" s="28"/>
    </row>
    <row r="4964" spans="9:25" x14ac:dyDescent="0.3">
      <c r="I4964" s="22">
        <v>44452</v>
      </c>
      <c r="J4964" s="29">
        <f t="shared" si="161"/>
        <v>2021</v>
      </c>
      <c r="K4964" s="29">
        <v>6555</v>
      </c>
      <c r="L4964" s="42">
        <v>6088.16</v>
      </c>
      <c r="M4964" s="26" t="str">
        <f t="shared" si="162"/>
        <v/>
      </c>
      <c r="N4964" s="54"/>
      <c r="O4964" s="26"/>
      <c r="T4964" s="53"/>
      <c r="Y4964" s="28"/>
    </row>
    <row r="4965" spans="9:25" x14ac:dyDescent="0.3">
      <c r="I4965" s="22">
        <v>44453</v>
      </c>
      <c r="J4965" s="29">
        <f t="shared" si="161"/>
        <v>2021</v>
      </c>
      <c r="K4965" s="29">
        <v>6545</v>
      </c>
      <c r="L4965" s="42">
        <v>6129.1</v>
      </c>
      <c r="M4965" s="26">
        <f t="shared" si="162"/>
        <v>0.18738896864096657</v>
      </c>
      <c r="N4965" s="54"/>
      <c r="O4965" s="26"/>
      <c r="T4965" s="53"/>
      <c r="Y4965" s="28"/>
    </row>
    <row r="4966" spans="9:25" x14ac:dyDescent="0.3">
      <c r="I4966" s="22">
        <v>44454</v>
      </c>
      <c r="J4966" s="29">
        <f t="shared" si="161"/>
        <v>2021</v>
      </c>
      <c r="K4966" s="29">
        <v>6495</v>
      </c>
      <c r="L4966" s="42">
        <v>6110.23</v>
      </c>
      <c r="M4966" s="26">
        <f t="shared" si="162"/>
        <v>0.19787996949539974</v>
      </c>
      <c r="N4966" s="54"/>
      <c r="O4966" s="26"/>
      <c r="T4966" s="53"/>
      <c r="Y4966" s="28"/>
    </row>
    <row r="4967" spans="9:25" x14ac:dyDescent="0.3">
      <c r="I4967" s="22">
        <v>44455</v>
      </c>
      <c r="J4967" s="29">
        <f t="shared" si="161"/>
        <v>2021</v>
      </c>
      <c r="K4967" s="29">
        <v>6500</v>
      </c>
      <c r="L4967" s="42">
        <v>6109.94</v>
      </c>
      <c r="M4967" s="26">
        <f t="shared" si="162"/>
        <v>0.20786085938859106</v>
      </c>
      <c r="N4967" s="54"/>
      <c r="O4967" s="26"/>
      <c r="T4967" s="53"/>
      <c r="Y4967" s="28"/>
    </row>
    <row r="4968" spans="9:25" x14ac:dyDescent="0.3">
      <c r="I4968" s="22">
        <v>44456</v>
      </c>
      <c r="J4968" s="29">
        <f t="shared" si="161"/>
        <v>2021</v>
      </c>
      <c r="K4968" s="29">
        <v>6520</v>
      </c>
      <c r="L4968" s="42">
        <v>6133.25</v>
      </c>
      <c r="M4968" s="26">
        <f t="shared" si="162"/>
        <v>0.21730112734201343</v>
      </c>
      <c r="N4968" s="54"/>
      <c r="O4968" s="26"/>
      <c r="T4968" s="53"/>
      <c r="Y4968" s="28"/>
    </row>
    <row r="4969" spans="9:25" x14ac:dyDescent="0.3">
      <c r="I4969" s="22">
        <v>44459</v>
      </c>
      <c r="J4969" s="29">
        <f t="shared" si="161"/>
        <v>2021</v>
      </c>
      <c r="K4969" s="29">
        <v>6585</v>
      </c>
      <c r="L4969" s="42">
        <v>6076.32</v>
      </c>
      <c r="M4969" s="26" t="str">
        <f t="shared" si="162"/>
        <v/>
      </c>
      <c r="N4969" s="54"/>
      <c r="O4969" s="26"/>
      <c r="T4969" s="53"/>
      <c r="Y4969" s="28"/>
    </row>
    <row r="4970" spans="9:25" x14ac:dyDescent="0.3">
      <c r="I4970" s="22">
        <v>44460</v>
      </c>
      <c r="J4970" s="29">
        <f t="shared" si="161"/>
        <v>2021</v>
      </c>
      <c r="K4970" s="29">
        <v>6490</v>
      </c>
      <c r="L4970" s="42">
        <v>6060.76</v>
      </c>
      <c r="M4970" s="26">
        <f t="shared" si="162"/>
        <v>0.21230717531844087</v>
      </c>
      <c r="N4970" s="54"/>
      <c r="O4970" s="26"/>
      <c r="T4970" s="53"/>
      <c r="Y4970" s="28"/>
    </row>
    <row r="4971" spans="9:25" x14ac:dyDescent="0.3">
      <c r="I4971" s="22">
        <v>44461</v>
      </c>
      <c r="J4971" s="29">
        <f t="shared" si="161"/>
        <v>2021</v>
      </c>
      <c r="K4971" s="29">
        <v>6555</v>
      </c>
      <c r="L4971" s="42">
        <v>6108.27</v>
      </c>
      <c r="M4971" s="26">
        <f t="shared" si="162"/>
        <v>0.23797295955282541</v>
      </c>
      <c r="N4971" s="54"/>
      <c r="O4971" s="26"/>
      <c r="T4971" s="53"/>
      <c r="Y4971" s="28"/>
    </row>
    <row r="4972" spans="9:25" x14ac:dyDescent="0.3">
      <c r="I4972" s="22">
        <v>44462</v>
      </c>
      <c r="J4972" s="29">
        <f t="shared" si="161"/>
        <v>2021</v>
      </c>
      <c r="K4972" s="29">
        <v>6580</v>
      </c>
      <c r="L4972" s="42">
        <v>6142.71</v>
      </c>
      <c r="M4972" s="26">
        <f t="shared" si="162"/>
        <v>0.24903618573554889</v>
      </c>
      <c r="N4972" s="54"/>
      <c r="O4972" s="26"/>
      <c r="T4972" s="53"/>
      <c r="Y4972" s="28"/>
    </row>
    <row r="4973" spans="9:25" x14ac:dyDescent="0.3">
      <c r="I4973" s="22">
        <v>44463</v>
      </c>
      <c r="J4973" s="29">
        <f t="shared" si="161"/>
        <v>2021</v>
      </c>
      <c r="K4973" s="29">
        <v>6585</v>
      </c>
      <c r="L4973" s="42">
        <v>6144.82</v>
      </c>
      <c r="M4973" s="26">
        <f t="shared" si="162"/>
        <v>0.26886734011183694</v>
      </c>
      <c r="N4973" s="54"/>
      <c r="O4973" s="26"/>
      <c r="T4973" s="53"/>
      <c r="Y4973" s="28"/>
    </row>
    <row r="4974" spans="9:25" x14ac:dyDescent="0.3">
      <c r="I4974" s="22">
        <v>44466</v>
      </c>
      <c r="J4974" s="29">
        <f t="shared" si="161"/>
        <v>2021</v>
      </c>
      <c r="K4974" s="29">
        <v>6580</v>
      </c>
      <c r="L4974" s="42">
        <v>6122.5</v>
      </c>
      <c r="M4974" s="26" t="str">
        <f t="shared" si="162"/>
        <v/>
      </c>
      <c r="N4974" s="54"/>
      <c r="O4974" s="26"/>
      <c r="T4974" s="53"/>
      <c r="Y4974" s="28"/>
    </row>
    <row r="4975" spans="9:25" x14ac:dyDescent="0.3">
      <c r="I4975" s="22">
        <v>44467</v>
      </c>
      <c r="J4975" s="29">
        <f t="shared" si="161"/>
        <v>2021</v>
      </c>
      <c r="K4975" s="29">
        <v>6520</v>
      </c>
      <c r="L4975" s="42">
        <v>6113.11</v>
      </c>
      <c r="M4975" s="26">
        <f t="shared" si="162"/>
        <v>0.24590802091082317</v>
      </c>
      <c r="N4975" s="54"/>
      <c r="O4975" s="26"/>
      <c r="T4975" s="53"/>
      <c r="Y4975" s="28"/>
    </row>
    <row r="4976" spans="9:25" x14ac:dyDescent="0.3">
      <c r="I4976" s="22">
        <v>44468</v>
      </c>
      <c r="J4976" s="29">
        <f t="shared" si="161"/>
        <v>2021</v>
      </c>
      <c r="K4976" s="29">
        <v>6580</v>
      </c>
      <c r="L4976" s="42">
        <v>6162.55</v>
      </c>
      <c r="M4976" s="26">
        <f t="shared" si="162"/>
        <v>0.26305056260375881</v>
      </c>
      <c r="N4976" s="54"/>
      <c r="O4976" s="26"/>
      <c r="T4976" s="53"/>
      <c r="Y4976" s="28"/>
    </row>
    <row r="4977" spans="9:25" x14ac:dyDescent="0.3">
      <c r="I4977" s="22">
        <v>44469</v>
      </c>
      <c r="J4977" s="29">
        <f t="shared" si="161"/>
        <v>2021</v>
      </c>
      <c r="K4977" s="29">
        <v>7000</v>
      </c>
      <c r="L4977" s="42">
        <v>6286.94</v>
      </c>
      <c r="M4977" s="26">
        <f t="shared" si="162"/>
        <v>0.29094216885282248</v>
      </c>
      <c r="N4977" s="54"/>
      <c r="O4977" s="26"/>
      <c r="T4977" s="53"/>
      <c r="Y4977" s="28"/>
    </row>
    <row r="4978" spans="9:25" x14ac:dyDescent="0.3">
      <c r="I4978" s="22">
        <v>44470</v>
      </c>
      <c r="J4978" s="29">
        <f t="shared" si="161"/>
        <v>2021</v>
      </c>
      <c r="K4978" s="29">
        <v>6760</v>
      </c>
      <c r="L4978" s="42">
        <v>6228.85</v>
      </c>
      <c r="M4978" s="26">
        <f t="shared" si="162"/>
        <v>0.25326704345394152</v>
      </c>
      <c r="N4978" s="54"/>
      <c r="O4978" s="26"/>
      <c r="T4978" s="53"/>
      <c r="Y4978" s="28"/>
    </row>
    <row r="4979" spans="9:25" x14ac:dyDescent="0.3">
      <c r="I4979" s="22">
        <v>44473</v>
      </c>
      <c r="J4979" s="29">
        <f t="shared" si="161"/>
        <v>2021</v>
      </c>
      <c r="K4979" s="29">
        <v>6960</v>
      </c>
      <c r="L4979" s="42">
        <v>6342.69</v>
      </c>
      <c r="M4979" s="26" t="str">
        <f t="shared" si="162"/>
        <v/>
      </c>
      <c r="N4979" s="54"/>
      <c r="O4979" s="26"/>
      <c r="T4979" s="53"/>
      <c r="Y4979" s="28"/>
    </row>
    <row r="4980" spans="9:25" x14ac:dyDescent="0.3">
      <c r="I4980" s="22">
        <v>44474</v>
      </c>
      <c r="J4980" s="29">
        <f t="shared" si="161"/>
        <v>2021</v>
      </c>
      <c r="K4980" s="29">
        <v>6945</v>
      </c>
      <c r="L4980" s="42">
        <v>6288.05</v>
      </c>
      <c r="M4980" s="26">
        <f t="shared" si="162"/>
        <v>0.26806647616243534</v>
      </c>
      <c r="N4980" s="54"/>
      <c r="O4980" s="26"/>
      <c r="T4980" s="53"/>
      <c r="Y4980" s="28"/>
    </row>
    <row r="4981" spans="9:25" x14ac:dyDescent="0.3">
      <c r="I4981" s="22">
        <v>44475</v>
      </c>
      <c r="J4981" s="29">
        <f t="shared" si="161"/>
        <v>2021</v>
      </c>
      <c r="K4981" s="29">
        <v>7180</v>
      </c>
      <c r="L4981" s="42">
        <v>6417.32</v>
      </c>
      <c r="M4981" s="26">
        <f t="shared" si="162"/>
        <v>0.28366425162325309</v>
      </c>
      <c r="N4981" s="54"/>
      <c r="O4981" s="26"/>
      <c r="T4981" s="53"/>
      <c r="Y4981" s="28"/>
    </row>
    <row r="4982" spans="9:25" x14ac:dyDescent="0.3">
      <c r="I4982" s="22">
        <v>44476</v>
      </c>
      <c r="J4982" s="29">
        <f t="shared" si="161"/>
        <v>2021</v>
      </c>
      <c r="K4982" s="29">
        <v>7160</v>
      </c>
      <c r="L4982" s="42">
        <v>6416.4</v>
      </c>
      <c r="M4982" s="26">
        <f t="shared" si="162"/>
        <v>0.28216964109081533</v>
      </c>
      <c r="N4982" s="54"/>
      <c r="O4982" s="26"/>
      <c r="T4982" s="53"/>
      <c r="Y4982" s="28"/>
    </row>
    <row r="4983" spans="9:25" x14ac:dyDescent="0.3">
      <c r="I4983" s="22">
        <v>44477</v>
      </c>
      <c r="J4983" s="29">
        <f t="shared" si="161"/>
        <v>2021</v>
      </c>
      <c r="K4983" s="29">
        <v>7290</v>
      </c>
      <c r="L4983" s="42">
        <v>6481.77</v>
      </c>
      <c r="M4983" s="26">
        <f t="shared" si="162"/>
        <v>0.28628496132276537</v>
      </c>
      <c r="N4983" s="54"/>
      <c r="O4983" s="26"/>
      <c r="T4983" s="53"/>
      <c r="Y4983" s="28"/>
    </row>
    <row r="4984" spans="9:25" x14ac:dyDescent="0.3">
      <c r="I4984" s="22">
        <v>44480</v>
      </c>
      <c r="J4984" s="29">
        <f t="shared" si="161"/>
        <v>2021</v>
      </c>
      <c r="K4984" s="29">
        <v>7255</v>
      </c>
      <c r="L4984" s="42">
        <v>6459.7</v>
      </c>
      <c r="M4984" s="26" t="str">
        <f t="shared" si="162"/>
        <v/>
      </c>
      <c r="N4984" s="54"/>
      <c r="O4984" s="26"/>
      <c r="T4984" s="53"/>
      <c r="Y4984" s="28"/>
    </row>
    <row r="4985" spans="9:25" x14ac:dyDescent="0.3">
      <c r="I4985" s="22">
        <v>44481</v>
      </c>
      <c r="J4985" s="29">
        <f t="shared" si="161"/>
        <v>2021</v>
      </c>
      <c r="K4985" s="29">
        <v>7320</v>
      </c>
      <c r="L4985" s="42">
        <v>6486.27</v>
      </c>
      <c r="M4985" s="26">
        <f t="shared" si="162"/>
        <v>0.27354067267479532</v>
      </c>
      <c r="N4985" s="54"/>
      <c r="O4985" s="26"/>
      <c r="T4985" s="53"/>
      <c r="Y4985" s="28"/>
    </row>
    <row r="4986" spans="9:25" x14ac:dyDescent="0.3">
      <c r="I4986" s="22">
        <v>44482</v>
      </c>
      <c r="J4986" s="29">
        <f t="shared" si="161"/>
        <v>2021</v>
      </c>
      <c r="K4986" s="29">
        <v>7525</v>
      </c>
      <c r="L4986" s="42">
        <v>6536.9</v>
      </c>
      <c r="M4986" s="26">
        <f t="shared" si="162"/>
        <v>0.27361146560105365</v>
      </c>
      <c r="N4986" s="54"/>
      <c r="O4986" s="26"/>
      <c r="T4986" s="53"/>
      <c r="Y4986" s="28"/>
    </row>
    <row r="4987" spans="9:25" x14ac:dyDescent="0.3">
      <c r="I4987" s="22">
        <v>44483</v>
      </c>
      <c r="J4987" s="29">
        <f t="shared" si="161"/>
        <v>2021</v>
      </c>
      <c r="K4987" s="29">
        <v>7750</v>
      </c>
      <c r="L4987" s="42">
        <v>6626.11</v>
      </c>
      <c r="M4987" s="26">
        <f t="shared" si="162"/>
        <v>0.28013562334576209</v>
      </c>
      <c r="N4987" s="54"/>
      <c r="O4987" s="26"/>
      <c r="T4987" s="53"/>
      <c r="Y4987" s="28"/>
    </row>
    <row r="4988" spans="9:25" x14ac:dyDescent="0.3">
      <c r="I4988" s="22">
        <v>44484</v>
      </c>
      <c r="J4988" s="29">
        <f t="shared" si="161"/>
        <v>2021</v>
      </c>
      <c r="K4988" s="29">
        <v>7650</v>
      </c>
      <c r="L4988" s="42">
        <v>6633.34</v>
      </c>
      <c r="M4988" s="26">
        <f t="shared" si="162"/>
        <v>0.29934282048519645</v>
      </c>
      <c r="N4988" s="54"/>
      <c r="O4988" s="26"/>
      <c r="T4988" s="53"/>
      <c r="Y4988" s="28"/>
    </row>
    <row r="4989" spans="9:25" x14ac:dyDescent="0.3">
      <c r="I4989" s="22">
        <v>44487</v>
      </c>
      <c r="J4989" s="29">
        <f t="shared" si="161"/>
        <v>2021</v>
      </c>
      <c r="K4989" s="29">
        <v>7525</v>
      </c>
      <c r="L4989" s="42">
        <v>6658.77</v>
      </c>
      <c r="M4989" s="26" t="str">
        <f t="shared" si="162"/>
        <v/>
      </c>
      <c r="N4989" s="54"/>
      <c r="O4989" s="26"/>
      <c r="T4989" s="53"/>
      <c r="Y4989" s="28"/>
    </row>
    <row r="4990" spans="9:25" x14ac:dyDescent="0.3">
      <c r="I4990" s="22">
        <v>44488</v>
      </c>
      <c r="J4990" s="29">
        <f t="shared" si="161"/>
        <v>2021</v>
      </c>
      <c r="K4990" s="29">
        <v>7500</v>
      </c>
      <c r="L4990" s="42">
        <v>6656</v>
      </c>
      <c r="M4990" s="26">
        <f t="shared" si="162"/>
        <v>0.29839475804327853</v>
      </c>
      <c r="N4990" s="54"/>
      <c r="O4990" s="26"/>
      <c r="T4990" s="53"/>
      <c r="Y4990" s="28"/>
    </row>
    <row r="4991" spans="9:25" x14ac:dyDescent="0.3">
      <c r="I4991" s="22">
        <v>44490</v>
      </c>
      <c r="J4991" s="29">
        <f t="shared" si="161"/>
        <v>2021</v>
      </c>
      <c r="K4991" s="29">
        <v>7400</v>
      </c>
      <c r="L4991" s="42">
        <v>6632.97</v>
      </c>
      <c r="M4991" s="26">
        <f t="shared" si="162"/>
        <v>0.30148829086913448</v>
      </c>
      <c r="N4991" s="54"/>
      <c r="O4991" s="26"/>
      <c r="T4991" s="53"/>
      <c r="Y4991" s="28"/>
    </row>
    <row r="4992" spans="9:25" x14ac:dyDescent="0.3">
      <c r="I4992" s="22">
        <v>44491</v>
      </c>
      <c r="J4992" s="29">
        <f t="shared" si="161"/>
        <v>2021</v>
      </c>
      <c r="K4992" s="29">
        <v>7525</v>
      </c>
      <c r="L4992" s="42">
        <v>6643.74</v>
      </c>
      <c r="M4992" s="26">
        <f t="shared" si="162"/>
        <v>0.30478689348798665</v>
      </c>
      <c r="N4992" s="54"/>
      <c r="O4992" s="26"/>
      <c r="T4992" s="53"/>
      <c r="Y4992" s="28"/>
    </row>
    <row r="4993" spans="9:25" x14ac:dyDescent="0.3">
      <c r="I4993" s="22">
        <v>44494</v>
      </c>
      <c r="J4993" s="29">
        <f t="shared" si="161"/>
        <v>2021</v>
      </c>
      <c r="K4993" s="29">
        <v>7525</v>
      </c>
      <c r="L4993" s="42">
        <v>6625.7</v>
      </c>
      <c r="M4993" s="26" t="str">
        <f t="shared" si="162"/>
        <v/>
      </c>
      <c r="N4993" s="54"/>
      <c r="O4993" s="26"/>
      <c r="T4993" s="53"/>
      <c r="Y4993" s="28"/>
    </row>
    <row r="4994" spans="9:25" x14ac:dyDescent="0.3">
      <c r="I4994" s="22">
        <v>44495</v>
      </c>
      <c r="J4994" s="29">
        <f t="shared" si="161"/>
        <v>2021</v>
      </c>
      <c r="K4994" s="29">
        <v>7525</v>
      </c>
      <c r="L4994" s="42">
        <v>6656.94</v>
      </c>
      <c r="M4994" s="26">
        <f t="shared" si="162"/>
        <v>0.29410483957193251</v>
      </c>
      <c r="N4994" s="54"/>
      <c r="O4994" s="26"/>
      <c r="T4994" s="53"/>
      <c r="Y4994" s="28"/>
    </row>
    <row r="4995" spans="9:25" x14ac:dyDescent="0.3">
      <c r="I4995" s="22">
        <v>44496</v>
      </c>
      <c r="J4995" s="29">
        <f t="shared" si="161"/>
        <v>2021</v>
      </c>
      <c r="K4995" s="29">
        <v>7450</v>
      </c>
      <c r="L4995" s="42">
        <v>6602.21</v>
      </c>
      <c r="M4995" s="26">
        <f t="shared" si="162"/>
        <v>0.28742470599017605</v>
      </c>
      <c r="N4995" s="54"/>
      <c r="O4995" s="26"/>
      <c r="T4995" s="53"/>
      <c r="Y4995" s="28"/>
    </row>
    <row r="4996" spans="9:25" x14ac:dyDescent="0.3">
      <c r="I4996" s="22">
        <v>44497</v>
      </c>
      <c r="J4996" s="29">
        <f t="shared" si="161"/>
        <v>2021</v>
      </c>
      <c r="K4996" s="29">
        <v>7375</v>
      </c>
      <c r="L4996" s="42">
        <v>6524.08</v>
      </c>
      <c r="M4996" s="26" t="str">
        <f t="shared" si="162"/>
        <v/>
      </c>
      <c r="N4996" s="54"/>
      <c r="O4996" s="26"/>
      <c r="T4996" s="53"/>
      <c r="Y4996" s="28"/>
    </row>
    <row r="4997" spans="9:25" x14ac:dyDescent="0.3">
      <c r="I4997" s="22">
        <v>44498</v>
      </c>
      <c r="J4997" s="29">
        <f t="shared" ref="J4997:J5060" si="163">YEAR(I4997)</f>
        <v>2021</v>
      </c>
      <c r="K4997" s="29">
        <v>7475</v>
      </c>
      <c r="L4997" s="42">
        <v>6591.35</v>
      </c>
      <c r="M4997" s="26" t="str">
        <f t="shared" ref="M4997:M5060" si="164">IFERROR((L4997-_xlfn.XLOOKUP(EDATE(I4997, -12), I:I, L:L, "", 0)) / _xlfn.XLOOKUP(EDATE(I4997, -12), I:I, L:L, "", 0),IF(_xlfn.XLOOKUP(EDATE(I4997, -12), I:I, L:L, "", 0)=0, "Previous Year Value is Zero", ""))</f>
        <v/>
      </c>
      <c r="N4997" s="54"/>
      <c r="O4997" s="26"/>
      <c r="T4997" s="53"/>
      <c r="Y4997" s="28"/>
    </row>
    <row r="4998" spans="9:25" x14ac:dyDescent="0.3">
      <c r="I4998" s="22">
        <v>44501</v>
      </c>
      <c r="J4998" s="29">
        <f t="shared" si="163"/>
        <v>2021</v>
      </c>
      <c r="K4998" s="29">
        <v>7400</v>
      </c>
      <c r="L4998" s="42">
        <v>6552.89</v>
      </c>
      <c r="M4998" s="26" t="str">
        <f t="shared" si="164"/>
        <v/>
      </c>
      <c r="N4998" s="54"/>
      <c r="O4998" s="26"/>
      <c r="T4998" s="53"/>
      <c r="Y4998" s="28"/>
    </row>
    <row r="4999" spans="9:25" x14ac:dyDescent="0.3">
      <c r="I4999" s="22">
        <v>44502</v>
      </c>
      <c r="J4999" s="29">
        <f t="shared" si="163"/>
        <v>2021</v>
      </c>
      <c r="K4999" s="29">
        <v>7300</v>
      </c>
      <c r="L4999" s="42">
        <v>6493.28</v>
      </c>
      <c r="M4999" s="26">
        <f t="shared" si="164"/>
        <v>0.26942619249168637</v>
      </c>
      <c r="N4999" s="54"/>
      <c r="O4999" s="26"/>
      <c r="T4999" s="53"/>
      <c r="Y4999" s="28"/>
    </row>
    <row r="5000" spans="9:25" x14ac:dyDescent="0.3">
      <c r="I5000" s="22">
        <v>44503</v>
      </c>
      <c r="J5000" s="29">
        <f t="shared" si="163"/>
        <v>2021</v>
      </c>
      <c r="K5000" s="29">
        <v>7350</v>
      </c>
      <c r="L5000" s="42">
        <v>6552.13</v>
      </c>
      <c r="M5000" s="26">
        <f t="shared" si="164"/>
        <v>0.26992799620114555</v>
      </c>
      <c r="N5000" s="54"/>
      <c r="O5000" s="26"/>
      <c r="T5000" s="53"/>
      <c r="Y5000" s="28"/>
    </row>
    <row r="5001" spans="9:25" x14ac:dyDescent="0.3">
      <c r="I5001" s="22">
        <v>44504</v>
      </c>
      <c r="J5001" s="29">
        <f t="shared" si="163"/>
        <v>2021</v>
      </c>
      <c r="K5001" s="29">
        <v>7375</v>
      </c>
      <c r="L5001" s="42">
        <v>6586.44</v>
      </c>
      <c r="M5001" s="26">
        <f t="shared" si="164"/>
        <v>0.29014338321711192</v>
      </c>
      <c r="N5001" s="54"/>
      <c r="O5001" s="26"/>
      <c r="T5001" s="53"/>
      <c r="Y5001" s="28"/>
    </row>
    <row r="5002" spans="9:25" x14ac:dyDescent="0.3">
      <c r="I5002" s="22">
        <v>44505</v>
      </c>
      <c r="J5002" s="29">
        <f t="shared" si="163"/>
        <v>2021</v>
      </c>
      <c r="K5002" s="29">
        <v>7450</v>
      </c>
      <c r="L5002" s="42">
        <v>6581.79</v>
      </c>
      <c r="M5002" s="26">
        <f t="shared" si="164"/>
        <v>0.25121237640984501</v>
      </c>
      <c r="N5002" s="54"/>
      <c r="O5002" s="26"/>
      <c r="T5002" s="53"/>
      <c r="Y5002" s="28"/>
    </row>
    <row r="5003" spans="9:25" x14ac:dyDescent="0.3">
      <c r="I5003" s="22">
        <v>44508</v>
      </c>
      <c r="J5003" s="29">
        <f t="shared" si="163"/>
        <v>2021</v>
      </c>
      <c r="K5003" s="29">
        <v>7575</v>
      </c>
      <c r="L5003" s="42">
        <v>6632.3</v>
      </c>
      <c r="M5003" s="26" t="str">
        <f t="shared" si="164"/>
        <v/>
      </c>
      <c r="N5003" s="54"/>
      <c r="O5003" s="26"/>
      <c r="T5003" s="53"/>
      <c r="Y5003" s="28"/>
    </row>
    <row r="5004" spans="9:25" x14ac:dyDescent="0.3">
      <c r="I5004" s="22">
        <v>44509</v>
      </c>
      <c r="J5004" s="29">
        <f t="shared" si="163"/>
        <v>2021</v>
      </c>
      <c r="K5004" s="29">
        <v>7675</v>
      </c>
      <c r="L5004" s="42">
        <v>6669.93</v>
      </c>
      <c r="M5004" s="26">
        <f t="shared" si="164"/>
        <v>0.24531694302288456</v>
      </c>
      <c r="N5004" s="54"/>
      <c r="O5004" s="26"/>
      <c r="T5004" s="53"/>
      <c r="Y5004" s="28"/>
    </row>
    <row r="5005" spans="9:25" x14ac:dyDescent="0.3">
      <c r="I5005" s="22">
        <v>44510</v>
      </c>
      <c r="J5005" s="29">
        <f t="shared" si="163"/>
        <v>2021</v>
      </c>
      <c r="K5005" s="29">
        <v>7650</v>
      </c>
      <c r="L5005" s="42">
        <v>6683.15</v>
      </c>
      <c r="M5005" s="26">
        <f t="shared" si="164"/>
        <v>0.22340620274807146</v>
      </c>
      <c r="N5005" s="54"/>
      <c r="O5005" s="26"/>
      <c r="T5005" s="53"/>
      <c r="Y5005" s="28"/>
    </row>
    <row r="5006" spans="9:25" x14ac:dyDescent="0.3">
      <c r="I5006" s="22">
        <v>44511</v>
      </c>
      <c r="J5006" s="29">
        <f t="shared" si="163"/>
        <v>2021</v>
      </c>
      <c r="K5006" s="29">
        <v>7675</v>
      </c>
      <c r="L5006" s="42">
        <v>6691.34</v>
      </c>
      <c r="M5006" s="26">
        <f t="shared" si="164"/>
        <v>0.21450727923172838</v>
      </c>
      <c r="N5006" s="54"/>
      <c r="O5006" s="26"/>
      <c r="T5006" s="53"/>
      <c r="Y5006" s="28"/>
    </row>
    <row r="5007" spans="9:25" x14ac:dyDescent="0.3">
      <c r="I5007" s="22">
        <v>44512</v>
      </c>
      <c r="J5007" s="29">
        <f t="shared" si="163"/>
        <v>2021</v>
      </c>
      <c r="K5007" s="29">
        <v>7525</v>
      </c>
      <c r="L5007" s="42">
        <v>6651.05</v>
      </c>
      <c r="M5007" s="26">
        <f t="shared" si="164"/>
        <v>0.21845344960246213</v>
      </c>
      <c r="N5007" s="54"/>
      <c r="O5007" s="26"/>
      <c r="T5007" s="53"/>
      <c r="Y5007" s="28"/>
    </row>
    <row r="5008" spans="9:25" x14ac:dyDescent="0.3">
      <c r="I5008" s="22">
        <v>44515</v>
      </c>
      <c r="J5008" s="29">
        <f t="shared" si="163"/>
        <v>2021</v>
      </c>
      <c r="K5008" s="29">
        <v>7500</v>
      </c>
      <c r="L5008" s="42">
        <v>6616.03</v>
      </c>
      <c r="M5008" s="26" t="str">
        <f t="shared" si="164"/>
        <v/>
      </c>
      <c r="N5008" s="54"/>
      <c r="O5008" s="26"/>
      <c r="T5008" s="53"/>
      <c r="Y5008" s="28"/>
    </row>
    <row r="5009" spans="9:25" x14ac:dyDescent="0.3">
      <c r="I5009" s="22">
        <v>44516</v>
      </c>
      <c r="J5009" s="29">
        <f t="shared" si="163"/>
        <v>2021</v>
      </c>
      <c r="K5009" s="29">
        <v>7475</v>
      </c>
      <c r="L5009" s="42">
        <v>6651.21</v>
      </c>
      <c r="M5009" s="26">
        <f t="shared" si="164"/>
        <v>0.210439919415746</v>
      </c>
      <c r="N5009" s="54"/>
      <c r="O5009" s="26"/>
      <c r="T5009" s="53"/>
      <c r="Y5009" s="28"/>
    </row>
    <row r="5010" spans="9:25" x14ac:dyDescent="0.3">
      <c r="I5010" s="22">
        <v>44517</v>
      </c>
      <c r="J5010" s="29">
        <f t="shared" si="163"/>
        <v>2021</v>
      </c>
      <c r="K5010" s="29">
        <v>7575</v>
      </c>
      <c r="L5010" s="42">
        <v>6675.8</v>
      </c>
      <c r="M5010" s="26">
        <f t="shared" si="164"/>
        <v>0.20721020481234889</v>
      </c>
      <c r="N5010" s="54"/>
      <c r="O5010" s="26"/>
      <c r="T5010" s="53"/>
      <c r="Y5010" s="28"/>
    </row>
    <row r="5011" spans="9:25" x14ac:dyDescent="0.3">
      <c r="I5011" s="22">
        <v>44518</v>
      </c>
      <c r="J5011" s="29">
        <f t="shared" si="163"/>
        <v>2021</v>
      </c>
      <c r="K5011" s="29">
        <v>7400</v>
      </c>
      <c r="L5011" s="42">
        <v>6636.47</v>
      </c>
      <c r="M5011" s="26">
        <f t="shared" si="164"/>
        <v>0.19414235126459278</v>
      </c>
      <c r="N5011" s="54"/>
      <c r="O5011" s="26"/>
      <c r="T5011" s="53"/>
      <c r="Y5011" s="28"/>
    </row>
    <row r="5012" spans="9:25" x14ac:dyDescent="0.3">
      <c r="I5012" s="22">
        <v>44519</v>
      </c>
      <c r="J5012" s="29">
        <f t="shared" si="163"/>
        <v>2021</v>
      </c>
      <c r="K5012" s="29">
        <v>7425</v>
      </c>
      <c r="L5012" s="42">
        <v>6720.26</v>
      </c>
      <c r="M5012" s="26">
        <f t="shared" si="164"/>
        <v>0.20132068658541377</v>
      </c>
      <c r="N5012" s="54"/>
      <c r="O5012" s="26"/>
      <c r="T5012" s="53"/>
      <c r="Y5012" s="28"/>
    </row>
    <row r="5013" spans="9:25" x14ac:dyDescent="0.3">
      <c r="I5013" s="22">
        <v>44522</v>
      </c>
      <c r="J5013" s="29">
        <f t="shared" si="163"/>
        <v>2021</v>
      </c>
      <c r="K5013" s="29">
        <v>7475</v>
      </c>
      <c r="L5013" s="42">
        <v>6723.39</v>
      </c>
      <c r="M5013" s="26" t="str">
        <f t="shared" si="164"/>
        <v/>
      </c>
      <c r="N5013" s="54"/>
      <c r="O5013" s="26"/>
      <c r="T5013" s="53"/>
      <c r="Y5013" s="28"/>
    </row>
    <row r="5014" spans="9:25" x14ac:dyDescent="0.3">
      <c r="I5014" s="22">
        <v>44523</v>
      </c>
      <c r="J5014" s="29">
        <f t="shared" si="163"/>
        <v>2021</v>
      </c>
      <c r="K5014" s="29">
        <v>7475</v>
      </c>
      <c r="L5014" s="42">
        <v>6677.88</v>
      </c>
      <c r="M5014" s="26">
        <f t="shared" si="164"/>
        <v>0.1813485801626108</v>
      </c>
      <c r="N5014" s="54"/>
      <c r="O5014" s="26"/>
      <c r="T5014" s="53"/>
      <c r="Y5014" s="28"/>
    </row>
    <row r="5015" spans="9:25" x14ac:dyDescent="0.3">
      <c r="I5015" s="22">
        <v>44524</v>
      </c>
      <c r="J5015" s="29">
        <f t="shared" si="163"/>
        <v>2021</v>
      </c>
      <c r="K5015" s="29">
        <v>7475</v>
      </c>
      <c r="L5015" s="42">
        <v>6683.28</v>
      </c>
      <c r="M5015" s="26">
        <f t="shared" si="164"/>
        <v>0.17229342767885805</v>
      </c>
      <c r="N5015" s="54"/>
      <c r="O5015" s="26"/>
      <c r="T5015" s="53"/>
      <c r="Y5015" s="28"/>
    </row>
    <row r="5016" spans="9:25" x14ac:dyDescent="0.3">
      <c r="I5016" s="22">
        <v>44525</v>
      </c>
      <c r="J5016" s="29">
        <f t="shared" si="163"/>
        <v>2021</v>
      </c>
      <c r="K5016" s="29">
        <v>7425</v>
      </c>
      <c r="L5016" s="42">
        <v>6699.35</v>
      </c>
      <c r="M5016" s="26">
        <f t="shared" si="164"/>
        <v>0.17961878769203687</v>
      </c>
      <c r="N5016" s="54"/>
      <c r="O5016" s="26"/>
      <c r="T5016" s="53"/>
      <c r="Y5016" s="28"/>
    </row>
    <row r="5017" spans="9:25" x14ac:dyDescent="0.3">
      <c r="I5017" s="22">
        <v>44526</v>
      </c>
      <c r="J5017" s="29">
        <f t="shared" si="163"/>
        <v>2021</v>
      </c>
      <c r="K5017" s="29">
        <v>7275</v>
      </c>
      <c r="L5017" s="42">
        <v>6561.55</v>
      </c>
      <c r="M5017" s="26">
        <f t="shared" si="164"/>
        <v>0.13917380796955514</v>
      </c>
      <c r="N5017" s="54"/>
      <c r="O5017" s="26"/>
      <c r="T5017" s="53"/>
      <c r="Y5017" s="28"/>
    </row>
    <row r="5018" spans="9:25" x14ac:dyDescent="0.3">
      <c r="I5018" s="22">
        <v>44529</v>
      </c>
      <c r="J5018" s="29">
        <f t="shared" si="163"/>
        <v>2021</v>
      </c>
      <c r="K5018" s="29">
        <v>7400</v>
      </c>
      <c r="L5018" s="42">
        <v>6608.29</v>
      </c>
      <c r="M5018" s="26" t="str">
        <f t="shared" si="164"/>
        <v/>
      </c>
      <c r="N5018" s="54"/>
      <c r="O5018" s="26"/>
      <c r="T5018" s="53"/>
      <c r="Y5018" s="28"/>
    </row>
    <row r="5019" spans="9:25" x14ac:dyDescent="0.3">
      <c r="I5019" s="22">
        <v>44530</v>
      </c>
      <c r="J5019" s="29">
        <f t="shared" si="163"/>
        <v>2021</v>
      </c>
      <c r="K5019" s="29">
        <v>7275</v>
      </c>
      <c r="L5019" s="42">
        <v>6533.93</v>
      </c>
      <c r="M5019" s="26">
        <f t="shared" si="164"/>
        <v>0.16419120450714669</v>
      </c>
      <c r="N5019" s="54"/>
      <c r="O5019" s="26"/>
      <c r="T5019" s="53"/>
      <c r="Y5019" s="28"/>
    </row>
    <row r="5020" spans="9:25" x14ac:dyDescent="0.3">
      <c r="I5020" s="22">
        <v>44531</v>
      </c>
      <c r="J5020" s="29">
        <f t="shared" si="163"/>
        <v>2021</v>
      </c>
      <c r="K5020" s="29">
        <v>7300</v>
      </c>
      <c r="L5020" s="42">
        <v>6507.68</v>
      </c>
      <c r="M5020" s="26">
        <f t="shared" si="164"/>
        <v>0.13676428973193552</v>
      </c>
      <c r="N5020" s="54"/>
      <c r="O5020" s="26"/>
      <c r="T5020" s="53"/>
      <c r="Y5020" s="28"/>
    </row>
    <row r="5021" spans="9:25" x14ac:dyDescent="0.3">
      <c r="I5021" s="22">
        <v>44532</v>
      </c>
      <c r="J5021" s="29">
        <f t="shared" si="163"/>
        <v>2021</v>
      </c>
      <c r="K5021" s="29">
        <v>7500</v>
      </c>
      <c r="L5021" s="42">
        <v>6583.82</v>
      </c>
      <c r="M5021" s="26">
        <f t="shared" si="164"/>
        <v>0.13240992846564922</v>
      </c>
      <c r="N5021" s="54"/>
      <c r="O5021" s="26"/>
      <c r="T5021" s="53"/>
      <c r="Y5021" s="28"/>
    </row>
    <row r="5022" spans="9:25" x14ac:dyDescent="0.3">
      <c r="I5022" s="22">
        <v>44533</v>
      </c>
      <c r="J5022" s="29">
        <f t="shared" si="163"/>
        <v>2021</v>
      </c>
      <c r="K5022" s="29">
        <v>7375</v>
      </c>
      <c r="L5022" s="42">
        <v>6538.51</v>
      </c>
      <c r="M5022" s="26">
        <f t="shared" si="164"/>
        <v>0.12288809433035557</v>
      </c>
      <c r="N5022" s="54"/>
      <c r="O5022" s="26"/>
      <c r="T5022" s="53"/>
      <c r="Y5022" s="28"/>
    </row>
    <row r="5023" spans="9:25" x14ac:dyDescent="0.3">
      <c r="I5023" s="22">
        <v>44539</v>
      </c>
      <c r="J5023" s="29">
        <f t="shared" si="163"/>
        <v>2021</v>
      </c>
      <c r="K5023" s="29">
        <v>7350</v>
      </c>
      <c r="L5023" s="42">
        <v>6643.93</v>
      </c>
      <c r="M5023" s="26" t="str">
        <f t="shared" si="164"/>
        <v/>
      </c>
      <c r="N5023" s="54"/>
      <c r="O5023" s="26"/>
      <c r="T5023" s="53"/>
      <c r="Y5023" s="28"/>
    </row>
    <row r="5024" spans="9:25" x14ac:dyDescent="0.3">
      <c r="I5024" s="22">
        <v>44540</v>
      </c>
      <c r="J5024" s="29">
        <f t="shared" si="163"/>
        <v>2021</v>
      </c>
      <c r="K5024" s="29">
        <v>7375</v>
      </c>
      <c r="L5024" s="42">
        <v>6652.92</v>
      </c>
      <c r="M5024" s="26">
        <f t="shared" si="164"/>
        <v>0.12120936346630269</v>
      </c>
      <c r="N5024" s="54"/>
      <c r="O5024" s="26"/>
      <c r="T5024" s="53"/>
      <c r="Y5024" s="28"/>
    </row>
    <row r="5025" spans="9:25" x14ac:dyDescent="0.3">
      <c r="I5025" s="22">
        <v>44543</v>
      </c>
      <c r="J5025" s="29">
        <f t="shared" si="163"/>
        <v>2021</v>
      </c>
      <c r="K5025" s="29">
        <v>7300</v>
      </c>
      <c r="L5025" s="42">
        <v>6662.87</v>
      </c>
      <c r="M5025" s="26" t="str">
        <f t="shared" si="164"/>
        <v/>
      </c>
      <c r="N5025" s="54"/>
      <c r="O5025" s="26"/>
      <c r="T5025" s="53"/>
      <c r="Y5025" s="28"/>
    </row>
    <row r="5026" spans="9:25" x14ac:dyDescent="0.3">
      <c r="I5026" s="22">
        <v>44544</v>
      </c>
      <c r="J5026" s="29">
        <f t="shared" si="163"/>
        <v>2021</v>
      </c>
      <c r="K5026" s="29">
        <v>7300</v>
      </c>
      <c r="L5026" s="42">
        <v>6615.64</v>
      </c>
      <c r="M5026" s="26">
        <f t="shared" si="164"/>
        <v>0.10031068503722231</v>
      </c>
      <c r="N5026" s="54"/>
      <c r="O5026" s="26"/>
      <c r="T5026" s="53"/>
      <c r="Y5026" s="28"/>
    </row>
    <row r="5027" spans="9:25" x14ac:dyDescent="0.3">
      <c r="I5027" s="22">
        <v>44545</v>
      </c>
      <c r="J5027" s="29">
        <f t="shared" si="163"/>
        <v>2021</v>
      </c>
      <c r="K5027" s="29">
        <v>7300</v>
      </c>
      <c r="L5027" s="42">
        <v>6626.26</v>
      </c>
      <c r="M5027" s="26">
        <f t="shared" si="164"/>
        <v>0.10251525341381969</v>
      </c>
      <c r="N5027" s="54"/>
      <c r="O5027" s="26"/>
      <c r="T5027" s="53"/>
      <c r="Y5027" s="28"/>
    </row>
    <row r="5028" spans="9:25" x14ac:dyDescent="0.3">
      <c r="I5028" s="22">
        <v>44546</v>
      </c>
      <c r="J5028" s="29">
        <f t="shared" si="163"/>
        <v>2021</v>
      </c>
      <c r="K5028" s="29">
        <v>7275</v>
      </c>
      <c r="L5028" s="42">
        <v>6594.8</v>
      </c>
      <c r="M5028" s="26">
        <f t="shared" si="164"/>
        <v>7.7863493723849472E-2</v>
      </c>
      <c r="N5028" s="54"/>
      <c r="O5028" s="26"/>
      <c r="T5028" s="53"/>
      <c r="Y5028" s="28"/>
    </row>
    <row r="5029" spans="9:25" x14ac:dyDescent="0.3">
      <c r="I5029" s="22">
        <v>44547</v>
      </c>
      <c r="J5029" s="29">
        <f t="shared" si="163"/>
        <v>2021</v>
      </c>
      <c r="K5029" s="29">
        <v>7500</v>
      </c>
      <c r="L5029" s="42">
        <v>6601.93</v>
      </c>
      <c r="M5029" s="26">
        <f t="shared" si="164"/>
        <v>7.9914875240865144E-2</v>
      </c>
      <c r="N5029" s="54"/>
      <c r="O5029" s="26"/>
      <c r="T5029" s="53"/>
      <c r="Y5029" s="28"/>
    </row>
    <row r="5030" spans="9:25" x14ac:dyDescent="0.3">
      <c r="I5030" s="22">
        <v>44550</v>
      </c>
      <c r="J5030" s="29">
        <f t="shared" si="163"/>
        <v>2021</v>
      </c>
      <c r="K5030" s="29">
        <v>7375</v>
      </c>
      <c r="L5030" s="42">
        <v>6547.11</v>
      </c>
      <c r="M5030" s="26" t="str">
        <f t="shared" si="164"/>
        <v/>
      </c>
      <c r="N5030" s="54"/>
      <c r="O5030" s="26"/>
      <c r="T5030" s="53"/>
      <c r="Y5030" s="28"/>
    </row>
    <row r="5031" spans="9:25" x14ac:dyDescent="0.3">
      <c r="I5031" s="22">
        <v>44551</v>
      </c>
      <c r="J5031" s="29">
        <f t="shared" si="163"/>
        <v>2021</v>
      </c>
      <c r="K5031" s="29">
        <v>7375</v>
      </c>
      <c r="L5031" s="42">
        <v>6554.31</v>
      </c>
      <c r="M5031" s="26">
        <f t="shared" si="164"/>
        <v>6.304151082940572E-2</v>
      </c>
      <c r="N5031" s="54"/>
      <c r="O5031" s="26"/>
      <c r="T5031" s="53"/>
      <c r="Y5031" s="28"/>
    </row>
    <row r="5032" spans="9:25" x14ac:dyDescent="0.3">
      <c r="I5032" s="22">
        <v>44552</v>
      </c>
      <c r="J5032" s="29">
        <f t="shared" si="163"/>
        <v>2021</v>
      </c>
      <c r="K5032" s="29">
        <v>7325</v>
      </c>
      <c r="L5032" s="42">
        <v>6529.59</v>
      </c>
      <c r="M5032" s="26">
        <f t="shared" si="164"/>
        <v>8.4057051876964287E-2</v>
      </c>
      <c r="N5032" s="54"/>
      <c r="O5032" s="26"/>
      <c r="T5032" s="53"/>
      <c r="Y5032" s="28"/>
    </row>
    <row r="5033" spans="9:25" x14ac:dyDescent="0.3">
      <c r="I5033" s="22">
        <v>44553</v>
      </c>
      <c r="J5033" s="29">
        <f t="shared" si="163"/>
        <v>2021</v>
      </c>
      <c r="K5033" s="29">
        <v>7300</v>
      </c>
      <c r="L5033" s="42">
        <v>6555.55</v>
      </c>
      <c r="M5033" s="26">
        <f t="shared" si="164"/>
        <v>9.1007886884206454E-2</v>
      </c>
      <c r="N5033" s="54"/>
      <c r="O5033" s="26"/>
      <c r="T5033" s="53"/>
      <c r="Y5033" s="28"/>
    </row>
    <row r="5034" spans="9:25" x14ac:dyDescent="0.3">
      <c r="I5034" s="22">
        <v>44554</v>
      </c>
      <c r="J5034" s="29">
        <f t="shared" si="163"/>
        <v>2021</v>
      </c>
      <c r="K5034" s="29">
        <v>7300</v>
      </c>
      <c r="L5034" s="42">
        <v>6562.9</v>
      </c>
      <c r="M5034" s="26" t="str">
        <f t="shared" si="164"/>
        <v/>
      </c>
      <c r="N5034" s="54"/>
      <c r="O5034" s="26"/>
      <c r="T5034" s="53"/>
      <c r="Y5034" s="28"/>
    </row>
    <row r="5035" spans="9:25" x14ac:dyDescent="0.3">
      <c r="I5035" s="22">
        <v>44557</v>
      </c>
      <c r="J5035" s="29">
        <f t="shared" si="163"/>
        <v>2021</v>
      </c>
      <c r="K5035" s="29">
        <v>7350</v>
      </c>
      <c r="L5035" s="42">
        <v>6575.44</v>
      </c>
      <c r="M5035" s="26" t="str">
        <f t="shared" si="164"/>
        <v/>
      </c>
      <c r="N5035" s="54"/>
      <c r="O5035" s="26"/>
      <c r="T5035" s="53"/>
      <c r="Y5035" s="28"/>
    </row>
    <row r="5036" spans="9:25" x14ac:dyDescent="0.3">
      <c r="I5036" s="22">
        <v>44558</v>
      </c>
      <c r="J5036" s="29">
        <f t="shared" si="163"/>
        <v>2021</v>
      </c>
      <c r="K5036" s="29">
        <v>7350</v>
      </c>
      <c r="L5036" s="42">
        <v>6598.34</v>
      </c>
      <c r="M5036" s="26">
        <f t="shared" si="164"/>
        <v>8.2840052186328159E-2</v>
      </c>
      <c r="N5036" s="54"/>
      <c r="O5036" s="26"/>
      <c r="T5036" s="53"/>
      <c r="Y5036" s="28"/>
    </row>
    <row r="5037" spans="9:25" x14ac:dyDescent="0.3">
      <c r="I5037" s="22">
        <v>44559</v>
      </c>
      <c r="J5037" s="29">
        <f t="shared" si="163"/>
        <v>2021</v>
      </c>
      <c r="K5037" s="29">
        <v>7300</v>
      </c>
      <c r="L5037" s="42">
        <v>6600.68</v>
      </c>
      <c r="M5037" s="26">
        <f t="shared" si="164"/>
        <v>9.3521222894650119E-2</v>
      </c>
      <c r="N5037" s="54"/>
      <c r="O5037" s="26"/>
      <c r="T5037" s="53"/>
      <c r="Y5037" s="28"/>
    </row>
    <row r="5038" spans="9:25" x14ac:dyDescent="0.3">
      <c r="I5038" s="22">
        <v>44560</v>
      </c>
      <c r="J5038" s="29">
        <f t="shared" si="163"/>
        <v>2021</v>
      </c>
      <c r="K5038" s="29">
        <v>7300</v>
      </c>
      <c r="L5038" s="42">
        <v>6581.48</v>
      </c>
      <c r="M5038" s="26">
        <f t="shared" si="164"/>
        <v>0.10075312715857146</v>
      </c>
      <c r="N5038" s="54"/>
      <c r="O5038" s="26"/>
      <c r="T5038" s="53"/>
      <c r="Y5038" s="28"/>
    </row>
    <row r="5039" spans="9:25" x14ac:dyDescent="0.3">
      <c r="I5039" s="22">
        <v>44564</v>
      </c>
      <c r="J5039" s="29">
        <f t="shared" si="163"/>
        <v>2022</v>
      </c>
      <c r="K5039" s="29">
        <v>7325</v>
      </c>
      <c r="L5039" s="42">
        <v>6665.31</v>
      </c>
      <c r="M5039" s="26" t="str">
        <f t="shared" si="164"/>
        <v/>
      </c>
      <c r="N5039" s="54"/>
      <c r="O5039" s="26"/>
      <c r="T5039" s="53"/>
      <c r="Y5039" s="28"/>
    </row>
    <row r="5040" spans="9:25" x14ac:dyDescent="0.3">
      <c r="I5040" s="22">
        <v>44565</v>
      </c>
      <c r="J5040" s="29">
        <f t="shared" si="163"/>
        <v>2022</v>
      </c>
      <c r="K5040" s="29">
        <v>7400</v>
      </c>
      <c r="L5040" s="42">
        <v>6695.37</v>
      </c>
      <c r="M5040" s="26">
        <f t="shared" si="164"/>
        <v>9.6720667005192593E-2</v>
      </c>
      <c r="N5040" s="54"/>
      <c r="O5040" s="26"/>
      <c r="T5040" s="53"/>
      <c r="Y5040" s="28"/>
    </row>
    <row r="5041" spans="9:25" x14ac:dyDescent="0.3">
      <c r="I5041" s="22">
        <v>44566</v>
      </c>
      <c r="J5041" s="29">
        <f t="shared" si="163"/>
        <v>2022</v>
      </c>
      <c r="K5041" s="29">
        <v>7450</v>
      </c>
      <c r="L5041" s="42">
        <v>6662.3</v>
      </c>
      <c r="M5041" s="26">
        <f t="shared" si="164"/>
        <v>8.553542740014404E-2</v>
      </c>
      <c r="N5041" s="54"/>
      <c r="O5041" s="26"/>
      <c r="T5041" s="53"/>
      <c r="Y5041" s="28"/>
    </row>
    <row r="5042" spans="9:25" x14ac:dyDescent="0.3">
      <c r="I5042" s="22">
        <v>44567</v>
      </c>
      <c r="J5042" s="29">
        <f t="shared" si="163"/>
        <v>2022</v>
      </c>
      <c r="K5042" s="29">
        <v>7475</v>
      </c>
      <c r="L5042" s="42">
        <v>6653.35</v>
      </c>
      <c r="M5042" s="26">
        <f t="shared" si="164"/>
        <v>9.6884438348214877E-2</v>
      </c>
      <c r="N5042" s="54"/>
      <c r="O5042" s="26"/>
      <c r="T5042" s="53"/>
      <c r="Y5042" s="28"/>
    </row>
    <row r="5043" spans="9:25" x14ac:dyDescent="0.3">
      <c r="I5043" s="22">
        <v>44568</v>
      </c>
      <c r="J5043" s="29">
        <f t="shared" si="163"/>
        <v>2022</v>
      </c>
      <c r="K5043" s="29">
        <v>7650</v>
      </c>
      <c r="L5043" s="42">
        <v>6701.32</v>
      </c>
      <c r="M5043" s="26">
        <f t="shared" si="164"/>
        <v>8.9002751221636589E-2</v>
      </c>
      <c r="N5043" s="54"/>
      <c r="O5043" s="26"/>
      <c r="T5043" s="53"/>
      <c r="Y5043" s="28"/>
    </row>
    <row r="5044" spans="9:25" x14ac:dyDescent="0.3">
      <c r="I5044" s="22">
        <v>44571</v>
      </c>
      <c r="J5044" s="29">
        <f t="shared" si="163"/>
        <v>2022</v>
      </c>
      <c r="K5044" s="29">
        <v>7600</v>
      </c>
      <c r="L5044" s="42">
        <v>6691.12</v>
      </c>
      <c r="M5044" s="26" t="str">
        <f t="shared" si="164"/>
        <v/>
      </c>
      <c r="N5044" s="54"/>
      <c r="O5044" s="26"/>
      <c r="T5044" s="53"/>
      <c r="Y5044" s="28"/>
    </row>
    <row r="5045" spans="9:25" x14ac:dyDescent="0.3">
      <c r="I5045" s="22">
        <v>44572</v>
      </c>
      <c r="J5045" s="29">
        <f t="shared" si="163"/>
        <v>2022</v>
      </c>
      <c r="K5045" s="29">
        <v>7700</v>
      </c>
      <c r="L5045" s="42">
        <v>6647.97</v>
      </c>
      <c r="M5045" s="26">
        <f t="shared" si="164"/>
        <v>4.1521618564486065E-2</v>
      </c>
      <c r="N5045" s="54"/>
      <c r="O5045" s="26"/>
      <c r="T5045" s="53"/>
      <c r="Y5045" s="28"/>
    </row>
    <row r="5046" spans="9:25" x14ac:dyDescent="0.3">
      <c r="I5046" s="22">
        <v>44573</v>
      </c>
      <c r="J5046" s="29">
        <f t="shared" si="163"/>
        <v>2022</v>
      </c>
      <c r="K5046" s="29">
        <v>7700</v>
      </c>
      <c r="L5046" s="42">
        <v>6647.07</v>
      </c>
      <c r="M5046" s="26">
        <f t="shared" si="164"/>
        <v>3.930784421335054E-2</v>
      </c>
      <c r="N5046" s="54"/>
      <c r="O5046" s="26"/>
      <c r="T5046" s="53"/>
      <c r="Y5046" s="28"/>
    </row>
    <row r="5047" spans="9:25" x14ac:dyDescent="0.3">
      <c r="I5047" s="22">
        <v>44574</v>
      </c>
      <c r="J5047" s="29">
        <f t="shared" si="163"/>
        <v>2022</v>
      </c>
      <c r="K5047" s="29">
        <v>7700</v>
      </c>
      <c r="L5047" s="42">
        <v>6658.36</v>
      </c>
      <c r="M5047" s="26">
        <f t="shared" si="164"/>
        <v>3.4676413046349636E-2</v>
      </c>
      <c r="N5047" s="54"/>
      <c r="O5047" s="26"/>
      <c r="T5047" s="53"/>
      <c r="Y5047" s="28"/>
    </row>
    <row r="5048" spans="9:25" x14ac:dyDescent="0.3">
      <c r="I5048" s="22">
        <v>44575</v>
      </c>
      <c r="J5048" s="29">
        <f t="shared" si="163"/>
        <v>2022</v>
      </c>
      <c r="K5048" s="29">
        <v>7850</v>
      </c>
      <c r="L5048" s="42">
        <v>6693.4</v>
      </c>
      <c r="M5048" s="26">
        <f t="shared" si="164"/>
        <v>4.1236279463374555E-2</v>
      </c>
      <c r="N5048" s="54"/>
      <c r="O5048" s="26"/>
      <c r="T5048" s="53"/>
      <c r="Y5048" s="28"/>
    </row>
    <row r="5049" spans="9:25" x14ac:dyDescent="0.3">
      <c r="I5049" s="22">
        <v>44578</v>
      </c>
      <c r="J5049" s="29">
        <f t="shared" si="163"/>
        <v>2022</v>
      </c>
      <c r="K5049" s="29">
        <v>7750</v>
      </c>
      <c r="L5049" s="42">
        <v>6645.05</v>
      </c>
      <c r="M5049" s="26" t="str">
        <f t="shared" si="164"/>
        <v/>
      </c>
      <c r="N5049" s="54"/>
      <c r="O5049" s="26"/>
      <c r="T5049" s="53"/>
      <c r="Y5049" s="28"/>
    </row>
    <row r="5050" spans="9:25" x14ac:dyDescent="0.3">
      <c r="I5050" s="22">
        <v>44579</v>
      </c>
      <c r="J5050" s="29">
        <f t="shared" si="163"/>
        <v>2022</v>
      </c>
      <c r="K5050" s="29">
        <v>7675</v>
      </c>
      <c r="L5050" s="42">
        <v>6614.06</v>
      </c>
      <c r="M5050" s="26">
        <f t="shared" si="164"/>
        <v>3.5091700405175175E-2</v>
      </c>
      <c r="N5050" s="54"/>
      <c r="O5050" s="26"/>
      <c r="T5050" s="53"/>
      <c r="Y5050" s="28"/>
    </row>
    <row r="5051" spans="9:25" x14ac:dyDescent="0.3">
      <c r="I5051" s="22">
        <v>44580</v>
      </c>
      <c r="J5051" s="29">
        <f t="shared" si="163"/>
        <v>2022</v>
      </c>
      <c r="K5051" s="29">
        <v>7675</v>
      </c>
      <c r="L5051" s="42">
        <v>6591.98</v>
      </c>
      <c r="M5051" s="26">
        <f t="shared" si="164"/>
        <v>4.2727931336663562E-2</v>
      </c>
      <c r="N5051" s="54"/>
      <c r="O5051" s="26"/>
      <c r="T5051" s="53"/>
      <c r="Y5051" s="28"/>
    </row>
    <row r="5052" spans="9:25" x14ac:dyDescent="0.3">
      <c r="I5052" s="22">
        <v>44581</v>
      </c>
      <c r="J5052" s="29">
        <f t="shared" si="163"/>
        <v>2022</v>
      </c>
      <c r="K5052" s="29">
        <v>7775</v>
      </c>
      <c r="L5052" s="42">
        <v>6626.87</v>
      </c>
      <c r="M5052" s="26">
        <f t="shared" si="164"/>
        <v>3.0655887622555066E-2</v>
      </c>
      <c r="N5052" s="54"/>
      <c r="O5052" s="26"/>
      <c r="T5052" s="53"/>
      <c r="Y5052" s="28"/>
    </row>
    <row r="5053" spans="9:25" x14ac:dyDescent="0.3">
      <c r="I5053" s="22">
        <v>44582</v>
      </c>
      <c r="J5053" s="29">
        <f t="shared" si="163"/>
        <v>2022</v>
      </c>
      <c r="K5053" s="29">
        <v>7950</v>
      </c>
      <c r="L5053" s="42">
        <v>6726.37</v>
      </c>
      <c r="M5053" s="26">
        <f t="shared" si="164"/>
        <v>4.8719263972409811E-2</v>
      </c>
      <c r="N5053" s="54"/>
      <c r="O5053" s="26"/>
      <c r="T5053" s="53"/>
      <c r="Y5053" s="28"/>
    </row>
    <row r="5054" spans="9:25" x14ac:dyDescent="0.3">
      <c r="I5054" s="22">
        <v>44585</v>
      </c>
      <c r="J5054" s="29">
        <f t="shared" si="163"/>
        <v>2022</v>
      </c>
      <c r="K5054" s="29">
        <v>7800</v>
      </c>
      <c r="L5054" s="42">
        <v>6655.17</v>
      </c>
      <c r="M5054" s="26" t="str">
        <f t="shared" si="164"/>
        <v/>
      </c>
      <c r="N5054" s="54"/>
      <c r="O5054" s="26"/>
      <c r="T5054" s="53"/>
      <c r="Y5054" s="28"/>
    </row>
    <row r="5055" spans="9:25" x14ac:dyDescent="0.3">
      <c r="I5055" s="22">
        <v>44586</v>
      </c>
      <c r="J5055" s="29">
        <f t="shared" si="163"/>
        <v>2022</v>
      </c>
      <c r="K5055" s="29">
        <v>7775</v>
      </c>
      <c r="L5055" s="42">
        <v>6568.17</v>
      </c>
      <c r="M5055" s="26">
        <f t="shared" si="164"/>
        <v>4.9468169246329491E-2</v>
      </c>
      <c r="N5055" s="54"/>
      <c r="O5055" s="26"/>
      <c r="T5055" s="53"/>
      <c r="Y5055" s="28"/>
    </row>
    <row r="5056" spans="9:25" x14ac:dyDescent="0.3">
      <c r="I5056" s="22">
        <v>44587</v>
      </c>
      <c r="J5056" s="29">
        <f t="shared" si="163"/>
        <v>2022</v>
      </c>
      <c r="K5056" s="29">
        <v>7700</v>
      </c>
      <c r="L5056" s="42">
        <v>6600.82</v>
      </c>
      <c r="M5056" s="26">
        <f t="shared" si="164"/>
        <v>7.5022352801306744E-2</v>
      </c>
      <c r="N5056" s="54"/>
      <c r="O5056" s="26"/>
      <c r="T5056" s="53"/>
      <c r="Y5056" s="28"/>
    </row>
    <row r="5057" spans="9:25" x14ac:dyDescent="0.3">
      <c r="I5057" s="22">
        <v>44588</v>
      </c>
      <c r="J5057" s="29">
        <f t="shared" si="163"/>
        <v>2022</v>
      </c>
      <c r="K5057" s="29">
        <v>7800</v>
      </c>
      <c r="L5057" s="42">
        <v>6611.16</v>
      </c>
      <c r="M5057" s="26">
        <f t="shared" si="164"/>
        <v>8.2169918335878653E-2</v>
      </c>
      <c r="N5057" s="54"/>
      <c r="O5057" s="26"/>
      <c r="T5057" s="53"/>
      <c r="Y5057" s="28"/>
    </row>
    <row r="5058" spans="9:25" x14ac:dyDescent="0.3">
      <c r="I5058" s="22">
        <v>44589</v>
      </c>
      <c r="J5058" s="29">
        <f t="shared" si="163"/>
        <v>2022</v>
      </c>
      <c r="K5058" s="29">
        <v>7775</v>
      </c>
      <c r="L5058" s="42">
        <v>6645.51</v>
      </c>
      <c r="M5058" s="26">
        <f t="shared" si="164"/>
        <v>0.11140266816514725</v>
      </c>
      <c r="N5058" s="54"/>
      <c r="O5058" s="26"/>
      <c r="T5058" s="53"/>
      <c r="Y5058" s="28"/>
    </row>
    <row r="5059" spans="9:25" x14ac:dyDescent="0.3">
      <c r="I5059" s="22">
        <v>44592</v>
      </c>
      <c r="J5059" s="29">
        <f t="shared" si="163"/>
        <v>2022</v>
      </c>
      <c r="K5059" s="29">
        <v>7625</v>
      </c>
      <c r="L5059" s="42">
        <v>6631.15</v>
      </c>
      <c r="M5059" s="26" t="str">
        <f t="shared" si="164"/>
        <v/>
      </c>
      <c r="N5059" s="54"/>
      <c r="O5059" s="26"/>
      <c r="T5059" s="53"/>
      <c r="Y5059" s="28"/>
    </row>
    <row r="5060" spans="9:25" x14ac:dyDescent="0.3">
      <c r="I5060" s="22">
        <v>44594</v>
      </c>
      <c r="J5060" s="29">
        <f t="shared" si="163"/>
        <v>2022</v>
      </c>
      <c r="K5060" s="29">
        <v>7800</v>
      </c>
      <c r="L5060" s="42">
        <v>6707.65</v>
      </c>
      <c r="M5060" s="26">
        <f t="shared" si="164"/>
        <v>0.10983249060200129</v>
      </c>
      <c r="N5060" s="54"/>
      <c r="O5060" s="26"/>
      <c r="T5060" s="53"/>
      <c r="Y5060" s="28"/>
    </row>
    <row r="5061" spans="9:25" x14ac:dyDescent="0.3">
      <c r="I5061" s="22">
        <v>44595</v>
      </c>
      <c r="J5061" s="29">
        <f t="shared" ref="J5061:J5124" si="165">YEAR(I5061)</f>
        <v>2022</v>
      </c>
      <c r="K5061" s="29">
        <v>7725</v>
      </c>
      <c r="L5061" s="42">
        <v>6683.85</v>
      </c>
      <c r="M5061" s="26">
        <f t="shared" ref="M5061:M5124" si="166">IFERROR((L5061-_xlfn.XLOOKUP(EDATE(I5061, -12), I:I, L:L, "", 0)) / _xlfn.XLOOKUP(EDATE(I5061, -12), I:I, L:L, "", 0),IF(_xlfn.XLOOKUP(EDATE(I5061, -12), I:I, L:L, "", 0)=0, "Previous Year Value is Zero", ""))</f>
        <v>9.972440459051464E-2</v>
      </c>
      <c r="N5061" s="54"/>
      <c r="O5061" s="26"/>
      <c r="T5061" s="53"/>
      <c r="Y5061" s="28"/>
    </row>
    <row r="5062" spans="9:25" x14ac:dyDescent="0.3">
      <c r="I5062" s="22">
        <v>44596</v>
      </c>
      <c r="J5062" s="29">
        <f t="shared" si="165"/>
        <v>2022</v>
      </c>
      <c r="K5062" s="29">
        <v>7725</v>
      </c>
      <c r="L5062" s="42">
        <v>6731.39</v>
      </c>
      <c r="M5062" s="26">
        <f t="shared" si="166"/>
        <v>0.10220198388137321</v>
      </c>
      <c r="N5062" s="54"/>
      <c r="O5062" s="26"/>
      <c r="T5062" s="53"/>
      <c r="Y5062" s="28"/>
    </row>
    <row r="5063" spans="9:25" x14ac:dyDescent="0.3">
      <c r="I5063" s="22">
        <v>44599</v>
      </c>
      <c r="J5063" s="29">
        <f t="shared" si="165"/>
        <v>2022</v>
      </c>
      <c r="K5063" s="29">
        <v>7800</v>
      </c>
      <c r="L5063" s="42">
        <v>6804.94</v>
      </c>
      <c r="M5063" s="26" t="str">
        <f t="shared" si="166"/>
        <v/>
      </c>
      <c r="N5063" s="54"/>
      <c r="O5063" s="26"/>
      <c r="T5063" s="53"/>
      <c r="Y5063" s="28"/>
    </row>
    <row r="5064" spans="9:25" x14ac:dyDescent="0.3">
      <c r="I5064" s="22">
        <v>44600</v>
      </c>
      <c r="J5064" s="29">
        <f t="shared" si="165"/>
        <v>2022</v>
      </c>
      <c r="K5064" s="29">
        <v>7725</v>
      </c>
      <c r="L5064" s="42">
        <v>6789.52</v>
      </c>
      <c r="M5064" s="26">
        <f t="shared" si="166"/>
        <v>9.3519432682597728E-2</v>
      </c>
      <c r="N5064" s="54"/>
      <c r="O5064" s="26"/>
      <c r="T5064" s="53"/>
      <c r="Y5064" s="28"/>
    </row>
    <row r="5065" spans="9:25" x14ac:dyDescent="0.3">
      <c r="I5065" s="22">
        <v>44601</v>
      </c>
      <c r="J5065" s="29">
        <f t="shared" si="165"/>
        <v>2022</v>
      </c>
      <c r="K5065" s="29">
        <v>7950</v>
      </c>
      <c r="L5065" s="42">
        <v>6834.61</v>
      </c>
      <c r="M5065" s="26">
        <f t="shared" si="166"/>
        <v>0.10562517895649551</v>
      </c>
      <c r="N5065" s="54"/>
      <c r="O5065" s="26"/>
      <c r="T5065" s="53"/>
      <c r="Y5065" s="28"/>
    </row>
    <row r="5066" spans="9:25" x14ac:dyDescent="0.3">
      <c r="I5066" s="22">
        <v>44602</v>
      </c>
      <c r="J5066" s="29">
        <f t="shared" si="165"/>
        <v>2022</v>
      </c>
      <c r="K5066" s="29">
        <v>7750</v>
      </c>
      <c r="L5066" s="42">
        <v>6823.64</v>
      </c>
      <c r="M5066" s="26">
        <f t="shared" si="166"/>
        <v>0.10026234192165867</v>
      </c>
      <c r="N5066" s="54"/>
      <c r="O5066" s="26"/>
      <c r="T5066" s="53"/>
      <c r="Y5066" s="28"/>
    </row>
    <row r="5067" spans="9:25" x14ac:dyDescent="0.3">
      <c r="I5067" s="22">
        <v>44603</v>
      </c>
      <c r="J5067" s="29">
        <f t="shared" si="165"/>
        <v>2022</v>
      </c>
      <c r="K5067" s="29">
        <v>7825</v>
      </c>
      <c r="L5067" s="42">
        <v>6815.61</v>
      </c>
      <c r="M5067" s="26">
        <f t="shared" si="166"/>
        <v>9.5313474283730576E-2</v>
      </c>
      <c r="N5067" s="54"/>
      <c r="O5067" s="26"/>
      <c r="T5067" s="53"/>
      <c r="Y5067" s="28"/>
    </row>
    <row r="5068" spans="9:25" x14ac:dyDescent="0.3">
      <c r="I5068" s="22">
        <v>44606</v>
      </c>
      <c r="J5068" s="29">
        <f t="shared" si="165"/>
        <v>2022</v>
      </c>
      <c r="K5068" s="29">
        <v>7700</v>
      </c>
      <c r="L5068" s="42">
        <v>6734.49</v>
      </c>
      <c r="M5068" s="26" t="str">
        <f t="shared" si="166"/>
        <v/>
      </c>
      <c r="N5068" s="54"/>
      <c r="O5068" s="26"/>
      <c r="T5068" s="53"/>
      <c r="Y5068" s="28"/>
    </row>
    <row r="5069" spans="9:25" x14ac:dyDescent="0.3">
      <c r="I5069" s="22">
        <v>44607</v>
      </c>
      <c r="J5069" s="29">
        <f t="shared" si="165"/>
        <v>2022</v>
      </c>
      <c r="K5069" s="29">
        <v>7875</v>
      </c>
      <c r="L5069" s="42">
        <v>6807.5</v>
      </c>
      <c r="M5069" s="26">
        <f t="shared" si="166"/>
        <v>8.5670268822005943E-2</v>
      </c>
      <c r="N5069" s="54"/>
      <c r="O5069" s="26"/>
      <c r="T5069" s="53"/>
      <c r="Y5069" s="28"/>
    </row>
    <row r="5070" spans="9:25" x14ac:dyDescent="0.3">
      <c r="I5070" s="22">
        <v>44608</v>
      </c>
      <c r="J5070" s="29">
        <f t="shared" si="165"/>
        <v>2022</v>
      </c>
      <c r="K5070" s="29">
        <v>7975</v>
      </c>
      <c r="L5070" s="42">
        <v>6850.2</v>
      </c>
      <c r="M5070" s="26">
        <f t="shared" si="166"/>
        <v>8.8646621320958657E-2</v>
      </c>
      <c r="N5070" s="54"/>
      <c r="O5070" s="26"/>
      <c r="T5070" s="53"/>
      <c r="Y5070" s="28"/>
    </row>
    <row r="5071" spans="9:25" x14ac:dyDescent="0.3">
      <c r="I5071" s="22">
        <v>44609</v>
      </c>
      <c r="J5071" s="29">
        <f t="shared" si="165"/>
        <v>2022</v>
      </c>
      <c r="K5071" s="29">
        <v>7900</v>
      </c>
      <c r="L5071" s="42">
        <v>6835.12</v>
      </c>
      <c r="M5071" s="26">
        <f t="shared" si="166"/>
        <v>9.7529918605976873E-2</v>
      </c>
      <c r="N5071" s="54"/>
      <c r="O5071" s="26"/>
      <c r="T5071" s="53"/>
      <c r="Y5071" s="28"/>
    </row>
    <row r="5072" spans="9:25" x14ac:dyDescent="0.3">
      <c r="I5072" s="22">
        <v>44610</v>
      </c>
      <c r="J5072" s="29">
        <f t="shared" si="165"/>
        <v>2022</v>
      </c>
      <c r="K5072" s="29">
        <v>7925</v>
      </c>
      <c r="L5072" s="42">
        <v>6892.82</v>
      </c>
      <c r="M5072" s="26">
        <f t="shared" si="166"/>
        <v>0.11168957681148189</v>
      </c>
      <c r="N5072" s="54"/>
      <c r="O5072" s="26"/>
      <c r="T5072" s="53"/>
      <c r="Y5072" s="28"/>
    </row>
    <row r="5073" spans="9:25" x14ac:dyDescent="0.3">
      <c r="I5073" s="22">
        <v>44613</v>
      </c>
      <c r="J5073" s="29">
        <f t="shared" si="165"/>
        <v>2022</v>
      </c>
      <c r="K5073" s="29">
        <v>7950</v>
      </c>
      <c r="L5073" s="42">
        <v>6902.97</v>
      </c>
      <c r="M5073" s="26" t="str">
        <f t="shared" si="166"/>
        <v/>
      </c>
      <c r="N5073" s="54"/>
      <c r="O5073" s="26"/>
      <c r="T5073" s="53"/>
      <c r="Y5073" s="28"/>
    </row>
    <row r="5074" spans="9:25" x14ac:dyDescent="0.3">
      <c r="I5074" s="22">
        <v>44614</v>
      </c>
      <c r="J5074" s="29">
        <f t="shared" si="165"/>
        <v>2022</v>
      </c>
      <c r="K5074" s="29">
        <v>7900</v>
      </c>
      <c r="L5074" s="42">
        <v>6861.99</v>
      </c>
      <c r="M5074" s="26">
        <f t="shared" si="166"/>
        <v>9.6986400354258914E-2</v>
      </c>
      <c r="N5074" s="54"/>
      <c r="O5074" s="26"/>
      <c r="T5074" s="53"/>
      <c r="Y5074" s="28"/>
    </row>
    <row r="5075" spans="9:25" x14ac:dyDescent="0.3">
      <c r="I5075" s="22">
        <v>44615</v>
      </c>
      <c r="J5075" s="29">
        <f t="shared" si="165"/>
        <v>2022</v>
      </c>
      <c r="K5075" s="29">
        <v>8050</v>
      </c>
      <c r="L5075" s="42">
        <v>6920.06</v>
      </c>
      <c r="M5075" s="26">
        <f t="shared" si="166"/>
        <v>0.10318342178385763</v>
      </c>
      <c r="N5075" s="54"/>
      <c r="O5075" s="26"/>
      <c r="T5075" s="53"/>
      <c r="Y5075" s="28"/>
    </row>
    <row r="5076" spans="9:25" x14ac:dyDescent="0.3">
      <c r="I5076" s="22">
        <v>44616</v>
      </c>
      <c r="J5076" s="29">
        <f t="shared" si="165"/>
        <v>2022</v>
      </c>
      <c r="K5076" s="29">
        <v>8000</v>
      </c>
      <c r="L5076" s="42">
        <v>6817.82</v>
      </c>
      <c r="M5076" s="26">
        <f t="shared" si="166"/>
        <v>9.0667967781412645E-2</v>
      </c>
      <c r="N5076" s="54"/>
      <c r="O5076" s="26"/>
      <c r="T5076" s="53"/>
      <c r="Y5076" s="28"/>
    </row>
    <row r="5077" spans="9:25" x14ac:dyDescent="0.3">
      <c r="I5077" s="22">
        <v>44617</v>
      </c>
      <c r="J5077" s="29">
        <f t="shared" si="165"/>
        <v>2022</v>
      </c>
      <c r="K5077" s="29">
        <v>8050</v>
      </c>
      <c r="L5077" s="42">
        <v>6888.17</v>
      </c>
      <c r="M5077" s="26">
        <f t="shared" si="166"/>
        <v>9.515950808073588E-2</v>
      </c>
      <c r="N5077" s="54"/>
      <c r="O5077" s="26"/>
      <c r="T5077" s="53"/>
      <c r="Y5077" s="28"/>
    </row>
    <row r="5078" spans="9:25" x14ac:dyDescent="0.3">
      <c r="I5078" s="22">
        <v>44621</v>
      </c>
      <c r="J5078" s="29">
        <f t="shared" si="165"/>
        <v>2022</v>
      </c>
      <c r="K5078" s="29">
        <v>8050</v>
      </c>
      <c r="L5078" s="42">
        <v>6921.44</v>
      </c>
      <c r="M5078" s="26">
        <f t="shared" si="166"/>
        <v>9.1966408509255235E-2</v>
      </c>
      <c r="N5078" s="54"/>
      <c r="O5078" s="26"/>
      <c r="T5078" s="53"/>
      <c r="Y5078" s="28"/>
    </row>
    <row r="5079" spans="9:25" x14ac:dyDescent="0.3">
      <c r="I5079" s="22">
        <v>44622</v>
      </c>
      <c r="J5079" s="29">
        <f t="shared" si="165"/>
        <v>2022</v>
      </c>
      <c r="K5079" s="29">
        <v>7975</v>
      </c>
      <c r="L5079" s="42">
        <v>6868.4</v>
      </c>
      <c r="M5079" s="26">
        <f t="shared" si="166"/>
        <v>8.0071266713947112E-2</v>
      </c>
      <c r="N5079" s="54"/>
      <c r="O5079" s="26"/>
      <c r="T5079" s="53"/>
      <c r="Y5079" s="28"/>
    </row>
    <row r="5080" spans="9:25" x14ac:dyDescent="0.3">
      <c r="I5080" s="22">
        <v>44624</v>
      </c>
      <c r="J5080" s="29">
        <f t="shared" si="165"/>
        <v>2022</v>
      </c>
      <c r="K5080" s="29">
        <v>7900</v>
      </c>
      <c r="L5080" s="42">
        <v>6928.33</v>
      </c>
      <c r="M5080" s="26">
        <f t="shared" si="166"/>
        <v>0.10134323138551531</v>
      </c>
      <c r="N5080" s="54"/>
      <c r="O5080" s="26"/>
      <c r="T5080" s="53"/>
      <c r="Y5080" s="28"/>
    </row>
    <row r="5081" spans="9:25" x14ac:dyDescent="0.3">
      <c r="I5081" s="22">
        <v>44627</v>
      </c>
      <c r="J5081" s="29">
        <f t="shared" si="165"/>
        <v>2022</v>
      </c>
      <c r="K5081" s="29">
        <v>7700</v>
      </c>
      <c r="L5081" s="42">
        <v>6869.07</v>
      </c>
      <c r="M5081" s="26" t="str">
        <f t="shared" si="166"/>
        <v/>
      </c>
      <c r="N5081" s="54"/>
      <c r="O5081" s="26"/>
      <c r="T5081" s="53"/>
      <c r="Y5081" s="28"/>
    </row>
    <row r="5082" spans="9:25" x14ac:dyDescent="0.3">
      <c r="I5082" s="22">
        <v>44628</v>
      </c>
      <c r="J5082" s="29">
        <f t="shared" si="165"/>
        <v>2022</v>
      </c>
      <c r="K5082" s="29">
        <v>7650</v>
      </c>
      <c r="L5082" s="42">
        <v>6814.18</v>
      </c>
      <c r="M5082" s="26">
        <f t="shared" si="166"/>
        <v>9.0535763154820301E-2</v>
      </c>
      <c r="N5082" s="54"/>
      <c r="O5082" s="26"/>
      <c r="T5082" s="53"/>
      <c r="Y5082" s="28"/>
    </row>
    <row r="5083" spans="9:25" x14ac:dyDescent="0.3">
      <c r="I5083" s="22">
        <v>44629</v>
      </c>
      <c r="J5083" s="29">
        <f t="shared" si="165"/>
        <v>2022</v>
      </c>
      <c r="K5083" s="29">
        <v>7850</v>
      </c>
      <c r="L5083" s="42">
        <v>6864.44</v>
      </c>
      <c r="M5083" s="26">
        <f t="shared" si="166"/>
        <v>0.10723024686877485</v>
      </c>
      <c r="N5083" s="54"/>
      <c r="O5083" s="26"/>
      <c r="T5083" s="53"/>
      <c r="Y5083" s="28"/>
    </row>
    <row r="5084" spans="9:25" x14ac:dyDescent="0.3">
      <c r="I5084" s="22">
        <v>44630</v>
      </c>
      <c r="J5084" s="29">
        <f t="shared" si="165"/>
        <v>2022</v>
      </c>
      <c r="K5084" s="29">
        <v>7925</v>
      </c>
      <c r="L5084" s="42">
        <v>6924.01</v>
      </c>
      <c r="M5084" s="26">
        <f t="shared" si="166"/>
        <v>0.10524559913674759</v>
      </c>
      <c r="N5084" s="54"/>
      <c r="O5084" s="26"/>
      <c r="T5084" s="53"/>
      <c r="Y5084" s="28"/>
    </row>
    <row r="5085" spans="9:25" x14ac:dyDescent="0.3">
      <c r="I5085" s="22">
        <v>44631</v>
      </c>
      <c r="J5085" s="29">
        <f t="shared" si="165"/>
        <v>2022</v>
      </c>
      <c r="K5085" s="29">
        <v>7950</v>
      </c>
      <c r="L5085" s="42">
        <v>6922.6</v>
      </c>
      <c r="M5085" s="26" t="str">
        <f t="shared" si="166"/>
        <v/>
      </c>
      <c r="N5085" s="54"/>
      <c r="O5085" s="26"/>
      <c r="T5085" s="53"/>
      <c r="Y5085" s="28"/>
    </row>
    <row r="5086" spans="9:25" x14ac:dyDescent="0.3">
      <c r="I5086" s="22">
        <v>44634</v>
      </c>
      <c r="J5086" s="29">
        <f t="shared" si="165"/>
        <v>2022</v>
      </c>
      <c r="K5086" s="29">
        <v>8075</v>
      </c>
      <c r="L5086" s="42">
        <v>6952.2</v>
      </c>
      <c r="M5086" s="26" t="str">
        <f t="shared" si="166"/>
        <v/>
      </c>
      <c r="N5086" s="54"/>
      <c r="O5086" s="26"/>
      <c r="T5086" s="53"/>
      <c r="Y5086" s="28"/>
    </row>
    <row r="5087" spans="9:25" x14ac:dyDescent="0.3">
      <c r="I5087" s="22">
        <v>44635</v>
      </c>
      <c r="J5087" s="29">
        <f t="shared" si="165"/>
        <v>2022</v>
      </c>
      <c r="K5087" s="29">
        <v>8150</v>
      </c>
      <c r="L5087" s="42">
        <v>6918.19</v>
      </c>
      <c r="M5087" s="26">
        <f t="shared" si="166"/>
        <v>9.3912963730143822E-2</v>
      </c>
      <c r="N5087" s="54"/>
      <c r="O5087" s="26"/>
      <c r="T5087" s="53"/>
      <c r="Y5087" s="28"/>
    </row>
    <row r="5088" spans="9:25" x14ac:dyDescent="0.3">
      <c r="I5088" s="22">
        <v>44636</v>
      </c>
      <c r="J5088" s="29">
        <f t="shared" si="165"/>
        <v>2022</v>
      </c>
      <c r="K5088" s="29">
        <v>8200</v>
      </c>
      <c r="L5088" s="42">
        <v>6992.4</v>
      </c>
      <c r="M5088" s="26">
        <f t="shared" si="166"/>
        <v>0.10819848804222068</v>
      </c>
      <c r="N5088" s="54"/>
      <c r="O5088" s="26"/>
      <c r="T5088" s="53"/>
      <c r="Y5088" s="28"/>
    </row>
    <row r="5089" spans="9:25" x14ac:dyDescent="0.3">
      <c r="I5089" s="22">
        <v>44637</v>
      </c>
      <c r="J5089" s="29">
        <f t="shared" si="165"/>
        <v>2022</v>
      </c>
      <c r="K5089" s="29">
        <v>8000</v>
      </c>
      <c r="L5089" s="42">
        <v>6964.39</v>
      </c>
      <c r="M5089" s="26">
        <f t="shared" si="166"/>
        <v>0.10946866691199794</v>
      </c>
      <c r="N5089" s="54"/>
      <c r="O5089" s="26"/>
      <c r="T5089" s="53"/>
      <c r="Y5089" s="28"/>
    </row>
    <row r="5090" spans="9:25" x14ac:dyDescent="0.3">
      <c r="I5090" s="22">
        <v>44638</v>
      </c>
      <c r="J5090" s="29">
        <f t="shared" si="165"/>
        <v>2022</v>
      </c>
      <c r="K5090" s="29">
        <v>7900</v>
      </c>
      <c r="L5090" s="42">
        <v>6954.97</v>
      </c>
      <c r="M5090" s="26">
        <f t="shared" si="166"/>
        <v>9.564528350633214E-2</v>
      </c>
      <c r="N5090" s="54"/>
      <c r="O5090" s="26"/>
      <c r="T5090" s="53"/>
      <c r="Y5090" s="28"/>
    </row>
    <row r="5091" spans="9:25" x14ac:dyDescent="0.3">
      <c r="I5091" s="22">
        <v>44641</v>
      </c>
      <c r="J5091" s="29">
        <f t="shared" si="165"/>
        <v>2022</v>
      </c>
      <c r="K5091" s="29">
        <v>7900</v>
      </c>
      <c r="L5091" s="42">
        <v>6955.18</v>
      </c>
      <c r="M5091" s="26" t="str">
        <f t="shared" si="166"/>
        <v/>
      </c>
      <c r="N5091" s="54"/>
      <c r="O5091" s="26"/>
      <c r="T5091" s="53"/>
      <c r="Y5091" s="28"/>
    </row>
    <row r="5092" spans="9:25" x14ac:dyDescent="0.3">
      <c r="I5092" s="22">
        <v>44642</v>
      </c>
      <c r="J5092" s="29">
        <f t="shared" si="165"/>
        <v>2022</v>
      </c>
      <c r="K5092" s="29">
        <v>7925</v>
      </c>
      <c r="L5092" s="42">
        <v>7000.82</v>
      </c>
      <c r="M5092" s="26">
        <f t="shared" si="166"/>
        <v>0.11104198770696679</v>
      </c>
      <c r="N5092" s="54"/>
      <c r="O5092" s="26"/>
      <c r="T5092" s="53"/>
      <c r="Y5092" s="28"/>
    </row>
    <row r="5093" spans="9:25" x14ac:dyDescent="0.3">
      <c r="I5093" s="22">
        <v>44643</v>
      </c>
      <c r="J5093" s="29">
        <f t="shared" si="165"/>
        <v>2022</v>
      </c>
      <c r="K5093" s="29">
        <v>7900</v>
      </c>
      <c r="L5093" s="42">
        <v>6996.12</v>
      </c>
      <c r="M5093" s="26">
        <f t="shared" si="166"/>
        <v>0.1188940475409862</v>
      </c>
      <c r="N5093" s="54"/>
      <c r="O5093" s="26"/>
      <c r="T5093" s="53"/>
      <c r="Y5093" s="28"/>
    </row>
    <row r="5094" spans="9:25" x14ac:dyDescent="0.3">
      <c r="I5094" s="22">
        <v>44644</v>
      </c>
      <c r="J5094" s="29">
        <f t="shared" si="165"/>
        <v>2022</v>
      </c>
      <c r="K5094" s="29">
        <v>7925</v>
      </c>
      <c r="L5094" s="42">
        <v>7049.69</v>
      </c>
      <c r="M5094" s="26">
        <f t="shared" si="166"/>
        <v>0.14514777116829689</v>
      </c>
      <c r="N5094" s="54"/>
      <c r="O5094" s="26"/>
      <c r="T5094" s="53"/>
      <c r="Y5094" s="28"/>
    </row>
    <row r="5095" spans="9:25" x14ac:dyDescent="0.3">
      <c r="I5095" s="22">
        <v>44645</v>
      </c>
      <c r="J5095" s="29">
        <f t="shared" si="165"/>
        <v>2022</v>
      </c>
      <c r="K5095" s="29">
        <v>7950</v>
      </c>
      <c r="L5095" s="42">
        <v>7002.53</v>
      </c>
      <c r="M5095" s="26">
        <f t="shared" si="166"/>
        <v>0.1436660525765652</v>
      </c>
      <c r="N5095" s="54"/>
      <c r="O5095" s="26"/>
      <c r="T5095" s="53"/>
      <c r="Y5095" s="28"/>
    </row>
    <row r="5096" spans="9:25" x14ac:dyDescent="0.3">
      <c r="I5096" s="22">
        <v>44648</v>
      </c>
      <c r="J5096" s="29">
        <f t="shared" si="165"/>
        <v>2022</v>
      </c>
      <c r="K5096" s="29">
        <v>7900</v>
      </c>
      <c r="L5096" s="42">
        <v>7049.6</v>
      </c>
      <c r="M5096" s="26" t="str">
        <f t="shared" si="166"/>
        <v/>
      </c>
      <c r="N5096" s="54"/>
      <c r="O5096" s="26"/>
      <c r="T5096" s="53"/>
      <c r="Y5096" s="28"/>
    </row>
    <row r="5097" spans="9:25" x14ac:dyDescent="0.3">
      <c r="I5097" s="22">
        <v>44649</v>
      </c>
      <c r="J5097" s="29">
        <f t="shared" si="165"/>
        <v>2022</v>
      </c>
      <c r="K5097" s="29">
        <v>7850</v>
      </c>
      <c r="L5097" s="42">
        <v>7011.69</v>
      </c>
      <c r="M5097" s="26">
        <f t="shared" si="166"/>
        <v>0.13700253939631771</v>
      </c>
      <c r="N5097" s="54"/>
      <c r="O5097" s="26"/>
      <c r="T5097" s="53"/>
      <c r="Y5097" s="28"/>
    </row>
    <row r="5098" spans="9:25" x14ac:dyDescent="0.3">
      <c r="I5098" s="22">
        <v>44650</v>
      </c>
      <c r="J5098" s="29">
        <f t="shared" si="165"/>
        <v>2022</v>
      </c>
      <c r="K5098" s="29">
        <v>7875</v>
      </c>
      <c r="L5098" s="42">
        <v>7053.19</v>
      </c>
      <c r="M5098" s="26">
        <f t="shared" si="166"/>
        <v>0.16169969562410236</v>
      </c>
      <c r="N5098" s="54"/>
      <c r="O5098" s="26"/>
      <c r="T5098" s="53"/>
      <c r="Y5098" s="28"/>
    </row>
    <row r="5099" spans="9:25" x14ac:dyDescent="0.3">
      <c r="I5099" s="22">
        <v>44651</v>
      </c>
      <c r="J5099" s="29">
        <f t="shared" si="165"/>
        <v>2022</v>
      </c>
      <c r="K5099" s="29">
        <v>7975</v>
      </c>
      <c r="L5099" s="42">
        <v>7071.44</v>
      </c>
      <c r="M5099" s="26">
        <f t="shared" si="166"/>
        <v>0.18142450447078937</v>
      </c>
      <c r="N5099" s="54"/>
      <c r="O5099" s="26"/>
      <c r="T5099" s="53"/>
      <c r="Y5099" s="28"/>
    </row>
    <row r="5100" spans="9:25" x14ac:dyDescent="0.3">
      <c r="I5100" s="22">
        <v>44655</v>
      </c>
      <c r="J5100" s="29">
        <f t="shared" si="165"/>
        <v>2022</v>
      </c>
      <c r="K5100" s="29">
        <v>7900</v>
      </c>
      <c r="L5100" s="42">
        <v>7116.22</v>
      </c>
      <c r="M5100" s="26" t="str">
        <f t="shared" si="166"/>
        <v/>
      </c>
      <c r="N5100" s="54"/>
      <c r="O5100" s="26"/>
      <c r="T5100" s="53"/>
      <c r="Y5100" s="28"/>
    </row>
    <row r="5101" spans="9:25" x14ac:dyDescent="0.3">
      <c r="I5101" s="22">
        <v>44656</v>
      </c>
      <c r="J5101" s="29">
        <f t="shared" si="165"/>
        <v>2022</v>
      </c>
      <c r="K5101" s="29">
        <v>7900</v>
      </c>
      <c r="L5101" s="42">
        <v>7148.3</v>
      </c>
      <c r="M5101" s="26">
        <f t="shared" si="166"/>
        <v>0.1973120233690491</v>
      </c>
      <c r="N5101" s="54"/>
      <c r="O5101" s="26"/>
      <c r="T5101" s="53"/>
      <c r="Y5101" s="28"/>
    </row>
    <row r="5102" spans="9:25" x14ac:dyDescent="0.3">
      <c r="I5102" s="22">
        <v>44657</v>
      </c>
      <c r="J5102" s="29">
        <f t="shared" si="165"/>
        <v>2022</v>
      </c>
      <c r="K5102" s="29">
        <v>7750</v>
      </c>
      <c r="L5102" s="42">
        <v>7104.22</v>
      </c>
      <c r="M5102" s="26">
        <f t="shared" si="166"/>
        <v>0.18349028865007316</v>
      </c>
      <c r="N5102" s="54"/>
      <c r="O5102" s="26"/>
      <c r="T5102" s="53"/>
      <c r="Y5102" s="28"/>
    </row>
    <row r="5103" spans="9:25" x14ac:dyDescent="0.3">
      <c r="I5103" s="22">
        <v>44658</v>
      </c>
      <c r="J5103" s="29">
        <f t="shared" si="165"/>
        <v>2022</v>
      </c>
      <c r="K5103" s="29">
        <v>7750</v>
      </c>
      <c r="L5103" s="42">
        <v>7127.37</v>
      </c>
      <c r="M5103" s="26">
        <f t="shared" si="166"/>
        <v>0.18068886231036574</v>
      </c>
      <c r="N5103" s="54"/>
      <c r="O5103" s="26"/>
      <c r="T5103" s="53"/>
      <c r="Y5103" s="28"/>
    </row>
    <row r="5104" spans="9:25" x14ac:dyDescent="0.3">
      <c r="I5104" s="22">
        <v>44659</v>
      </c>
      <c r="J5104" s="29">
        <f t="shared" si="165"/>
        <v>2022</v>
      </c>
      <c r="K5104" s="29">
        <v>7850</v>
      </c>
      <c r="L5104" s="42">
        <v>7210.84</v>
      </c>
      <c r="M5104" s="26">
        <f t="shared" si="166"/>
        <v>0.18761075938943164</v>
      </c>
      <c r="N5104" s="54"/>
      <c r="O5104" s="26"/>
      <c r="T5104" s="53"/>
      <c r="Y5104" s="28"/>
    </row>
    <row r="5105" spans="9:25" x14ac:dyDescent="0.3">
      <c r="I5105" s="22">
        <v>44662</v>
      </c>
      <c r="J5105" s="29">
        <f t="shared" si="165"/>
        <v>2022</v>
      </c>
      <c r="K5105" s="29">
        <v>7725</v>
      </c>
      <c r="L5105" s="42">
        <v>7203.79</v>
      </c>
      <c r="M5105" s="26" t="str">
        <f t="shared" si="166"/>
        <v/>
      </c>
      <c r="N5105" s="54"/>
      <c r="O5105" s="26"/>
      <c r="T5105" s="53"/>
      <c r="Y5105" s="28"/>
    </row>
    <row r="5106" spans="9:25" x14ac:dyDescent="0.3">
      <c r="I5106" s="22">
        <v>44663</v>
      </c>
      <c r="J5106" s="29">
        <f t="shared" si="165"/>
        <v>2022</v>
      </c>
      <c r="K5106" s="29">
        <v>7800</v>
      </c>
      <c r="L5106" s="42">
        <v>7214.78</v>
      </c>
      <c r="M5106" s="26">
        <f t="shared" si="166"/>
        <v>0.2128595612054662</v>
      </c>
      <c r="N5106" s="54"/>
      <c r="O5106" s="26"/>
      <c r="T5106" s="53"/>
      <c r="Y5106" s="28"/>
    </row>
    <row r="5107" spans="9:25" x14ac:dyDescent="0.3">
      <c r="I5107" s="22">
        <v>44664</v>
      </c>
      <c r="J5107" s="29">
        <f t="shared" si="165"/>
        <v>2022</v>
      </c>
      <c r="K5107" s="29">
        <v>7800</v>
      </c>
      <c r="L5107" s="42">
        <v>7262.78</v>
      </c>
      <c r="M5107" s="26">
        <f t="shared" si="166"/>
        <v>0.22528106568771683</v>
      </c>
      <c r="N5107" s="54"/>
      <c r="O5107" s="26"/>
      <c r="T5107" s="53"/>
      <c r="Y5107" s="28"/>
    </row>
    <row r="5108" spans="9:25" x14ac:dyDescent="0.3">
      <c r="I5108" s="22">
        <v>44665</v>
      </c>
      <c r="J5108" s="29">
        <f t="shared" si="165"/>
        <v>2022</v>
      </c>
      <c r="K5108" s="29">
        <v>7700</v>
      </c>
      <c r="L5108" s="42">
        <v>7235.53</v>
      </c>
      <c r="M5108" s="26">
        <f t="shared" si="166"/>
        <v>0.19590002446167781</v>
      </c>
      <c r="N5108" s="54"/>
      <c r="O5108" s="26"/>
      <c r="T5108" s="53"/>
      <c r="Y5108" s="28"/>
    </row>
    <row r="5109" spans="9:25" x14ac:dyDescent="0.3">
      <c r="I5109" s="22">
        <v>44669</v>
      </c>
      <c r="J5109" s="29">
        <f t="shared" si="165"/>
        <v>2022</v>
      </c>
      <c r="K5109" s="29">
        <v>7700</v>
      </c>
      <c r="L5109" s="42">
        <v>7275.29</v>
      </c>
      <c r="M5109" s="26" t="str">
        <f t="shared" si="166"/>
        <v/>
      </c>
      <c r="N5109" s="54"/>
      <c r="O5109" s="26"/>
      <c r="T5109" s="53"/>
      <c r="Y5109" s="28"/>
    </row>
    <row r="5110" spans="9:25" x14ac:dyDescent="0.3">
      <c r="I5110" s="22">
        <v>44670</v>
      </c>
      <c r="J5110" s="29">
        <f t="shared" si="165"/>
        <v>2022</v>
      </c>
      <c r="K5110" s="29">
        <v>7625</v>
      </c>
      <c r="L5110" s="42">
        <v>7199.23</v>
      </c>
      <c r="M5110" s="26">
        <f t="shared" si="166"/>
        <v>0.18945599698638912</v>
      </c>
      <c r="N5110" s="54"/>
      <c r="O5110" s="26"/>
      <c r="T5110" s="53"/>
      <c r="Y5110" s="28"/>
    </row>
    <row r="5111" spans="9:25" x14ac:dyDescent="0.3">
      <c r="I5111" s="22">
        <v>44671</v>
      </c>
      <c r="J5111" s="29">
        <f t="shared" si="165"/>
        <v>2022</v>
      </c>
      <c r="K5111" s="29">
        <v>7650</v>
      </c>
      <c r="L5111" s="42">
        <v>7227.36</v>
      </c>
      <c r="M5111" s="26">
        <f t="shared" si="166"/>
        <v>0.1969156984061792</v>
      </c>
      <c r="N5111" s="54"/>
      <c r="O5111" s="26"/>
      <c r="T5111" s="53"/>
      <c r="Y5111" s="28"/>
    </row>
    <row r="5112" spans="9:25" x14ac:dyDescent="0.3">
      <c r="I5112" s="22">
        <v>44672</v>
      </c>
      <c r="J5112" s="29">
        <f t="shared" si="165"/>
        <v>2022</v>
      </c>
      <c r="K5112" s="29">
        <v>7925</v>
      </c>
      <c r="L5112" s="42">
        <v>7276.19</v>
      </c>
      <c r="M5112" s="26">
        <f t="shared" si="166"/>
        <v>0.21406618123085341</v>
      </c>
      <c r="N5112" s="54"/>
      <c r="O5112" s="26"/>
      <c r="T5112" s="53"/>
      <c r="Y5112" s="28"/>
    </row>
    <row r="5113" spans="9:25" x14ac:dyDescent="0.3">
      <c r="I5113" s="22">
        <v>44673</v>
      </c>
      <c r="J5113" s="29">
        <f t="shared" si="165"/>
        <v>2022</v>
      </c>
      <c r="K5113" s="29">
        <v>7875</v>
      </c>
      <c r="L5113" s="42">
        <v>7225.61</v>
      </c>
      <c r="M5113" s="26">
        <f t="shared" si="166"/>
        <v>0.20543760781291173</v>
      </c>
      <c r="N5113" s="54"/>
      <c r="O5113" s="26"/>
      <c r="T5113" s="53"/>
      <c r="Y5113" s="28"/>
    </row>
    <row r="5114" spans="9:25" x14ac:dyDescent="0.3">
      <c r="I5114" s="22">
        <v>44676</v>
      </c>
      <c r="J5114" s="29">
        <f t="shared" si="165"/>
        <v>2022</v>
      </c>
      <c r="K5114" s="29">
        <v>8000</v>
      </c>
      <c r="L5114" s="42">
        <v>7215.98</v>
      </c>
      <c r="M5114" s="26" t="str">
        <f t="shared" si="166"/>
        <v/>
      </c>
      <c r="N5114" s="54"/>
      <c r="O5114" s="26"/>
      <c r="T5114" s="53"/>
      <c r="Y5114" s="28"/>
    </row>
    <row r="5115" spans="9:25" x14ac:dyDescent="0.3">
      <c r="I5115" s="22">
        <v>44677</v>
      </c>
      <c r="J5115" s="29">
        <f t="shared" si="165"/>
        <v>2022</v>
      </c>
      <c r="K5115" s="29">
        <v>8125</v>
      </c>
      <c r="L5115" s="42">
        <v>7232.15</v>
      </c>
      <c r="M5115" s="26">
        <f t="shared" si="166"/>
        <v>0.2124674340550092</v>
      </c>
      <c r="N5115" s="54"/>
      <c r="O5115" s="26"/>
      <c r="T5115" s="53"/>
      <c r="Y5115" s="28"/>
    </row>
    <row r="5116" spans="9:25" x14ac:dyDescent="0.3">
      <c r="I5116" s="22">
        <v>44678</v>
      </c>
      <c r="J5116" s="29">
        <f t="shared" si="165"/>
        <v>2022</v>
      </c>
      <c r="K5116" s="29">
        <v>8200</v>
      </c>
      <c r="L5116" s="42">
        <v>7196.76</v>
      </c>
      <c r="M5116" s="26">
        <f t="shared" si="166"/>
        <v>0.2075870609199916</v>
      </c>
      <c r="N5116" s="54"/>
      <c r="O5116" s="26"/>
      <c r="T5116" s="53"/>
      <c r="Y5116" s="28"/>
    </row>
    <row r="5117" spans="9:25" x14ac:dyDescent="0.3">
      <c r="I5117" s="22">
        <v>44679</v>
      </c>
      <c r="J5117" s="29">
        <f t="shared" si="165"/>
        <v>2022</v>
      </c>
      <c r="K5117" s="29">
        <v>8125</v>
      </c>
      <c r="L5117" s="42">
        <v>7228.91</v>
      </c>
      <c r="M5117" s="26">
        <f t="shared" si="166"/>
        <v>0.20996471659458235</v>
      </c>
      <c r="N5117" s="54"/>
      <c r="O5117" s="26"/>
      <c r="T5117" s="53"/>
      <c r="Y5117" s="28"/>
    </row>
    <row r="5118" spans="9:25" x14ac:dyDescent="0.3">
      <c r="I5118" s="22">
        <v>44690</v>
      </c>
      <c r="J5118" s="29">
        <f t="shared" si="165"/>
        <v>2022</v>
      </c>
      <c r="K5118" s="29">
        <v>7600</v>
      </c>
      <c r="L5118" s="42">
        <v>6909.75</v>
      </c>
      <c r="M5118" s="26" t="str">
        <f t="shared" si="166"/>
        <v/>
      </c>
      <c r="N5118" s="54"/>
      <c r="O5118" s="26"/>
      <c r="T5118" s="53"/>
      <c r="Y5118" s="28"/>
    </row>
    <row r="5119" spans="9:25" x14ac:dyDescent="0.3">
      <c r="I5119" s="22">
        <v>44691</v>
      </c>
      <c r="J5119" s="29">
        <f t="shared" si="165"/>
        <v>2022</v>
      </c>
      <c r="K5119" s="29">
        <v>7525</v>
      </c>
      <c r="L5119" s="42">
        <v>6819.79</v>
      </c>
      <c r="M5119" s="26">
        <f t="shared" si="166"/>
        <v>0.1412365561708159</v>
      </c>
      <c r="N5119" s="54"/>
      <c r="O5119" s="26"/>
      <c r="T5119" s="53"/>
      <c r="Y5119" s="28"/>
    </row>
    <row r="5120" spans="9:25" x14ac:dyDescent="0.3">
      <c r="I5120" s="22">
        <v>44692</v>
      </c>
      <c r="J5120" s="29">
        <f t="shared" si="165"/>
        <v>2022</v>
      </c>
      <c r="K5120" s="29">
        <v>7650</v>
      </c>
      <c r="L5120" s="42">
        <v>6816.2</v>
      </c>
      <c r="M5120" s="26">
        <f t="shared" si="166"/>
        <v>0.14782725841353228</v>
      </c>
      <c r="N5120" s="54"/>
      <c r="O5120" s="26"/>
      <c r="T5120" s="53"/>
      <c r="Y5120" s="28"/>
    </row>
    <row r="5121" spans="9:25" x14ac:dyDescent="0.3">
      <c r="I5121" s="22">
        <v>44693</v>
      </c>
      <c r="J5121" s="29">
        <f t="shared" si="165"/>
        <v>2022</v>
      </c>
      <c r="K5121" s="29">
        <v>7275</v>
      </c>
      <c r="L5121" s="42">
        <v>6599.84</v>
      </c>
      <c r="M5121" s="26" t="str">
        <f t="shared" si="166"/>
        <v/>
      </c>
      <c r="N5121" s="54"/>
      <c r="O5121" s="26"/>
      <c r="T5121" s="53"/>
      <c r="Y5121" s="28"/>
    </row>
    <row r="5122" spans="9:25" x14ac:dyDescent="0.3">
      <c r="I5122" s="22">
        <v>44694</v>
      </c>
      <c r="J5122" s="29">
        <f t="shared" si="165"/>
        <v>2022</v>
      </c>
      <c r="K5122" s="29">
        <v>7325</v>
      </c>
      <c r="L5122" s="42">
        <v>6597.99</v>
      </c>
      <c r="M5122" s="26" t="str">
        <f t="shared" si="166"/>
        <v/>
      </c>
      <c r="N5122" s="54"/>
      <c r="O5122" s="26"/>
      <c r="T5122" s="53"/>
      <c r="Y5122" s="28"/>
    </row>
    <row r="5123" spans="9:25" x14ac:dyDescent="0.3">
      <c r="I5123" s="22">
        <v>44698</v>
      </c>
      <c r="J5123" s="29">
        <f t="shared" si="165"/>
        <v>2022</v>
      </c>
      <c r="K5123" s="29">
        <v>7400</v>
      </c>
      <c r="L5123" s="42">
        <v>6644.47</v>
      </c>
      <c r="M5123" s="26">
        <f t="shared" si="166"/>
        <v>0.1389491691607273</v>
      </c>
      <c r="N5123" s="54"/>
      <c r="O5123" s="26"/>
      <c r="T5123" s="53"/>
      <c r="Y5123" s="28"/>
    </row>
    <row r="5124" spans="9:25" x14ac:dyDescent="0.3">
      <c r="I5124" s="22">
        <v>44699</v>
      </c>
      <c r="J5124" s="29">
        <f t="shared" si="165"/>
        <v>2022</v>
      </c>
      <c r="K5124" s="29">
        <v>7575</v>
      </c>
      <c r="L5124" s="42">
        <v>6793.41</v>
      </c>
      <c r="M5124" s="26">
        <f t="shared" si="166"/>
        <v>0.16437365345820204</v>
      </c>
      <c r="N5124" s="54"/>
      <c r="O5124" s="26"/>
      <c r="T5124" s="53"/>
      <c r="Y5124" s="28"/>
    </row>
    <row r="5125" spans="9:25" x14ac:dyDescent="0.3">
      <c r="I5125" s="22">
        <v>44700</v>
      </c>
      <c r="J5125" s="29">
        <f t="shared" ref="J5125:J5188" si="167">YEAR(I5125)</f>
        <v>2022</v>
      </c>
      <c r="K5125" s="29">
        <v>7450</v>
      </c>
      <c r="L5125" s="42">
        <v>6823.34</v>
      </c>
      <c r="M5125" s="26">
        <f t="shared" ref="M5125:M5188" si="168">IFERROR((L5125-_xlfn.XLOOKUP(EDATE(I5125, -12), I:I, L:L, "", 0)) / _xlfn.XLOOKUP(EDATE(I5125, -12), I:I, L:L, "", 0),IF(_xlfn.XLOOKUP(EDATE(I5125, -12), I:I, L:L, "", 0)=0, "Previous Year Value is Zero", ""))</f>
        <v>0.18448836749077355</v>
      </c>
      <c r="N5125" s="54"/>
      <c r="O5125" s="26"/>
      <c r="T5125" s="53"/>
      <c r="Y5125" s="28"/>
    </row>
    <row r="5126" spans="9:25" x14ac:dyDescent="0.3">
      <c r="I5126" s="22">
        <v>44701</v>
      </c>
      <c r="J5126" s="29">
        <f t="shared" si="167"/>
        <v>2022</v>
      </c>
      <c r="K5126" s="29">
        <v>7400</v>
      </c>
      <c r="L5126" s="42">
        <v>6918.14</v>
      </c>
      <c r="M5126" s="26">
        <f t="shared" si="168"/>
        <v>0.19327652821857319</v>
      </c>
      <c r="N5126" s="54"/>
      <c r="O5126" s="26"/>
      <c r="T5126" s="53"/>
      <c r="Y5126" s="28"/>
    </row>
    <row r="5127" spans="9:25" x14ac:dyDescent="0.3">
      <c r="I5127" s="22">
        <v>44704</v>
      </c>
      <c r="J5127" s="29">
        <f t="shared" si="167"/>
        <v>2022</v>
      </c>
      <c r="K5127" s="29">
        <v>7375</v>
      </c>
      <c r="L5127" s="42">
        <v>6840.78</v>
      </c>
      <c r="M5127" s="26" t="str">
        <f t="shared" si="168"/>
        <v/>
      </c>
      <c r="N5127" s="54"/>
      <c r="O5127" s="26"/>
      <c r="T5127" s="53"/>
      <c r="Y5127" s="28"/>
    </row>
    <row r="5128" spans="9:25" x14ac:dyDescent="0.3">
      <c r="I5128" s="22">
        <v>44705</v>
      </c>
      <c r="J5128" s="29">
        <f t="shared" si="167"/>
        <v>2022</v>
      </c>
      <c r="K5128" s="29">
        <v>7350</v>
      </c>
      <c r="L5128" s="42">
        <v>6914.14</v>
      </c>
      <c r="M5128" s="26">
        <f t="shared" si="168"/>
        <v>0.19961552008022726</v>
      </c>
      <c r="N5128" s="54"/>
      <c r="O5128" s="26"/>
      <c r="T5128" s="53"/>
      <c r="Y5128" s="28"/>
    </row>
    <row r="5129" spans="9:25" x14ac:dyDescent="0.3">
      <c r="I5129" s="22">
        <v>44706</v>
      </c>
      <c r="J5129" s="29">
        <f t="shared" si="167"/>
        <v>2022</v>
      </c>
      <c r="K5129" s="29">
        <v>7375</v>
      </c>
      <c r="L5129" s="42">
        <v>6883.5</v>
      </c>
      <c r="M5129" s="26">
        <f t="shared" si="168"/>
        <v>0.18357795262593191</v>
      </c>
      <c r="N5129" s="54"/>
      <c r="O5129" s="26"/>
      <c r="T5129" s="53"/>
      <c r="Y5129" s="28"/>
    </row>
    <row r="5130" spans="9:25" x14ac:dyDescent="0.3">
      <c r="I5130" s="22">
        <v>44708</v>
      </c>
      <c r="J5130" s="29">
        <f t="shared" si="167"/>
        <v>2022</v>
      </c>
      <c r="K5130" s="29">
        <v>7575</v>
      </c>
      <c r="L5130" s="42">
        <v>7026.26</v>
      </c>
      <c r="M5130" s="26">
        <f t="shared" si="168"/>
        <v>0.20274982325743821</v>
      </c>
      <c r="N5130" s="54"/>
      <c r="O5130" s="26"/>
      <c r="T5130" s="53"/>
      <c r="Y5130" s="28"/>
    </row>
    <row r="5131" spans="9:25" x14ac:dyDescent="0.3">
      <c r="I5131" s="22">
        <v>44711</v>
      </c>
      <c r="J5131" s="29">
        <f t="shared" si="167"/>
        <v>2022</v>
      </c>
      <c r="K5131" s="29">
        <v>7575</v>
      </c>
      <c r="L5131" s="42">
        <v>7037.57</v>
      </c>
      <c r="M5131" s="26" t="str">
        <f t="shared" si="168"/>
        <v/>
      </c>
      <c r="N5131" s="54"/>
      <c r="O5131" s="26"/>
      <c r="T5131" s="53"/>
      <c r="Y5131" s="28"/>
    </row>
    <row r="5132" spans="9:25" x14ac:dyDescent="0.3">
      <c r="I5132" s="22">
        <v>44712</v>
      </c>
      <c r="J5132" s="29">
        <f t="shared" si="167"/>
        <v>2022</v>
      </c>
      <c r="K5132" s="29">
        <v>7750</v>
      </c>
      <c r="L5132" s="42">
        <v>7148.97</v>
      </c>
      <c r="M5132" s="26">
        <f t="shared" si="168"/>
        <v>0.20202069454859725</v>
      </c>
      <c r="N5132" s="54"/>
      <c r="O5132" s="26"/>
      <c r="T5132" s="53"/>
      <c r="Y5132" s="28"/>
    </row>
    <row r="5133" spans="9:25" x14ac:dyDescent="0.3">
      <c r="I5133" s="22">
        <v>44714</v>
      </c>
      <c r="J5133" s="29">
        <f t="shared" si="167"/>
        <v>2022</v>
      </c>
      <c r="K5133" s="29">
        <v>7575</v>
      </c>
      <c r="L5133" s="42">
        <v>7148.72</v>
      </c>
      <c r="M5133" s="26">
        <f t="shared" si="168"/>
        <v>0.18521515092231228</v>
      </c>
      <c r="N5133" s="54"/>
      <c r="O5133" s="26"/>
      <c r="T5133" s="53"/>
      <c r="Y5133" s="28"/>
    </row>
    <row r="5134" spans="9:25" x14ac:dyDescent="0.3">
      <c r="I5134" s="22">
        <v>44715</v>
      </c>
      <c r="J5134" s="29">
        <f t="shared" si="167"/>
        <v>2022</v>
      </c>
      <c r="K5134" s="29">
        <v>7600</v>
      </c>
      <c r="L5134" s="42">
        <v>7182.96</v>
      </c>
      <c r="M5134" s="26">
        <f t="shared" si="168"/>
        <v>0.1791756067050698</v>
      </c>
      <c r="N5134" s="54"/>
      <c r="O5134" s="26"/>
      <c r="T5134" s="53"/>
      <c r="Y5134" s="28"/>
    </row>
    <row r="5135" spans="9:25" x14ac:dyDescent="0.3">
      <c r="I5135" s="22">
        <v>44718</v>
      </c>
      <c r="J5135" s="29">
        <f t="shared" si="167"/>
        <v>2022</v>
      </c>
      <c r="K5135" s="29">
        <v>7450</v>
      </c>
      <c r="L5135" s="42">
        <v>7096.58</v>
      </c>
      <c r="M5135" s="26" t="str">
        <f t="shared" si="168"/>
        <v/>
      </c>
      <c r="N5135" s="54"/>
      <c r="O5135" s="26"/>
      <c r="T5135" s="53"/>
      <c r="Y5135" s="28"/>
    </row>
    <row r="5136" spans="9:25" x14ac:dyDescent="0.3">
      <c r="I5136" s="22">
        <v>44719</v>
      </c>
      <c r="J5136" s="29">
        <f t="shared" si="167"/>
        <v>2022</v>
      </c>
      <c r="K5136" s="29">
        <v>7375</v>
      </c>
      <c r="L5136" s="42">
        <v>7141.05</v>
      </c>
      <c r="M5136" s="26">
        <f t="shared" si="168"/>
        <v>0.17646138182585011</v>
      </c>
      <c r="N5136" s="54"/>
      <c r="O5136" s="26"/>
      <c r="T5136" s="53"/>
      <c r="Y5136" s="28"/>
    </row>
    <row r="5137" spans="9:25" x14ac:dyDescent="0.3">
      <c r="I5137" s="22">
        <v>44720</v>
      </c>
      <c r="J5137" s="29">
        <f t="shared" si="167"/>
        <v>2022</v>
      </c>
      <c r="K5137" s="29">
        <v>7600</v>
      </c>
      <c r="L5137" s="42">
        <v>7193.31</v>
      </c>
      <c r="M5137" s="26">
        <f t="shared" si="168"/>
        <v>0.19901089614409523</v>
      </c>
      <c r="N5137" s="54"/>
      <c r="O5137" s="26"/>
      <c r="T5137" s="53"/>
      <c r="Y5137" s="28"/>
    </row>
    <row r="5138" spans="9:25" x14ac:dyDescent="0.3">
      <c r="I5138" s="22">
        <v>44721</v>
      </c>
      <c r="J5138" s="29">
        <f t="shared" si="167"/>
        <v>2022</v>
      </c>
      <c r="K5138" s="29">
        <v>7500</v>
      </c>
      <c r="L5138" s="42">
        <v>7182.83</v>
      </c>
      <c r="M5138" s="26">
        <f t="shared" si="168"/>
        <v>0.1877393558970018</v>
      </c>
      <c r="N5138" s="54"/>
      <c r="O5138" s="26"/>
      <c r="T5138" s="53"/>
      <c r="Y5138" s="28"/>
    </row>
    <row r="5139" spans="9:25" x14ac:dyDescent="0.3">
      <c r="I5139" s="22">
        <v>44722</v>
      </c>
      <c r="J5139" s="29">
        <f t="shared" si="167"/>
        <v>2022</v>
      </c>
      <c r="K5139" s="29">
        <v>7350</v>
      </c>
      <c r="L5139" s="42">
        <v>7086.65</v>
      </c>
      <c r="M5139" s="26">
        <f t="shared" si="168"/>
        <v>0.16031168031646123</v>
      </c>
      <c r="N5139" s="54"/>
      <c r="O5139" s="26"/>
      <c r="T5139" s="53"/>
      <c r="Y5139" s="28"/>
    </row>
    <row r="5140" spans="9:25" x14ac:dyDescent="0.3">
      <c r="I5140" s="22">
        <v>44725</v>
      </c>
      <c r="J5140" s="29">
        <f t="shared" si="167"/>
        <v>2022</v>
      </c>
      <c r="K5140" s="29">
        <v>7350</v>
      </c>
      <c r="L5140" s="42">
        <v>6995.44</v>
      </c>
      <c r="M5140" s="26" t="str">
        <f t="shared" si="168"/>
        <v/>
      </c>
      <c r="N5140" s="54"/>
      <c r="O5140" s="26"/>
      <c r="T5140" s="53"/>
      <c r="Y5140" s="28"/>
    </row>
    <row r="5141" spans="9:25" x14ac:dyDescent="0.3">
      <c r="I5141" s="22">
        <v>44726</v>
      </c>
      <c r="J5141" s="29">
        <f t="shared" si="167"/>
        <v>2022</v>
      </c>
      <c r="K5141" s="29">
        <v>7400</v>
      </c>
      <c r="L5141" s="42">
        <v>7049.88</v>
      </c>
      <c r="M5141" s="26">
        <f t="shared" si="168"/>
        <v>0.15944727138764353</v>
      </c>
      <c r="N5141" s="54"/>
      <c r="O5141" s="26"/>
      <c r="T5141" s="53"/>
      <c r="Y5141" s="28"/>
    </row>
    <row r="5142" spans="9:25" x14ac:dyDescent="0.3">
      <c r="I5142" s="22">
        <v>44727</v>
      </c>
      <c r="J5142" s="29">
        <f t="shared" si="167"/>
        <v>2022</v>
      </c>
      <c r="K5142" s="29">
        <v>7325</v>
      </c>
      <c r="L5142" s="42">
        <v>7007.05</v>
      </c>
      <c r="M5142" s="26">
        <f t="shared" si="168"/>
        <v>0.15076432409706625</v>
      </c>
      <c r="N5142" s="54"/>
      <c r="O5142" s="26"/>
      <c r="T5142" s="53"/>
      <c r="Y5142" s="28"/>
    </row>
    <row r="5143" spans="9:25" x14ac:dyDescent="0.3">
      <c r="I5143" s="22">
        <v>44728</v>
      </c>
      <c r="J5143" s="29">
        <f t="shared" si="167"/>
        <v>2022</v>
      </c>
      <c r="K5143" s="29">
        <v>7575</v>
      </c>
      <c r="L5143" s="42">
        <v>7050.33</v>
      </c>
      <c r="M5143" s="26">
        <f t="shared" si="168"/>
        <v>0.1598665475597057</v>
      </c>
      <c r="N5143" s="54"/>
      <c r="O5143" s="26"/>
      <c r="T5143" s="53"/>
      <c r="Y5143" s="28"/>
    </row>
    <row r="5144" spans="9:25" x14ac:dyDescent="0.3">
      <c r="I5144" s="22">
        <v>44729</v>
      </c>
      <c r="J5144" s="29">
        <f t="shared" si="167"/>
        <v>2022</v>
      </c>
      <c r="K5144" s="29">
        <v>7500</v>
      </c>
      <c r="L5144" s="42">
        <v>6936.97</v>
      </c>
      <c r="M5144" s="26">
        <f t="shared" si="168"/>
        <v>0.14312056620718641</v>
      </c>
      <c r="N5144" s="54"/>
      <c r="O5144" s="26"/>
      <c r="T5144" s="53"/>
      <c r="Y5144" s="28"/>
    </row>
    <row r="5145" spans="9:25" x14ac:dyDescent="0.3">
      <c r="I5145" s="22">
        <v>44732</v>
      </c>
      <c r="J5145" s="29">
        <f t="shared" si="167"/>
        <v>2022</v>
      </c>
      <c r="K5145" s="29">
        <v>7625</v>
      </c>
      <c r="L5145" s="42">
        <v>6976.38</v>
      </c>
      <c r="M5145" s="26" t="str">
        <f t="shared" si="168"/>
        <v/>
      </c>
      <c r="N5145" s="54"/>
      <c r="O5145" s="26"/>
      <c r="T5145" s="53"/>
      <c r="Y5145" s="28"/>
    </row>
    <row r="5146" spans="9:25" x14ac:dyDescent="0.3">
      <c r="I5146" s="22">
        <v>44733</v>
      </c>
      <c r="J5146" s="29">
        <f t="shared" si="167"/>
        <v>2022</v>
      </c>
      <c r="K5146" s="29">
        <v>7650</v>
      </c>
      <c r="L5146" s="42">
        <v>7044.07</v>
      </c>
      <c r="M5146" s="26">
        <f t="shared" si="168"/>
        <v>0.17474588284344378</v>
      </c>
      <c r="N5146" s="54"/>
      <c r="O5146" s="26"/>
      <c r="T5146" s="53"/>
      <c r="Y5146" s="28"/>
    </row>
    <row r="5147" spans="9:25" x14ac:dyDescent="0.3">
      <c r="I5147" s="22">
        <v>44734</v>
      </c>
      <c r="J5147" s="29">
        <f t="shared" si="167"/>
        <v>2022</v>
      </c>
      <c r="K5147" s="29">
        <v>7500</v>
      </c>
      <c r="L5147" s="42">
        <v>6984.31</v>
      </c>
      <c r="M5147" s="26">
        <f t="shared" si="168"/>
        <v>0.14725584115219853</v>
      </c>
      <c r="N5147" s="54"/>
      <c r="O5147" s="26"/>
      <c r="T5147" s="53"/>
      <c r="Y5147" s="28"/>
    </row>
    <row r="5148" spans="9:25" x14ac:dyDescent="0.3">
      <c r="I5148" s="22">
        <v>44735</v>
      </c>
      <c r="J5148" s="29">
        <f t="shared" si="167"/>
        <v>2022</v>
      </c>
      <c r="K5148" s="29">
        <v>7525</v>
      </c>
      <c r="L5148" s="42">
        <v>6998.27</v>
      </c>
      <c r="M5148" s="26">
        <f t="shared" si="168"/>
        <v>0.15970231368091031</v>
      </c>
      <c r="N5148" s="54"/>
      <c r="O5148" s="26"/>
      <c r="T5148" s="53"/>
      <c r="Y5148" s="28"/>
    </row>
    <row r="5149" spans="9:25" x14ac:dyDescent="0.3">
      <c r="I5149" s="22">
        <v>44736</v>
      </c>
      <c r="J5149" s="29">
        <f t="shared" si="167"/>
        <v>2022</v>
      </c>
      <c r="K5149" s="29">
        <v>7475</v>
      </c>
      <c r="L5149" s="42">
        <v>7042.94</v>
      </c>
      <c r="M5149" s="26">
        <f t="shared" si="168"/>
        <v>0.17146868128395246</v>
      </c>
      <c r="N5149" s="54"/>
      <c r="O5149" s="26"/>
      <c r="T5149" s="53"/>
      <c r="Y5149" s="28"/>
    </row>
    <row r="5150" spans="9:25" x14ac:dyDescent="0.3">
      <c r="I5150" s="22">
        <v>44739</v>
      </c>
      <c r="J5150" s="29">
        <f t="shared" si="167"/>
        <v>2022</v>
      </c>
      <c r="K5150" s="29">
        <v>7350</v>
      </c>
      <c r="L5150" s="42">
        <v>7016.06</v>
      </c>
      <c r="M5150" s="26" t="str">
        <f t="shared" si="168"/>
        <v/>
      </c>
      <c r="N5150" s="54"/>
      <c r="O5150" s="26"/>
      <c r="T5150" s="53"/>
      <c r="Y5150" s="28"/>
    </row>
    <row r="5151" spans="9:25" x14ac:dyDescent="0.3">
      <c r="I5151" s="22">
        <v>44740</v>
      </c>
      <c r="J5151" s="29">
        <f t="shared" si="167"/>
        <v>2022</v>
      </c>
      <c r="K5151" s="29">
        <v>7300</v>
      </c>
      <c r="L5151" s="42">
        <v>6996.46</v>
      </c>
      <c r="M5151" s="26">
        <f t="shared" si="168"/>
        <v>0.17796032305912812</v>
      </c>
      <c r="N5151" s="54"/>
      <c r="O5151" s="26"/>
      <c r="T5151" s="53"/>
      <c r="Y5151" s="28"/>
    </row>
    <row r="5152" spans="9:25" x14ac:dyDescent="0.3">
      <c r="I5152" s="22">
        <v>44741</v>
      </c>
      <c r="J5152" s="29">
        <f t="shared" si="167"/>
        <v>2022</v>
      </c>
      <c r="K5152" s="29">
        <v>7275</v>
      </c>
      <c r="L5152" s="42">
        <v>6942.35</v>
      </c>
      <c r="M5152" s="26">
        <f t="shared" si="168"/>
        <v>0.16696783520057826</v>
      </c>
      <c r="N5152" s="54"/>
      <c r="O5152" s="26"/>
      <c r="T5152" s="53"/>
      <c r="Y5152" s="28"/>
    </row>
    <row r="5153" spans="9:25" x14ac:dyDescent="0.3">
      <c r="I5153" s="22">
        <v>44742</v>
      </c>
      <c r="J5153" s="29">
        <f t="shared" si="167"/>
        <v>2022</v>
      </c>
      <c r="K5153" s="29">
        <v>7250</v>
      </c>
      <c r="L5153" s="42">
        <v>6911.58</v>
      </c>
      <c r="M5153" s="26">
        <f t="shared" si="168"/>
        <v>0.15472250392198469</v>
      </c>
      <c r="N5153" s="54"/>
      <c r="O5153" s="26"/>
      <c r="T5153" s="53"/>
      <c r="Y5153" s="28"/>
    </row>
    <row r="5154" spans="9:25" x14ac:dyDescent="0.3">
      <c r="I5154" s="22">
        <v>44743</v>
      </c>
      <c r="J5154" s="29">
        <f t="shared" si="167"/>
        <v>2022</v>
      </c>
      <c r="K5154" s="29">
        <v>7250</v>
      </c>
      <c r="L5154" s="42">
        <v>6794.33</v>
      </c>
      <c r="M5154" s="26">
        <f t="shared" si="168"/>
        <v>0.13126461048691632</v>
      </c>
      <c r="N5154" s="54"/>
      <c r="O5154" s="26"/>
      <c r="T5154" s="53"/>
      <c r="Y5154" s="28"/>
    </row>
    <row r="5155" spans="9:25" x14ac:dyDescent="0.3">
      <c r="I5155" s="22">
        <v>44746</v>
      </c>
      <c r="J5155" s="29">
        <f t="shared" si="167"/>
        <v>2022</v>
      </c>
      <c r="K5155" s="29">
        <v>7050</v>
      </c>
      <c r="L5155" s="42">
        <v>6639.17</v>
      </c>
      <c r="M5155" s="26" t="str">
        <f t="shared" si="168"/>
        <v/>
      </c>
      <c r="N5155" s="54"/>
      <c r="O5155" s="26"/>
      <c r="T5155" s="53"/>
      <c r="Y5155" s="28"/>
    </row>
    <row r="5156" spans="9:25" x14ac:dyDescent="0.3">
      <c r="I5156" s="22">
        <v>44747</v>
      </c>
      <c r="J5156" s="29">
        <f t="shared" si="167"/>
        <v>2022</v>
      </c>
      <c r="K5156" s="29">
        <v>7250</v>
      </c>
      <c r="L5156" s="42">
        <v>6703.27</v>
      </c>
      <c r="M5156" s="26">
        <f t="shared" si="168"/>
        <v>0.11616804954034658</v>
      </c>
      <c r="N5156" s="54"/>
      <c r="O5156" s="26"/>
      <c r="T5156" s="53"/>
      <c r="Y5156" s="28"/>
    </row>
    <row r="5157" spans="9:25" x14ac:dyDescent="0.3">
      <c r="I5157" s="22">
        <v>44748</v>
      </c>
      <c r="J5157" s="29">
        <f t="shared" si="167"/>
        <v>2022</v>
      </c>
      <c r="K5157" s="29">
        <v>7300</v>
      </c>
      <c r="L5157" s="42">
        <v>6646.41</v>
      </c>
      <c r="M5157" s="26">
        <f t="shared" si="168"/>
        <v>9.9105192397690833E-2</v>
      </c>
      <c r="N5157" s="54"/>
      <c r="O5157" s="26"/>
      <c r="T5157" s="53"/>
      <c r="Y5157" s="28"/>
    </row>
    <row r="5158" spans="9:25" x14ac:dyDescent="0.3">
      <c r="I5158" s="22">
        <v>44749</v>
      </c>
      <c r="J5158" s="29">
        <f t="shared" si="167"/>
        <v>2022</v>
      </c>
      <c r="K5158" s="29">
        <v>7100</v>
      </c>
      <c r="L5158" s="42">
        <v>6652.59</v>
      </c>
      <c r="M5158" s="26">
        <f t="shared" si="168"/>
        <v>0.10068596501677689</v>
      </c>
      <c r="N5158" s="54"/>
      <c r="O5158" s="26"/>
      <c r="T5158" s="53"/>
      <c r="Y5158" s="28"/>
    </row>
    <row r="5159" spans="9:25" x14ac:dyDescent="0.3">
      <c r="I5159" s="22">
        <v>44750</v>
      </c>
      <c r="J5159" s="29">
        <f t="shared" si="167"/>
        <v>2022</v>
      </c>
      <c r="K5159" s="29">
        <v>7150</v>
      </c>
      <c r="L5159" s="42">
        <v>6740.22</v>
      </c>
      <c r="M5159" s="26">
        <f t="shared" si="168"/>
        <v>0.11594893955197945</v>
      </c>
      <c r="N5159" s="54"/>
      <c r="O5159" s="26"/>
      <c r="T5159" s="53"/>
      <c r="Y5159" s="28"/>
    </row>
    <row r="5160" spans="9:25" x14ac:dyDescent="0.3">
      <c r="I5160" s="22">
        <v>44753</v>
      </c>
      <c r="J5160" s="29">
        <f t="shared" si="167"/>
        <v>2022</v>
      </c>
      <c r="K5160" s="29">
        <v>7125</v>
      </c>
      <c r="L5160" s="42">
        <v>6722.15</v>
      </c>
      <c r="M5160" s="26" t="str">
        <f t="shared" si="168"/>
        <v/>
      </c>
      <c r="N5160" s="54"/>
      <c r="O5160" s="26"/>
      <c r="T5160" s="53"/>
      <c r="Y5160" s="28"/>
    </row>
    <row r="5161" spans="9:25" x14ac:dyDescent="0.3">
      <c r="I5161" s="22">
        <v>44754</v>
      </c>
      <c r="J5161" s="29">
        <f t="shared" si="167"/>
        <v>2022</v>
      </c>
      <c r="K5161" s="29">
        <v>7175</v>
      </c>
      <c r="L5161" s="42">
        <v>6718.29</v>
      </c>
      <c r="M5161" s="26">
        <f t="shared" si="168"/>
        <v>0.10524185787117699</v>
      </c>
      <c r="N5161" s="54"/>
      <c r="O5161" s="26"/>
      <c r="T5161" s="53"/>
      <c r="Y5161" s="28"/>
    </row>
    <row r="5162" spans="9:25" x14ac:dyDescent="0.3">
      <c r="I5162" s="22">
        <v>44755</v>
      </c>
      <c r="J5162" s="29">
        <f t="shared" si="167"/>
        <v>2022</v>
      </c>
      <c r="K5162" s="29">
        <v>7000</v>
      </c>
      <c r="L5162" s="42">
        <v>6640.99</v>
      </c>
      <c r="M5162" s="26">
        <f t="shared" si="168"/>
        <v>0.10461690976259268</v>
      </c>
      <c r="N5162" s="54"/>
      <c r="O5162" s="26"/>
      <c r="T5162" s="53"/>
      <c r="Y5162" s="28"/>
    </row>
    <row r="5163" spans="9:25" x14ac:dyDescent="0.3">
      <c r="I5163" s="22">
        <v>44756</v>
      </c>
      <c r="J5163" s="29">
        <f t="shared" si="167"/>
        <v>2022</v>
      </c>
      <c r="K5163" s="29">
        <v>7025</v>
      </c>
      <c r="L5163" s="42">
        <v>6690.09</v>
      </c>
      <c r="M5163" s="26">
        <f t="shared" si="168"/>
        <v>0.11889008934275706</v>
      </c>
      <c r="N5163" s="54"/>
      <c r="O5163" s="26"/>
      <c r="T5163" s="53"/>
      <c r="Y5163" s="28"/>
    </row>
    <row r="5164" spans="9:25" x14ac:dyDescent="0.3">
      <c r="I5164" s="22">
        <v>44757</v>
      </c>
      <c r="J5164" s="29">
        <f t="shared" si="167"/>
        <v>2022</v>
      </c>
      <c r="K5164" s="29">
        <v>7000</v>
      </c>
      <c r="L5164" s="42">
        <v>6651.91</v>
      </c>
      <c r="M5164" s="26">
        <f t="shared" si="168"/>
        <v>0.10008020837640053</v>
      </c>
      <c r="N5164" s="54"/>
      <c r="O5164" s="26"/>
      <c r="T5164" s="53"/>
      <c r="Y5164" s="28"/>
    </row>
    <row r="5165" spans="9:25" x14ac:dyDescent="0.3">
      <c r="I5165" s="22">
        <v>44760</v>
      </c>
      <c r="J5165" s="29">
        <f t="shared" si="167"/>
        <v>2022</v>
      </c>
      <c r="K5165" s="29">
        <v>7150</v>
      </c>
      <c r="L5165" s="42">
        <v>6659.25</v>
      </c>
      <c r="M5165" s="26" t="str">
        <f t="shared" si="168"/>
        <v/>
      </c>
      <c r="N5165" s="54"/>
      <c r="O5165" s="26"/>
      <c r="T5165" s="53"/>
      <c r="Y5165" s="28"/>
    </row>
    <row r="5166" spans="9:25" x14ac:dyDescent="0.3">
      <c r="I5166" s="22">
        <v>44761</v>
      </c>
      <c r="J5166" s="29">
        <f t="shared" si="167"/>
        <v>2022</v>
      </c>
      <c r="K5166" s="29">
        <v>7175</v>
      </c>
      <c r="L5166" s="42">
        <v>6736.09</v>
      </c>
      <c r="M5166" s="26">
        <f t="shared" si="168"/>
        <v>0.11943716461788247</v>
      </c>
      <c r="N5166" s="54"/>
      <c r="O5166" s="26"/>
      <c r="T5166" s="53"/>
      <c r="Y5166" s="28"/>
    </row>
    <row r="5167" spans="9:25" x14ac:dyDescent="0.3">
      <c r="I5167" s="22">
        <v>44762</v>
      </c>
      <c r="J5167" s="29">
        <f t="shared" si="167"/>
        <v>2022</v>
      </c>
      <c r="K5167" s="29">
        <v>7400</v>
      </c>
      <c r="L5167" s="42">
        <v>6874.74</v>
      </c>
      <c r="M5167" s="26" t="str">
        <f t="shared" si="168"/>
        <v/>
      </c>
      <c r="N5167" s="54"/>
      <c r="O5167" s="26"/>
      <c r="T5167" s="53"/>
      <c r="Y5167" s="28"/>
    </row>
    <row r="5168" spans="9:25" x14ac:dyDescent="0.3">
      <c r="I5168" s="22">
        <v>44763</v>
      </c>
      <c r="J5168" s="29">
        <f t="shared" si="167"/>
        <v>2022</v>
      </c>
      <c r="K5168" s="29">
        <v>7400</v>
      </c>
      <c r="L5168" s="42">
        <v>6864.13</v>
      </c>
      <c r="M5168" s="26">
        <f t="shared" si="168"/>
        <v>0.13833379215188121</v>
      </c>
      <c r="N5168" s="54"/>
      <c r="O5168" s="26"/>
      <c r="T5168" s="53"/>
      <c r="Y5168" s="28"/>
    </row>
    <row r="5169" spans="9:25" x14ac:dyDescent="0.3">
      <c r="I5169" s="22">
        <v>44764</v>
      </c>
      <c r="J5169" s="29">
        <f t="shared" si="167"/>
        <v>2022</v>
      </c>
      <c r="K5169" s="29">
        <v>7325</v>
      </c>
      <c r="L5169" s="42">
        <v>6886.96</v>
      </c>
      <c r="M5169" s="26">
        <f t="shared" si="168"/>
        <v>0.1221024675970053</v>
      </c>
      <c r="N5169" s="54"/>
      <c r="O5169" s="26"/>
      <c r="T5169" s="53"/>
      <c r="Y5169" s="28"/>
    </row>
    <row r="5170" spans="9:25" x14ac:dyDescent="0.3">
      <c r="I5170" s="22">
        <v>44767</v>
      </c>
      <c r="J5170" s="29">
        <f t="shared" si="167"/>
        <v>2022</v>
      </c>
      <c r="K5170" s="29">
        <v>7300</v>
      </c>
      <c r="L5170" s="42">
        <v>6858.41</v>
      </c>
      <c r="M5170" s="26" t="str">
        <f t="shared" si="168"/>
        <v/>
      </c>
      <c r="N5170" s="54"/>
      <c r="O5170" s="26"/>
      <c r="T5170" s="53"/>
      <c r="Y5170" s="28"/>
    </row>
    <row r="5171" spans="9:25" x14ac:dyDescent="0.3">
      <c r="I5171" s="22">
        <v>44768</v>
      </c>
      <c r="J5171" s="29">
        <f t="shared" si="167"/>
        <v>2022</v>
      </c>
      <c r="K5171" s="29">
        <v>7300</v>
      </c>
      <c r="L5171" s="42">
        <v>6871.54</v>
      </c>
      <c r="M5171" s="26">
        <f t="shared" si="168"/>
        <v>0.12530316602771843</v>
      </c>
      <c r="N5171" s="54"/>
      <c r="O5171" s="26"/>
      <c r="T5171" s="53"/>
      <c r="Y5171" s="28"/>
    </row>
    <row r="5172" spans="9:25" x14ac:dyDescent="0.3">
      <c r="I5172" s="22">
        <v>44769</v>
      </c>
      <c r="J5172" s="29">
        <f t="shared" si="167"/>
        <v>2022</v>
      </c>
      <c r="K5172" s="29">
        <v>7325</v>
      </c>
      <c r="L5172" s="42">
        <v>6898.22</v>
      </c>
      <c r="M5172" s="26">
        <f t="shared" si="168"/>
        <v>0.13140289156231294</v>
      </c>
      <c r="N5172" s="54"/>
      <c r="O5172" s="26"/>
      <c r="T5172" s="53"/>
      <c r="Y5172" s="28"/>
    </row>
    <row r="5173" spans="9:25" x14ac:dyDescent="0.3">
      <c r="I5173" s="22">
        <v>44770</v>
      </c>
      <c r="J5173" s="29">
        <f t="shared" si="167"/>
        <v>2022</v>
      </c>
      <c r="K5173" s="29">
        <v>7350</v>
      </c>
      <c r="L5173" s="42">
        <v>6956.82</v>
      </c>
      <c r="M5173" s="26">
        <f t="shared" si="168"/>
        <v>0.14261265463528069</v>
      </c>
      <c r="N5173" s="54"/>
      <c r="O5173" s="26"/>
      <c r="T5173" s="53"/>
      <c r="Y5173" s="28"/>
    </row>
    <row r="5174" spans="9:25" x14ac:dyDescent="0.3">
      <c r="I5174" s="22">
        <v>44771</v>
      </c>
      <c r="J5174" s="29">
        <f t="shared" si="167"/>
        <v>2022</v>
      </c>
      <c r="K5174" s="29">
        <v>7350</v>
      </c>
      <c r="L5174" s="42">
        <v>6951.12</v>
      </c>
      <c r="M5174" s="26">
        <f t="shared" si="168"/>
        <v>0.13566845784734835</v>
      </c>
      <c r="N5174" s="54"/>
      <c r="O5174" s="26"/>
      <c r="T5174" s="53"/>
      <c r="Y5174" s="28"/>
    </row>
    <row r="5175" spans="9:25" x14ac:dyDescent="0.3">
      <c r="I5175" s="22">
        <v>44774</v>
      </c>
      <c r="J5175" s="29">
        <f t="shared" si="167"/>
        <v>2022</v>
      </c>
      <c r="K5175" s="29">
        <v>7500</v>
      </c>
      <c r="L5175" s="42">
        <v>6968.78</v>
      </c>
      <c r="M5175" s="26" t="str">
        <f t="shared" si="168"/>
        <v/>
      </c>
      <c r="N5175" s="54"/>
      <c r="O5175" s="26"/>
      <c r="T5175" s="53"/>
      <c r="Y5175" s="28"/>
    </row>
    <row r="5176" spans="9:25" x14ac:dyDescent="0.3">
      <c r="I5176" s="22">
        <v>44775</v>
      </c>
      <c r="J5176" s="29">
        <f t="shared" si="167"/>
        <v>2022</v>
      </c>
      <c r="K5176" s="29">
        <v>7600</v>
      </c>
      <c r="L5176" s="42">
        <v>6988.16</v>
      </c>
      <c r="M5176" s="26">
        <f t="shared" si="168"/>
        <v>0.14625016812815136</v>
      </c>
      <c r="N5176" s="54"/>
      <c r="O5176" s="26"/>
      <c r="T5176" s="53"/>
      <c r="Y5176" s="28"/>
    </row>
    <row r="5177" spans="9:25" x14ac:dyDescent="0.3">
      <c r="I5177" s="22">
        <v>44776</v>
      </c>
      <c r="J5177" s="29">
        <f t="shared" si="167"/>
        <v>2022</v>
      </c>
      <c r="K5177" s="29">
        <v>7625</v>
      </c>
      <c r="L5177" s="42">
        <v>7032.89</v>
      </c>
      <c r="M5177" s="26">
        <f t="shared" si="168"/>
        <v>0.14718370396227443</v>
      </c>
      <c r="N5177" s="54"/>
      <c r="O5177" s="26"/>
      <c r="T5177" s="53"/>
      <c r="Y5177" s="28"/>
    </row>
    <row r="5178" spans="9:25" x14ac:dyDescent="0.3">
      <c r="I5178" s="22">
        <v>44777</v>
      </c>
      <c r="J5178" s="29">
        <f t="shared" si="167"/>
        <v>2022</v>
      </c>
      <c r="K5178" s="29">
        <v>7800</v>
      </c>
      <c r="L5178" s="42">
        <v>7057.35</v>
      </c>
      <c r="M5178" s="26">
        <f t="shared" si="168"/>
        <v>0.14585227567932671</v>
      </c>
      <c r="N5178" s="54"/>
      <c r="O5178" s="26"/>
      <c r="T5178" s="53"/>
      <c r="Y5178" s="28"/>
    </row>
    <row r="5179" spans="9:25" x14ac:dyDescent="0.3">
      <c r="I5179" s="22">
        <v>44778</v>
      </c>
      <c r="J5179" s="29">
        <f t="shared" si="167"/>
        <v>2022</v>
      </c>
      <c r="K5179" s="29">
        <v>7875</v>
      </c>
      <c r="L5179" s="42">
        <v>7084.66</v>
      </c>
      <c r="M5179" s="26">
        <f t="shared" si="168"/>
        <v>0.14168903958152709</v>
      </c>
      <c r="N5179" s="54"/>
      <c r="O5179" s="26"/>
      <c r="T5179" s="53"/>
      <c r="Y5179" s="28"/>
    </row>
    <row r="5180" spans="9:25" x14ac:dyDescent="0.3">
      <c r="I5180" s="22">
        <v>44781</v>
      </c>
      <c r="J5180" s="29">
        <f t="shared" si="167"/>
        <v>2022</v>
      </c>
      <c r="K5180" s="29">
        <v>7875</v>
      </c>
      <c r="L5180" s="42">
        <v>7086.85</v>
      </c>
      <c r="M5180" s="26" t="str">
        <f t="shared" si="168"/>
        <v/>
      </c>
      <c r="N5180" s="54"/>
      <c r="O5180" s="26"/>
      <c r="T5180" s="53"/>
      <c r="Y5180" s="28"/>
    </row>
    <row r="5181" spans="9:25" x14ac:dyDescent="0.3">
      <c r="I5181" s="22">
        <v>44782</v>
      </c>
      <c r="J5181" s="29">
        <f t="shared" si="167"/>
        <v>2022</v>
      </c>
      <c r="K5181" s="29">
        <v>7900</v>
      </c>
      <c r="L5181" s="42">
        <v>7102.88</v>
      </c>
      <c r="M5181" s="26">
        <f t="shared" si="168"/>
        <v>0.15918830967480818</v>
      </c>
      <c r="N5181" s="54"/>
      <c r="O5181" s="26"/>
      <c r="T5181" s="53"/>
      <c r="Y5181" s="28"/>
    </row>
    <row r="5182" spans="9:25" x14ac:dyDescent="0.3">
      <c r="I5182" s="22">
        <v>44783</v>
      </c>
      <c r="J5182" s="29">
        <f t="shared" si="167"/>
        <v>2022</v>
      </c>
      <c r="K5182" s="29">
        <v>7900</v>
      </c>
      <c r="L5182" s="42">
        <v>7086.24</v>
      </c>
      <c r="M5182" s="26">
        <f t="shared" si="168"/>
        <v>0.16389007967597452</v>
      </c>
      <c r="N5182" s="54"/>
      <c r="O5182" s="26"/>
      <c r="T5182" s="53"/>
      <c r="Y5182" s="28"/>
    </row>
    <row r="5183" spans="9:25" x14ac:dyDescent="0.3">
      <c r="I5183" s="22">
        <v>44784</v>
      </c>
      <c r="J5183" s="29">
        <f t="shared" si="167"/>
        <v>2022</v>
      </c>
      <c r="K5183" s="29">
        <v>7950</v>
      </c>
      <c r="L5183" s="42">
        <v>7160.39</v>
      </c>
      <c r="M5183" s="26" t="str">
        <f t="shared" si="168"/>
        <v/>
      </c>
      <c r="N5183" s="54"/>
      <c r="O5183" s="26"/>
      <c r="T5183" s="53"/>
      <c r="Y5183" s="28"/>
    </row>
    <row r="5184" spans="9:25" x14ac:dyDescent="0.3">
      <c r="I5184" s="22">
        <v>44785</v>
      </c>
      <c r="J5184" s="29">
        <f t="shared" si="167"/>
        <v>2022</v>
      </c>
      <c r="K5184" s="29">
        <v>7925</v>
      </c>
      <c r="L5184" s="42">
        <v>7123.02</v>
      </c>
      <c r="M5184" s="26">
        <f t="shared" si="168"/>
        <v>0.16016711050304183</v>
      </c>
      <c r="N5184" s="54"/>
      <c r="O5184" s="26"/>
      <c r="T5184" s="53"/>
      <c r="Y5184" s="28"/>
    </row>
    <row r="5185" spans="9:25" x14ac:dyDescent="0.3">
      <c r="I5185" s="22">
        <v>44788</v>
      </c>
      <c r="J5185" s="29">
        <f t="shared" si="167"/>
        <v>2022</v>
      </c>
      <c r="K5185" s="29">
        <v>7950</v>
      </c>
      <c r="L5185" s="42">
        <v>7093.28</v>
      </c>
      <c r="M5185" s="26" t="str">
        <f t="shared" si="168"/>
        <v/>
      </c>
      <c r="N5185" s="54"/>
      <c r="O5185" s="26"/>
      <c r="T5185" s="53"/>
      <c r="Y5185" s="28"/>
    </row>
    <row r="5186" spans="9:25" x14ac:dyDescent="0.3">
      <c r="I5186" s="22">
        <v>44789</v>
      </c>
      <c r="J5186" s="29">
        <f t="shared" si="167"/>
        <v>2022</v>
      </c>
      <c r="K5186" s="29">
        <v>7975</v>
      </c>
      <c r="L5186" s="42">
        <v>7133.45</v>
      </c>
      <c r="M5186" s="26">
        <f t="shared" si="168"/>
        <v>0.17174038380987891</v>
      </c>
      <c r="N5186" s="54"/>
      <c r="O5186" s="26"/>
      <c r="T5186" s="53"/>
      <c r="Y5186" s="28"/>
    </row>
    <row r="5187" spans="9:25" x14ac:dyDescent="0.3">
      <c r="I5187" s="22">
        <v>44791</v>
      </c>
      <c r="J5187" s="29">
        <f t="shared" si="167"/>
        <v>2022</v>
      </c>
      <c r="K5187" s="29">
        <v>8000</v>
      </c>
      <c r="L5187" s="42">
        <v>7186.56</v>
      </c>
      <c r="M5187" s="26">
        <f t="shared" si="168"/>
        <v>0.1746295857407878</v>
      </c>
      <c r="N5187" s="54"/>
      <c r="O5187" s="26"/>
      <c r="T5187" s="53"/>
      <c r="Y5187" s="28"/>
    </row>
    <row r="5188" spans="9:25" x14ac:dyDescent="0.3">
      <c r="I5188" s="22">
        <v>44792</v>
      </c>
      <c r="J5188" s="29">
        <f t="shared" si="167"/>
        <v>2022</v>
      </c>
      <c r="K5188" s="29">
        <v>7900</v>
      </c>
      <c r="L5188" s="42">
        <v>7172.43</v>
      </c>
      <c r="M5188" s="26">
        <f t="shared" si="168"/>
        <v>0.1969370794617111</v>
      </c>
      <c r="N5188" s="54"/>
      <c r="O5188" s="26"/>
      <c r="T5188" s="53"/>
      <c r="Y5188" s="28"/>
    </row>
    <row r="5189" spans="9:25" x14ac:dyDescent="0.3">
      <c r="I5189" s="22">
        <v>44795</v>
      </c>
      <c r="J5189" s="29">
        <f t="shared" ref="J5189:J5252" si="169">YEAR(I5189)</f>
        <v>2022</v>
      </c>
      <c r="K5189" s="29">
        <v>8000</v>
      </c>
      <c r="L5189" s="42">
        <v>7107.98</v>
      </c>
      <c r="M5189" s="26" t="str">
        <f t="shared" ref="M5189:M5252" si="170">IFERROR((L5189-_xlfn.XLOOKUP(EDATE(I5189, -12), I:I, L:L, "", 0)) / _xlfn.XLOOKUP(EDATE(I5189, -12), I:I, L:L, "", 0),IF(_xlfn.XLOOKUP(EDATE(I5189, -12), I:I, L:L, "", 0)=0, "Previous Year Value is Zero", ""))</f>
        <v/>
      </c>
      <c r="N5189" s="54"/>
      <c r="O5189" s="26"/>
      <c r="T5189" s="53"/>
      <c r="Y5189" s="28"/>
    </row>
    <row r="5190" spans="9:25" x14ac:dyDescent="0.3">
      <c r="I5190" s="22">
        <v>44796</v>
      </c>
      <c r="J5190" s="29">
        <f t="shared" si="169"/>
        <v>2022</v>
      </c>
      <c r="K5190" s="29">
        <v>7900</v>
      </c>
      <c r="L5190" s="42">
        <v>7163.27</v>
      </c>
      <c r="M5190" s="26">
        <f t="shared" si="170"/>
        <v>0.17241723583143892</v>
      </c>
      <c r="N5190" s="54"/>
      <c r="O5190" s="26"/>
      <c r="T5190" s="53"/>
      <c r="Y5190" s="28"/>
    </row>
    <row r="5191" spans="9:25" x14ac:dyDescent="0.3">
      <c r="I5191" s="22">
        <v>44797</v>
      </c>
      <c r="J5191" s="29">
        <f t="shared" si="169"/>
        <v>2022</v>
      </c>
      <c r="K5191" s="29">
        <v>7950</v>
      </c>
      <c r="L5191" s="42">
        <v>7194.71</v>
      </c>
      <c r="M5191" s="26">
        <f t="shared" si="170"/>
        <v>0.18149437556449627</v>
      </c>
      <c r="N5191" s="54"/>
      <c r="O5191" s="26"/>
      <c r="T5191" s="53"/>
      <c r="Y5191" s="28"/>
    </row>
    <row r="5192" spans="9:25" x14ac:dyDescent="0.3">
      <c r="I5192" s="22">
        <v>44798</v>
      </c>
      <c r="J5192" s="29">
        <f t="shared" si="169"/>
        <v>2022</v>
      </c>
      <c r="K5192" s="29">
        <v>8075</v>
      </c>
      <c r="L5192" s="42">
        <v>7174.21</v>
      </c>
      <c r="M5192" s="26">
        <f t="shared" si="170"/>
        <v>0.173552813238152</v>
      </c>
      <c r="N5192" s="54"/>
      <c r="O5192" s="26"/>
      <c r="T5192" s="53"/>
      <c r="Y5192" s="28"/>
    </row>
    <row r="5193" spans="9:25" x14ac:dyDescent="0.3">
      <c r="I5193" s="22">
        <v>44799</v>
      </c>
      <c r="J5193" s="29">
        <f t="shared" si="169"/>
        <v>2022</v>
      </c>
      <c r="K5193" s="29">
        <v>8000</v>
      </c>
      <c r="L5193" s="42">
        <v>7135.25</v>
      </c>
      <c r="M5193" s="26">
        <f t="shared" si="170"/>
        <v>0.17780716002429814</v>
      </c>
      <c r="N5193" s="54"/>
      <c r="O5193" s="26"/>
      <c r="T5193" s="53"/>
      <c r="Y5193" s="28"/>
    </row>
    <row r="5194" spans="9:25" x14ac:dyDescent="0.3">
      <c r="I5194" s="22">
        <v>44802</v>
      </c>
      <c r="J5194" s="29">
        <f t="shared" si="169"/>
        <v>2022</v>
      </c>
      <c r="K5194" s="29">
        <v>8150</v>
      </c>
      <c r="L5194" s="42">
        <v>7122.17</v>
      </c>
      <c r="M5194" s="26" t="str">
        <f t="shared" si="170"/>
        <v/>
      </c>
      <c r="N5194" s="54"/>
      <c r="O5194" s="26"/>
      <c r="T5194" s="53"/>
      <c r="Y5194" s="28"/>
    </row>
    <row r="5195" spans="9:25" x14ac:dyDescent="0.3">
      <c r="I5195" s="22">
        <v>44803</v>
      </c>
      <c r="J5195" s="29">
        <f t="shared" si="169"/>
        <v>2022</v>
      </c>
      <c r="K5195" s="29">
        <v>8175</v>
      </c>
      <c r="L5195" s="42">
        <v>7159.47</v>
      </c>
      <c r="M5195" s="26">
        <f t="shared" si="170"/>
        <v>0.16510765024654603</v>
      </c>
      <c r="N5195" s="54"/>
      <c r="O5195" s="26"/>
      <c r="T5195" s="53"/>
      <c r="Y5195" s="28"/>
    </row>
    <row r="5196" spans="9:25" x14ac:dyDescent="0.3">
      <c r="I5196" s="22">
        <v>44804</v>
      </c>
      <c r="J5196" s="29">
        <f t="shared" si="169"/>
        <v>2022</v>
      </c>
      <c r="K5196" s="29">
        <v>8200</v>
      </c>
      <c r="L5196" s="42">
        <v>7178.59</v>
      </c>
      <c r="M5196" s="26">
        <f t="shared" si="170"/>
        <v>0.1671934702372242</v>
      </c>
      <c r="N5196" s="54"/>
      <c r="O5196" s="26"/>
      <c r="T5196" s="53"/>
      <c r="Y5196" s="28"/>
    </row>
    <row r="5197" spans="9:25" x14ac:dyDescent="0.3">
      <c r="I5197" s="22">
        <v>44805</v>
      </c>
      <c r="J5197" s="29">
        <f t="shared" si="169"/>
        <v>2022</v>
      </c>
      <c r="K5197" s="29">
        <v>8150</v>
      </c>
      <c r="L5197" s="42">
        <v>7153.1</v>
      </c>
      <c r="M5197" s="26">
        <f t="shared" si="170"/>
        <v>0.17438552076612274</v>
      </c>
      <c r="N5197" s="54"/>
      <c r="O5197" s="26"/>
      <c r="T5197" s="53"/>
      <c r="Y5197" s="28"/>
    </row>
    <row r="5198" spans="9:25" x14ac:dyDescent="0.3">
      <c r="I5198" s="22">
        <v>44806</v>
      </c>
      <c r="J5198" s="29">
        <f t="shared" si="169"/>
        <v>2022</v>
      </c>
      <c r="K5198" s="29">
        <v>8225</v>
      </c>
      <c r="L5198" s="42">
        <v>7177.18</v>
      </c>
      <c r="M5198" s="26">
        <f t="shared" si="170"/>
        <v>0.18080098976182224</v>
      </c>
      <c r="N5198" s="54"/>
      <c r="O5198" s="26"/>
      <c r="T5198" s="53"/>
      <c r="Y5198" s="28"/>
    </row>
    <row r="5199" spans="9:25" x14ac:dyDescent="0.3">
      <c r="I5199" s="22">
        <v>44809</v>
      </c>
      <c r="J5199" s="29">
        <f t="shared" si="169"/>
        <v>2022</v>
      </c>
      <c r="K5199" s="29">
        <v>8275</v>
      </c>
      <c r="L5199" s="42">
        <v>7231.88</v>
      </c>
      <c r="M5199" s="26" t="str">
        <f t="shared" si="170"/>
        <v/>
      </c>
      <c r="N5199" s="54"/>
      <c r="O5199" s="26"/>
      <c r="T5199" s="53"/>
      <c r="Y5199" s="28"/>
    </row>
    <row r="5200" spans="9:25" x14ac:dyDescent="0.3">
      <c r="I5200" s="22">
        <v>44810</v>
      </c>
      <c r="J5200" s="29">
        <f t="shared" si="169"/>
        <v>2022</v>
      </c>
      <c r="K5200" s="29">
        <v>8275</v>
      </c>
      <c r="L5200" s="42">
        <v>7233.16</v>
      </c>
      <c r="M5200" s="26">
        <f t="shared" si="170"/>
        <v>0.18055016043897937</v>
      </c>
      <c r="N5200" s="54"/>
      <c r="O5200" s="26"/>
      <c r="T5200" s="53"/>
      <c r="Y5200" s="28"/>
    </row>
    <row r="5201" spans="9:25" x14ac:dyDescent="0.3">
      <c r="I5201" s="22">
        <v>44811</v>
      </c>
      <c r="J5201" s="29">
        <f t="shared" si="169"/>
        <v>2022</v>
      </c>
      <c r="K5201" s="29">
        <v>8375</v>
      </c>
      <c r="L5201" s="42">
        <v>7186.76</v>
      </c>
      <c r="M5201" s="26">
        <f t="shared" si="170"/>
        <v>0.17576729271644537</v>
      </c>
      <c r="N5201" s="54"/>
      <c r="O5201" s="26"/>
      <c r="T5201" s="53"/>
      <c r="Y5201" s="28"/>
    </row>
    <row r="5202" spans="9:25" x14ac:dyDescent="0.3">
      <c r="I5202" s="22">
        <v>44812</v>
      </c>
      <c r="J5202" s="29">
        <f t="shared" si="169"/>
        <v>2022</v>
      </c>
      <c r="K5202" s="29">
        <v>8350</v>
      </c>
      <c r="L5202" s="42">
        <v>7232.02</v>
      </c>
      <c r="M5202" s="26">
        <f t="shared" si="170"/>
        <v>0.20013209381980146</v>
      </c>
      <c r="N5202" s="54"/>
      <c r="O5202" s="26"/>
      <c r="T5202" s="53"/>
      <c r="Y5202" s="28"/>
    </row>
    <row r="5203" spans="9:25" x14ac:dyDescent="0.3">
      <c r="I5203" s="22">
        <v>44813</v>
      </c>
      <c r="J5203" s="29">
        <f t="shared" si="169"/>
        <v>2022</v>
      </c>
      <c r="K5203" s="29">
        <v>8375</v>
      </c>
      <c r="L5203" s="42">
        <v>7242.66</v>
      </c>
      <c r="M5203" s="26">
        <f t="shared" si="170"/>
        <v>0.19353945638094855</v>
      </c>
      <c r="N5203" s="54"/>
      <c r="O5203" s="26"/>
      <c r="T5203" s="53"/>
      <c r="Y5203" s="28"/>
    </row>
    <row r="5204" spans="9:25" x14ac:dyDescent="0.3">
      <c r="I5204" s="22">
        <v>44816</v>
      </c>
      <c r="J5204" s="29">
        <f t="shared" si="169"/>
        <v>2022</v>
      </c>
      <c r="K5204" s="29">
        <v>8375</v>
      </c>
      <c r="L5204" s="42">
        <v>7254.46</v>
      </c>
      <c r="M5204" s="26" t="str">
        <f t="shared" si="170"/>
        <v/>
      </c>
      <c r="N5204" s="54"/>
      <c r="O5204" s="26"/>
      <c r="T5204" s="53"/>
      <c r="Y5204" s="28"/>
    </row>
    <row r="5205" spans="9:25" x14ac:dyDescent="0.3">
      <c r="I5205" s="22">
        <v>44817</v>
      </c>
      <c r="J5205" s="29">
        <f t="shared" si="169"/>
        <v>2022</v>
      </c>
      <c r="K5205" s="29">
        <v>8525</v>
      </c>
      <c r="L5205" s="42">
        <v>7318.02</v>
      </c>
      <c r="M5205" s="26">
        <f t="shared" si="170"/>
        <v>0.20200848860739543</v>
      </c>
      <c r="N5205" s="54"/>
      <c r="O5205" s="26"/>
      <c r="T5205" s="53"/>
      <c r="Y5205" s="28"/>
    </row>
    <row r="5206" spans="9:25" x14ac:dyDescent="0.3">
      <c r="I5206" s="22">
        <v>44818</v>
      </c>
      <c r="J5206" s="29">
        <f t="shared" si="169"/>
        <v>2022</v>
      </c>
      <c r="K5206" s="29">
        <v>8500</v>
      </c>
      <c r="L5206" s="42">
        <v>7278.08</v>
      </c>
      <c r="M5206" s="26">
        <f t="shared" si="170"/>
        <v>0.18746308593431327</v>
      </c>
      <c r="N5206" s="54"/>
      <c r="O5206" s="26"/>
      <c r="T5206" s="53"/>
      <c r="Y5206" s="28"/>
    </row>
    <row r="5207" spans="9:25" x14ac:dyDescent="0.3">
      <c r="I5207" s="22">
        <v>44819</v>
      </c>
      <c r="J5207" s="29">
        <f t="shared" si="169"/>
        <v>2022</v>
      </c>
      <c r="K5207" s="29">
        <v>8750</v>
      </c>
      <c r="L5207" s="42">
        <v>7305.6</v>
      </c>
      <c r="M5207" s="26">
        <f t="shared" si="170"/>
        <v>0.19563420689564892</v>
      </c>
      <c r="N5207" s="54"/>
      <c r="O5207" s="26"/>
      <c r="T5207" s="53"/>
      <c r="Y5207" s="28"/>
    </row>
    <row r="5208" spans="9:25" x14ac:dyDescent="0.3">
      <c r="I5208" s="22">
        <v>44820</v>
      </c>
      <c r="J5208" s="29">
        <f t="shared" si="169"/>
        <v>2022</v>
      </c>
      <c r="K5208" s="29">
        <v>8450</v>
      </c>
      <c r="L5208" s="42">
        <v>7168.87</v>
      </c>
      <c r="M5208" s="26">
        <f t="shared" si="170"/>
        <v>0.17331266755483693</v>
      </c>
      <c r="N5208" s="54"/>
      <c r="O5208" s="26"/>
      <c r="T5208" s="53"/>
      <c r="Y5208" s="28"/>
    </row>
    <row r="5209" spans="9:25" x14ac:dyDescent="0.3">
      <c r="I5209" s="22">
        <v>44823</v>
      </c>
      <c r="J5209" s="29">
        <f t="shared" si="169"/>
        <v>2022</v>
      </c>
      <c r="K5209" s="29">
        <v>8650</v>
      </c>
      <c r="L5209" s="42">
        <v>7195.49</v>
      </c>
      <c r="M5209" s="26" t="str">
        <f t="shared" si="170"/>
        <v/>
      </c>
      <c r="N5209" s="54"/>
      <c r="O5209" s="26"/>
      <c r="T5209" s="53"/>
      <c r="Y5209" s="28"/>
    </row>
    <row r="5210" spans="9:25" x14ac:dyDescent="0.3">
      <c r="I5210" s="22">
        <v>44824</v>
      </c>
      <c r="J5210" s="29">
        <f t="shared" si="169"/>
        <v>2022</v>
      </c>
      <c r="K5210" s="29">
        <v>8550</v>
      </c>
      <c r="L5210" s="42">
        <v>7196.95</v>
      </c>
      <c r="M5210" s="26">
        <f t="shared" si="170"/>
        <v>0.18442577086131082</v>
      </c>
      <c r="N5210" s="54"/>
      <c r="O5210" s="26"/>
      <c r="T5210" s="53"/>
      <c r="Y5210" s="28"/>
    </row>
    <row r="5211" spans="9:25" x14ac:dyDescent="0.3">
      <c r="I5211" s="22">
        <v>44825</v>
      </c>
      <c r="J5211" s="29">
        <f t="shared" si="169"/>
        <v>2022</v>
      </c>
      <c r="K5211" s="29">
        <v>8475</v>
      </c>
      <c r="L5211" s="42">
        <v>7188.31</v>
      </c>
      <c r="M5211" s="26">
        <f t="shared" si="170"/>
        <v>0.18604102455797625</v>
      </c>
      <c r="N5211" s="54"/>
      <c r="O5211" s="26"/>
      <c r="T5211" s="53"/>
      <c r="Y5211" s="28"/>
    </row>
    <row r="5212" spans="9:25" x14ac:dyDescent="0.3">
      <c r="I5212" s="22">
        <v>44826</v>
      </c>
      <c r="J5212" s="29">
        <f t="shared" si="169"/>
        <v>2022</v>
      </c>
      <c r="K5212" s="29">
        <v>8475</v>
      </c>
      <c r="L5212" s="42">
        <v>7218.91</v>
      </c>
      <c r="M5212" s="26">
        <f t="shared" si="170"/>
        <v>0.18182562329432053</v>
      </c>
      <c r="N5212" s="54"/>
      <c r="O5212" s="26"/>
      <c r="T5212" s="53"/>
      <c r="Y5212" s="28"/>
    </row>
    <row r="5213" spans="9:25" x14ac:dyDescent="0.3">
      <c r="I5213" s="22">
        <v>44827</v>
      </c>
      <c r="J5213" s="29">
        <f t="shared" si="169"/>
        <v>2022</v>
      </c>
      <c r="K5213" s="29">
        <v>8375</v>
      </c>
      <c r="L5213" s="42">
        <v>7178.58</v>
      </c>
      <c r="M5213" s="26">
        <f t="shared" si="170"/>
        <v>0.16863403937350124</v>
      </c>
      <c r="N5213" s="54"/>
      <c r="O5213" s="26"/>
      <c r="T5213" s="53"/>
      <c r="Y5213" s="28"/>
    </row>
    <row r="5214" spans="9:25" x14ac:dyDescent="0.3">
      <c r="I5214" s="22">
        <v>44830</v>
      </c>
      <c r="J5214" s="29">
        <f t="shared" si="169"/>
        <v>2022</v>
      </c>
      <c r="K5214" s="29">
        <v>8425</v>
      </c>
      <c r="L5214" s="42">
        <v>7127.5</v>
      </c>
      <c r="M5214" s="26" t="str">
        <f t="shared" si="170"/>
        <v/>
      </c>
      <c r="N5214" s="54"/>
      <c r="O5214" s="26"/>
      <c r="T5214" s="53"/>
      <c r="Y5214" s="28"/>
    </row>
    <row r="5215" spans="9:25" x14ac:dyDescent="0.3">
      <c r="I5215" s="22">
        <v>44831</v>
      </c>
      <c r="J5215" s="29">
        <f t="shared" si="169"/>
        <v>2022</v>
      </c>
      <c r="K5215" s="29">
        <v>8300</v>
      </c>
      <c r="L5215" s="42">
        <v>7112.45</v>
      </c>
      <c r="M5215" s="26">
        <f t="shared" si="170"/>
        <v>0.16169048591261737</v>
      </c>
      <c r="N5215" s="54"/>
      <c r="O5215" s="26"/>
      <c r="T5215" s="53"/>
      <c r="Y5215" s="28"/>
    </row>
    <row r="5216" spans="9:25" x14ac:dyDescent="0.3">
      <c r="I5216" s="22">
        <v>44832</v>
      </c>
      <c r="J5216" s="29">
        <f t="shared" si="169"/>
        <v>2022</v>
      </c>
      <c r="K5216" s="29">
        <v>8325</v>
      </c>
      <c r="L5216" s="42">
        <v>7077.03</v>
      </c>
      <c r="M5216" s="26">
        <f t="shared" si="170"/>
        <v>0.15768078768417387</v>
      </c>
      <c r="N5216" s="54"/>
      <c r="O5216" s="26"/>
      <c r="T5216" s="53"/>
      <c r="Y5216" s="28"/>
    </row>
    <row r="5217" spans="9:25" x14ac:dyDescent="0.3">
      <c r="I5217" s="22">
        <v>44833</v>
      </c>
      <c r="J5217" s="29">
        <f t="shared" si="169"/>
        <v>2022</v>
      </c>
      <c r="K5217" s="29">
        <v>8375</v>
      </c>
      <c r="L5217" s="42">
        <v>7036.2</v>
      </c>
      <c r="M5217" s="26">
        <f t="shared" si="170"/>
        <v>0.14176761243316477</v>
      </c>
      <c r="N5217" s="54"/>
      <c r="O5217" s="26"/>
      <c r="T5217" s="53"/>
      <c r="Y5217" s="28"/>
    </row>
    <row r="5218" spans="9:25" x14ac:dyDescent="0.3">
      <c r="I5218" s="22">
        <v>44834</v>
      </c>
      <c r="J5218" s="29">
        <f t="shared" si="169"/>
        <v>2022</v>
      </c>
      <c r="K5218" s="29">
        <v>8550</v>
      </c>
      <c r="L5218" s="42">
        <v>7040.8</v>
      </c>
      <c r="M5218" s="26">
        <f t="shared" si="170"/>
        <v>0.11990889049362657</v>
      </c>
      <c r="N5218" s="54"/>
      <c r="O5218" s="26"/>
      <c r="T5218" s="53"/>
      <c r="Y5218" s="28"/>
    </row>
    <row r="5219" spans="9:25" x14ac:dyDescent="0.3">
      <c r="I5219" s="22">
        <v>44837</v>
      </c>
      <c r="J5219" s="29">
        <f t="shared" si="169"/>
        <v>2022</v>
      </c>
      <c r="K5219" s="29">
        <v>8500</v>
      </c>
      <c r="L5219" s="42">
        <v>7009.72</v>
      </c>
      <c r="M5219" s="26" t="str">
        <f t="shared" si="170"/>
        <v/>
      </c>
      <c r="N5219" s="54"/>
      <c r="O5219" s="26"/>
      <c r="T5219" s="53"/>
      <c r="Y5219" s="28"/>
    </row>
    <row r="5220" spans="9:25" x14ac:dyDescent="0.3">
      <c r="I5220" s="22">
        <v>44838</v>
      </c>
      <c r="J5220" s="29">
        <f t="shared" si="169"/>
        <v>2022</v>
      </c>
      <c r="K5220" s="29">
        <v>8550</v>
      </c>
      <c r="L5220" s="42">
        <v>7072.26</v>
      </c>
      <c r="M5220" s="26">
        <f t="shared" si="170"/>
        <v>0.11502532837013958</v>
      </c>
      <c r="N5220" s="54"/>
      <c r="O5220" s="26"/>
      <c r="T5220" s="53"/>
      <c r="Y5220" s="28"/>
    </row>
    <row r="5221" spans="9:25" x14ac:dyDescent="0.3">
      <c r="I5221" s="22">
        <v>44839</v>
      </c>
      <c r="J5221" s="29">
        <f t="shared" si="169"/>
        <v>2022</v>
      </c>
      <c r="K5221" s="29">
        <v>8450</v>
      </c>
      <c r="L5221" s="42">
        <v>7075.39</v>
      </c>
      <c r="M5221" s="26">
        <f t="shared" si="170"/>
        <v>0.12521210868234192</v>
      </c>
      <c r="N5221" s="54"/>
      <c r="O5221" s="26"/>
      <c r="T5221" s="53"/>
      <c r="Y5221" s="28"/>
    </row>
    <row r="5222" spans="9:25" x14ac:dyDescent="0.3">
      <c r="I5222" s="22">
        <v>44840</v>
      </c>
      <c r="J5222" s="29">
        <f t="shared" si="169"/>
        <v>2022</v>
      </c>
      <c r="K5222" s="29">
        <v>8425</v>
      </c>
      <c r="L5222" s="42">
        <v>7076.62</v>
      </c>
      <c r="M5222" s="26">
        <f t="shared" si="170"/>
        <v>0.10273759139329193</v>
      </c>
      <c r="N5222" s="54"/>
      <c r="O5222" s="26"/>
      <c r="T5222" s="53"/>
      <c r="Y5222" s="28"/>
    </row>
    <row r="5223" spans="9:25" x14ac:dyDescent="0.3">
      <c r="I5223" s="22">
        <v>44841</v>
      </c>
      <c r="J5223" s="29">
        <f t="shared" si="169"/>
        <v>2022</v>
      </c>
      <c r="K5223" s="29">
        <v>8200</v>
      </c>
      <c r="L5223" s="42">
        <v>7026.78</v>
      </c>
      <c r="M5223" s="26">
        <f t="shared" si="170"/>
        <v>9.512810922012345E-2</v>
      </c>
      <c r="N5223" s="54"/>
      <c r="O5223" s="26"/>
      <c r="T5223" s="53"/>
      <c r="Y5223" s="28"/>
    </row>
    <row r="5224" spans="9:25" x14ac:dyDescent="0.3">
      <c r="I5224" s="22">
        <v>44844</v>
      </c>
      <c r="J5224" s="29">
        <f t="shared" si="169"/>
        <v>2022</v>
      </c>
      <c r="K5224" s="29">
        <v>8300</v>
      </c>
      <c r="L5224" s="42">
        <v>6994.4</v>
      </c>
      <c r="M5224" s="26" t="str">
        <f t="shared" si="170"/>
        <v/>
      </c>
      <c r="N5224" s="54"/>
      <c r="O5224" s="26"/>
      <c r="T5224" s="53"/>
      <c r="Y5224" s="28"/>
    </row>
    <row r="5225" spans="9:25" x14ac:dyDescent="0.3">
      <c r="I5225" s="22">
        <v>44845</v>
      </c>
      <c r="J5225" s="29">
        <f t="shared" si="169"/>
        <v>2022</v>
      </c>
      <c r="K5225" s="29">
        <v>8250</v>
      </c>
      <c r="L5225" s="42">
        <v>6939.15</v>
      </c>
      <c r="M5225" s="26">
        <f t="shared" si="170"/>
        <v>7.4221713082650867E-2</v>
      </c>
      <c r="N5225" s="54"/>
      <c r="O5225" s="26"/>
      <c r="T5225" s="53"/>
      <c r="Y5225" s="28"/>
    </row>
    <row r="5226" spans="9:25" x14ac:dyDescent="0.3">
      <c r="I5226" s="22">
        <v>44846</v>
      </c>
      <c r="J5226" s="29">
        <f t="shared" si="169"/>
        <v>2022</v>
      </c>
      <c r="K5226" s="29">
        <v>8325</v>
      </c>
      <c r="L5226" s="42">
        <v>6909.21</v>
      </c>
      <c r="M5226" s="26">
        <f t="shared" si="170"/>
        <v>6.52054262311004E-2</v>
      </c>
      <c r="N5226" s="54"/>
      <c r="O5226" s="26"/>
      <c r="T5226" s="53"/>
      <c r="Y5226" s="28"/>
    </row>
    <row r="5227" spans="9:25" x14ac:dyDescent="0.3">
      <c r="I5227" s="22">
        <v>44847</v>
      </c>
      <c r="J5227" s="29">
        <f t="shared" si="169"/>
        <v>2022</v>
      </c>
      <c r="K5227" s="29">
        <v>8275</v>
      </c>
      <c r="L5227" s="42">
        <v>6880.63</v>
      </c>
      <c r="M5227" s="26">
        <f t="shared" si="170"/>
        <v>5.2583028652725371E-2</v>
      </c>
      <c r="N5227" s="54"/>
      <c r="O5227" s="26"/>
      <c r="T5227" s="53"/>
      <c r="Y5227" s="28"/>
    </row>
    <row r="5228" spans="9:25" x14ac:dyDescent="0.3">
      <c r="I5228" s="22">
        <v>44848</v>
      </c>
      <c r="J5228" s="29">
        <f t="shared" si="169"/>
        <v>2022</v>
      </c>
      <c r="K5228" s="29">
        <v>8250</v>
      </c>
      <c r="L5228" s="42">
        <v>6844.62</v>
      </c>
      <c r="M5228" s="26">
        <f t="shared" si="170"/>
        <v>3.2977116286931583E-2</v>
      </c>
      <c r="N5228" s="54"/>
      <c r="O5228" s="26"/>
      <c r="T5228" s="53"/>
      <c r="Y5228" s="28"/>
    </row>
    <row r="5229" spans="9:25" x14ac:dyDescent="0.3">
      <c r="I5229" s="22">
        <v>44851</v>
      </c>
      <c r="J5229" s="29">
        <f t="shared" si="169"/>
        <v>2022</v>
      </c>
      <c r="K5229" s="29">
        <v>8250</v>
      </c>
      <c r="L5229" s="42">
        <v>6831.12</v>
      </c>
      <c r="M5229" s="26" t="str">
        <f t="shared" si="170"/>
        <v/>
      </c>
      <c r="N5229" s="54"/>
      <c r="O5229" s="26"/>
      <c r="T5229" s="53"/>
      <c r="Y5229" s="28"/>
    </row>
    <row r="5230" spans="9:25" x14ac:dyDescent="0.3">
      <c r="I5230" s="22">
        <v>44852</v>
      </c>
      <c r="J5230" s="29">
        <f t="shared" si="169"/>
        <v>2022</v>
      </c>
      <c r="K5230" s="29">
        <v>8300</v>
      </c>
      <c r="L5230" s="42">
        <v>6834.49</v>
      </c>
      <c r="M5230" s="26">
        <f t="shared" si="170"/>
        <v>2.6389258076191149E-2</v>
      </c>
      <c r="N5230" s="54"/>
      <c r="O5230" s="26"/>
      <c r="T5230" s="53"/>
      <c r="Y5230" s="28"/>
    </row>
    <row r="5231" spans="9:25" x14ac:dyDescent="0.3">
      <c r="I5231" s="22">
        <v>44853</v>
      </c>
      <c r="J5231" s="29">
        <f t="shared" si="169"/>
        <v>2022</v>
      </c>
      <c r="K5231" s="29">
        <v>8275</v>
      </c>
      <c r="L5231" s="42">
        <v>6860.42</v>
      </c>
      <c r="M5231" s="26">
        <f t="shared" si="170"/>
        <v>3.0712139423076934E-2</v>
      </c>
      <c r="N5231" s="54"/>
      <c r="O5231" s="26"/>
      <c r="T5231" s="53"/>
      <c r="Y5231" s="28"/>
    </row>
    <row r="5232" spans="9:25" x14ac:dyDescent="0.3">
      <c r="I5232" s="22">
        <v>44854</v>
      </c>
      <c r="J5232" s="29">
        <f t="shared" si="169"/>
        <v>2022</v>
      </c>
      <c r="K5232" s="29">
        <v>8500</v>
      </c>
      <c r="L5232" s="42">
        <v>6980.65</v>
      </c>
      <c r="M5232" s="26" t="str">
        <f t="shared" si="170"/>
        <v/>
      </c>
      <c r="N5232" s="54"/>
      <c r="O5232" s="26"/>
      <c r="T5232" s="53"/>
      <c r="Y5232" s="28"/>
    </row>
    <row r="5233" spans="9:25" x14ac:dyDescent="0.3">
      <c r="I5233" s="22">
        <v>44855</v>
      </c>
      <c r="J5233" s="29">
        <f t="shared" si="169"/>
        <v>2022</v>
      </c>
      <c r="K5233" s="29">
        <v>8650</v>
      </c>
      <c r="L5233" s="42">
        <v>7017.77</v>
      </c>
      <c r="M5233" s="26">
        <f t="shared" si="170"/>
        <v>5.8013227860219507E-2</v>
      </c>
      <c r="N5233" s="54"/>
      <c r="O5233" s="26"/>
      <c r="T5233" s="53"/>
      <c r="Y5233" s="28"/>
    </row>
    <row r="5234" spans="9:25" x14ac:dyDescent="0.3">
      <c r="I5234" s="22">
        <v>44858</v>
      </c>
      <c r="J5234" s="29">
        <f t="shared" si="169"/>
        <v>2022</v>
      </c>
      <c r="K5234" s="29">
        <v>8900</v>
      </c>
      <c r="L5234" s="42">
        <v>7053.04</v>
      </c>
      <c r="M5234" s="26" t="str">
        <f t="shared" si="170"/>
        <v/>
      </c>
      <c r="N5234" s="54"/>
      <c r="O5234" s="26"/>
      <c r="T5234" s="53"/>
      <c r="Y5234" s="28"/>
    </row>
    <row r="5235" spans="9:25" x14ac:dyDescent="0.3">
      <c r="I5235" s="22">
        <v>44859</v>
      </c>
      <c r="J5235" s="29">
        <f t="shared" si="169"/>
        <v>2022</v>
      </c>
      <c r="K5235" s="29">
        <v>8700</v>
      </c>
      <c r="L5235" s="42">
        <v>7048.38</v>
      </c>
      <c r="M5235" s="26">
        <f t="shared" si="170"/>
        <v>6.379401421736576E-2</v>
      </c>
      <c r="N5235" s="54"/>
      <c r="O5235" s="26"/>
      <c r="T5235" s="53"/>
      <c r="Y5235" s="28"/>
    </row>
    <row r="5236" spans="9:25" x14ac:dyDescent="0.3">
      <c r="I5236" s="22">
        <v>44860</v>
      </c>
      <c r="J5236" s="29">
        <f t="shared" si="169"/>
        <v>2022</v>
      </c>
      <c r="K5236" s="29">
        <v>8550</v>
      </c>
      <c r="L5236" s="42">
        <v>7043.94</v>
      </c>
      <c r="M5236" s="26">
        <f t="shared" si="170"/>
        <v>5.8134818700484009E-2</v>
      </c>
      <c r="N5236" s="54"/>
      <c r="O5236" s="26"/>
      <c r="T5236" s="53"/>
      <c r="Y5236" s="28"/>
    </row>
    <row r="5237" spans="9:25" x14ac:dyDescent="0.3">
      <c r="I5237" s="22">
        <v>44861</v>
      </c>
      <c r="J5237" s="29">
        <f t="shared" si="169"/>
        <v>2022</v>
      </c>
      <c r="K5237" s="29">
        <v>8700</v>
      </c>
      <c r="L5237" s="42">
        <v>7091.76</v>
      </c>
      <c r="M5237" s="26">
        <f t="shared" si="170"/>
        <v>7.4149413605444262E-2</v>
      </c>
      <c r="N5237" s="54"/>
      <c r="O5237" s="26"/>
      <c r="T5237" s="53"/>
      <c r="Y5237" s="28"/>
    </row>
    <row r="5238" spans="9:25" x14ac:dyDescent="0.3">
      <c r="I5238" s="22">
        <v>44862</v>
      </c>
      <c r="J5238" s="29">
        <f t="shared" si="169"/>
        <v>2022</v>
      </c>
      <c r="K5238" s="29">
        <v>8750</v>
      </c>
      <c r="L5238" s="42">
        <v>7056.04</v>
      </c>
      <c r="M5238" s="26">
        <f t="shared" si="170"/>
        <v>8.153793331780114E-2</v>
      </c>
      <c r="N5238" s="54"/>
      <c r="O5238" s="26"/>
      <c r="T5238" s="53"/>
      <c r="Y5238" s="28"/>
    </row>
    <row r="5239" spans="9:25" x14ac:dyDescent="0.3">
      <c r="I5239" s="22">
        <v>44865</v>
      </c>
      <c r="J5239" s="29">
        <f t="shared" si="169"/>
        <v>2022</v>
      </c>
      <c r="K5239" s="29">
        <v>8800</v>
      </c>
      <c r="L5239" s="42">
        <v>7098.89</v>
      </c>
      <c r="M5239" s="26" t="str">
        <f t="shared" si="170"/>
        <v/>
      </c>
      <c r="N5239" s="54"/>
      <c r="O5239" s="26"/>
      <c r="T5239" s="53"/>
      <c r="Y5239" s="28"/>
    </row>
    <row r="5240" spans="9:25" x14ac:dyDescent="0.3">
      <c r="I5240" s="22">
        <v>44866</v>
      </c>
      <c r="J5240" s="29">
        <f t="shared" si="169"/>
        <v>2022</v>
      </c>
      <c r="K5240" s="29">
        <v>8800</v>
      </c>
      <c r="L5240" s="42">
        <v>7052.3</v>
      </c>
      <c r="M5240" s="26">
        <f t="shared" si="170"/>
        <v>7.6212175086107017E-2</v>
      </c>
      <c r="N5240" s="54"/>
      <c r="O5240" s="26"/>
      <c r="T5240" s="53"/>
      <c r="Y5240" s="28"/>
    </row>
    <row r="5241" spans="9:25" x14ac:dyDescent="0.3">
      <c r="I5241" s="22">
        <v>44867</v>
      </c>
      <c r="J5241" s="29">
        <f t="shared" si="169"/>
        <v>2022</v>
      </c>
      <c r="K5241" s="29">
        <v>8750</v>
      </c>
      <c r="L5241" s="42">
        <v>7015.69</v>
      </c>
      <c r="M5241" s="26">
        <f t="shared" si="170"/>
        <v>8.0453946233644616E-2</v>
      </c>
      <c r="N5241" s="54"/>
      <c r="O5241" s="26"/>
      <c r="T5241" s="53"/>
      <c r="Y5241" s="28"/>
    </row>
    <row r="5242" spans="9:25" x14ac:dyDescent="0.3">
      <c r="I5242" s="22">
        <v>44868</v>
      </c>
      <c r="J5242" s="29">
        <f t="shared" si="169"/>
        <v>2022</v>
      </c>
      <c r="K5242" s="29">
        <v>8800</v>
      </c>
      <c r="L5242" s="42">
        <v>7034.57</v>
      </c>
      <c r="M5242" s="26">
        <f t="shared" si="170"/>
        <v>7.36310176995877E-2</v>
      </c>
      <c r="N5242" s="54"/>
      <c r="O5242" s="26"/>
      <c r="T5242" s="53"/>
      <c r="Y5242" s="28"/>
    </row>
    <row r="5243" spans="9:25" x14ac:dyDescent="0.3">
      <c r="I5243" s="22">
        <v>44869</v>
      </c>
      <c r="J5243" s="29">
        <f t="shared" si="169"/>
        <v>2022</v>
      </c>
      <c r="K5243" s="29">
        <v>8775</v>
      </c>
      <c r="L5243" s="42">
        <v>7045.53</v>
      </c>
      <c r="M5243" s="26">
        <f t="shared" si="170"/>
        <v>6.9702297447483033E-2</v>
      </c>
      <c r="N5243" s="54"/>
      <c r="O5243" s="26"/>
      <c r="T5243" s="53"/>
      <c r="Y5243" s="28"/>
    </row>
    <row r="5244" spans="9:25" x14ac:dyDescent="0.3">
      <c r="I5244" s="22">
        <v>44872</v>
      </c>
      <c r="J5244" s="29">
        <f t="shared" si="169"/>
        <v>2022</v>
      </c>
      <c r="K5244" s="29">
        <v>8850</v>
      </c>
      <c r="L5244" s="42">
        <v>7102.4</v>
      </c>
      <c r="M5244" s="26" t="str">
        <f t="shared" si="170"/>
        <v/>
      </c>
      <c r="N5244" s="54"/>
      <c r="O5244" s="26"/>
      <c r="T5244" s="53"/>
      <c r="Y5244" s="28"/>
    </row>
    <row r="5245" spans="9:25" x14ac:dyDescent="0.3">
      <c r="I5245" s="22">
        <v>44873</v>
      </c>
      <c r="J5245" s="29">
        <f t="shared" si="169"/>
        <v>2022</v>
      </c>
      <c r="K5245" s="29">
        <v>8750</v>
      </c>
      <c r="L5245" s="42">
        <v>7050.13</v>
      </c>
      <c r="M5245" s="26">
        <f t="shared" si="170"/>
        <v>6.2999261191441877E-2</v>
      </c>
      <c r="N5245" s="54"/>
      <c r="O5245" s="26"/>
      <c r="T5245" s="53"/>
      <c r="Y5245" s="28"/>
    </row>
    <row r="5246" spans="9:25" x14ac:dyDescent="0.3">
      <c r="I5246" s="22">
        <v>44874</v>
      </c>
      <c r="J5246" s="29">
        <f t="shared" si="169"/>
        <v>2022</v>
      </c>
      <c r="K5246" s="29">
        <v>8875</v>
      </c>
      <c r="L5246" s="42">
        <v>7070.08</v>
      </c>
      <c r="M5246" s="26">
        <f t="shared" si="170"/>
        <v>5.9993133361219628E-2</v>
      </c>
      <c r="N5246" s="54"/>
      <c r="O5246" s="26"/>
      <c r="T5246" s="53"/>
      <c r="Y5246" s="28"/>
    </row>
    <row r="5247" spans="9:25" x14ac:dyDescent="0.3">
      <c r="I5247" s="22">
        <v>44875</v>
      </c>
      <c r="J5247" s="29">
        <f t="shared" si="169"/>
        <v>2022</v>
      </c>
      <c r="K5247" s="29">
        <v>8800</v>
      </c>
      <c r="L5247" s="42">
        <v>6966.84</v>
      </c>
      <c r="M5247" s="26">
        <f t="shared" si="170"/>
        <v>4.2448545970089034E-2</v>
      </c>
      <c r="N5247" s="54"/>
      <c r="O5247" s="26"/>
      <c r="T5247" s="53"/>
      <c r="Y5247" s="28"/>
    </row>
    <row r="5248" spans="9:25" x14ac:dyDescent="0.3">
      <c r="I5248" s="22">
        <v>44876</v>
      </c>
      <c r="J5248" s="29">
        <f t="shared" si="169"/>
        <v>2022</v>
      </c>
      <c r="K5248" s="29">
        <v>8850</v>
      </c>
      <c r="L5248" s="42">
        <v>7089.21</v>
      </c>
      <c r="M5248" s="26">
        <f t="shared" si="170"/>
        <v>5.9460436922948154E-2</v>
      </c>
      <c r="N5248" s="54"/>
      <c r="O5248" s="26"/>
      <c r="T5248" s="53"/>
      <c r="Y5248" s="28"/>
    </row>
    <row r="5249" spans="9:25" x14ac:dyDescent="0.3">
      <c r="I5249" s="22">
        <v>44879</v>
      </c>
      <c r="J5249" s="29">
        <f t="shared" si="169"/>
        <v>2022</v>
      </c>
      <c r="K5249" s="29">
        <v>8750</v>
      </c>
      <c r="L5249" s="42">
        <v>7019.39</v>
      </c>
      <c r="M5249" s="26" t="str">
        <f t="shared" si="170"/>
        <v/>
      </c>
      <c r="N5249" s="54"/>
      <c r="O5249" s="26"/>
      <c r="T5249" s="53"/>
      <c r="Y5249" s="28"/>
    </row>
    <row r="5250" spans="9:25" x14ac:dyDescent="0.3">
      <c r="I5250" s="22">
        <v>44880</v>
      </c>
      <c r="J5250" s="29">
        <f t="shared" si="169"/>
        <v>2022</v>
      </c>
      <c r="K5250" s="29">
        <v>8800</v>
      </c>
      <c r="L5250" s="42">
        <v>7035.5</v>
      </c>
      <c r="M5250" s="26">
        <f t="shared" si="170"/>
        <v>6.3402070425920123E-2</v>
      </c>
      <c r="N5250" s="54"/>
      <c r="O5250" s="26"/>
      <c r="T5250" s="53"/>
      <c r="Y5250" s="28"/>
    </row>
    <row r="5251" spans="9:25" x14ac:dyDescent="0.3">
      <c r="I5251" s="22">
        <v>44881</v>
      </c>
      <c r="J5251" s="29">
        <f t="shared" si="169"/>
        <v>2022</v>
      </c>
      <c r="K5251" s="29">
        <v>8600</v>
      </c>
      <c r="L5251" s="42">
        <v>7014.38</v>
      </c>
      <c r="M5251" s="26">
        <f t="shared" si="170"/>
        <v>5.4602094957158183E-2</v>
      </c>
      <c r="N5251" s="54"/>
      <c r="O5251" s="26"/>
      <c r="T5251" s="53"/>
      <c r="Y5251" s="28"/>
    </row>
    <row r="5252" spans="9:25" x14ac:dyDescent="0.3">
      <c r="I5252" s="22">
        <v>44882</v>
      </c>
      <c r="J5252" s="29">
        <f t="shared" si="169"/>
        <v>2022</v>
      </c>
      <c r="K5252" s="29">
        <v>8725</v>
      </c>
      <c r="L5252" s="42">
        <v>7044.99</v>
      </c>
      <c r="M5252" s="26">
        <f t="shared" si="170"/>
        <v>5.5302735252703732E-2</v>
      </c>
      <c r="N5252" s="54"/>
      <c r="O5252" s="26"/>
      <c r="T5252" s="53"/>
      <c r="Y5252" s="28"/>
    </row>
    <row r="5253" spans="9:25" x14ac:dyDescent="0.3">
      <c r="I5253" s="22">
        <v>44883</v>
      </c>
      <c r="J5253" s="29">
        <f t="shared" ref="J5253:J5316" si="171">YEAR(I5253)</f>
        <v>2022</v>
      </c>
      <c r="K5253" s="29">
        <v>8825</v>
      </c>
      <c r="L5253" s="42">
        <v>7082.18</v>
      </c>
      <c r="M5253" s="26">
        <f t="shared" ref="M5253:M5316" si="172">IFERROR((L5253-_xlfn.XLOOKUP(EDATE(I5253, -12), I:I, L:L, "", 0)) / _xlfn.XLOOKUP(EDATE(I5253, -12), I:I, L:L, "", 0),IF(_xlfn.XLOOKUP(EDATE(I5253, -12), I:I, L:L, "", 0)=0, "Previous Year Value is Zero", ""))</f>
        <v>6.7160704410627936E-2</v>
      </c>
      <c r="N5253" s="54"/>
      <c r="O5253" s="26"/>
      <c r="T5253" s="53"/>
      <c r="Y5253" s="28"/>
    </row>
    <row r="5254" spans="9:25" x14ac:dyDescent="0.3">
      <c r="I5254" s="22">
        <v>44886</v>
      </c>
      <c r="J5254" s="29">
        <f t="shared" si="171"/>
        <v>2022</v>
      </c>
      <c r="K5254" s="29">
        <v>8725</v>
      </c>
      <c r="L5254" s="42">
        <v>7063.25</v>
      </c>
      <c r="M5254" s="26" t="str">
        <f t="shared" si="172"/>
        <v/>
      </c>
      <c r="N5254" s="54"/>
      <c r="O5254" s="26"/>
      <c r="T5254" s="53"/>
      <c r="Y5254" s="28"/>
    </row>
    <row r="5255" spans="9:25" x14ac:dyDescent="0.3">
      <c r="I5255" s="22">
        <v>44887</v>
      </c>
      <c r="J5255" s="29">
        <f t="shared" si="171"/>
        <v>2022</v>
      </c>
      <c r="K5255" s="29">
        <v>8900</v>
      </c>
      <c r="L5255" s="42">
        <v>7030.59</v>
      </c>
      <c r="M5255" s="26">
        <f t="shared" si="172"/>
        <v>4.5691236117494267E-2</v>
      </c>
      <c r="N5255" s="54"/>
      <c r="O5255" s="26"/>
      <c r="T5255" s="53"/>
      <c r="Y5255" s="28"/>
    </row>
    <row r="5256" spans="9:25" x14ac:dyDescent="0.3">
      <c r="I5256" s="22">
        <v>44888</v>
      </c>
      <c r="J5256" s="29">
        <f t="shared" si="171"/>
        <v>2022</v>
      </c>
      <c r="K5256" s="29">
        <v>8875</v>
      </c>
      <c r="L5256" s="42">
        <v>7054.12</v>
      </c>
      <c r="M5256" s="26">
        <f t="shared" si="172"/>
        <v>5.6341234044337392E-2</v>
      </c>
      <c r="N5256" s="54"/>
      <c r="O5256" s="26"/>
      <c r="T5256" s="53"/>
      <c r="Y5256" s="28"/>
    </row>
    <row r="5257" spans="9:25" x14ac:dyDescent="0.3">
      <c r="I5257" s="22">
        <v>44889</v>
      </c>
      <c r="J5257" s="29">
        <f t="shared" si="171"/>
        <v>2022</v>
      </c>
      <c r="K5257" s="29">
        <v>9000</v>
      </c>
      <c r="L5257" s="42">
        <v>7080.52</v>
      </c>
      <c r="M5257" s="26">
        <f t="shared" si="172"/>
        <v>5.9437880801043903E-2</v>
      </c>
      <c r="N5257" s="54"/>
      <c r="O5257" s="26"/>
      <c r="T5257" s="53"/>
      <c r="Y5257" s="28"/>
    </row>
    <row r="5258" spans="9:25" x14ac:dyDescent="0.3">
      <c r="I5258" s="22">
        <v>44890</v>
      </c>
      <c r="J5258" s="29">
        <f t="shared" si="171"/>
        <v>2022</v>
      </c>
      <c r="K5258" s="29">
        <v>8975</v>
      </c>
      <c r="L5258" s="42">
        <v>7053.15</v>
      </c>
      <c r="M5258" s="26">
        <f t="shared" si="172"/>
        <v>5.2811093613559415E-2</v>
      </c>
      <c r="N5258" s="54"/>
      <c r="O5258" s="26"/>
      <c r="T5258" s="53"/>
      <c r="Y5258" s="28"/>
    </row>
    <row r="5259" spans="9:25" x14ac:dyDescent="0.3">
      <c r="I5259" s="22">
        <v>44893</v>
      </c>
      <c r="J5259" s="29">
        <f t="shared" si="171"/>
        <v>2022</v>
      </c>
      <c r="K5259" s="29">
        <v>9025</v>
      </c>
      <c r="L5259" s="42">
        <v>7017.36</v>
      </c>
      <c r="M5259" s="26" t="str">
        <f t="shared" si="172"/>
        <v/>
      </c>
      <c r="N5259" s="54"/>
      <c r="O5259" s="26"/>
      <c r="T5259" s="53"/>
      <c r="Y5259" s="28"/>
    </row>
    <row r="5260" spans="9:25" x14ac:dyDescent="0.3">
      <c r="I5260" s="22">
        <v>44894</v>
      </c>
      <c r="J5260" s="29">
        <f t="shared" si="171"/>
        <v>2022</v>
      </c>
      <c r="K5260" s="29">
        <v>8975</v>
      </c>
      <c r="L5260" s="42">
        <v>7012.07</v>
      </c>
      <c r="M5260" s="26">
        <f t="shared" si="172"/>
        <v>6.1102040013377101E-2</v>
      </c>
      <c r="N5260" s="54"/>
      <c r="O5260" s="26"/>
      <c r="T5260" s="53"/>
      <c r="Y5260" s="28"/>
    </row>
    <row r="5261" spans="9:25" x14ac:dyDescent="0.3">
      <c r="I5261" s="22">
        <v>44895</v>
      </c>
      <c r="J5261" s="29">
        <f t="shared" si="171"/>
        <v>2022</v>
      </c>
      <c r="K5261" s="29">
        <v>9300</v>
      </c>
      <c r="L5261" s="42">
        <v>7081.31</v>
      </c>
      <c r="M5261" s="26">
        <f t="shared" si="172"/>
        <v>8.3775002180923291E-2</v>
      </c>
      <c r="N5261" s="54"/>
      <c r="O5261" s="26"/>
      <c r="T5261" s="53"/>
      <c r="Y5261" s="28"/>
    </row>
    <row r="5262" spans="9:25" x14ac:dyDescent="0.3">
      <c r="I5262" s="22">
        <v>44896</v>
      </c>
      <c r="J5262" s="29">
        <f t="shared" si="171"/>
        <v>2022</v>
      </c>
      <c r="K5262" s="29">
        <v>9000</v>
      </c>
      <c r="L5262" s="42">
        <v>7020.8</v>
      </c>
      <c r="M5262" s="26">
        <f t="shared" si="172"/>
        <v>7.8848376072578844E-2</v>
      </c>
      <c r="N5262" s="54"/>
      <c r="O5262" s="26"/>
      <c r="T5262" s="53"/>
      <c r="Y5262" s="28"/>
    </row>
    <row r="5263" spans="9:25" x14ac:dyDescent="0.3">
      <c r="I5263" s="22">
        <v>44897</v>
      </c>
      <c r="J5263" s="29">
        <f t="shared" si="171"/>
        <v>2022</v>
      </c>
      <c r="K5263" s="29">
        <v>8900</v>
      </c>
      <c r="L5263" s="42">
        <v>7019.64</v>
      </c>
      <c r="M5263" s="26">
        <f t="shared" si="172"/>
        <v>6.6195612881275706E-2</v>
      </c>
      <c r="N5263" s="54"/>
      <c r="O5263" s="26"/>
      <c r="T5263" s="53"/>
      <c r="Y5263" s="28"/>
    </row>
    <row r="5264" spans="9:25" x14ac:dyDescent="0.3">
      <c r="I5264" s="22">
        <v>44900</v>
      </c>
      <c r="J5264" s="29">
        <f t="shared" si="171"/>
        <v>2022</v>
      </c>
      <c r="K5264" s="29">
        <v>8775</v>
      </c>
      <c r="L5264" s="42">
        <v>6987.33</v>
      </c>
      <c r="M5264" s="26" t="str">
        <f t="shared" si="172"/>
        <v/>
      </c>
      <c r="N5264" s="54"/>
      <c r="O5264" s="26"/>
      <c r="T5264" s="53"/>
      <c r="Y5264" s="28"/>
    </row>
    <row r="5265" spans="9:25" x14ac:dyDescent="0.3">
      <c r="I5265" s="22">
        <v>44901</v>
      </c>
      <c r="J5265" s="29">
        <f t="shared" si="171"/>
        <v>2022</v>
      </c>
      <c r="K5265" s="29">
        <v>8675</v>
      </c>
      <c r="L5265" s="42">
        <v>6892.57</v>
      </c>
      <c r="M5265" s="26" t="str">
        <f t="shared" si="172"/>
        <v/>
      </c>
      <c r="N5265" s="54"/>
      <c r="O5265" s="26"/>
      <c r="T5265" s="53"/>
      <c r="Y5265" s="28"/>
    </row>
    <row r="5266" spans="9:25" x14ac:dyDescent="0.3">
      <c r="I5266" s="22">
        <v>44902</v>
      </c>
      <c r="J5266" s="29">
        <f t="shared" si="171"/>
        <v>2022</v>
      </c>
      <c r="K5266" s="29">
        <v>8450</v>
      </c>
      <c r="L5266" s="42">
        <v>6818.75</v>
      </c>
      <c r="M5266" s="26" t="str">
        <f t="shared" si="172"/>
        <v/>
      </c>
      <c r="N5266" s="54"/>
      <c r="O5266" s="26"/>
      <c r="T5266" s="53"/>
      <c r="Y5266" s="28"/>
    </row>
    <row r="5267" spans="9:25" x14ac:dyDescent="0.3">
      <c r="I5267" s="22">
        <v>44903</v>
      </c>
      <c r="J5267" s="29">
        <f t="shared" si="171"/>
        <v>2022</v>
      </c>
      <c r="K5267" s="29">
        <v>8500</v>
      </c>
      <c r="L5267" s="42">
        <v>6804.23</v>
      </c>
      <c r="M5267" s="26" t="str">
        <f t="shared" si="172"/>
        <v/>
      </c>
      <c r="N5267" s="54"/>
      <c r="O5267" s="26"/>
      <c r="T5267" s="53"/>
      <c r="Y5267" s="28"/>
    </row>
    <row r="5268" spans="9:25" x14ac:dyDescent="0.3">
      <c r="I5268" s="22">
        <v>44904</v>
      </c>
      <c r="J5268" s="29">
        <f t="shared" si="171"/>
        <v>2022</v>
      </c>
      <c r="K5268" s="29">
        <v>8575</v>
      </c>
      <c r="L5268" s="42">
        <v>6715.12</v>
      </c>
      <c r="M5268" s="26">
        <f t="shared" si="172"/>
        <v>1.0715043656390057E-2</v>
      </c>
      <c r="N5268" s="54"/>
      <c r="O5268" s="26"/>
      <c r="T5268" s="53"/>
      <c r="Y5268" s="28"/>
    </row>
    <row r="5269" spans="9:25" x14ac:dyDescent="0.3">
      <c r="I5269" s="22">
        <v>44907</v>
      </c>
      <c r="J5269" s="29">
        <f t="shared" si="171"/>
        <v>2022</v>
      </c>
      <c r="K5269" s="29">
        <v>8700</v>
      </c>
      <c r="L5269" s="42">
        <v>6734.45</v>
      </c>
      <c r="M5269" s="26" t="str">
        <f t="shared" si="172"/>
        <v/>
      </c>
      <c r="N5269" s="54"/>
      <c r="O5269" s="26"/>
      <c r="T5269" s="53"/>
      <c r="Y5269" s="28"/>
    </row>
    <row r="5270" spans="9:25" x14ac:dyDescent="0.3">
      <c r="I5270" s="22">
        <v>44908</v>
      </c>
      <c r="J5270" s="29">
        <f t="shared" si="171"/>
        <v>2022</v>
      </c>
      <c r="K5270" s="29">
        <v>8700</v>
      </c>
      <c r="L5270" s="42">
        <v>6810.32</v>
      </c>
      <c r="M5270" s="26">
        <f t="shared" si="172"/>
        <v>2.2130103093711842E-2</v>
      </c>
      <c r="N5270" s="54"/>
      <c r="O5270" s="26"/>
      <c r="T5270" s="53"/>
      <c r="Y5270" s="28"/>
    </row>
    <row r="5271" spans="9:25" x14ac:dyDescent="0.3">
      <c r="I5271" s="22">
        <v>44909</v>
      </c>
      <c r="J5271" s="29">
        <f t="shared" si="171"/>
        <v>2022</v>
      </c>
      <c r="K5271" s="29">
        <v>8625</v>
      </c>
      <c r="L5271" s="42">
        <v>6801.75</v>
      </c>
      <c r="M5271" s="26">
        <f t="shared" si="172"/>
        <v>2.8131820957609494E-2</v>
      </c>
      <c r="N5271" s="54"/>
      <c r="O5271" s="26"/>
      <c r="T5271" s="53"/>
      <c r="Y5271" s="28"/>
    </row>
    <row r="5272" spans="9:25" x14ac:dyDescent="0.3">
      <c r="I5272" s="22">
        <v>44910</v>
      </c>
      <c r="J5272" s="29">
        <f t="shared" si="171"/>
        <v>2022</v>
      </c>
      <c r="K5272" s="29">
        <v>8500</v>
      </c>
      <c r="L5272" s="42">
        <v>6751.86</v>
      </c>
      <c r="M5272" s="26">
        <f t="shared" si="172"/>
        <v>1.8954885561387486E-2</v>
      </c>
      <c r="N5272" s="54"/>
      <c r="O5272" s="26"/>
      <c r="T5272" s="53"/>
      <c r="Y5272" s="28"/>
    </row>
    <row r="5273" spans="9:25" x14ac:dyDescent="0.3">
      <c r="I5273" s="22">
        <v>44911</v>
      </c>
      <c r="J5273" s="29">
        <f t="shared" si="171"/>
        <v>2022</v>
      </c>
      <c r="K5273" s="29">
        <v>8600</v>
      </c>
      <c r="L5273" s="42">
        <v>6812.19</v>
      </c>
      <c r="M5273" s="26">
        <f t="shared" si="172"/>
        <v>3.2963850306301848E-2</v>
      </c>
      <c r="N5273" s="54"/>
      <c r="O5273" s="26"/>
      <c r="T5273" s="53"/>
      <c r="Y5273" s="28"/>
    </row>
    <row r="5274" spans="9:25" x14ac:dyDescent="0.3">
      <c r="I5274" s="22">
        <v>44914</v>
      </c>
      <c r="J5274" s="29">
        <f t="shared" si="171"/>
        <v>2022</v>
      </c>
      <c r="K5274" s="29">
        <v>8650</v>
      </c>
      <c r="L5274" s="42">
        <v>6779.7</v>
      </c>
      <c r="M5274" s="26" t="str">
        <f t="shared" si="172"/>
        <v/>
      </c>
      <c r="N5274" s="54"/>
      <c r="O5274" s="26"/>
      <c r="T5274" s="53"/>
      <c r="Y5274" s="28"/>
    </row>
    <row r="5275" spans="9:25" x14ac:dyDescent="0.3">
      <c r="I5275" s="22">
        <v>44915</v>
      </c>
      <c r="J5275" s="29">
        <f t="shared" si="171"/>
        <v>2022</v>
      </c>
      <c r="K5275" s="29">
        <v>8575</v>
      </c>
      <c r="L5275" s="42">
        <v>6768.32</v>
      </c>
      <c r="M5275" s="26">
        <f t="shared" si="172"/>
        <v>3.3787426818855958E-2</v>
      </c>
      <c r="N5275" s="54"/>
      <c r="O5275" s="26"/>
      <c r="T5275" s="53"/>
      <c r="Y5275" s="28"/>
    </row>
    <row r="5276" spans="9:25" x14ac:dyDescent="0.3">
      <c r="I5276" s="22">
        <v>44916</v>
      </c>
      <c r="J5276" s="29">
        <f t="shared" si="171"/>
        <v>2022</v>
      </c>
      <c r="K5276" s="29">
        <v>8675</v>
      </c>
      <c r="L5276" s="42">
        <v>6820.66</v>
      </c>
      <c r="M5276" s="26">
        <f t="shared" si="172"/>
        <v>4.0637382119551785E-2</v>
      </c>
      <c r="N5276" s="54"/>
      <c r="O5276" s="26"/>
      <c r="T5276" s="53"/>
      <c r="Y5276" s="28"/>
    </row>
    <row r="5277" spans="9:25" x14ac:dyDescent="0.3">
      <c r="I5277" s="22">
        <v>44917</v>
      </c>
      <c r="J5277" s="29">
        <f t="shared" si="171"/>
        <v>2022</v>
      </c>
      <c r="K5277" s="29">
        <v>8575</v>
      </c>
      <c r="L5277" s="42">
        <v>6824.43</v>
      </c>
      <c r="M5277" s="26">
        <f t="shared" si="172"/>
        <v>4.515444308141861E-2</v>
      </c>
      <c r="N5277" s="54"/>
      <c r="O5277" s="26"/>
      <c r="T5277" s="53"/>
      <c r="Y5277" s="28"/>
    </row>
    <row r="5278" spans="9:25" x14ac:dyDescent="0.3">
      <c r="I5278" s="22">
        <v>44918</v>
      </c>
      <c r="J5278" s="29">
        <f t="shared" si="171"/>
        <v>2022</v>
      </c>
      <c r="K5278" s="29">
        <v>8500</v>
      </c>
      <c r="L5278" s="42">
        <v>6800.67</v>
      </c>
      <c r="M5278" s="26">
        <f t="shared" si="172"/>
        <v>3.7391218128150938E-2</v>
      </c>
      <c r="N5278" s="54"/>
      <c r="O5278" s="26"/>
      <c r="T5278" s="53"/>
      <c r="Y5278" s="28"/>
    </row>
    <row r="5279" spans="9:25" x14ac:dyDescent="0.3">
      <c r="I5279" s="22">
        <v>44921</v>
      </c>
      <c r="J5279" s="29">
        <f t="shared" si="171"/>
        <v>2022</v>
      </c>
      <c r="K5279" s="29">
        <v>8575</v>
      </c>
      <c r="L5279" s="42">
        <v>6835.81</v>
      </c>
      <c r="M5279" s="26" t="str">
        <f t="shared" si="172"/>
        <v/>
      </c>
      <c r="N5279" s="54"/>
      <c r="O5279" s="26"/>
      <c r="T5279" s="53"/>
      <c r="Y5279" s="28"/>
    </row>
    <row r="5280" spans="9:25" x14ac:dyDescent="0.3">
      <c r="I5280" s="22">
        <v>44922</v>
      </c>
      <c r="J5280" s="29">
        <f t="shared" si="171"/>
        <v>2022</v>
      </c>
      <c r="K5280" s="29">
        <v>8600</v>
      </c>
      <c r="L5280" s="42">
        <v>6923.03</v>
      </c>
      <c r="M5280" s="26">
        <f t="shared" si="172"/>
        <v>5.2861861715717912E-2</v>
      </c>
      <c r="N5280" s="54"/>
      <c r="O5280" s="26"/>
      <c r="T5280" s="53"/>
      <c r="Y5280" s="28"/>
    </row>
    <row r="5281" spans="9:25" x14ac:dyDescent="0.3">
      <c r="I5281" s="22">
        <v>44923</v>
      </c>
      <c r="J5281" s="29">
        <f t="shared" si="171"/>
        <v>2022</v>
      </c>
      <c r="K5281" s="29">
        <v>8650</v>
      </c>
      <c r="L5281" s="42">
        <v>6850.52</v>
      </c>
      <c r="M5281" s="26">
        <f t="shared" si="172"/>
        <v>3.8218703492090479E-2</v>
      </c>
      <c r="N5281" s="54"/>
      <c r="O5281" s="26"/>
      <c r="T5281" s="53"/>
      <c r="Y5281" s="28"/>
    </row>
    <row r="5282" spans="9:25" x14ac:dyDescent="0.3">
      <c r="I5282" s="22">
        <v>44924</v>
      </c>
      <c r="J5282" s="29">
        <f t="shared" si="171"/>
        <v>2022</v>
      </c>
      <c r="K5282" s="29">
        <v>8575</v>
      </c>
      <c r="L5282" s="42">
        <v>6860.08</v>
      </c>
      <c r="M5282" s="26">
        <f t="shared" si="172"/>
        <v>3.9298981317076369E-2</v>
      </c>
      <c r="N5282" s="54"/>
      <c r="O5282" s="26"/>
      <c r="T5282" s="53"/>
      <c r="Y5282" s="28"/>
    </row>
    <row r="5283" spans="9:25" x14ac:dyDescent="0.3">
      <c r="I5283" s="22">
        <v>44925</v>
      </c>
      <c r="J5283" s="29">
        <f t="shared" si="171"/>
        <v>2022</v>
      </c>
      <c r="K5283" s="29">
        <v>8550</v>
      </c>
      <c r="L5283" s="42">
        <v>6850.62</v>
      </c>
      <c r="M5283" s="26">
        <f t="shared" si="172"/>
        <v>4.0893537623756408E-2</v>
      </c>
      <c r="N5283" s="54"/>
      <c r="O5283" s="26"/>
      <c r="T5283" s="53"/>
      <c r="Y5283" s="28"/>
    </row>
    <row r="5284" spans="9:25" x14ac:dyDescent="0.3">
      <c r="I5284" s="22">
        <v>44928</v>
      </c>
      <c r="J5284" s="29">
        <f t="shared" si="171"/>
        <v>2023</v>
      </c>
      <c r="K5284" s="29">
        <v>8550</v>
      </c>
      <c r="L5284" s="42">
        <v>6850.98</v>
      </c>
      <c r="M5284" s="26" t="str">
        <f t="shared" si="172"/>
        <v/>
      </c>
      <c r="N5284" s="54"/>
      <c r="O5284" s="26"/>
      <c r="T5284" s="53"/>
      <c r="Y5284" s="28"/>
    </row>
    <row r="5285" spans="9:25" x14ac:dyDescent="0.3">
      <c r="I5285" s="22">
        <v>44929</v>
      </c>
      <c r="J5285" s="29">
        <f t="shared" si="171"/>
        <v>2023</v>
      </c>
      <c r="K5285" s="29">
        <v>8550</v>
      </c>
      <c r="L5285" s="42">
        <v>6888.76</v>
      </c>
      <c r="M5285" s="26">
        <f t="shared" si="172"/>
        <v>3.352432219956758E-2</v>
      </c>
      <c r="N5285" s="54"/>
      <c r="O5285" s="26"/>
      <c r="T5285" s="53"/>
      <c r="Y5285" s="28"/>
    </row>
    <row r="5286" spans="9:25" x14ac:dyDescent="0.3">
      <c r="I5286" s="22">
        <v>44930</v>
      </c>
      <c r="J5286" s="29">
        <f t="shared" si="171"/>
        <v>2023</v>
      </c>
      <c r="K5286" s="29">
        <v>8350</v>
      </c>
      <c r="L5286" s="42">
        <v>6813.24</v>
      </c>
      <c r="M5286" s="26">
        <f t="shared" si="172"/>
        <v>1.760470295144255E-2</v>
      </c>
      <c r="N5286" s="54"/>
      <c r="O5286" s="26"/>
      <c r="T5286" s="53"/>
      <c r="Y5286" s="28"/>
    </row>
    <row r="5287" spans="9:25" x14ac:dyDescent="0.3">
      <c r="I5287" s="22">
        <v>44931</v>
      </c>
      <c r="J5287" s="29">
        <f t="shared" si="171"/>
        <v>2023</v>
      </c>
      <c r="K5287" s="29">
        <v>8250</v>
      </c>
      <c r="L5287" s="42">
        <v>6653.84</v>
      </c>
      <c r="M5287" s="26">
        <f t="shared" si="172"/>
        <v>-1.2698317397895676E-3</v>
      </c>
      <c r="N5287" s="54"/>
      <c r="O5287" s="26"/>
      <c r="T5287" s="53"/>
      <c r="Y5287" s="28"/>
    </row>
    <row r="5288" spans="9:25" x14ac:dyDescent="0.3">
      <c r="I5288" s="22">
        <v>44932</v>
      </c>
      <c r="J5288" s="29">
        <f t="shared" si="171"/>
        <v>2023</v>
      </c>
      <c r="K5288" s="29">
        <v>8300</v>
      </c>
      <c r="L5288" s="42">
        <v>6684.56</v>
      </c>
      <c r="M5288" s="26">
        <f t="shared" si="172"/>
        <v>4.6908700128506743E-3</v>
      </c>
      <c r="N5288" s="54"/>
      <c r="O5288" s="26"/>
      <c r="T5288" s="53"/>
      <c r="Y5288" s="28"/>
    </row>
    <row r="5289" spans="9:25" x14ac:dyDescent="0.3">
      <c r="I5289" s="22">
        <v>44935</v>
      </c>
      <c r="J5289" s="29">
        <f t="shared" si="171"/>
        <v>2023</v>
      </c>
      <c r="K5289" s="29">
        <v>8450</v>
      </c>
      <c r="L5289" s="42">
        <v>6688.27</v>
      </c>
      <c r="M5289" s="26" t="str">
        <f t="shared" si="172"/>
        <v/>
      </c>
      <c r="N5289" s="54"/>
      <c r="O5289" s="26"/>
      <c r="T5289" s="53"/>
      <c r="Y5289" s="28"/>
    </row>
    <row r="5290" spans="9:25" x14ac:dyDescent="0.3">
      <c r="I5290" s="22">
        <v>44936</v>
      </c>
      <c r="J5290" s="29">
        <f t="shared" si="171"/>
        <v>2023</v>
      </c>
      <c r="K5290" s="29">
        <v>8175</v>
      </c>
      <c r="L5290" s="42">
        <v>6622.5</v>
      </c>
      <c r="M5290" s="26">
        <f t="shared" si="172"/>
        <v>-1.0255383254223493E-2</v>
      </c>
      <c r="N5290" s="54"/>
      <c r="O5290" s="26"/>
      <c r="T5290" s="53"/>
      <c r="Y5290" s="28"/>
    </row>
    <row r="5291" spans="9:25" x14ac:dyDescent="0.3">
      <c r="I5291" s="22">
        <v>44937</v>
      </c>
      <c r="J5291" s="29">
        <f t="shared" si="171"/>
        <v>2023</v>
      </c>
      <c r="K5291" s="29">
        <v>8125</v>
      </c>
      <c r="L5291" s="42">
        <v>6584.45</v>
      </c>
      <c r="M5291" s="26">
        <f t="shared" si="172"/>
        <v>-9.5547964265784036E-3</v>
      </c>
      <c r="N5291" s="54"/>
      <c r="O5291" s="26"/>
      <c r="T5291" s="53"/>
      <c r="Y5291" s="28"/>
    </row>
    <row r="5292" spans="9:25" x14ac:dyDescent="0.3">
      <c r="I5292" s="22">
        <v>44938</v>
      </c>
      <c r="J5292" s="29">
        <f t="shared" si="171"/>
        <v>2023</v>
      </c>
      <c r="K5292" s="29">
        <v>8175</v>
      </c>
      <c r="L5292" s="42">
        <v>6629.93</v>
      </c>
      <c r="M5292" s="26">
        <f t="shared" si="172"/>
        <v>-2.5785797351313314E-3</v>
      </c>
      <c r="N5292" s="54"/>
      <c r="O5292" s="26"/>
      <c r="T5292" s="53"/>
      <c r="Y5292" s="28"/>
    </row>
    <row r="5293" spans="9:25" x14ac:dyDescent="0.3">
      <c r="I5293" s="22">
        <v>44939</v>
      </c>
      <c r="J5293" s="29">
        <f t="shared" si="171"/>
        <v>2023</v>
      </c>
      <c r="K5293" s="29">
        <v>8050</v>
      </c>
      <c r="L5293" s="42">
        <v>6641.83</v>
      </c>
      <c r="M5293" s="26">
        <f t="shared" si="172"/>
        <v>-2.4825933112657991E-3</v>
      </c>
      <c r="N5293" s="54"/>
      <c r="O5293" s="26"/>
      <c r="T5293" s="53"/>
      <c r="Y5293" s="28"/>
    </row>
    <row r="5294" spans="9:25" x14ac:dyDescent="0.3">
      <c r="I5294" s="22">
        <v>44942</v>
      </c>
      <c r="J5294" s="29">
        <f t="shared" si="171"/>
        <v>2023</v>
      </c>
      <c r="K5294" s="29">
        <v>8150</v>
      </c>
      <c r="L5294" s="42">
        <v>6688.06</v>
      </c>
      <c r="M5294" s="26" t="str">
        <f t="shared" si="172"/>
        <v/>
      </c>
      <c r="N5294" s="54"/>
      <c r="O5294" s="26"/>
      <c r="T5294" s="53"/>
      <c r="Y5294" s="28"/>
    </row>
    <row r="5295" spans="9:25" x14ac:dyDescent="0.3">
      <c r="I5295" s="22">
        <v>44943</v>
      </c>
      <c r="J5295" s="29">
        <f t="shared" si="171"/>
        <v>2023</v>
      </c>
      <c r="K5295" s="29">
        <v>8325</v>
      </c>
      <c r="L5295" s="42">
        <v>6767.34</v>
      </c>
      <c r="M5295" s="26">
        <f t="shared" si="172"/>
        <v>1.8403172286137796E-2</v>
      </c>
      <c r="N5295" s="54"/>
      <c r="O5295" s="26"/>
      <c r="T5295" s="53"/>
      <c r="Y5295" s="28"/>
    </row>
    <row r="5296" spans="9:25" x14ac:dyDescent="0.3">
      <c r="I5296" s="22">
        <v>44944</v>
      </c>
      <c r="J5296" s="29">
        <f t="shared" si="171"/>
        <v>2023</v>
      </c>
      <c r="K5296" s="29">
        <v>8300</v>
      </c>
      <c r="L5296" s="42">
        <v>6765.79</v>
      </c>
      <c r="M5296" s="26">
        <f t="shared" si="172"/>
        <v>2.2940523672298038E-2</v>
      </c>
      <c r="N5296" s="54"/>
      <c r="O5296" s="26"/>
      <c r="T5296" s="53"/>
      <c r="Y5296" s="28"/>
    </row>
    <row r="5297" spans="9:25" x14ac:dyDescent="0.3">
      <c r="I5297" s="22">
        <v>44945</v>
      </c>
      <c r="J5297" s="29">
        <f t="shared" si="171"/>
        <v>2023</v>
      </c>
      <c r="K5297" s="29">
        <v>8325</v>
      </c>
      <c r="L5297" s="42">
        <v>6819.91</v>
      </c>
      <c r="M5297" s="26">
        <f t="shared" si="172"/>
        <v>3.4576864614273756E-2</v>
      </c>
      <c r="N5297" s="54"/>
      <c r="O5297" s="26"/>
      <c r="T5297" s="53"/>
      <c r="Y5297" s="28"/>
    </row>
    <row r="5298" spans="9:25" x14ac:dyDescent="0.3">
      <c r="I5298" s="22">
        <v>44946</v>
      </c>
      <c r="J5298" s="29">
        <f t="shared" si="171"/>
        <v>2023</v>
      </c>
      <c r="K5298" s="29">
        <v>8300</v>
      </c>
      <c r="L5298" s="42">
        <v>6874.93</v>
      </c>
      <c r="M5298" s="26">
        <f t="shared" si="172"/>
        <v>3.7432453028352811E-2</v>
      </c>
      <c r="N5298" s="54"/>
      <c r="O5298" s="26"/>
      <c r="T5298" s="53"/>
      <c r="Y5298" s="28"/>
    </row>
    <row r="5299" spans="9:25" x14ac:dyDescent="0.3">
      <c r="I5299" s="22">
        <v>44950</v>
      </c>
      <c r="J5299" s="29">
        <f t="shared" si="171"/>
        <v>2023</v>
      </c>
      <c r="K5299" s="29">
        <v>8225</v>
      </c>
      <c r="L5299" s="42">
        <v>6860.85</v>
      </c>
      <c r="M5299" s="26">
        <f t="shared" si="172"/>
        <v>3.090529618326809E-2</v>
      </c>
      <c r="N5299" s="54"/>
      <c r="O5299" s="26"/>
      <c r="T5299" s="53"/>
      <c r="Y5299" s="28"/>
    </row>
    <row r="5300" spans="9:25" x14ac:dyDescent="0.3">
      <c r="I5300" s="22">
        <v>44951</v>
      </c>
      <c r="J5300" s="29">
        <f t="shared" si="171"/>
        <v>2023</v>
      </c>
      <c r="K5300" s="29">
        <v>8200</v>
      </c>
      <c r="L5300" s="42">
        <v>6829.93</v>
      </c>
      <c r="M5300" s="26">
        <f t="shared" si="172"/>
        <v>3.9852805271483563E-2</v>
      </c>
      <c r="N5300" s="54"/>
      <c r="O5300" s="26"/>
      <c r="T5300" s="53"/>
      <c r="Y5300" s="28"/>
    </row>
    <row r="5301" spans="9:25" x14ac:dyDescent="0.3">
      <c r="I5301" s="22">
        <v>44952</v>
      </c>
      <c r="J5301" s="29">
        <f t="shared" si="171"/>
        <v>2023</v>
      </c>
      <c r="K5301" s="29">
        <v>8475</v>
      </c>
      <c r="L5301" s="42">
        <v>6864.82</v>
      </c>
      <c r="M5301" s="26">
        <f t="shared" si="172"/>
        <v>3.9995030920400798E-2</v>
      </c>
      <c r="N5301" s="54"/>
      <c r="O5301" s="26"/>
      <c r="T5301" s="53"/>
      <c r="Y5301" s="28"/>
    </row>
    <row r="5302" spans="9:25" x14ac:dyDescent="0.3">
      <c r="I5302" s="22">
        <v>44953</v>
      </c>
      <c r="J5302" s="29">
        <f t="shared" si="171"/>
        <v>2023</v>
      </c>
      <c r="K5302" s="29">
        <v>8700</v>
      </c>
      <c r="L5302" s="42">
        <v>6898.98</v>
      </c>
      <c r="M5302" s="26">
        <f t="shared" si="172"/>
        <v>4.3535476376309105E-2</v>
      </c>
      <c r="N5302" s="54"/>
      <c r="O5302" s="26"/>
      <c r="T5302" s="53"/>
      <c r="Y5302" s="28"/>
    </row>
    <row r="5303" spans="9:25" x14ac:dyDescent="0.3">
      <c r="I5303" s="22">
        <v>44956</v>
      </c>
      <c r="J5303" s="29">
        <f t="shared" si="171"/>
        <v>2023</v>
      </c>
      <c r="K5303" s="29">
        <v>8700</v>
      </c>
      <c r="L5303" s="42">
        <v>6872.48</v>
      </c>
      <c r="M5303" s="26" t="str">
        <f t="shared" si="172"/>
        <v/>
      </c>
      <c r="N5303" s="54"/>
      <c r="O5303" s="26"/>
      <c r="T5303" s="53"/>
      <c r="Y5303" s="28"/>
    </row>
    <row r="5304" spans="9:25" x14ac:dyDescent="0.3">
      <c r="I5304" s="22">
        <v>44957</v>
      </c>
      <c r="J5304" s="29">
        <f t="shared" si="171"/>
        <v>2023</v>
      </c>
      <c r="K5304" s="29">
        <v>8475</v>
      </c>
      <c r="L5304" s="42">
        <v>6839.34</v>
      </c>
      <c r="M5304" s="26">
        <f t="shared" si="172"/>
        <v>3.1395760916281566E-2</v>
      </c>
      <c r="N5304" s="54"/>
      <c r="O5304" s="26"/>
      <c r="T5304" s="53"/>
      <c r="Y5304" s="28"/>
    </row>
    <row r="5305" spans="9:25" x14ac:dyDescent="0.3">
      <c r="I5305" s="22">
        <v>44958</v>
      </c>
      <c r="J5305" s="29">
        <f t="shared" si="171"/>
        <v>2023</v>
      </c>
      <c r="K5305" s="29">
        <v>8500</v>
      </c>
      <c r="L5305" s="42">
        <v>6862.26</v>
      </c>
      <c r="M5305" s="26" t="str">
        <f t="shared" si="172"/>
        <v/>
      </c>
      <c r="N5305" s="54"/>
      <c r="O5305" s="26"/>
      <c r="T5305" s="53"/>
      <c r="Y5305" s="28"/>
    </row>
    <row r="5306" spans="9:25" x14ac:dyDescent="0.3">
      <c r="I5306" s="22">
        <v>44959</v>
      </c>
      <c r="J5306" s="29">
        <f t="shared" si="171"/>
        <v>2023</v>
      </c>
      <c r="K5306" s="29">
        <v>8450</v>
      </c>
      <c r="L5306" s="42">
        <v>6890.57</v>
      </c>
      <c r="M5306" s="26">
        <f t="shared" si="172"/>
        <v>2.7270355489627526E-2</v>
      </c>
      <c r="N5306" s="54"/>
      <c r="O5306" s="26"/>
      <c r="T5306" s="53"/>
      <c r="Y5306" s="28"/>
    </row>
    <row r="5307" spans="9:25" x14ac:dyDescent="0.3">
      <c r="I5307" s="22">
        <v>44960</v>
      </c>
      <c r="J5307" s="29">
        <f t="shared" si="171"/>
        <v>2023</v>
      </c>
      <c r="K5307" s="29">
        <v>8700</v>
      </c>
      <c r="L5307" s="42">
        <v>6911.73</v>
      </c>
      <c r="M5307" s="26">
        <f t="shared" si="172"/>
        <v>3.4094122399515127E-2</v>
      </c>
      <c r="N5307" s="54"/>
      <c r="O5307" s="26"/>
      <c r="T5307" s="53"/>
      <c r="Y5307" s="28"/>
    </row>
    <row r="5308" spans="9:25" x14ac:dyDescent="0.3">
      <c r="I5308" s="22">
        <v>44963</v>
      </c>
      <c r="J5308" s="29">
        <f t="shared" si="171"/>
        <v>2023</v>
      </c>
      <c r="K5308" s="29">
        <v>8725</v>
      </c>
      <c r="L5308" s="42">
        <v>6873.79</v>
      </c>
      <c r="M5308" s="26" t="str">
        <f t="shared" si="172"/>
        <v/>
      </c>
      <c r="N5308" s="54"/>
      <c r="O5308" s="26"/>
      <c r="T5308" s="53"/>
      <c r="Y5308" s="28"/>
    </row>
    <row r="5309" spans="9:25" x14ac:dyDescent="0.3">
      <c r="I5309" s="22">
        <v>44964</v>
      </c>
      <c r="J5309" s="29">
        <f t="shared" si="171"/>
        <v>2023</v>
      </c>
      <c r="K5309" s="29">
        <v>8850</v>
      </c>
      <c r="L5309" s="42">
        <v>6935.3</v>
      </c>
      <c r="M5309" s="26">
        <f t="shared" si="172"/>
        <v>1.9156671476897751E-2</v>
      </c>
      <c r="N5309" s="54"/>
      <c r="O5309" s="26"/>
      <c r="T5309" s="53"/>
      <c r="Y5309" s="28"/>
    </row>
    <row r="5310" spans="9:25" x14ac:dyDescent="0.3">
      <c r="I5310" s="22">
        <v>44965</v>
      </c>
      <c r="J5310" s="29">
        <f t="shared" si="171"/>
        <v>2023</v>
      </c>
      <c r="K5310" s="29">
        <v>8825</v>
      </c>
      <c r="L5310" s="42">
        <v>6940.12</v>
      </c>
      <c r="M5310" s="26">
        <f t="shared" si="172"/>
        <v>2.218124403492433E-2</v>
      </c>
      <c r="N5310" s="54"/>
      <c r="O5310" s="26"/>
      <c r="T5310" s="53"/>
      <c r="Y5310" s="28"/>
    </row>
    <row r="5311" spans="9:25" x14ac:dyDescent="0.3">
      <c r="I5311" s="22">
        <v>44966</v>
      </c>
      <c r="J5311" s="29">
        <f t="shared" si="171"/>
        <v>2023</v>
      </c>
      <c r="K5311" s="29">
        <v>8900</v>
      </c>
      <c r="L5311" s="42">
        <v>6897.37</v>
      </c>
      <c r="M5311" s="26">
        <f t="shared" si="172"/>
        <v>9.1826746515163583E-3</v>
      </c>
      <c r="N5311" s="54"/>
      <c r="O5311" s="26"/>
      <c r="T5311" s="53"/>
      <c r="Y5311" s="28"/>
    </row>
    <row r="5312" spans="9:25" x14ac:dyDescent="0.3">
      <c r="I5312" s="22">
        <v>44967</v>
      </c>
      <c r="J5312" s="29">
        <f t="shared" si="171"/>
        <v>2023</v>
      </c>
      <c r="K5312" s="29">
        <v>8825</v>
      </c>
      <c r="L5312" s="42">
        <v>6880.33</v>
      </c>
      <c r="M5312" s="26">
        <f t="shared" si="172"/>
        <v>8.307882596385447E-3</v>
      </c>
      <c r="N5312" s="54"/>
      <c r="O5312" s="26"/>
      <c r="T5312" s="53"/>
      <c r="Y5312" s="28"/>
    </row>
    <row r="5313" spans="9:25" x14ac:dyDescent="0.3">
      <c r="I5313" s="22">
        <v>44970</v>
      </c>
      <c r="J5313" s="29">
        <f t="shared" si="171"/>
        <v>2023</v>
      </c>
      <c r="K5313" s="29">
        <v>8875</v>
      </c>
      <c r="L5313" s="42">
        <v>6900.14</v>
      </c>
      <c r="M5313" s="26" t="str">
        <f t="shared" si="172"/>
        <v/>
      </c>
      <c r="N5313" s="54"/>
      <c r="O5313" s="26"/>
      <c r="T5313" s="53"/>
      <c r="Y5313" s="28"/>
    </row>
    <row r="5314" spans="9:25" x14ac:dyDescent="0.3">
      <c r="I5314" s="22">
        <v>44971</v>
      </c>
      <c r="J5314" s="29">
        <f t="shared" si="171"/>
        <v>2023</v>
      </c>
      <c r="K5314" s="29">
        <v>8950</v>
      </c>
      <c r="L5314" s="42">
        <v>6941.86</v>
      </c>
      <c r="M5314" s="26">
        <f t="shared" si="172"/>
        <v>3.0792235195241199E-2</v>
      </c>
      <c r="N5314" s="54"/>
      <c r="O5314" s="26"/>
      <c r="T5314" s="53"/>
      <c r="Y5314" s="28"/>
    </row>
    <row r="5315" spans="9:25" x14ac:dyDescent="0.3">
      <c r="I5315" s="22">
        <v>44972</v>
      </c>
      <c r="J5315" s="29">
        <f t="shared" si="171"/>
        <v>2023</v>
      </c>
      <c r="K5315" s="29">
        <v>8875</v>
      </c>
      <c r="L5315" s="42">
        <v>6914.54</v>
      </c>
      <c r="M5315" s="26">
        <f t="shared" si="172"/>
        <v>1.572383400661035E-2</v>
      </c>
      <c r="N5315" s="54"/>
      <c r="O5315" s="26"/>
      <c r="T5315" s="53"/>
      <c r="Y5315" s="28"/>
    </row>
    <row r="5316" spans="9:25" x14ac:dyDescent="0.3">
      <c r="I5316" s="22">
        <v>44973</v>
      </c>
      <c r="J5316" s="29">
        <f t="shared" si="171"/>
        <v>2023</v>
      </c>
      <c r="K5316" s="29">
        <v>8700</v>
      </c>
      <c r="L5316" s="42">
        <v>6895.66</v>
      </c>
      <c r="M5316" s="26">
        <f t="shared" si="172"/>
        <v>6.6363025897054157E-3</v>
      </c>
      <c r="N5316" s="54"/>
      <c r="O5316" s="26"/>
      <c r="T5316" s="53"/>
      <c r="Y5316" s="28"/>
    </row>
    <row r="5317" spans="9:25" x14ac:dyDescent="0.3">
      <c r="I5317" s="22">
        <v>44974</v>
      </c>
      <c r="J5317" s="29">
        <f t="shared" ref="J5317:J5380" si="173">YEAR(I5317)</f>
        <v>2023</v>
      </c>
      <c r="K5317" s="29">
        <v>8725</v>
      </c>
      <c r="L5317" s="42">
        <v>6895.71</v>
      </c>
      <c r="M5317" s="26">
        <f t="shared" ref="M5317:M5380" si="174">IFERROR((L5317-_xlfn.XLOOKUP(EDATE(I5317, -12), I:I, L:L, "", 0)) / _xlfn.XLOOKUP(EDATE(I5317, -12), I:I, L:L, "", 0),IF(_xlfn.XLOOKUP(EDATE(I5317, -12), I:I, L:L, "", 0)=0, "Previous Year Value is Zero", ""))</f>
        <v>8.8645115228408785E-3</v>
      </c>
      <c r="N5317" s="54"/>
      <c r="O5317" s="26"/>
      <c r="T5317" s="53"/>
      <c r="Y5317" s="28"/>
    </row>
    <row r="5318" spans="9:25" x14ac:dyDescent="0.3">
      <c r="I5318" s="22">
        <v>44977</v>
      </c>
      <c r="J5318" s="29">
        <f t="shared" si="173"/>
        <v>2023</v>
      </c>
      <c r="K5318" s="29">
        <v>8750</v>
      </c>
      <c r="L5318" s="42">
        <v>6894.72</v>
      </c>
      <c r="M5318" s="26" t="str">
        <f t="shared" si="174"/>
        <v/>
      </c>
      <c r="N5318" s="54"/>
      <c r="O5318" s="26"/>
      <c r="T5318" s="53"/>
      <c r="Y5318" s="28"/>
    </row>
    <row r="5319" spans="9:25" x14ac:dyDescent="0.3">
      <c r="I5319" s="22">
        <v>44978</v>
      </c>
      <c r="J5319" s="29">
        <f t="shared" si="173"/>
        <v>2023</v>
      </c>
      <c r="K5319" s="29">
        <v>8700</v>
      </c>
      <c r="L5319" s="42">
        <v>6873.41</v>
      </c>
      <c r="M5319" s="26">
        <f t="shared" si="174"/>
        <v>-4.2822147568366076E-3</v>
      </c>
      <c r="N5319" s="54"/>
      <c r="O5319" s="26"/>
      <c r="T5319" s="53"/>
      <c r="Y5319" s="28"/>
    </row>
    <row r="5320" spans="9:25" x14ac:dyDescent="0.3">
      <c r="I5320" s="22">
        <v>44979</v>
      </c>
      <c r="J5320" s="29">
        <f t="shared" si="173"/>
        <v>2023</v>
      </c>
      <c r="K5320" s="29">
        <v>8675</v>
      </c>
      <c r="L5320" s="42">
        <v>6809.97</v>
      </c>
      <c r="M5320" s="26">
        <f t="shared" si="174"/>
        <v>-7.5808912574922916E-3</v>
      </c>
      <c r="N5320" s="54"/>
      <c r="O5320" s="26"/>
      <c r="T5320" s="53"/>
      <c r="Y5320" s="28"/>
    </row>
    <row r="5321" spans="9:25" x14ac:dyDescent="0.3">
      <c r="I5321" s="22">
        <v>44980</v>
      </c>
      <c r="J5321" s="29">
        <f t="shared" si="173"/>
        <v>2023</v>
      </c>
      <c r="K5321" s="29">
        <v>8725</v>
      </c>
      <c r="L5321" s="42">
        <v>6839.45</v>
      </c>
      <c r="M5321" s="26">
        <f t="shared" si="174"/>
        <v>-1.1648742929974679E-2</v>
      </c>
      <c r="N5321" s="54"/>
      <c r="O5321" s="26"/>
      <c r="T5321" s="53"/>
      <c r="Y5321" s="28"/>
    </row>
    <row r="5322" spans="9:25" x14ac:dyDescent="0.3">
      <c r="I5322" s="22">
        <v>44981</v>
      </c>
      <c r="J5322" s="29">
        <f t="shared" si="173"/>
        <v>2023</v>
      </c>
      <c r="K5322" s="29">
        <v>8675</v>
      </c>
      <c r="L5322" s="42">
        <v>6856.58</v>
      </c>
      <c r="M5322" s="26">
        <f t="shared" si="174"/>
        <v>5.6851016893963496E-3</v>
      </c>
      <c r="N5322" s="54"/>
      <c r="O5322" s="26"/>
      <c r="T5322" s="53"/>
      <c r="Y5322" s="28"/>
    </row>
    <row r="5323" spans="9:25" x14ac:dyDescent="0.3">
      <c r="I5323" s="22">
        <v>44984</v>
      </c>
      <c r="J5323" s="29">
        <f t="shared" si="173"/>
        <v>2023</v>
      </c>
      <c r="K5323" s="29">
        <v>8775</v>
      </c>
      <c r="L5323" s="42">
        <v>6854.78</v>
      </c>
      <c r="M5323" s="26" t="str">
        <f t="shared" si="174"/>
        <v/>
      </c>
      <c r="N5323" s="54"/>
      <c r="O5323" s="26"/>
      <c r="T5323" s="53"/>
      <c r="Y5323" s="28"/>
    </row>
    <row r="5324" spans="9:25" x14ac:dyDescent="0.3">
      <c r="I5324" s="22">
        <v>44985</v>
      </c>
      <c r="J5324" s="29">
        <f t="shared" si="173"/>
        <v>2023</v>
      </c>
      <c r="K5324" s="29">
        <v>8750</v>
      </c>
      <c r="L5324" s="42">
        <v>6843.24</v>
      </c>
      <c r="M5324" s="26" t="str">
        <f t="shared" si="174"/>
        <v/>
      </c>
      <c r="N5324" s="54"/>
      <c r="O5324" s="26"/>
      <c r="T5324" s="53"/>
      <c r="Y5324" s="28"/>
    </row>
    <row r="5325" spans="9:25" x14ac:dyDescent="0.3">
      <c r="I5325" s="22">
        <v>44986</v>
      </c>
      <c r="J5325" s="29">
        <f t="shared" si="173"/>
        <v>2023</v>
      </c>
      <c r="K5325" s="29">
        <v>8600</v>
      </c>
      <c r="L5325" s="42">
        <v>6844.94</v>
      </c>
      <c r="M5325" s="26">
        <f t="shared" si="174"/>
        <v>-1.1052613329018239E-2</v>
      </c>
      <c r="N5325" s="54"/>
      <c r="O5325" s="26"/>
      <c r="T5325" s="53"/>
      <c r="Y5325" s="28"/>
    </row>
    <row r="5326" spans="9:25" x14ac:dyDescent="0.3">
      <c r="I5326" s="22">
        <v>44987</v>
      </c>
      <c r="J5326" s="29">
        <f t="shared" si="173"/>
        <v>2023</v>
      </c>
      <c r="K5326" s="29">
        <v>8625</v>
      </c>
      <c r="L5326" s="42">
        <v>6857.42</v>
      </c>
      <c r="M5326" s="26">
        <f t="shared" si="174"/>
        <v>-1.5986255896569164E-3</v>
      </c>
      <c r="N5326" s="54"/>
      <c r="O5326" s="26"/>
      <c r="T5326" s="53"/>
      <c r="Y5326" s="28"/>
    </row>
    <row r="5327" spans="9:25" x14ac:dyDescent="0.3">
      <c r="I5327" s="22">
        <v>44988</v>
      </c>
      <c r="J5327" s="29">
        <f t="shared" si="173"/>
        <v>2023</v>
      </c>
      <c r="K5327" s="29">
        <v>8475</v>
      </c>
      <c r="L5327" s="42">
        <v>6813.64</v>
      </c>
      <c r="M5327" s="26" t="str">
        <f t="shared" si="174"/>
        <v/>
      </c>
      <c r="N5327" s="54"/>
      <c r="O5327" s="26"/>
      <c r="T5327" s="53"/>
      <c r="Y5327" s="28"/>
    </row>
    <row r="5328" spans="9:25" x14ac:dyDescent="0.3">
      <c r="I5328" s="22">
        <v>44991</v>
      </c>
      <c r="J5328" s="29">
        <f t="shared" si="173"/>
        <v>2023</v>
      </c>
      <c r="K5328" s="29">
        <v>8400</v>
      </c>
      <c r="L5328" s="42">
        <v>6807</v>
      </c>
      <c r="M5328" s="26" t="str">
        <f t="shared" si="174"/>
        <v/>
      </c>
      <c r="N5328" s="54"/>
      <c r="O5328" s="26"/>
      <c r="T5328" s="53"/>
      <c r="Y5328" s="28"/>
    </row>
    <row r="5329" spans="9:25" x14ac:dyDescent="0.3">
      <c r="I5329" s="22">
        <v>44992</v>
      </c>
      <c r="J5329" s="29">
        <f t="shared" si="173"/>
        <v>2023</v>
      </c>
      <c r="K5329" s="29">
        <v>8425</v>
      </c>
      <c r="L5329" s="42">
        <v>6766.76</v>
      </c>
      <c r="M5329" s="26">
        <f t="shared" si="174"/>
        <v>-1.4894301557561575E-2</v>
      </c>
      <c r="N5329" s="54"/>
      <c r="O5329" s="26"/>
      <c r="T5329" s="53"/>
      <c r="Y5329" s="28"/>
    </row>
    <row r="5330" spans="9:25" x14ac:dyDescent="0.3">
      <c r="I5330" s="22">
        <v>44993</v>
      </c>
      <c r="J5330" s="29">
        <f t="shared" si="173"/>
        <v>2023</v>
      </c>
      <c r="K5330" s="29">
        <v>8575</v>
      </c>
      <c r="L5330" s="42">
        <v>6776.37</v>
      </c>
      <c r="M5330" s="26">
        <f t="shared" si="174"/>
        <v>-5.5487233973860973E-3</v>
      </c>
      <c r="N5330" s="54"/>
      <c r="O5330" s="26"/>
      <c r="T5330" s="53"/>
      <c r="Y5330" s="28"/>
    </row>
    <row r="5331" spans="9:25" x14ac:dyDescent="0.3">
      <c r="I5331" s="22">
        <v>44994</v>
      </c>
      <c r="J5331" s="29">
        <f t="shared" si="173"/>
        <v>2023</v>
      </c>
      <c r="K5331" s="29">
        <v>8575</v>
      </c>
      <c r="L5331" s="42">
        <v>6799.8</v>
      </c>
      <c r="M5331" s="26">
        <f t="shared" si="174"/>
        <v>-9.4166457861091981E-3</v>
      </c>
      <c r="N5331" s="54"/>
      <c r="O5331" s="26"/>
      <c r="T5331" s="53"/>
      <c r="Y5331" s="28"/>
    </row>
    <row r="5332" spans="9:25" x14ac:dyDescent="0.3">
      <c r="I5332" s="22">
        <v>44995</v>
      </c>
      <c r="J5332" s="29">
        <f t="shared" si="173"/>
        <v>2023</v>
      </c>
      <c r="K5332" s="29">
        <v>8450</v>
      </c>
      <c r="L5332" s="42">
        <v>6765.3</v>
      </c>
      <c r="M5332" s="26">
        <f t="shared" si="174"/>
        <v>-2.2921688443546445E-2</v>
      </c>
      <c r="N5332" s="54"/>
      <c r="O5332" s="26"/>
      <c r="T5332" s="53"/>
      <c r="Y5332" s="28"/>
    </row>
    <row r="5333" spans="9:25" x14ac:dyDescent="0.3">
      <c r="I5333" s="22">
        <v>44998</v>
      </c>
      <c r="J5333" s="29">
        <f t="shared" si="173"/>
        <v>2023</v>
      </c>
      <c r="K5333" s="29">
        <v>8550</v>
      </c>
      <c r="L5333" s="42">
        <v>6786.96</v>
      </c>
      <c r="M5333" s="26" t="str">
        <f t="shared" si="174"/>
        <v/>
      </c>
      <c r="N5333" s="54"/>
      <c r="O5333" s="26"/>
      <c r="T5333" s="53"/>
      <c r="Y5333" s="28"/>
    </row>
    <row r="5334" spans="9:25" x14ac:dyDescent="0.3">
      <c r="I5334" s="22">
        <v>44999</v>
      </c>
      <c r="J5334" s="29">
        <f t="shared" si="173"/>
        <v>2023</v>
      </c>
      <c r="K5334" s="29">
        <v>8325</v>
      </c>
      <c r="L5334" s="42">
        <v>6641.81</v>
      </c>
      <c r="M5334" s="26">
        <f t="shared" si="174"/>
        <v>-4.4646299013261906E-2</v>
      </c>
      <c r="N5334" s="54"/>
      <c r="O5334" s="26"/>
      <c r="T5334" s="53"/>
      <c r="Y5334" s="28"/>
    </row>
    <row r="5335" spans="9:25" x14ac:dyDescent="0.3">
      <c r="I5335" s="22">
        <v>45000</v>
      </c>
      <c r="J5335" s="29">
        <f t="shared" si="173"/>
        <v>2023</v>
      </c>
      <c r="K5335" s="29">
        <v>8325</v>
      </c>
      <c r="L5335" s="42">
        <v>6628.14</v>
      </c>
      <c r="M5335" s="26">
        <f t="shared" si="174"/>
        <v>-4.1925706001136036E-2</v>
      </c>
      <c r="N5335" s="54"/>
      <c r="O5335" s="26"/>
      <c r="T5335" s="53"/>
      <c r="Y5335" s="28"/>
    </row>
    <row r="5336" spans="9:25" x14ac:dyDescent="0.3">
      <c r="I5336" s="22">
        <v>45001</v>
      </c>
      <c r="J5336" s="29">
        <f t="shared" si="173"/>
        <v>2023</v>
      </c>
      <c r="K5336" s="29">
        <v>8300</v>
      </c>
      <c r="L5336" s="42">
        <v>6565.73</v>
      </c>
      <c r="M5336" s="26">
        <f t="shared" si="174"/>
        <v>-6.1019106458440608E-2</v>
      </c>
      <c r="N5336" s="54"/>
      <c r="O5336" s="26"/>
      <c r="T5336" s="53"/>
      <c r="Y5336" s="28"/>
    </row>
    <row r="5337" spans="9:25" x14ac:dyDescent="0.3">
      <c r="I5337" s="22">
        <v>45002</v>
      </c>
      <c r="J5337" s="29">
        <f t="shared" si="173"/>
        <v>2023</v>
      </c>
      <c r="K5337" s="29">
        <v>8375</v>
      </c>
      <c r="L5337" s="42">
        <v>6678.24</v>
      </c>
      <c r="M5337" s="26">
        <f t="shared" si="174"/>
        <v>-4.1087589867885133E-2</v>
      </c>
      <c r="N5337" s="54"/>
      <c r="O5337" s="26"/>
      <c r="T5337" s="53"/>
      <c r="Y5337" s="28"/>
    </row>
    <row r="5338" spans="9:25" x14ac:dyDescent="0.3">
      <c r="I5338" s="22">
        <v>45005</v>
      </c>
      <c r="J5338" s="29">
        <f t="shared" si="173"/>
        <v>2023</v>
      </c>
      <c r="K5338" s="29">
        <v>8400</v>
      </c>
      <c r="L5338" s="42">
        <v>6612.49</v>
      </c>
      <c r="M5338" s="26" t="str">
        <f t="shared" si="174"/>
        <v/>
      </c>
      <c r="N5338" s="54"/>
      <c r="O5338" s="26"/>
      <c r="T5338" s="53"/>
      <c r="Y5338" s="28"/>
    </row>
    <row r="5339" spans="9:25" x14ac:dyDescent="0.3">
      <c r="I5339" s="22">
        <v>45006</v>
      </c>
      <c r="J5339" s="29">
        <f t="shared" si="173"/>
        <v>2023</v>
      </c>
      <c r="K5339" s="29">
        <v>8500</v>
      </c>
      <c r="L5339" s="42">
        <v>6691.61</v>
      </c>
      <c r="M5339" s="26">
        <f t="shared" si="174"/>
        <v>-3.7895496593905634E-2</v>
      </c>
      <c r="N5339" s="54"/>
      <c r="O5339" s="26"/>
      <c r="T5339" s="53"/>
      <c r="Y5339" s="28"/>
    </row>
    <row r="5340" spans="9:25" x14ac:dyDescent="0.3">
      <c r="I5340" s="22">
        <v>45009</v>
      </c>
      <c r="J5340" s="29">
        <f t="shared" si="173"/>
        <v>2023</v>
      </c>
      <c r="K5340" s="29">
        <v>8825</v>
      </c>
      <c r="L5340" s="42">
        <v>6762.25</v>
      </c>
      <c r="M5340" s="26">
        <f t="shared" si="174"/>
        <v>-4.0773424079640325E-2</v>
      </c>
      <c r="N5340" s="54"/>
      <c r="O5340" s="26"/>
      <c r="T5340" s="53"/>
      <c r="Y5340" s="28"/>
    </row>
    <row r="5341" spans="9:25" x14ac:dyDescent="0.3">
      <c r="I5341" s="22">
        <v>45012</v>
      </c>
      <c r="J5341" s="29">
        <f t="shared" si="173"/>
        <v>2023</v>
      </c>
      <c r="K5341" s="29">
        <v>8700</v>
      </c>
      <c r="L5341" s="42">
        <v>6708.93</v>
      </c>
      <c r="M5341" s="26" t="str">
        <f t="shared" si="174"/>
        <v/>
      </c>
      <c r="N5341" s="54"/>
      <c r="O5341" s="26"/>
      <c r="T5341" s="53"/>
      <c r="Y5341" s="28"/>
    </row>
    <row r="5342" spans="9:25" x14ac:dyDescent="0.3">
      <c r="I5342" s="22">
        <v>45013</v>
      </c>
      <c r="J5342" s="29">
        <f t="shared" si="173"/>
        <v>2023</v>
      </c>
      <c r="K5342" s="29">
        <v>8675</v>
      </c>
      <c r="L5342" s="42">
        <v>6760.33</v>
      </c>
      <c r="M5342" s="26">
        <f t="shared" si="174"/>
        <v>-4.1033533817521624E-2</v>
      </c>
      <c r="N5342" s="54"/>
      <c r="O5342" s="26"/>
      <c r="T5342" s="53"/>
      <c r="Y5342" s="28"/>
    </row>
    <row r="5343" spans="9:25" x14ac:dyDescent="0.3">
      <c r="I5343" s="22">
        <v>45014</v>
      </c>
      <c r="J5343" s="29">
        <f t="shared" si="173"/>
        <v>2023</v>
      </c>
      <c r="K5343" s="29">
        <v>8800</v>
      </c>
      <c r="L5343" s="42">
        <v>6839.44</v>
      </c>
      <c r="M5343" s="26">
        <f t="shared" si="174"/>
        <v>-2.4566117441016361E-2</v>
      </c>
      <c r="N5343" s="54"/>
      <c r="O5343" s="26"/>
      <c r="T5343" s="53"/>
      <c r="Y5343" s="28"/>
    </row>
    <row r="5344" spans="9:25" x14ac:dyDescent="0.3">
      <c r="I5344" s="22">
        <v>45015</v>
      </c>
      <c r="J5344" s="29">
        <f t="shared" si="173"/>
        <v>2023</v>
      </c>
      <c r="K5344" s="29">
        <v>8825</v>
      </c>
      <c r="L5344" s="42">
        <v>6808.95</v>
      </c>
      <c r="M5344" s="26">
        <f t="shared" si="174"/>
        <v>-3.4628302938103157E-2</v>
      </c>
      <c r="N5344" s="54"/>
      <c r="O5344" s="26"/>
      <c r="T5344" s="53"/>
      <c r="Y5344" s="28"/>
    </row>
    <row r="5345" spans="9:25" x14ac:dyDescent="0.3">
      <c r="I5345" s="22">
        <v>45016</v>
      </c>
      <c r="J5345" s="29">
        <f t="shared" si="173"/>
        <v>2023</v>
      </c>
      <c r="K5345" s="29">
        <v>8750</v>
      </c>
      <c r="L5345" s="42">
        <v>6805.28</v>
      </c>
      <c r="M5345" s="26">
        <f t="shared" si="174"/>
        <v>-3.7638727048521926E-2</v>
      </c>
      <c r="N5345" s="54"/>
      <c r="O5345" s="26"/>
      <c r="T5345" s="53"/>
      <c r="Y5345" s="28"/>
    </row>
    <row r="5346" spans="9:25" x14ac:dyDescent="0.3">
      <c r="I5346" s="22">
        <v>45019</v>
      </c>
      <c r="J5346" s="29">
        <f t="shared" si="173"/>
        <v>2023</v>
      </c>
      <c r="K5346" s="29">
        <v>8800</v>
      </c>
      <c r="L5346" s="42">
        <v>6827.18</v>
      </c>
      <c r="M5346" s="26" t="str">
        <f t="shared" si="174"/>
        <v/>
      </c>
      <c r="N5346" s="54"/>
      <c r="O5346" s="26"/>
      <c r="T5346" s="53"/>
      <c r="Y5346" s="28"/>
    </row>
    <row r="5347" spans="9:25" x14ac:dyDescent="0.3">
      <c r="I5347" s="22">
        <v>45020</v>
      </c>
      <c r="J5347" s="29">
        <f t="shared" si="173"/>
        <v>2023</v>
      </c>
      <c r="K5347" s="29">
        <v>8775</v>
      </c>
      <c r="L5347" s="42">
        <v>6833.18</v>
      </c>
      <c r="M5347" s="26">
        <f t="shared" si="174"/>
        <v>-3.9773924920814697E-2</v>
      </c>
      <c r="N5347" s="54"/>
      <c r="O5347" s="26"/>
      <c r="T5347" s="53"/>
      <c r="Y5347" s="28"/>
    </row>
    <row r="5348" spans="9:25" x14ac:dyDescent="0.3">
      <c r="I5348" s="22">
        <v>45021</v>
      </c>
      <c r="J5348" s="29">
        <f t="shared" si="173"/>
        <v>2023</v>
      </c>
      <c r="K5348" s="29">
        <v>8725</v>
      </c>
      <c r="L5348" s="42">
        <v>6819.68</v>
      </c>
      <c r="M5348" s="26">
        <f t="shared" si="174"/>
        <v>-4.5971769511632121E-2</v>
      </c>
      <c r="N5348" s="54"/>
      <c r="O5348" s="26"/>
      <c r="T5348" s="53"/>
      <c r="Y5348" s="28"/>
    </row>
    <row r="5349" spans="9:25" x14ac:dyDescent="0.3">
      <c r="I5349" s="22">
        <v>45022</v>
      </c>
      <c r="J5349" s="29">
        <f t="shared" si="173"/>
        <v>2023</v>
      </c>
      <c r="K5349" s="29">
        <v>8750</v>
      </c>
      <c r="L5349" s="42">
        <v>6792.77</v>
      </c>
      <c r="M5349" s="26">
        <f t="shared" si="174"/>
        <v>-4.3840140085751822E-2</v>
      </c>
      <c r="N5349" s="54"/>
      <c r="O5349" s="26"/>
      <c r="T5349" s="53"/>
      <c r="Y5349" s="28"/>
    </row>
    <row r="5350" spans="9:25" x14ac:dyDescent="0.3">
      <c r="I5350" s="22">
        <v>45026</v>
      </c>
      <c r="J5350" s="29">
        <f t="shared" si="173"/>
        <v>2023</v>
      </c>
      <c r="K5350" s="29">
        <v>8800</v>
      </c>
      <c r="L5350" s="42">
        <v>6771.24</v>
      </c>
      <c r="M5350" s="26" t="str">
        <f t="shared" si="174"/>
        <v/>
      </c>
      <c r="N5350" s="54"/>
      <c r="O5350" s="26"/>
      <c r="T5350" s="53"/>
      <c r="Y5350" s="28"/>
    </row>
    <row r="5351" spans="9:25" x14ac:dyDescent="0.3">
      <c r="I5351" s="22">
        <v>45027</v>
      </c>
      <c r="J5351" s="29">
        <f t="shared" si="173"/>
        <v>2023</v>
      </c>
      <c r="K5351" s="29">
        <v>8825</v>
      </c>
      <c r="L5351" s="42">
        <v>6811.31</v>
      </c>
      <c r="M5351" s="26">
        <f t="shared" si="174"/>
        <v>-5.4482432164180181E-2</v>
      </c>
      <c r="N5351" s="54"/>
      <c r="O5351" s="26"/>
      <c r="T5351" s="53"/>
      <c r="Y5351" s="28"/>
    </row>
    <row r="5352" spans="9:25" x14ac:dyDescent="0.3">
      <c r="I5352" s="22">
        <v>45028</v>
      </c>
      <c r="J5352" s="29">
        <f t="shared" si="173"/>
        <v>2023</v>
      </c>
      <c r="K5352" s="29">
        <v>8900</v>
      </c>
      <c r="L5352" s="42">
        <v>6798.96</v>
      </c>
      <c r="M5352" s="26">
        <f t="shared" si="174"/>
        <v>-5.7634467024635504E-2</v>
      </c>
      <c r="N5352" s="54"/>
      <c r="O5352" s="26"/>
      <c r="T5352" s="53"/>
      <c r="Y5352" s="28"/>
    </row>
    <row r="5353" spans="9:25" x14ac:dyDescent="0.3">
      <c r="I5353" s="22">
        <v>45029</v>
      </c>
      <c r="J5353" s="29">
        <f t="shared" si="173"/>
        <v>2023</v>
      </c>
      <c r="K5353" s="29">
        <v>8925</v>
      </c>
      <c r="L5353" s="42">
        <v>6785.6</v>
      </c>
      <c r="M5353" s="26">
        <f t="shared" si="174"/>
        <v>-6.5702114066514397E-2</v>
      </c>
      <c r="N5353" s="54"/>
      <c r="O5353" s="26"/>
      <c r="T5353" s="53"/>
      <c r="Y5353" s="28"/>
    </row>
    <row r="5354" spans="9:25" x14ac:dyDescent="0.3">
      <c r="I5354" s="22">
        <v>45030</v>
      </c>
      <c r="J5354" s="29">
        <f t="shared" si="173"/>
        <v>2023</v>
      </c>
      <c r="K5354" s="29">
        <v>9000</v>
      </c>
      <c r="L5354" s="42">
        <v>6818.57</v>
      </c>
      <c r="M5354" s="26">
        <f t="shared" si="174"/>
        <v>-5.7626739160780212E-2</v>
      </c>
      <c r="N5354" s="54"/>
      <c r="O5354" s="26"/>
      <c r="T5354" s="53"/>
      <c r="Y5354" s="28"/>
    </row>
    <row r="5355" spans="9:25" x14ac:dyDescent="0.3">
      <c r="I5355" s="22">
        <v>45033</v>
      </c>
      <c r="J5355" s="29">
        <f t="shared" si="173"/>
        <v>2023</v>
      </c>
      <c r="K5355" s="29">
        <v>9025</v>
      </c>
      <c r="L5355" s="42">
        <v>6787.58</v>
      </c>
      <c r="M5355" s="26" t="str">
        <f t="shared" si="174"/>
        <v/>
      </c>
      <c r="N5355" s="54"/>
      <c r="O5355" s="26"/>
      <c r="T5355" s="53"/>
      <c r="Y5355" s="28"/>
    </row>
    <row r="5356" spans="9:25" x14ac:dyDescent="0.3">
      <c r="I5356" s="22">
        <v>45034</v>
      </c>
      <c r="J5356" s="29">
        <f t="shared" si="173"/>
        <v>2023</v>
      </c>
      <c r="K5356" s="29">
        <v>9125</v>
      </c>
      <c r="L5356" s="42">
        <v>6821.81</v>
      </c>
      <c r="M5356" s="26">
        <f t="shared" si="174"/>
        <v>-6.233153592502836E-2</v>
      </c>
      <c r="N5356" s="54"/>
      <c r="O5356" s="26"/>
      <c r="T5356" s="53"/>
      <c r="Y5356" s="28"/>
    </row>
    <row r="5357" spans="9:25" x14ac:dyDescent="0.3">
      <c r="I5357" s="22">
        <v>45042</v>
      </c>
      <c r="J5357" s="29">
        <f t="shared" si="173"/>
        <v>2023</v>
      </c>
      <c r="K5357" s="29">
        <v>9200</v>
      </c>
      <c r="L5357" s="42">
        <v>6910.15</v>
      </c>
      <c r="M5357" s="26">
        <f t="shared" si="174"/>
        <v>-4.4523412816382404E-2</v>
      </c>
      <c r="N5357" s="54"/>
      <c r="O5357" s="26"/>
      <c r="T5357" s="53"/>
      <c r="Y5357" s="28"/>
    </row>
    <row r="5358" spans="9:25" x14ac:dyDescent="0.3">
      <c r="I5358" s="22">
        <v>45043</v>
      </c>
      <c r="J5358" s="29">
        <f t="shared" si="173"/>
        <v>2023</v>
      </c>
      <c r="K5358" s="29">
        <v>9150</v>
      </c>
      <c r="L5358" s="42">
        <v>6945.48</v>
      </c>
      <c r="M5358" s="26">
        <f t="shared" si="174"/>
        <v>-3.4915712070431787E-2</v>
      </c>
      <c r="N5358" s="54"/>
      <c r="O5358" s="26"/>
      <c r="T5358" s="53"/>
      <c r="Y5358" s="28"/>
    </row>
    <row r="5359" spans="9:25" x14ac:dyDescent="0.3">
      <c r="I5359" s="22">
        <v>45044</v>
      </c>
      <c r="J5359" s="29">
        <f t="shared" si="173"/>
        <v>2023</v>
      </c>
      <c r="K5359" s="29">
        <v>9050</v>
      </c>
      <c r="L5359" s="42">
        <v>6915.72</v>
      </c>
      <c r="M5359" s="26">
        <f t="shared" si="174"/>
        <v>-4.3324650604309588E-2</v>
      </c>
      <c r="N5359" s="54"/>
      <c r="O5359" s="26"/>
      <c r="T5359" s="53"/>
      <c r="Y5359" s="28"/>
    </row>
    <row r="5360" spans="9:25" x14ac:dyDescent="0.3">
      <c r="I5360" s="22">
        <v>45048</v>
      </c>
      <c r="J5360" s="29">
        <f t="shared" si="173"/>
        <v>2023</v>
      </c>
      <c r="K5360" s="29">
        <v>9050</v>
      </c>
      <c r="L5360" s="42">
        <v>6863.3</v>
      </c>
      <c r="M5360" s="26" t="str">
        <f t="shared" si="174"/>
        <v/>
      </c>
      <c r="N5360" s="54"/>
      <c r="O5360" s="26"/>
      <c r="T5360" s="53"/>
      <c r="Y5360" s="28"/>
    </row>
    <row r="5361" spans="9:25" x14ac:dyDescent="0.3">
      <c r="I5361" s="22">
        <v>45049</v>
      </c>
      <c r="J5361" s="29">
        <f t="shared" si="173"/>
        <v>2023</v>
      </c>
      <c r="K5361" s="29">
        <v>8925</v>
      </c>
      <c r="L5361" s="42">
        <v>6812.72</v>
      </c>
      <c r="M5361" s="26" t="str">
        <f t="shared" si="174"/>
        <v/>
      </c>
      <c r="N5361" s="54"/>
      <c r="O5361" s="26"/>
      <c r="T5361" s="53"/>
      <c r="Y5361" s="28"/>
    </row>
    <row r="5362" spans="9:25" x14ac:dyDescent="0.3">
      <c r="I5362" s="22">
        <v>45050</v>
      </c>
      <c r="J5362" s="29">
        <f t="shared" si="173"/>
        <v>2023</v>
      </c>
      <c r="K5362" s="29">
        <v>9000</v>
      </c>
      <c r="L5362" s="42">
        <v>6844.03</v>
      </c>
      <c r="M5362" s="26" t="str">
        <f t="shared" si="174"/>
        <v/>
      </c>
      <c r="N5362" s="54"/>
      <c r="O5362" s="26"/>
      <c r="T5362" s="53"/>
      <c r="Y5362" s="28"/>
    </row>
    <row r="5363" spans="9:25" x14ac:dyDescent="0.3">
      <c r="I5363" s="22">
        <v>45051</v>
      </c>
      <c r="J5363" s="29">
        <f t="shared" si="173"/>
        <v>2023</v>
      </c>
      <c r="K5363" s="29">
        <v>9000</v>
      </c>
      <c r="L5363" s="42">
        <v>6787.63</v>
      </c>
      <c r="M5363" s="26" t="str">
        <f t="shared" si="174"/>
        <v/>
      </c>
      <c r="N5363" s="54"/>
      <c r="O5363" s="26"/>
      <c r="T5363" s="53"/>
      <c r="Y5363" s="28"/>
    </row>
    <row r="5364" spans="9:25" x14ac:dyDescent="0.3">
      <c r="I5364" s="22">
        <v>45054</v>
      </c>
      <c r="J5364" s="29">
        <f t="shared" si="173"/>
        <v>2023</v>
      </c>
      <c r="K5364" s="29">
        <v>9000</v>
      </c>
      <c r="L5364" s="42">
        <v>6769.63</v>
      </c>
      <c r="M5364" s="26" t="str">
        <f t="shared" si="174"/>
        <v/>
      </c>
      <c r="N5364" s="54"/>
      <c r="O5364" s="26"/>
      <c r="T5364" s="53"/>
      <c r="Y5364" s="28"/>
    </row>
    <row r="5365" spans="9:25" x14ac:dyDescent="0.3">
      <c r="I5365" s="22">
        <v>45055</v>
      </c>
      <c r="J5365" s="29">
        <f t="shared" si="173"/>
        <v>2023</v>
      </c>
      <c r="K5365" s="29">
        <v>8925</v>
      </c>
      <c r="L5365" s="42">
        <v>6779.98</v>
      </c>
      <c r="M5365" s="26">
        <f t="shared" si="174"/>
        <v>-1.8780708419262698E-2</v>
      </c>
      <c r="N5365" s="54"/>
      <c r="O5365" s="26"/>
      <c r="T5365" s="53"/>
      <c r="Y5365" s="28"/>
    </row>
    <row r="5366" spans="9:25" x14ac:dyDescent="0.3">
      <c r="I5366" s="22">
        <v>45056</v>
      </c>
      <c r="J5366" s="29">
        <f t="shared" si="173"/>
        <v>2023</v>
      </c>
      <c r="K5366" s="29">
        <v>8925</v>
      </c>
      <c r="L5366" s="42">
        <v>6811.91</v>
      </c>
      <c r="M5366" s="26">
        <f t="shared" si="174"/>
        <v>-1.1554607986463087E-3</v>
      </c>
      <c r="N5366" s="54"/>
      <c r="O5366" s="26"/>
      <c r="T5366" s="53"/>
      <c r="Y5366" s="28"/>
    </row>
    <row r="5367" spans="9:25" x14ac:dyDescent="0.3">
      <c r="I5367" s="22">
        <v>45057</v>
      </c>
      <c r="J5367" s="29">
        <f t="shared" si="173"/>
        <v>2023</v>
      </c>
      <c r="K5367" s="29">
        <v>8825</v>
      </c>
      <c r="L5367" s="42">
        <v>6755.94</v>
      </c>
      <c r="M5367" s="26">
        <f t="shared" si="174"/>
        <v>-8.8407030310143804E-3</v>
      </c>
      <c r="N5367" s="54"/>
      <c r="O5367" s="26"/>
      <c r="T5367" s="53"/>
      <c r="Y5367" s="28"/>
    </row>
    <row r="5368" spans="9:25" x14ac:dyDescent="0.3">
      <c r="I5368" s="22">
        <v>45058</v>
      </c>
      <c r="J5368" s="29">
        <f t="shared" si="173"/>
        <v>2023</v>
      </c>
      <c r="K5368" s="29">
        <v>8800</v>
      </c>
      <c r="L5368" s="42">
        <v>6707.76</v>
      </c>
      <c r="M5368" s="26">
        <f t="shared" si="174"/>
        <v>1.6351911561492412E-2</v>
      </c>
      <c r="N5368" s="54"/>
      <c r="O5368" s="26"/>
      <c r="T5368" s="53"/>
      <c r="Y5368" s="28"/>
    </row>
    <row r="5369" spans="9:25" x14ac:dyDescent="0.3">
      <c r="I5369" s="22">
        <v>45061</v>
      </c>
      <c r="J5369" s="29">
        <f t="shared" si="173"/>
        <v>2023</v>
      </c>
      <c r="K5369" s="29">
        <v>8775</v>
      </c>
      <c r="L5369" s="42">
        <v>6711.74</v>
      </c>
      <c r="M5369" s="26" t="str">
        <f t="shared" si="174"/>
        <v/>
      </c>
      <c r="N5369" s="54"/>
      <c r="O5369" s="26"/>
      <c r="T5369" s="53"/>
      <c r="Y5369" s="28"/>
    </row>
    <row r="5370" spans="9:25" x14ac:dyDescent="0.3">
      <c r="I5370" s="22">
        <v>45062</v>
      </c>
      <c r="J5370" s="29">
        <f t="shared" si="173"/>
        <v>2023</v>
      </c>
      <c r="K5370" s="29">
        <v>8700</v>
      </c>
      <c r="L5370" s="42">
        <v>6676.56</v>
      </c>
      <c r="M5370" s="26" t="str">
        <f t="shared" si="174"/>
        <v/>
      </c>
      <c r="N5370" s="54"/>
      <c r="O5370" s="26"/>
      <c r="T5370" s="53"/>
      <c r="Y5370" s="28"/>
    </row>
    <row r="5371" spans="9:25" x14ac:dyDescent="0.3">
      <c r="I5371" s="22">
        <v>45063</v>
      </c>
      <c r="J5371" s="29">
        <f t="shared" si="173"/>
        <v>2023</v>
      </c>
      <c r="K5371" s="29">
        <v>8775</v>
      </c>
      <c r="L5371" s="42">
        <v>6663.11</v>
      </c>
      <c r="M5371" s="26">
        <f t="shared" si="174"/>
        <v>2.8053403807977786E-3</v>
      </c>
      <c r="N5371" s="54"/>
      <c r="O5371" s="26"/>
      <c r="T5371" s="53"/>
      <c r="Y5371" s="28"/>
    </row>
    <row r="5372" spans="9:25" x14ac:dyDescent="0.3">
      <c r="I5372" s="22">
        <v>45065</v>
      </c>
      <c r="J5372" s="29">
        <f t="shared" si="173"/>
        <v>2023</v>
      </c>
      <c r="K5372" s="29">
        <v>9000</v>
      </c>
      <c r="L5372" s="42">
        <v>6700.56</v>
      </c>
      <c r="M5372" s="26">
        <f t="shared" si="174"/>
        <v>-1.7994120181611901E-2</v>
      </c>
      <c r="N5372" s="54"/>
      <c r="O5372" s="26"/>
      <c r="T5372" s="53"/>
      <c r="Y5372" s="28"/>
    </row>
    <row r="5373" spans="9:25" x14ac:dyDescent="0.3">
      <c r="I5373" s="22">
        <v>45068</v>
      </c>
      <c r="J5373" s="29">
        <f t="shared" si="173"/>
        <v>2023</v>
      </c>
      <c r="K5373" s="29">
        <v>9000</v>
      </c>
      <c r="L5373" s="42">
        <v>6729.65</v>
      </c>
      <c r="M5373" s="26" t="str">
        <f t="shared" si="174"/>
        <v/>
      </c>
      <c r="N5373" s="54"/>
      <c r="O5373" s="26"/>
      <c r="T5373" s="53"/>
      <c r="Y5373" s="28"/>
    </row>
    <row r="5374" spans="9:25" x14ac:dyDescent="0.3">
      <c r="I5374" s="22">
        <v>45069</v>
      </c>
      <c r="J5374" s="29">
        <f t="shared" si="173"/>
        <v>2023</v>
      </c>
      <c r="K5374" s="29">
        <v>9125</v>
      </c>
      <c r="L5374" s="42">
        <v>6736.68</v>
      </c>
      <c r="M5374" s="26">
        <f t="shared" si="174"/>
        <v>-1.5217562909492699E-2</v>
      </c>
      <c r="N5374" s="54"/>
      <c r="O5374" s="26"/>
      <c r="T5374" s="53"/>
      <c r="Y5374" s="28"/>
    </row>
    <row r="5375" spans="9:25" x14ac:dyDescent="0.3">
      <c r="I5375" s="22">
        <v>45070</v>
      </c>
      <c r="J5375" s="29">
        <f t="shared" si="173"/>
        <v>2023</v>
      </c>
      <c r="K5375" s="29">
        <v>9025</v>
      </c>
      <c r="L5375" s="42">
        <v>6745.8</v>
      </c>
      <c r="M5375" s="26">
        <f t="shared" si="174"/>
        <v>-2.4347207317179018E-2</v>
      </c>
      <c r="N5375" s="54"/>
      <c r="O5375" s="26"/>
      <c r="T5375" s="53"/>
      <c r="Y5375" s="28"/>
    </row>
    <row r="5376" spans="9:25" x14ac:dyDescent="0.3">
      <c r="I5376" s="22">
        <v>45071</v>
      </c>
      <c r="J5376" s="29">
        <f t="shared" si="173"/>
        <v>2023</v>
      </c>
      <c r="K5376" s="29">
        <v>9050</v>
      </c>
      <c r="L5376" s="42">
        <v>6704.23</v>
      </c>
      <c r="M5376" s="26">
        <f t="shared" si="174"/>
        <v>-2.6043437204910355E-2</v>
      </c>
      <c r="N5376" s="54"/>
      <c r="O5376" s="26"/>
      <c r="T5376" s="53"/>
      <c r="Y5376" s="28"/>
    </row>
    <row r="5377" spans="9:25" x14ac:dyDescent="0.3">
      <c r="I5377" s="22">
        <v>45072</v>
      </c>
      <c r="J5377" s="29">
        <f t="shared" si="173"/>
        <v>2023</v>
      </c>
      <c r="K5377" s="29">
        <v>9150</v>
      </c>
      <c r="L5377" s="42">
        <v>6687</v>
      </c>
      <c r="M5377" s="26" t="str">
        <f t="shared" si="174"/>
        <v/>
      </c>
      <c r="N5377" s="54"/>
      <c r="O5377" s="26"/>
      <c r="T5377" s="53"/>
      <c r="Y5377" s="28"/>
    </row>
    <row r="5378" spans="9:25" x14ac:dyDescent="0.3">
      <c r="I5378" s="22">
        <v>45075</v>
      </c>
      <c r="J5378" s="29">
        <f t="shared" si="173"/>
        <v>2023</v>
      </c>
      <c r="K5378" s="29">
        <v>9150</v>
      </c>
      <c r="L5378" s="42">
        <v>6681.1</v>
      </c>
      <c r="M5378" s="26" t="str">
        <f t="shared" si="174"/>
        <v/>
      </c>
      <c r="N5378" s="54"/>
      <c r="O5378" s="26"/>
      <c r="T5378" s="53"/>
      <c r="Y5378" s="28"/>
    </row>
    <row r="5379" spans="9:25" x14ac:dyDescent="0.3">
      <c r="I5379" s="22">
        <v>45076</v>
      </c>
      <c r="J5379" s="29">
        <f t="shared" si="173"/>
        <v>2023</v>
      </c>
      <c r="K5379" s="29">
        <v>9250</v>
      </c>
      <c r="L5379" s="42">
        <v>6636.42</v>
      </c>
      <c r="M5379" s="26">
        <f t="shared" si="174"/>
        <v>-5.7001209224206602E-2</v>
      </c>
      <c r="N5379" s="54"/>
      <c r="O5379" s="26"/>
      <c r="T5379" s="53"/>
      <c r="Y5379" s="28"/>
    </row>
    <row r="5380" spans="9:25" x14ac:dyDescent="0.3">
      <c r="I5380" s="22">
        <v>45077</v>
      </c>
      <c r="J5380" s="29">
        <f t="shared" si="173"/>
        <v>2023</v>
      </c>
      <c r="K5380" s="29">
        <v>9050</v>
      </c>
      <c r="L5380" s="42">
        <v>6633.26</v>
      </c>
      <c r="M5380" s="26">
        <f t="shared" si="174"/>
        <v>-7.2137664586646749E-2</v>
      </c>
      <c r="N5380" s="54"/>
      <c r="O5380" s="26"/>
      <c r="T5380" s="53"/>
      <c r="Y5380" s="28"/>
    </row>
    <row r="5381" spans="9:25" x14ac:dyDescent="0.3">
      <c r="I5381" s="22">
        <v>45082</v>
      </c>
      <c r="J5381" s="29">
        <f t="shared" ref="J5381:J5444" si="175">YEAR(I5381)</f>
        <v>2023</v>
      </c>
      <c r="K5381" s="29">
        <v>9200</v>
      </c>
      <c r="L5381" s="42">
        <v>6633.44</v>
      </c>
      <c r="M5381" s="26" t="str">
        <f t="shared" ref="M5381:M5444" si="176">IFERROR((L5381-_xlfn.XLOOKUP(EDATE(I5381, -12), I:I, L:L, "", 0)) / _xlfn.XLOOKUP(EDATE(I5381, -12), I:I, L:L, "", 0),IF(_xlfn.XLOOKUP(EDATE(I5381, -12), I:I, L:L, "", 0)=0, "Previous Year Value is Zero", ""))</f>
        <v/>
      </c>
      <c r="N5381" s="54"/>
      <c r="O5381" s="26"/>
      <c r="T5381" s="53"/>
      <c r="Y5381" s="28"/>
    </row>
    <row r="5382" spans="9:25" x14ac:dyDescent="0.3">
      <c r="I5382" s="22">
        <v>45083</v>
      </c>
      <c r="J5382" s="29">
        <f t="shared" si="175"/>
        <v>2023</v>
      </c>
      <c r="K5382" s="29">
        <v>9150</v>
      </c>
      <c r="L5382" s="42">
        <v>6618.92</v>
      </c>
      <c r="M5382" s="26">
        <f t="shared" si="176"/>
        <v>-6.7308478168357139E-2</v>
      </c>
      <c r="N5382" s="54"/>
      <c r="O5382" s="26"/>
      <c r="T5382" s="53"/>
      <c r="Y5382" s="28"/>
    </row>
    <row r="5383" spans="9:25" x14ac:dyDescent="0.3">
      <c r="I5383" s="22">
        <v>45084</v>
      </c>
      <c r="J5383" s="29">
        <f t="shared" si="175"/>
        <v>2023</v>
      </c>
      <c r="K5383" s="29">
        <v>9100</v>
      </c>
      <c r="L5383" s="42">
        <v>6619.76</v>
      </c>
      <c r="M5383" s="26">
        <f t="shared" si="176"/>
        <v>-7.2999068764397379E-2</v>
      </c>
      <c r="N5383" s="54"/>
      <c r="O5383" s="26"/>
      <c r="T5383" s="53"/>
      <c r="Y5383" s="28"/>
    </row>
    <row r="5384" spans="9:25" x14ac:dyDescent="0.3">
      <c r="I5384" s="22">
        <v>45085</v>
      </c>
      <c r="J5384" s="29">
        <f t="shared" si="175"/>
        <v>2023</v>
      </c>
      <c r="K5384" s="29">
        <v>9125</v>
      </c>
      <c r="L5384" s="42">
        <v>6666.33</v>
      </c>
      <c r="M5384" s="26">
        <f t="shared" si="176"/>
        <v>-7.3259737172456138E-2</v>
      </c>
      <c r="N5384" s="54"/>
      <c r="O5384" s="26"/>
      <c r="T5384" s="53"/>
      <c r="Y5384" s="28"/>
    </row>
    <row r="5385" spans="9:25" x14ac:dyDescent="0.3">
      <c r="I5385" s="22">
        <v>45086</v>
      </c>
      <c r="J5385" s="29">
        <f t="shared" si="175"/>
        <v>2023</v>
      </c>
      <c r="K5385" s="29">
        <v>9100</v>
      </c>
      <c r="L5385" s="42">
        <v>6694.02</v>
      </c>
      <c r="M5385" s="26">
        <f t="shared" si="176"/>
        <v>-6.8052564240000044E-2</v>
      </c>
      <c r="N5385" s="54"/>
      <c r="O5385" s="26"/>
      <c r="T5385" s="53"/>
      <c r="Y5385" s="28"/>
    </row>
    <row r="5386" spans="9:25" x14ac:dyDescent="0.3">
      <c r="I5386" s="22">
        <v>45089</v>
      </c>
      <c r="J5386" s="29">
        <f t="shared" si="175"/>
        <v>2023</v>
      </c>
      <c r="K5386" s="29">
        <v>9150</v>
      </c>
      <c r="L5386" s="42">
        <v>6722.37</v>
      </c>
      <c r="M5386" s="26" t="str">
        <f t="shared" si="176"/>
        <v/>
      </c>
      <c r="N5386" s="54"/>
      <c r="O5386" s="26"/>
      <c r="T5386" s="53"/>
      <c r="Y5386" s="28"/>
    </row>
    <row r="5387" spans="9:25" x14ac:dyDescent="0.3">
      <c r="I5387" s="22">
        <v>45090</v>
      </c>
      <c r="J5387" s="29">
        <f t="shared" si="175"/>
        <v>2023</v>
      </c>
      <c r="K5387" s="29">
        <v>9150</v>
      </c>
      <c r="L5387" s="42">
        <v>6719.01</v>
      </c>
      <c r="M5387" s="26">
        <f t="shared" si="176"/>
        <v>-3.9515741683153513E-2</v>
      </c>
      <c r="N5387" s="54"/>
      <c r="O5387" s="26"/>
      <c r="T5387" s="53"/>
      <c r="Y5387" s="28"/>
    </row>
    <row r="5388" spans="9:25" x14ac:dyDescent="0.3">
      <c r="I5388" s="22">
        <v>45091</v>
      </c>
      <c r="J5388" s="29">
        <f t="shared" si="175"/>
        <v>2023</v>
      </c>
      <c r="K5388" s="29">
        <v>9075</v>
      </c>
      <c r="L5388" s="42">
        <v>6699.72</v>
      </c>
      <c r="M5388" s="26">
        <f t="shared" si="176"/>
        <v>-4.9668930534987811E-2</v>
      </c>
      <c r="N5388" s="54"/>
      <c r="O5388" s="26"/>
      <c r="T5388" s="53"/>
      <c r="Y5388" s="28"/>
    </row>
    <row r="5389" spans="9:25" x14ac:dyDescent="0.3">
      <c r="I5389" s="22">
        <v>45092</v>
      </c>
      <c r="J5389" s="29">
        <f t="shared" si="175"/>
        <v>2023</v>
      </c>
      <c r="K5389" s="29">
        <v>9050</v>
      </c>
      <c r="L5389" s="42">
        <v>6713.8</v>
      </c>
      <c r="M5389" s="26">
        <f t="shared" si="176"/>
        <v>-4.1850707501730401E-2</v>
      </c>
      <c r="N5389" s="54"/>
      <c r="O5389" s="26"/>
      <c r="T5389" s="53"/>
      <c r="Y5389" s="28"/>
    </row>
    <row r="5390" spans="9:25" x14ac:dyDescent="0.3">
      <c r="I5390" s="22">
        <v>45093</v>
      </c>
      <c r="J5390" s="29">
        <f t="shared" si="175"/>
        <v>2023</v>
      </c>
      <c r="K5390" s="29">
        <v>9050</v>
      </c>
      <c r="L5390" s="42">
        <v>6698.55</v>
      </c>
      <c r="M5390" s="26">
        <f t="shared" si="176"/>
        <v>-4.9895536804660169E-2</v>
      </c>
      <c r="N5390" s="54"/>
      <c r="O5390" s="26"/>
      <c r="T5390" s="53"/>
      <c r="Y5390" s="28"/>
    </row>
    <row r="5391" spans="9:25" x14ac:dyDescent="0.3">
      <c r="I5391" s="22">
        <v>45096</v>
      </c>
      <c r="J5391" s="29">
        <f t="shared" si="175"/>
        <v>2023</v>
      </c>
      <c r="K5391" s="29">
        <v>9000</v>
      </c>
      <c r="L5391" s="42">
        <v>6686.06</v>
      </c>
      <c r="M5391" s="26" t="str">
        <f t="shared" si="176"/>
        <v/>
      </c>
      <c r="N5391" s="54"/>
      <c r="O5391" s="26"/>
      <c r="T5391" s="53"/>
      <c r="Y5391" s="28"/>
    </row>
    <row r="5392" spans="9:25" x14ac:dyDescent="0.3">
      <c r="I5392" s="22">
        <v>45097</v>
      </c>
      <c r="J5392" s="29">
        <f t="shared" si="175"/>
        <v>2023</v>
      </c>
      <c r="K5392" s="29">
        <v>9050</v>
      </c>
      <c r="L5392" s="42">
        <v>6660.46</v>
      </c>
      <c r="M5392" s="26">
        <f t="shared" si="176"/>
        <v>-4.528423050349896E-2</v>
      </c>
      <c r="N5392" s="54"/>
      <c r="O5392" s="26"/>
      <c r="T5392" s="53"/>
      <c r="Y5392" s="28"/>
    </row>
    <row r="5393" spans="9:25" x14ac:dyDescent="0.3">
      <c r="I5393" s="22">
        <v>45098</v>
      </c>
      <c r="J5393" s="29">
        <f t="shared" si="175"/>
        <v>2023</v>
      </c>
      <c r="K5393" s="29">
        <v>9125</v>
      </c>
      <c r="L5393" s="42">
        <v>6702.63</v>
      </c>
      <c r="M5393" s="26">
        <f t="shared" si="176"/>
        <v>-4.8471977138216917E-2</v>
      </c>
      <c r="N5393" s="54"/>
      <c r="O5393" s="26"/>
      <c r="T5393" s="53"/>
      <c r="Y5393" s="28"/>
    </row>
    <row r="5394" spans="9:25" x14ac:dyDescent="0.3">
      <c r="I5394" s="22">
        <v>45099</v>
      </c>
      <c r="J5394" s="29">
        <f t="shared" si="175"/>
        <v>2023</v>
      </c>
      <c r="K5394" s="29">
        <v>9050</v>
      </c>
      <c r="L5394" s="42">
        <v>6652.26</v>
      </c>
      <c r="M5394" s="26">
        <f t="shared" si="176"/>
        <v>-4.7542276903516617E-2</v>
      </c>
      <c r="N5394" s="54"/>
      <c r="O5394" s="26"/>
      <c r="T5394" s="53"/>
      <c r="Y5394" s="28"/>
    </row>
    <row r="5395" spans="9:25" x14ac:dyDescent="0.3">
      <c r="I5395" s="22">
        <v>45100</v>
      </c>
      <c r="J5395" s="29">
        <f t="shared" si="175"/>
        <v>2023</v>
      </c>
      <c r="K5395" s="29">
        <v>9050</v>
      </c>
      <c r="L5395" s="42">
        <v>6639.73</v>
      </c>
      <c r="M5395" s="26">
        <f t="shared" si="176"/>
        <v>-5.1232661786413052E-2</v>
      </c>
      <c r="N5395" s="54"/>
      <c r="O5395" s="26"/>
      <c r="T5395" s="53"/>
      <c r="Y5395" s="28"/>
    </row>
    <row r="5396" spans="9:25" x14ac:dyDescent="0.3">
      <c r="I5396" s="22">
        <v>45103</v>
      </c>
      <c r="J5396" s="29">
        <f t="shared" si="175"/>
        <v>2023</v>
      </c>
      <c r="K5396" s="29">
        <v>9075</v>
      </c>
      <c r="L5396" s="42">
        <v>6664.67</v>
      </c>
      <c r="M5396" s="26" t="str">
        <f t="shared" si="176"/>
        <v/>
      </c>
      <c r="N5396" s="54"/>
      <c r="O5396" s="26"/>
      <c r="T5396" s="53"/>
      <c r="Y5396" s="28"/>
    </row>
    <row r="5397" spans="9:25" x14ac:dyDescent="0.3">
      <c r="I5397" s="22">
        <v>45104</v>
      </c>
      <c r="J5397" s="29">
        <f t="shared" si="175"/>
        <v>2023</v>
      </c>
      <c r="K5397" s="29">
        <v>9150</v>
      </c>
      <c r="L5397" s="42">
        <v>6661.88</v>
      </c>
      <c r="M5397" s="26">
        <f t="shared" si="176"/>
        <v>-5.0481324276018202E-2</v>
      </c>
      <c r="N5397" s="54"/>
      <c r="O5397" s="26"/>
      <c r="T5397" s="53"/>
      <c r="Y5397" s="28"/>
    </row>
    <row r="5398" spans="9:25" x14ac:dyDescent="0.3">
      <c r="I5398" s="22">
        <v>45110</v>
      </c>
      <c r="J5398" s="29">
        <f t="shared" si="175"/>
        <v>2023</v>
      </c>
      <c r="K5398" s="29">
        <v>9075</v>
      </c>
      <c r="L5398" s="42">
        <v>6696.72</v>
      </c>
      <c r="M5398" s="26" t="str">
        <f t="shared" si="176"/>
        <v/>
      </c>
      <c r="N5398" s="54"/>
      <c r="O5398" s="26"/>
      <c r="T5398" s="53"/>
      <c r="Y5398" s="28"/>
    </row>
    <row r="5399" spans="9:25" x14ac:dyDescent="0.3">
      <c r="I5399" s="22">
        <v>45111</v>
      </c>
      <c r="J5399" s="29">
        <f t="shared" si="175"/>
        <v>2023</v>
      </c>
      <c r="K5399" s="29">
        <v>9050</v>
      </c>
      <c r="L5399" s="42">
        <v>6681.75</v>
      </c>
      <c r="M5399" s="26">
        <f t="shared" si="176"/>
        <v>6.4134522839451209E-3</v>
      </c>
      <c r="N5399" s="54"/>
      <c r="O5399" s="26"/>
      <c r="T5399" s="53"/>
      <c r="Y5399" s="28"/>
    </row>
    <row r="5400" spans="9:25" x14ac:dyDescent="0.3">
      <c r="I5400" s="22">
        <v>45112</v>
      </c>
      <c r="J5400" s="29">
        <f t="shared" si="175"/>
        <v>2023</v>
      </c>
      <c r="K5400" s="29">
        <v>9050</v>
      </c>
      <c r="L5400" s="42">
        <v>6718.98</v>
      </c>
      <c r="M5400" s="26">
        <f t="shared" si="176"/>
        <v>2.3436322869284879E-3</v>
      </c>
      <c r="N5400" s="54"/>
      <c r="O5400" s="26"/>
      <c r="T5400" s="53"/>
      <c r="Y5400" s="28"/>
    </row>
    <row r="5401" spans="9:25" x14ac:dyDescent="0.3">
      <c r="I5401" s="22">
        <v>45113</v>
      </c>
      <c r="J5401" s="29">
        <f t="shared" si="175"/>
        <v>2023</v>
      </c>
      <c r="K5401" s="29">
        <v>9075</v>
      </c>
      <c r="L5401" s="42">
        <v>6757.33</v>
      </c>
      <c r="M5401" s="26">
        <f t="shared" si="176"/>
        <v>1.6688708641206317E-2</v>
      </c>
      <c r="N5401" s="54"/>
      <c r="O5401" s="26"/>
      <c r="T5401" s="53"/>
      <c r="Y5401" s="28"/>
    </row>
    <row r="5402" spans="9:25" x14ac:dyDescent="0.3">
      <c r="I5402" s="22">
        <v>45114</v>
      </c>
      <c r="J5402" s="29">
        <f t="shared" si="175"/>
        <v>2023</v>
      </c>
      <c r="K5402" s="29">
        <v>9025</v>
      </c>
      <c r="L5402" s="42">
        <v>6716.46</v>
      </c>
      <c r="M5402" s="26">
        <f t="shared" si="176"/>
        <v>9.6007720301416275E-3</v>
      </c>
      <c r="N5402" s="54"/>
      <c r="O5402" s="26"/>
      <c r="T5402" s="53"/>
      <c r="Y5402" s="28"/>
    </row>
    <row r="5403" spans="9:25" x14ac:dyDescent="0.3">
      <c r="I5403" s="22">
        <v>45117</v>
      </c>
      <c r="J5403" s="29">
        <f t="shared" si="175"/>
        <v>2023</v>
      </c>
      <c r="K5403" s="29">
        <v>9050</v>
      </c>
      <c r="L5403" s="42">
        <v>6731.04</v>
      </c>
      <c r="M5403" s="26" t="str">
        <f t="shared" si="176"/>
        <v/>
      </c>
      <c r="N5403" s="54"/>
      <c r="O5403" s="26"/>
      <c r="T5403" s="53"/>
      <c r="Y5403" s="28"/>
    </row>
    <row r="5404" spans="9:25" x14ac:dyDescent="0.3">
      <c r="I5404" s="22">
        <v>45118</v>
      </c>
      <c r="J5404" s="29">
        <f t="shared" si="175"/>
        <v>2023</v>
      </c>
      <c r="K5404" s="29">
        <v>9025</v>
      </c>
      <c r="L5404" s="42">
        <v>6796.92</v>
      </c>
      <c r="M5404" s="26">
        <f t="shared" si="176"/>
        <v>1.1122929419902923E-2</v>
      </c>
      <c r="N5404" s="54"/>
      <c r="O5404" s="26"/>
      <c r="T5404" s="53"/>
      <c r="Y5404" s="28"/>
    </row>
    <row r="5405" spans="9:25" x14ac:dyDescent="0.3">
      <c r="I5405" s="22">
        <v>45119</v>
      </c>
      <c r="J5405" s="29">
        <f t="shared" si="175"/>
        <v>2023</v>
      </c>
      <c r="K5405" s="29">
        <v>9175</v>
      </c>
      <c r="L5405" s="42">
        <v>6808.21</v>
      </c>
      <c r="M5405" s="26">
        <f t="shared" si="176"/>
        <v>1.3384358222107125E-2</v>
      </c>
      <c r="N5405" s="54"/>
      <c r="O5405" s="26"/>
      <c r="T5405" s="53"/>
      <c r="Y5405" s="28"/>
    </row>
    <row r="5406" spans="9:25" x14ac:dyDescent="0.3">
      <c r="I5406" s="22">
        <v>45120</v>
      </c>
      <c r="J5406" s="29">
        <f t="shared" si="175"/>
        <v>2023</v>
      </c>
      <c r="K5406" s="29">
        <v>9125</v>
      </c>
      <c r="L5406" s="42">
        <v>6810.21</v>
      </c>
      <c r="M5406" s="26">
        <f t="shared" si="176"/>
        <v>2.5481140613071284E-2</v>
      </c>
      <c r="N5406" s="54"/>
      <c r="O5406" s="26"/>
      <c r="T5406" s="53"/>
      <c r="Y5406" s="28"/>
    </row>
    <row r="5407" spans="9:25" x14ac:dyDescent="0.3">
      <c r="I5407" s="22">
        <v>45121</v>
      </c>
      <c r="J5407" s="29">
        <f t="shared" si="175"/>
        <v>2023</v>
      </c>
      <c r="K5407" s="29">
        <v>9200</v>
      </c>
      <c r="L5407" s="42">
        <v>6869.57</v>
      </c>
      <c r="M5407" s="26">
        <f t="shared" si="176"/>
        <v>2.6827740732934768E-2</v>
      </c>
      <c r="N5407" s="54"/>
      <c r="O5407" s="26"/>
      <c r="T5407" s="53"/>
      <c r="Y5407" s="28"/>
    </row>
    <row r="5408" spans="9:25" x14ac:dyDescent="0.3">
      <c r="I5408" s="22">
        <v>45124</v>
      </c>
      <c r="J5408" s="29">
        <f t="shared" si="175"/>
        <v>2023</v>
      </c>
      <c r="K5408" s="29">
        <v>9175</v>
      </c>
      <c r="L5408" s="42">
        <v>6867.14</v>
      </c>
      <c r="M5408" s="26" t="str">
        <f t="shared" si="176"/>
        <v/>
      </c>
      <c r="N5408" s="54"/>
      <c r="O5408" s="26"/>
      <c r="T5408" s="53"/>
      <c r="Y5408" s="28"/>
    </row>
    <row r="5409" spans="9:25" x14ac:dyDescent="0.3">
      <c r="I5409" s="22">
        <v>45125</v>
      </c>
      <c r="J5409" s="29">
        <f t="shared" si="175"/>
        <v>2023</v>
      </c>
      <c r="K5409" s="29">
        <v>9150</v>
      </c>
      <c r="L5409" s="42">
        <v>6830.2</v>
      </c>
      <c r="M5409" s="26">
        <f t="shared" si="176"/>
        <v>2.5671059053196655E-2</v>
      </c>
      <c r="N5409" s="54"/>
      <c r="O5409" s="26"/>
      <c r="T5409" s="53"/>
      <c r="Y5409" s="28"/>
    </row>
    <row r="5410" spans="9:25" x14ac:dyDescent="0.3">
      <c r="I5410" s="22">
        <v>45127</v>
      </c>
      <c r="J5410" s="29">
        <f t="shared" si="175"/>
        <v>2023</v>
      </c>
      <c r="K5410" s="29">
        <v>9150</v>
      </c>
      <c r="L5410" s="42">
        <v>6864.19</v>
      </c>
      <c r="M5410" s="26">
        <f t="shared" si="176"/>
        <v>-1.5346034904593021E-3</v>
      </c>
      <c r="N5410" s="54"/>
      <c r="O5410" s="26"/>
      <c r="T5410" s="53"/>
      <c r="Y5410" s="28"/>
    </row>
    <row r="5411" spans="9:25" x14ac:dyDescent="0.3">
      <c r="I5411" s="22">
        <v>45128</v>
      </c>
      <c r="J5411" s="29">
        <f t="shared" si="175"/>
        <v>2023</v>
      </c>
      <c r="K5411" s="29">
        <v>9150</v>
      </c>
      <c r="L5411" s="42">
        <v>6880.8</v>
      </c>
      <c r="M5411" s="26">
        <f t="shared" si="176"/>
        <v>2.428567058024844E-3</v>
      </c>
      <c r="N5411" s="54"/>
      <c r="O5411" s="26"/>
      <c r="T5411" s="53"/>
      <c r="Y5411" s="28"/>
    </row>
    <row r="5412" spans="9:25" x14ac:dyDescent="0.3">
      <c r="I5412" s="22">
        <v>45131</v>
      </c>
      <c r="J5412" s="29">
        <f t="shared" si="175"/>
        <v>2023</v>
      </c>
      <c r="K5412" s="29">
        <v>9100</v>
      </c>
      <c r="L5412" s="42">
        <v>6899.4</v>
      </c>
      <c r="M5412" s="26" t="str">
        <f t="shared" si="176"/>
        <v/>
      </c>
      <c r="N5412" s="54"/>
      <c r="O5412" s="26"/>
      <c r="T5412" s="53"/>
      <c r="Y5412" s="28"/>
    </row>
    <row r="5413" spans="9:25" x14ac:dyDescent="0.3">
      <c r="I5413" s="22">
        <v>45132</v>
      </c>
      <c r="J5413" s="29">
        <f t="shared" si="175"/>
        <v>2023</v>
      </c>
      <c r="K5413" s="29">
        <v>9150</v>
      </c>
      <c r="L5413" s="42">
        <v>6917.71</v>
      </c>
      <c r="M5413" s="26">
        <f t="shared" si="176"/>
        <v>8.6463188989868173E-3</v>
      </c>
      <c r="N5413" s="54"/>
      <c r="O5413" s="26"/>
      <c r="T5413" s="53"/>
      <c r="Y5413" s="28"/>
    </row>
    <row r="5414" spans="9:25" x14ac:dyDescent="0.3">
      <c r="I5414" s="22">
        <v>45133</v>
      </c>
      <c r="J5414" s="29">
        <f t="shared" si="175"/>
        <v>2023</v>
      </c>
      <c r="K5414" s="29">
        <v>9350</v>
      </c>
      <c r="L5414" s="42">
        <v>6948.28</v>
      </c>
      <c r="M5414" s="26">
        <f t="shared" si="176"/>
        <v>1.1167802268487091E-2</v>
      </c>
      <c r="N5414" s="54"/>
      <c r="O5414" s="26"/>
      <c r="T5414" s="53"/>
      <c r="Y5414" s="28"/>
    </row>
    <row r="5415" spans="9:25" x14ac:dyDescent="0.3">
      <c r="I5415" s="22">
        <v>45134</v>
      </c>
      <c r="J5415" s="29">
        <f t="shared" si="175"/>
        <v>2023</v>
      </c>
      <c r="K5415" s="29">
        <v>9225</v>
      </c>
      <c r="L5415" s="42">
        <v>6896.66</v>
      </c>
      <c r="M5415" s="26">
        <f t="shared" si="176"/>
        <v>-2.2614529545308791E-4</v>
      </c>
      <c r="N5415" s="54"/>
      <c r="O5415" s="26"/>
      <c r="T5415" s="53"/>
      <c r="Y5415" s="28"/>
    </row>
    <row r="5416" spans="9:25" x14ac:dyDescent="0.3">
      <c r="I5416" s="22">
        <v>45135</v>
      </c>
      <c r="J5416" s="29">
        <f t="shared" si="175"/>
        <v>2023</v>
      </c>
      <c r="K5416" s="29">
        <v>9125</v>
      </c>
      <c r="L5416" s="42">
        <v>6900.23</v>
      </c>
      <c r="M5416" s="26">
        <f t="shared" si="176"/>
        <v>-8.1344637348673889E-3</v>
      </c>
      <c r="N5416" s="54"/>
      <c r="O5416" s="26"/>
      <c r="T5416" s="53"/>
      <c r="Y5416" s="28"/>
    </row>
    <row r="5417" spans="9:25" x14ac:dyDescent="0.3">
      <c r="I5417" s="22">
        <v>45138</v>
      </c>
      <c r="J5417" s="29">
        <f t="shared" si="175"/>
        <v>2023</v>
      </c>
      <c r="K5417" s="29">
        <v>9125</v>
      </c>
      <c r="L5417" s="42">
        <v>6931.36</v>
      </c>
      <c r="M5417" s="26" t="str">
        <f t="shared" si="176"/>
        <v/>
      </c>
      <c r="N5417" s="54"/>
      <c r="O5417" s="26"/>
      <c r="T5417" s="53"/>
      <c r="Y5417" s="28"/>
    </row>
    <row r="5418" spans="9:25" x14ac:dyDescent="0.3">
      <c r="I5418" s="22">
        <v>45139</v>
      </c>
      <c r="J5418" s="29">
        <f t="shared" si="175"/>
        <v>2023</v>
      </c>
      <c r="K5418" s="29">
        <v>9125</v>
      </c>
      <c r="L5418" s="42">
        <v>6886.5</v>
      </c>
      <c r="M5418" s="26">
        <f t="shared" si="176"/>
        <v>-1.180694468759234E-2</v>
      </c>
      <c r="N5418" s="54"/>
      <c r="O5418" s="26"/>
      <c r="T5418" s="53"/>
      <c r="Y5418" s="28"/>
    </row>
    <row r="5419" spans="9:25" x14ac:dyDescent="0.3">
      <c r="I5419" s="22">
        <v>45140</v>
      </c>
      <c r="J5419" s="29">
        <f t="shared" si="175"/>
        <v>2023</v>
      </c>
      <c r="K5419" s="29">
        <v>9200</v>
      </c>
      <c r="L5419" s="42">
        <v>6854.51</v>
      </c>
      <c r="M5419" s="26">
        <f t="shared" si="176"/>
        <v>-1.9125206062826215E-2</v>
      </c>
      <c r="N5419" s="54"/>
      <c r="O5419" s="26"/>
      <c r="T5419" s="53"/>
      <c r="Y5419" s="28"/>
    </row>
    <row r="5420" spans="9:25" x14ac:dyDescent="0.3">
      <c r="I5420" s="22">
        <v>45141</v>
      </c>
      <c r="J5420" s="29">
        <f t="shared" si="175"/>
        <v>2023</v>
      </c>
      <c r="K5420" s="29">
        <v>9250</v>
      </c>
      <c r="L5420" s="42">
        <v>6898.08</v>
      </c>
      <c r="M5420" s="26">
        <f t="shared" si="176"/>
        <v>-1.9168506830051429E-2</v>
      </c>
      <c r="N5420" s="54"/>
      <c r="O5420" s="26"/>
      <c r="T5420" s="53"/>
      <c r="Y5420" s="28"/>
    </row>
    <row r="5421" spans="9:25" x14ac:dyDescent="0.3">
      <c r="I5421" s="22">
        <v>45142</v>
      </c>
      <c r="J5421" s="29">
        <f t="shared" si="175"/>
        <v>2023</v>
      </c>
      <c r="K5421" s="29">
        <v>9150</v>
      </c>
      <c r="L5421" s="42">
        <v>6852.84</v>
      </c>
      <c r="M5421" s="26">
        <f t="shared" si="176"/>
        <v>-2.8978299219962197E-2</v>
      </c>
      <c r="N5421" s="54"/>
      <c r="O5421" s="26"/>
      <c r="T5421" s="53"/>
      <c r="Y5421" s="28"/>
    </row>
    <row r="5422" spans="9:25" x14ac:dyDescent="0.3">
      <c r="I5422" s="22">
        <v>45145</v>
      </c>
      <c r="J5422" s="29">
        <f t="shared" si="175"/>
        <v>2023</v>
      </c>
      <c r="K5422" s="29">
        <v>9275</v>
      </c>
      <c r="L5422" s="42">
        <v>6886.37</v>
      </c>
      <c r="M5422" s="26" t="str">
        <f t="shared" si="176"/>
        <v/>
      </c>
      <c r="N5422" s="54"/>
      <c r="O5422" s="26"/>
      <c r="T5422" s="53"/>
      <c r="Y5422" s="28"/>
    </row>
    <row r="5423" spans="9:25" x14ac:dyDescent="0.3">
      <c r="I5423" s="22">
        <v>45146</v>
      </c>
      <c r="J5423" s="29">
        <f t="shared" si="175"/>
        <v>2023</v>
      </c>
      <c r="K5423" s="29">
        <v>9200</v>
      </c>
      <c r="L5423" s="42">
        <v>6868.81</v>
      </c>
      <c r="M5423" s="26">
        <f t="shared" si="176"/>
        <v>-3.0766842814508553E-2</v>
      </c>
      <c r="N5423" s="54"/>
      <c r="O5423" s="26"/>
      <c r="T5423" s="53"/>
      <c r="Y5423" s="28"/>
    </row>
    <row r="5424" spans="9:25" x14ac:dyDescent="0.3">
      <c r="I5424" s="22">
        <v>45147</v>
      </c>
      <c r="J5424" s="29">
        <f t="shared" si="175"/>
        <v>2023</v>
      </c>
      <c r="K5424" s="29">
        <v>9400</v>
      </c>
      <c r="L5424" s="42">
        <v>6875.11</v>
      </c>
      <c r="M5424" s="26">
        <f t="shared" si="176"/>
        <v>-3.2067274119793723E-2</v>
      </c>
      <c r="N5424" s="54"/>
      <c r="O5424" s="26"/>
      <c r="T5424" s="53"/>
      <c r="Y5424" s="28"/>
    </row>
    <row r="5425" spans="9:25" x14ac:dyDescent="0.3">
      <c r="I5425" s="22">
        <v>45148</v>
      </c>
      <c r="J5425" s="29">
        <f t="shared" si="175"/>
        <v>2023</v>
      </c>
      <c r="K5425" s="29">
        <v>9400</v>
      </c>
      <c r="L5425" s="42">
        <v>6893.28</v>
      </c>
      <c r="M5425" s="26">
        <f t="shared" si="176"/>
        <v>-2.7230237756553553E-2</v>
      </c>
      <c r="N5425" s="54"/>
      <c r="O5425" s="26"/>
      <c r="T5425" s="53"/>
      <c r="Y5425" s="28"/>
    </row>
    <row r="5426" spans="9:25" x14ac:dyDescent="0.3">
      <c r="I5426" s="22">
        <v>45149</v>
      </c>
      <c r="J5426" s="29">
        <f t="shared" si="175"/>
        <v>2023</v>
      </c>
      <c r="K5426" s="29">
        <v>9400</v>
      </c>
      <c r="L5426" s="42">
        <v>6879.98</v>
      </c>
      <c r="M5426" s="26">
        <f t="shared" si="176"/>
        <v>-3.9161274735035487E-2</v>
      </c>
      <c r="N5426" s="54"/>
      <c r="O5426" s="26"/>
      <c r="T5426" s="53"/>
      <c r="Y5426" s="28"/>
    </row>
    <row r="5427" spans="9:25" x14ac:dyDescent="0.3">
      <c r="I5427" s="22">
        <v>45152</v>
      </c>
      <c r="J5427" s="29">
        <f t="shared" si="175"/>
        <v>2023</v>
      </c>
      <c r="K5427" s="29">
        <v>9350</v>
      </c>
      <c r="L5427" s="42">
        <v>6910.17</v>
      </c>
      <c r="M5427" s="26" t="str">
        <f t="shared" si="176"/>
        <v/>
      </c>
      <c r="N5427" s="54"/>
      <c r="O5427" s="26"/>
      <c r="T5427" s="53"/>
      <c r="Y5427" s="28"/>
    </row>
    <row r="5428" spans="9:25" x14ac:dyDescent="0.3">
      <c r="I5428" s="22">
        <v>45153</v>
      </c>
      <c r="J5428" s="29">
        <f t="shared" si="175"/>
        <v>2023</v>
      </c>
      <c r="K5428" s="29">
        <v>9300</v>
      </c>
      <c r="L5428" s="42">
        <v>6915.1</v>
      </c>
      <c r="M5428" s="26">
        <f t="shared" si="176"/>
        <v>-2.5119549771050825E-2</v>
      </c>
      <c r="N5428" s="54"/>
      <c r="O5428" s="26"/>
      <c r="T5428" s="53"/>
      <c r="Y5428" s="28"/>
    </row>
    <row r="5429" spans="9:25" x14ac:dyDescent="0.3">
      <c r="I5429" s="22">
        <v>45154</v>
      </c>
      <c r="J5429" s="29">
        <f t="shared" si="175"/>
        <v>2023</v>
      </c>
      <c r="K5429" s="29">
        <v>9300</v>
      </c>
      <c r="L5429" s="42">
        <v>6900.54</v>
      </c>
      <c r="M5429" s="26">
        <f t="shared" si="176"/>
        <v>-3.2650400577560627E-2</v>
      </c>
      <c r="N5429" s="54"/>
      <c r="O5429" s="26"/>
      <c r="T5429" s="53"/>
      <c r="Y5429" s="28"/>
    </row>
    <row r="5430" spans="9:25" x14ac:dyDescent="0.3">
      <c r="I5430" s="22">
        <v>45156</v>
      </c>
      <c r="J5430" s="29">
        <f t="shared" si="175"/>
        <v>2023</v>
      </c>
      <c r="K5430" s="29">
        <v>9250</v>
      </c>
      <c r="L5430" s="42">
        <v>6859.91</v>
      </c>
      <c r="M5430" s="26">
        <f t="shared" si="176"/>
        <v>-4.5452900970700934E-2</v>
      </c>
      <c r="N5430" s="54"/>
      <c r="O5430" s="26"/>
      <c r="T5430" s="53"/>
      <c r="Y5430" s="28"/>
    </row>
    <row r="5431" spans="9:25" x14ac:dyDescent="0.3">
      <c r="I5431" s="22">
        <v>45159</v>
      </c>
      <c r="J5431" s="29">
        <f t="shared" si="175"/>
        <v>2023</v>
      </c>
      <c r="K5431" s="29">
        <v>9175</v>
      </c>
      <c r="L5431" s="42">
        <v>6866.03</v>
      </c>
      <c r="M5431" s="26" t="str">
        <f t="shared" si="176"/>
        <v/>
      </c>
      <c r="N5431" s="54"/>
      <c r="O5431" s="26"/>
      <c r="T5431" s="53"/>
      <c r="Y5431" s="28"/>
    </row>
    <row r="5432" spans="9:25" x14ac:dyDescent="0.3">
      <c r="I5432" s="22">
        <v>45160</v>
      </c>
      <c r="J5432" s="29">
        <f t="shared" si="175"/>
        <v>2023</v>
      </c>
      <c r="K5432" s="29">
        <v>9300</v>
      </c>
      <c r="L5432" s="42">
        <v>6916.45</v>
      </c>
      <c r="M5432" s="26">
        <f t="shared" si="176"/>
        <v>-2.6945770809709616E-2</v>
      </c>
      <c r="N5432" s="54"/>
      <c r="O5432" s="26"/>
      <c r="T5432" s="53"/>
      <c r="Y5432" s="28"/>
    </row>
    <row r="5433" spans="9:25" x14ac:dyDescent="0.3">
      <c r="I5433" s="22">
        <v>45161</v>
      </c>
      <c r="J5433" s="29">
        <f t="shared" si="175"/>
        <v>2023</v>
      </c>
      <c r="K5433" s="29">
        <v>9300</v>
      </c>
      <c r="L5433" s="42">
        <v>6921.41</v>
      </c>
      <c r="M5433" s="26">
        <f t="shared" si="176"/>
        <v>-3.3763909499432601E-2</v>
      </c>
      <c r="N5433" s="54"/>
      <c r="O5433" s="26"/>
      <c r="T5433" s="53"/>
      <c r="Y5433" s="28"/>
    </row>
    <row r="5434" spans="9:25" x14ac:dyDescent="0.3">
      <c r="I5434" s="22">
        <v>45162</v>
      </c>
      <c r="J5434" s="29">
        <f t="shared" si="175"/>
        <v>2023</v>
      </c>
      <c r="K5434" s="29">
        <v>9200</v>
      </c>
      <c r="L5434" s="42">
        <v>6899.39</v>
      </c>
      <c r="M5434" s="26">
        <f t="shared" si="176"/>
        <v>-4.1046824680911351E-2</v>
      </c>
      <c r="N5434" s="54"/>
      <c r="O5434" s="26"/>
      <c r="T5434" s="53"/>
      <c r="Y5434" s="28"/>
    </row>
    <row r="5435" spans="9:25" x14ac:dyDescent="0.3">
      <c r="I5435" s="22">
        <v>45163</v>
      </c>
      <c r="J5435" s="29">
        <f t="shared" si="175"/>
        <v>2023</v>
      </c>
      <c r="K5435" s="29">
        <v>9275</v>
      </c>
      <c r="L5435" s="42">
        <v>6895.44</v>
      </c>
      <c r="M5435" s="26">
        <f t="shared" si="176"/>
        <v>-3.8857240030609703E-2</v>
      </c>
      <c r="N5435" s="54"/>
      <c r="O5435" s="26"/>
      <c r="T5435" s="53"/>
      <c r="Y5435" s="28"/>
    </row>
    <row r="5436" spans="9:25" x14ac:dyDescent="0.3">
      <c r="I5436" s="22">
        <v>45166</v>
      </c>
      <c r="J5436" s="29">
        <f t="shared" si="175"/>
        <v>2023</v>
      </c>
      <c r="K5436" s="29">
        <v>9200</v>
      </c>
      <c r="L5436" s="42">
        <v>6921.73</v>
      </c>
      <c r="M5436" s="26" t="str">
        <f t="shared" si="176"/>
        <v/>
      </c>
      <c r="N5436" s="54"/>
      <c r="O5436" s="26"/>
      <c r="T5436" s="53"/>
      <c r="Y5436" s="28"/>
    </row>
    <row r="5437" spans="9:25" x14ac:dyDescent="0.3">
      <c r="I5437" s="22">
        <v>45167</v>
      </c>
      <c r="J5437" s="29">
        <f t="shared" si="175"/>
        <v>2023</v>
      </c>
      <c r="K5437" s="29">
        <v>9250</v>
      </c>
      <c r="L5437" s="42">
        <v>6957.84</v>
      </c>
      <c r="M5437" s="26">
        <f t="shared" si="176"/>
        <v>-2.307302409237633E-2</v>
      </c>
      <c r="N5437" s="54"/>
      <c r="O5437" s="26"/>
      <c r="T5437" s="53"/>
      <c r="Y5437" s="28"/>
    </row>
    <row r="5438" spans="9:25" x14ac:dyDescent="0.3">
      <c r="I5438" s="22">
        <v>45168</v>
      </c>
      <c r="J5438" s="29">
        <f t="shared" si="175"/>
        <v>2023</v>
      </c>
      <c r="K5438" s="29">
        <v>9200</v>
      </c>
      <c r="L5438" s="42">
        <v>6966.66</v>
      </c>
      <c r="M5438" s="26">
        <f t="shared" si="176"/>
        <v>-2.6930764428093196E-2</v>
      </c>
      <c r="N5438" s="54"/>
      <c r="O5438" s="26"/>
      <c r="T5438" s="53"/>
      <c r="Y5438" s="28"/>
    </row>
    <row r="5439" spans="9:25" x14ac:dyDescent="0.3">
      <c r="I5439" s="22">
        <v>45169</v>
      </c>
      <c r="J5439" s="29">
        <f t="shared" si="175"/>
        <v>2023</v>
      </c>
      <c r="K5439" s="29">
        <v>9175</v>
      </c>
      <c r="L5439" s="42">
        <v>6953.26</v>
      </c>
      <c r="M5439" s="26">
        <f t="shared" si="176"/>
        <v>-3.1389172525523805E-2</v>
      </c>
      <c r="N5439" s="54"/>
      <c r="O5439" s="26"/>
      <c r="T5439" s="53"/>
      <c r="Y5439" s="28"/>
    </row>
    <row r="5440" spans="9:25" x14ac:dyDescent="0.3">
      <c r="I5440" s="22">
        <v>45170</v>
      </c>
      <c r="J5440" s="29">
        <f t="shared" si="175"/>
        <v>2023</v>
      </c>
      <c r="K5440" s="29">
        <v>9225</v>
      </c>
      <c r="L5440" s="42">
        <v>6977.65</v>
      </c>
      <c r="M5440" s="26">
        <f t="shared" si="176"/>
        <v>-2.4527827095944515E-2</v>
      </c>
      <c r="N5440" s="54"/>
      <c r="O5440" s="26"/>
      <c r="T5440" s="53"/>
      <c r="Y5440" s="28"/>
    </row>
    <row r="5441" spans="9:25" x14ac:dyDescent="0.3">
      <c r="I5441" s="22">
        <v>45173</v>
      </c>
      <c r="J5441" s="29">
        <f t="shared" si="175"/>
        <v>2023</v>
      </c>
      <c r="K5441" s="29">
        <v>9225</v>
      </c>
      <c r="L5441" s="42">
        <v>6996.75</v>
      </c>
      <c r="M5441" s="26" t="str">
        <f t="shared" si="176"/>
        <v/>
      </c>
      <c r="N5441" s="54"/>
      <c r="O5441" s="26"/>
      <c r="T5441" s="53"/>
      <c r="Y5441" s="28"/>
    </row>
    <row r="5442" spans="9:25" x14ac:dyDescent="0.3">
      <c r="I5442" s="22">
        <v>45174</v>
      </c>
      <c r="J5442" s="29">
        <f t="shared" si="175"/>
        <v>2023</v>
      </c>
      <c r="K5442" s="29">
        <v>9225</v>
      </c>
      <c r="L5442" s="42">
        <v>6991.71</v>
      </c>
      <c r="M5442" s="26">
        <f t="shared" si="176"/>
        <v>-3.3209898394331777E-2</v>
      </c>
      <c r="N5442" s="54"/>
      <c r="O5442" s="26"/>
      <c r="T5442" s="53"/>
      <c r="Y5442" s="28"/>
    </row>
    <row r="5443" spans="9:25" x14ac:dyDescent="0.3">
      <c r="I5443" s="22">
        <v>45175</v>
      </c>
      <c r="J5443" s="29">
        <f t="shared" si="175"/>
        <v>2023</v>
      </c>
      <c r="K5443" s="29">
        <v>9150</v>
      </c>
      <c r="L5443" s="42">
        <v>6995.95</v>
      </c>
      <c r="M5443" s="26">
        <f t="shared" si="176"/>
        <v>-3.2794795082647148E-2</v>
      </c>
      <c r="N5443" s="54"/>
      <c r="O5443" s="26"/>
      <c r="T5443" s="53"/>
      <c r="Y5443" s="28"/>
    </row>
    <row r="5444" spans="9:25" x14ac:dyDescent="0.3">
      <c r="I5444" s="22">
        <v>45176</v>
      </c>
      <c r="J5444" s="29">
        <f t="shared" si="175"/>
        <v>2023</v>
      </c>
      <c r="K5444" s="29">
        <v>9175</v>
      </c>
      <c r="L5444" s="42">
        <v>6954.81</v>
      </c>
      <c r="M5444" s="26">
        <f t="shared" si="176"/>
        <v>-3.2274627231186209E-2</v>
      </c>
      <c r="N5444" s="54"/>
      <c r="O5444" s="26"/>
      <c r="T5444" s="53"/>
      <c r="Y5444" s="28"/>
    </row>
    <row r="5445" spans="9:25" x14ac:dyDescent="0.3">
      <c r="I5445" s="22">
        <v>45177</v>
      </c>
      <c r="J5445" s="29">
        <f t="shared" ref="J5445:J5508" si="177">YEAR(I5445)</f>
        <v>2023</v>
      </c>
      <c r="K5445" s="29">
        <v>9125</v>
      </c>
      <c r="L5445" s="42">
        <v>6924.78</v>
      </c>
      <c r="M5445" s="26">
        <f t="shared" ref="M5445:M5508" si="178">IFERROR((L5445-_xlfn.XLOOKUP(EDATE(I5445, -12), I:I, L:L, "", 0)) / _xlfn.XLOOKUP(EDATE(I5445, -12), I:I, L:L, "", 0),IF(_xlfn.XLOOKUP(EDATE(I5445, -12), I:I, L:L, "", 0)=0, "Previous Year Value is Zero", ""))</f>
        <v>-4.2483289592672682E-2</v>
      </c>
      <c r="N5445" s="54"/>
      <c r="O5445" s="26"/>
      <c r="T5445" s="53"/>
      <c r="Y5445" s="28"/>
    </row>
    <row r="5446" spans="9:25" x14ac:dyDescent="0.3">
      <c r="I5446" s="22">
        <v>45180</v>
      </c>
      <c r="J5446" s="29">
        <f t="shared" si="177"/>
        <v>2023</v>
      </c>
      <c r="K5446" s="29">
        <v>9125</v>
      </c>
      <c r="L5446" s="42">
        <v>6963.39</v>
      </c>
      <c r="M5446" s="26" t="str">
        <f t="shared" si="178"/>
        <v/>
      </c>
      <c r="N5446" s="54"/>
      <c r="O5446" s="26"/>
      <c r="T5446" s="53"/>
      <c r="Y5446" s="28"/>
    </row>
    <row r="5447" spans="9:25" x14ac:dyDescent="0.3">
      <c r="I5447" s="22">
        <v>45181</v>
      </c>
      <c r="J5447" s="29">
        <f t="shared" si="177"/>
        <v>2023</v>
      </c>
      <c r="K5447" s="29">
        <v>9100</v>
      </c>
      <c r="L5447" s="42">
        <v>6933.97</v>
      </c>
      <c r="M5447" s="26">
        <f t="shared" si="178"/>
        <v>-4.417833994535772E-2</v>
      </c>
      <c r="N5447" s="54"/>
      <c r="O5447" s="26"/>
      <c r="T5447" s="53"/>
      <c r="Y5447" s="28"/>
    </row>
    <row r="5448" spans="9:25" x14ac:dyDescent="0.3">
      <c r="I5448" s="22">
        <v>45182</v>
      </c>
      <c r="J5448" s="29">
        <f t="shared" si="177"/>
        <v>2023</v>
      </c>
      <c r="K5448" s="29">
        <v>9075</v>
      </c>
      <c r="L5448" s="42">
        <v>6935.48</v>
      </c>
      <c r="M5448" s="26">
        <f t="shared" si="178"/>
        <v>-5.227370244956981E-2</v>
      </c>
      <c r="N5448" s="54"/>
      <c r="O5448" s="26"/>
      <c r="T5448" s="53"/>
      <c r="Y5448" s="28"/>
    </row>
    <row r="5449" spans="9:25" x14ac:dyDescent="0.3">
      <c r="I5449" s="22">
        <v>45183</v>
      </c>
      <c r="J5449" s="29">
        <f t="shared" si="177"/>
        <v>2023</v>
      </c>
      <c r="K5449" s="29">
        <v>9100</v>
      </c>
      <c r="L5449" s="42">
        <v>6959.33</v>
      </c>
      <c r="M5449" s="26">
        <f t="shared" si="178"/>
        <v>-4.3795891224059094E-2</v>
      </c>
      <c r="N5449" s="54"/>
      <c r="O5449" s="26"/>
      <c r="T5449" s="53"/>
      <c r="Y5449" s="28"/>
    </row>
    <row r="5450" spans="9:25" x14ac:dyDescent="0.3">
      <c r="I5450" s="22">
        <v>45184</v>
      </c>
      <c r="J5450" s="29">
        <f t="shared" si="177"/>
        <v>2023</v>
      </c>
      <c r="K5450" s="29">
        <v>9000</v>
      </c>
      <c r="L5450" s="42">
        <v>6982.79</v>
      </c>
      <c r="M5450" s="26">
        <f t="shared" si="178"/>
        <v>-4.4186651335961509E-2</v>
      </c>
      <c r="N5450" s="54"/>
      <c r="O5450" s="26"/>
      <c r="T5450" s="53"/>
      <c r="Y5450" s="28"/>
    </row>
    <row r="5451" spans="9:25" x14ac:dyDescent="0.3">
      <c r="I5451" s="22">
        <v>45187</v>
      </c>
      <c r="J5451" s="29">
        <f t="shared" si="177"/>
        <v>2023</v>
      </c>
      <c r="K5451" s="29">
        <v>9000</v>
      </c>
      <c r="L5451" s="42">
        <v>6936.08</v>
      </c>
      <c r="M5451" s="26" t="str">
        <f t="shared" si="178"/>
        <v/>
      </c>
      <c r="N5451" s="54"/>
      <c r="O5451" s="26"/>
      <c r="T5451" s="53"/>
      <c r="Y5451" s="28"/>
    </row>
    <row r="5452" spans="9:25" x14ac:dyDescent="0.3">
      <c r="I5452" s="22">
        <v>45188</v>
      </c>
      <c r="J5452" s="29">
        <f t="shared" si="177"/>
        <v>2023</v>
      </c>
      <c r="K5452" s="29">
        <v>9075</v>
      </c>
      <c r="L5452" s="42">
        <v>6980.32</v>
      </c>
      <c r="M5452" s="26">
        <f t="shared" si="178"/>
        <v>-2.9903453413179657E-2</v>
      </c>
      <c r="N5452" s="54"/>
      <c r="O5452" s="26"/>
      <c r="T5452" s="53"/>
      <c r="Y5452" s="28"/>
    </row>
    <row r="5453" spans="9:25" x14ac:dyDescent="0.3">
      <c r="I5453" s="22">
        <v>45189</v>
      </c>
      <c r="J5453" s="29">
        <f t="shared" si="177"/>
        <v>2023</v>
      </c>
      <c r="K5453" s="29">
        <v>9150</v>
      </c>
      <c r="L5453" s="42">
        <v>7011.68</v>
      </c>
      <c r="M5453" s="26">
        <f t="shared" si="178"/>
        <v>-2.5742849401482509E-2</v>
      </c>
      <c r="N5453" s="54"/>
      <c r="O5453" s="26"/>
      <c r="T5453" s="53"/>
      <c r="Y5453" s="28"/>
    </row>
    <row r="5454" spans="9:25" x14ac:dyDescent="0.3">
      <c r="I5454" s="22">
        <v>45190</v>
      </c>
      <c r="J5454" s="29">
        <f t="shared" si="177"/>
        <v>2023</v>
      </c>
      <c r="K5454" s="29">
        <v>9125</v>
      </c>
      <c r="L5454" s="42">
        <v>6991.47</v>
      </c>
      <c r="M5454" s="26">
        <f t="shared" si="178"/>
        <v>-2.7383348798257188E-2</v>
      </c>
      <c r="N5454" s="54"/>
      <c r="O5454" s="26"/>
      <c r="T5454" s="53"/>
      <c r="Y5454" s="28"/>
    </row>
    <row r="5455" spans="9:25" x14ac:dyDescent="0.3">
      <c r="I5455" s="22">
        <v>45191</v>
      </c>
      <c r="J5455" s="29">
        <f t="shared" si="177"/>
        <v>2023</v>
      </c>
      <c r="K5455" s="29">
        <v>9075</v>
      </c>
      <c r="L5455" s="42">
        <v>7016.84</v>
      </c>
      <c r="M5455" s="26">
        <f t="shared" si="178"/>
        <v>-2.799176052894408E-2</v>
      </c>
      <c r="N5455" s="54"/>
      <c r="O5455" s="26"/>
      <c r="T5455" s="53"/>
      <c r="Y5455" s="28"/>
    </row>
    <row r="5456" spans="9:25" x14ac:dyDescent="0.3">
      <c r="I5456" s="22">
        <v>45194</v>
      </c>
      <c r="J5456" s="29">
        <f t="shared" si="177"/>
        <v>2023</v>
      </c>
      <c r="K5456" s="29">
        <v>9000</v>
      </c>
      <c r="L5456" s="42">
        <v>6998.38</v>
      </c>
      <c r="M5456" s="26" t="str">
        <f t="shared" si="178"/>
        <v/>
      </c>
      <c r="N5456" s="54"/>
      <c r="O5456" s="26"/>
      <c r="T5456" s="53"/>
      <c r="Y5456" s="28"/>
    </row>
    <row r="5457" spans="9:25" x14ac:dyDescent="0.3">
      <c r="I5457" s="22">
        <v>45195</v>
      </c>
      <c r="J5457" s="29">
        <f t="shared" si="177"/>
        <v>2023</v>
      </c>
      <c r="K5457" s="29">
        <v>8950</v>
      </c>
      <c r="L5457" s="42">
        <v>6923.8</v>
      </c>
      <c r="M5457" s="26">
        <f t="shared" si="178"/>
        <v>-2.8579445808488223E-2</v>
      </c>
      <c r="N5457" s="54"/>
      <c r="O5457" s="26"/>
      <c r="T5457" s="53"/>
      <c r="Y5457" s="28"/>
    </row>
    <row r="5458" spans="9:25" x14ac:dyDescent="0.3">
      <c r="I5458" s="22">
        <v>45196</v>
      </c>
      <c r="J5458" s="29">
        <f t="shared" si="177"/>
        <v>2023</v>
      </c>
      <c r="K5458" s="29">
        <v>8875</v>
      </c>
      <c r="L5458" s="42">
        <v>6937.83</v>
      </c>
      <c r="M5458" s="26">
        <f t="shared" si="178"/>
        <v>-2.4551314947732484E-2</v>
      </c>
      <c r="N5458" s="54"/>
      <c r="O5458" s="26"/>
      <c r="T5458" s="53"/>
      <c r="Y5458" s="28"/>
    </row>
    <row r="5459" spans="9:25" x14ac:dyDescent="0.3">
      <c r="I5459" s="22">
        <v>45198</v>
      </c>
      <c r="J5459" s="29">
        <f t="shared" si="177"/>
        <v>2023</v>
      </c>
      <c r="K5459" s="29">
        <v>8825</v>
      </c>
      <c r="L5459" s="42">
        <v>6939.89</v>
      </c>
      <c r="M5459" s="26">
        <f t="shared" si="178"/>
        <v>-1.3687786020863462E-2</v>
      </c>
      <c r="N5459" s="54"/>
      <c r="O5459" s="26"/>
      <c r="T5459" s="53"/>
      <c r="Y5459" s="28"/>
    </row>
    <row r="5460" spans="9:25" x14ac:dyDescent="0.3">
      <c r="I5460" s="22">
        <v>45201</v>
      </c>
      <c r="J5460" s="29">
        <f t="shared" si="177"/>
        <v>2023</v>
      </c>
      <c r="K5460" s="29">
        <v>9075</v>
      </c>
      <c r="L5460" s="42">
        <v>6961.46</v>
      </c>
      <c r="M5460" s="26" t="str">
        <f t="shared" si="178"/>
        <v/>
      </c>
      <c r="N5460" s="54"/>
      <c r="O5460" s="26"/>
      <c r="T5460" s="53"/>
      <c r="Y5460" s="28"/>
    </row>
    <row r="5461" spans="9:25" x14ac:dyDescent="0.3">
      <c r="I5461" s="22">
        <v>45202</v>
      </c>
      <c r="J5461" s="29">
        <f t="shared" si="177"/>
        <v>2023</v>
      </c>
      <c r="K5461" s="29">
        <v>9200</v>
      </c>
      <c r="L5461" s="42">
        <v>6940.89</v>
      </c>
      <c r="M5461" s="26">
        <f t="shared" si="178"/>
        <v>-9.8192224511107328E-3</v>
      </c>
      <c r="N5461" s="54"/>
      <c r="O5461" s="26"/>
      <c r="T5461" s="53"/>
      <c r="Y5461" s="28"/>
    </row>
    <row r="5462" spans="9:25" x14ac:dyDescent="0.3">
      <c r="I5462" s="22">
        <v>45203</v>
      </c>
      <c r="J5462" s="29">
        <f t="shared" si="177"/>
        <v>2023</v>
      </c>
      <c r="K5462" s="29">
        <v>9200</v>
      </c>
      <c r="L5462" s="42">
        <v>6886.58</v>
      </c>
      <c r="M5462" s="26">
        <f t="shared" si="178"/>
        <v>-2.6254690862609731E-2</v>
      </c>
      <c r="N5462" s="54"/>
      <c r="O5462" s="26"/>
      <c r="T5462" s="53"/>
      <c r="Y5462" s="28"/>
    </row>
    <row r="5463" spans="9:25" x14ac:dyDescent="0.3">
      <c r="I5463" s="22">
        <v>45204</v>
      </c>
      <c r="J5463" s="29">
        <f t="shared" si="177"/>
        <v>2023</v>
      </c>
      <c r="K5463" s="29">
        <v>9075</v>
      </c>
      <c r="L5463" s="42">
        <v>6874.83</v>
      </c>
      <c r="M5463" s="26">
        <f t="shared" si="178"/>
        <v>-2.8346140636770607E-2</v>
      </c>
      <c r="N5463" s="54"/>
      <c r="O5463" s="26"/>
      <c r="T5463" s="53"/>
      <c r="Y5463" s="28"/>
    </row>
    <row r="5464" spans="9:25" x14ac:dyDescent="0.3">
      <c r="I5464" s="22">
        <v>45205</v>
      </c>
      <c r="J5464" s="29">
        <f t="shared" si="177"/>
        <v>2023</v>
      </c>
      <c r="K5464" s="29">
        <v>9025</v>
      </c>
      <c r="L5464" s="42">
        <v>6888.52</v>
      </c>
      <c r="M5464" s="26">
        <f t="shared" si="178"/>
        <v>-2.65804861642987E-2</v>
      </c>
      <c r="N5464" s="54"/>
      <c r="O5464" s="26"/>
      <c r="T5464" s="53"/>
      <c r="Y5464" s="28"/>
    </row>
    <row r="5465" spans="9:25" x14ac:dyDescent="0.3">
      <c r="I5465" s="22">
        <v>45208</v>
      </c>
      <c r="J5465" s="29">
        <f t="shared" si="177"/>
        <v>2023</v>
      </c>
      <c r="K5465" s="29">
        <v>9050</v>
      </c>
      <c r="L5465" s="42">
        <v>6891.46</v>
      </c>
      <c r="M5465" s="26" t="str">
        <f t="shared" si="178"/>
        <v/>
      </c>
      <c r="N5465" s="54"/>
      <c r="O5465" s="26"/>
      <c r="T5465" s="53"/>
      <c r="Y5465" s="28"/>
    </row>
    <row r="5466" spans="9:25" x14ac:dyDescent="0.3">
      <c r="I5466" s="22">
        <v>45209</v>
      </c>
      <c r="J5466" s="29">
        <f t="shared" si="177"/>
        <v>2023</v>
      </c>
      <c r="K5466" s="29">
        <v>8925</v>
      </c>
      <c r="L5466" s="42">
        <v>6922.19</v>
      </c>
      <c r="M5466" s="26">
        <f t="shared" si="178"/>
        <v>-1.032397346448588E-2</v>
      </c>
      <c r="N5466" s="54"/>
      <c r="O5466" s="26"/>
      <c r="T5466" s="53"/>
      <c r="Y5466" s="28"/>
    </row>
    <row r="5467" spans="9:25" x14ac:dyDescent="0.3">
      <c r="I5467" s="22">
        <v>45210</v>
      </c>
      <c r="J5467" s="29">
        <f t="shared" si="177"/>
        <v>2023</v>
      </c>
      <c r="K5467" s="29">
        <v>8925</v>
      </c>
      <c r="L5467" s="42">
        <v>6931.75</v>
      </c>
      <c r="M5467" s="26">
        <f t="shared" si="178"/>
        <v>-1.0664130332965328E-3</v>
      </c>
      <c r="N5467" s="54"/>
      <c r="O5467" s="26"/>
      <c r="T5467" s="53"/>
      <c r="Y5467" s="28"/>
    </row>
    <row r="5468" spans="9:25" x14ac:dyDescent="0.3">
      <c r="I5468" s="22">
        <v>45211</v>
      </c>
      <c r="J5468" s="29">
        <f t="shared" si="177"/>
        <v>2023</v>
      </c>
      <c r="K5468" s="29">
        <v>9050</v>
      </c>
      <c r="L5468" s="42">
        <v>6935.15</v>
      </c>
      <c r="M5468" s="26">
        <f t="shared" si="178"/>
        <v>3.7544089700558528E-3</v>
      </c>
      <c r="N5468" s="54"/>
      <c r="O5468" s="26"/>
      <c r="T5468" s="53"/>
      <c r="Y5468" s="28"/>
    </row>
    <row r="5469" spans="9:25" x14ac:dyDescent="0.3">
      <c r="I5469" s="22">
        <v>45212</v>
      </c>
      <c r="J5469" s="29">
        <f t="shared" si="177"/>
        <v>2023</v>
      </c>
      <c r="K5469" s="29">
        <v>9075</v>
      </c>
      <c r="L5469" s="42">
        <v>6926.78</v>
      </c>
      <c r="M5469" s="26">
        <f t="shared" si="178"/>
        <v>6.7072346572915028E-3</v>
      </c>
      <c r="N5469" s="54"/>
      <c r="O5469" s="26"/>
      <c r="T5469" s="53"/>
      <c r="Y5469" s="28"/>
    </row>
    <row r="5470" spans="9:25" x14ac:dyDescent="0.3">
      <c r="I5470" s="22">
        <v>45215</v>
      </c>
      <c r="J5470" s="29">
        <f t="shared" si="177"/>
        <v>2023</v>
      </c>
      <c r="K5470" s="29">
        <v>9100</v>
      </c>
      <c r="L5470" s="42">
        <v>6896.29</v>
      </c>
      <c r="M5470" s="26" t="str">
        <f t="shared" si="178"/>
        <v/>
      </c>
      <c r="N5470" s="54"/>
      <c r="O5470" s="26"/>
      <c r="T5470" s="53"/>
      <c r="Y5470" s="28"/>
    </row>
    <row r="5471" spans="9:25" x14ac:dyDescent="0.3">
      <c r="I5471" s="22">
        <v>45216</v>
      </c>
      <c r="J5471" s="29">
        <f t="shared" si="177"/>
        <v>2023</v>
      </c>
      <c r="K5471" s="29">
        <v>8950</v>
      </c>
      <c r="L5471" s="42">
        <v>6939.62</v>
      </c>
      <c r="M5471" s="26">
        <f t="shared" si="178"/>
        <v>1.5883193385564886E-2</v>
      </c>
      <c r="N5471" s="54"/>
      <c r="O5471" s="26"/>
      <c r="T5471" s="53"/>
      <c r="Y5471" s="28"/>
    </row>
    <row r="5472" spans="9:25" x14ac:dyDescent="0.3">
      <c r="I5472" s="22">
        <v>45217</v>
      </c>
      <c r="J5472" s="29">
        <f t="shared" si="177"/>
        <v>2023</v>
      </c>
      <c r="K5472" s="29">
        <v>8850</v>
      </c>
      <c r="L5472" s="42">
        <v>6927.91</v>
      </c>
      <c r="M5472" s="26">
        <f t="shared" si="178"/>
        <v>1.366890579984755E-2</v>
      </c>
      <c r="N5472" s="54"/>
      <c r="O5472" s="26"/>
      <c r="T5472" s="53"/>
      <c r="Y5472" s="28"/>
    </row>
    <row r="5473" spans="9:25" x14ac:dyDescent="0.3">
      <c r="I5473" s="22">
        <v>45218</v>
      </c>
      <c r="J5473" s="29">
        <f t="shared" si="177"/>
        <v>2023</v>
      </c>
      <c r="K5473" s="29">
        <v>8750</v>
      </c>
      <c r="L5473" s="42">
        <v>6846.43</v>
      </c>
      <c r="M5473" s="26">
        <f t="shared" si="178"/>
        <v>-2.0392337495371685E-3</v>
      </c>
      <c r="N5473" s="54"/>
      <c r="O5473" s="26"/>
      <c r="T5473" s="53"/>
      <c r="Y5473" s="28"/>
    </row>
    <row r="5474" spans="9:25" x14ac:dyDescent="0.3">
      <c r="I5474" s="22">
        <v>45219</v>
      </c>
      <c r="J5474" s="29">
        <f t="shared" si="177"/>
        <v>2023</v>
      </c>
      <c r="K5474" s="29">
        <v>8975</v>
      </c>
      <c r="L5474" s="42">
        <v>6849.17</v>
      </c>
      <c r="M5474" s="26">
        <f t="shared" si="178"/>
        <v>-1.8834922249360671E-2</v>
      </c>
      <c r="N5474" s="54"/>
      <c r="O5474" s="26"/>
      <c r="T5474" s="53"/>
      <c r="Y5474" s="28"/>
    </row>
    <row r="5475" spans="9:25" x14ac:dyDescent="0.3">
      <c r="I5475" s="22">
        <v>45222</v>
      </c>
      <c r="J5475" s="29">
        <f t="shared" si="177"/>
        <v>2023</v>
      </c>
      <c r="K5475" s="29">
        <v>8850</v>
      </c>
      <c r="L5475" s="42">
        <v>6741.96</v>
      </c>
      <c r="M5475" s="26" t="str">
        <f t="shared" si="178"/>
        <v/>
      </c>
      <c r="N5475" s="54"/>
      <c r="O5475" s="26"/>
      <c r="T5475" s="53"/>
      <c r="Y5475" s="28"/>
    </row>
    <row r="5476" spans="9:25" x14ac:dyDescent="0.3">
      <c r="I5476" s="22">
        <v>45223</v>
      </c>
      <c r="J5476" s="29">
        <f t="shared" si="177"/>
        <v>2023</v>
      </c>
      <c r="K5476" s="29">
        <v>8775</v>
      </c>
      <c r="L5476" s="42">
        <v>6806.76</v>
      </c>
      <c r="M5476" s="26">
        <f t="shared" si="178"/>
        <v>-3.491827637444276E-2</v>
      </c>
      <c r="N5476" s="54"/>
      <c r="O5476" s="26"/>
      <c r="T5476" s="53"/>
      <c r="Y5476" s="28"/>
    </row>
    <row r="5477" spans="9:25" x14ac:dyDescent="0.3">
      <c r="I5477" s="22">
        <v>45224</v>
      </c>
      <c r="J5477" s="29">
        <f t="shared" si="177"/>
        <v>2023</v>
      </c>
      <c r="K5477" s="29">
        <v>8875</v>
      </c>
      <c r="L5477" s="42">
        <v>6834.39</v>
      </c>
      <c r="M5477" s="26">
        <f t="shared" si="178"/>
        <v>-3.036016786836121E-2</v>
      </c>
      <c r="N5477" s="54"/>
      <c r="O5477" s="26"/>
      <c r="T5477" s="53"/>
      <c r="Y5477" s="28"/>
    </row>
    <row r="5478" spans="9:25" x14ac:dyDescent="0.3">
      <c r="I5478" s="22">
        <v>45225</v>
      </c>
      <c r="J5478" s="29">
        <f t="shared" si="177"/>
        <v>2023</v>
      </c>
      <c r="K5478" s="29">
        <v>8725</v>
      </c>
      <c r="L5478" s="42">
        <v>6714.52</v>
      </c>
      <c r="M5478" s="26">
        <f t="shared" si="178"/>
        <v>-4.6766440372859389E-2</v>
      </c>
      <c r="N5478" s="54"/>
      <c r="O5478" s="26"/>
      <c r="T5478" s="53"/>
      <c r="Y5478" s="28"/>
    </row>
    <row r="5479" spans="9:25" x14ac:dyDescent="0.3">
      <c r="I5479" s="22">
        <v>45226</v>
      </c>
      <c r="J5479" s="29">
        <f t="shared" si="177"/>
        <v>2023</v>
      </c>
      <c r="K5479" s="29">
        <v>8700</v>
      </c>
      <c r="L5479" s="42">
        <v>6758.79</v>
      </c>
      <c r="M5479" s="26">
        <f t="shared" si="178"/>
        <v>-4.6951673491488745E-2</v>
      </c>
      <c r="N5479" s="54"/>
      <c r="O5479" s="26"/>
      <c r="T5479" s="53"/>
      <c r="Y5479" s="28"/>
    </row>
    <row r="5480" spans="9:25" x14ac:dyDescent="0.3">
      <c r="I5480" s="22">
        <v>45229</v>
      </c>
      <c r="J5480" s="29">
        <f t="shared" si="177"/>
        <v>2023</v>
      </c>
      <c r="K5480" s="29">
        <v>8850</v>
      </c>
      <c r="L5480" s="42">
        <v>6735.89</v>
      </c>
      <c r="M5480" s="26" t="str">
        <f t="shared" si="178"/>
        <v/>
      </c>
      <c r="N5480" s="54"/>
      <c r="O5480" s="26"/>
      <c r="T5480" s="53"/>
      <c r="Y5480" s="28"/>
    </row>
    <row r="5481" spans="9:25" x14ac:dyDescent="0.3">
      <c r="I5481" s="22">
        <v>45230</v>
      </c>
      <c r="J5481" s="29">
        <f t="shared" si="177"/>
        <v>2023</v>
      </c>
      <c r="K5481" s="29">
        <v>8750</v>
      </c>
      <c r="L5481" s="42">
        <v>6752.21</v>
      </c>
      <c r="M5481" s="26">
        <f t="shared" si="178"/>
        <v>-4.8835803907371474E-2</v>
      </c>
      <c r="N5481" s="54"/>
      <c r="O5481" s="26"/>
      <c r="T5481" s="53"/>
      <c r="Y5481" s="28"/>
    </row>
    <row r="5482" spans="9:25" x14ac:dyDescent="0.3">
      <c r="I5482" s="22">
        <v>45231</v>
      </c>
      <c r="J5482" s="29">
        <f t="shared" si="177"/>
        <v>2023</v>
      </c>
      <c r="K5482" s="29">
        <v>8600</v>
      </c>
      <c r="L5482" s="42">
        <v>6642.42</v>
      </c>
      <c r="M5482" s="26">
        <f t="shared" si="178"/>
        <v>-5.8120045942458502E-2</v>
      </c>
      <c r="N5482" s="54"/>
      <c r="O5482" s="26"/>
      <c r="T5482" s="53"/>
      <c r="Y5482" s="28"/>
    </row>
    <row r="5483" spans="9:25" x14ac:dyDescent="0.3">
      <c r="I5483" s="22">
        <v>45232</v>
      </c>
      <c r="J5483" s="29">
        <f t="shared" si="177"/>
        <v>2023</v>
      </c>
      <c r="K5483" s="29">
        <v>8850</v>
      </c>
      <c r="L5483" s="42">
        <v>6751.39</v>
      </c>
      <c r="M5483" s="26">
        <f t="shared" si="178"/>
        <v>-3.7672702186099909E-2</v>
      </c>
      <c r="N5483" s="54"/>
      <c r="O5483" s="26"/>
      <c r="T5483" s="53"/>
      <c r="Y5483" s="28"/>
    </row>
    <row r="5484" spans="9:25" x14ac:dyDescent="0.3">
      <c r="I5484" s="22">
        <v>45233</v>
      </c>
      <c r="J5484" s="29">
        <f t="shared" si="177"/>
        <v>2023</v>
      </c>
      <c r="K5484" s="29">
        <v>8900</v>
      </c>
      <c r="L5484" s="42">
        <v>6788.85</v>
      </c>
      <c r="M5484" s="26">
        <f t="shared" si="178"/>
        <v>-3.4930351108880764E-2</v>
      </c>
      <c r="N5484" s="54"/>
      <c r="O5484" s="26"/>
      <c r="T5484" s="53"/>
      <c r="Y5484" s="28"/>
    </row>
    <row r="5485" spans="9:25" x14ac:dyDescent="0.3">
      <c r="I5485" s="22">
        <v>45236</v>
      </c>
      <c r="J5485" s="29">
        <f t="shared" si="177"/>
        <v>2023</v>
      </c>
      <c r="K5485" s="29">
        <v>9050</v>
      </c>
      <c r="L5485" s="42">
        <v>6878.84</v>
      </c>
      <c r="M5485" s="26" t="str">
        <f t="shared" si="178"/>
        <v/>
      </c>
      <c r="N5485" s="54"/>
      <c r="O5485" s="26"/>
      <c r="T5485" s="53"/>
      <c r="Y5485" s="28"/>
    </row>
    <row r="5486" spans="9:25" x14ac:dyDescent="0.3">
      <c r="I5486" s="22">
        <v>45237</v>
      </c>
      <c r="J5486" s="29">
        <f t="shared" si="177"/>
        <v>2023</v>
      </c>
      <c r="K5486" s="29">
        <v>8975</v>
      </c>
      <c r="L5486" s="42">
        <v>6843.79</v>
      </c>
      <c r="M5486" s="26">
        <f t="shared" si="178"/>
        <v>-3.6411635503491732E-2</v>
      </c>
      <c r="N5486" s="54"/>
      <c r="O5486" s="26"/>
      <c r="T5486" s="53"/>
      <c r="Y5486" s="28"/>
    </row>
    <row r="5487" spans="9:25" x14ac:dyDescent="0.3">
      <c r="I5487" s="22">
        <v>45238</v>
      </c>
      <c r="J5487" s="29">
        <f t="shared" si="177"/>
        <v>2023</v>
      </c>
      <c r="K5487" s="29">
        <v>9000</v>
      </c>
      <c r="L5487" s="42">
        <v>6804.11</v>
      </c>
      <c r="M5487" s="26">
        <f t="shared" si="178"/>
        <v>-3.4895810431864439E-2</v>
      </c>
      <c r="N5487" s="54"/>
      <c r="O5487" s="26"/>
      <c r="T5487" s="53"/>
      <c r="Y5487" s="28"/>
    </row>
    <row r="5488" spans="9:25" x14ac:dyDescent="0.3">
      <c r="I5488" s="22">
        <v>45239</v>
      </c>
      <c r="J5488" s="29">
        <f t="shared" si="177"/>
        <v>2023</v>
      </c>
      <c r="K5488" s="29">
        <v>9000</v>
      </c>
      <c r="L5488" s="42">
        <v>6838.23</v>
      </c>
      <c r="M5488" s="26">
        <f t="shared" si="178"/>
        <v>-3.2793122567212868E-2</v>
      </c>
      <c r="N5488" s="54"/>
      <c r="O5488" s="26"/>
      <c r="T5488" s="53"/>
      <c r="Y5488" s="28"/>
    </row>
    <row r="5489" spans="9:25" x14ac:dyDescent="0.3">
      <c r="I5489" s="22">
        <v>45240</v>
      </c>
      <c r="J5489" s="29">
        <f t="shared" si="177"/>
        <v>2023</v>
      </c>
      <c r="K5489" s="29">
        <v>8825</v>
      </c>
      <c r="L5489" s="42">
        <v>6809.26</v>
      </c>
      <c r="M5489" s="26">
        <f t="shared" si="178"/>
        <v>-2.2618575997152213E-2</v>
      </c>
      <c r="N5489" s="54"/>
      <c r="O5489" s="26"/>
      <c r="T5489" s="53"/>
      <c r="Y5489" s="28"/>
    </row>
    <row r="5490" spans="9:25" x14ac:dyDescent="0.3">
      <c r="I5490" s="22">
        <v>45243</v>
      </c>
      <c r="J5490" s="29">
        <f t="shared" si="177"/>
        <v>2023</v>
      </c>
      <c r="K5490" s="29">
        <v>8875</v>
      </c>
      <c r="L5490" s="42">
        <v>6838.31</v>
      </c>
      <c r="M5490" s="26" t="str">
        <f t="shared" si="178"/>
        <v/>
      </c>
      <c r="N5490" s="54"/>
      <c r="O5490" s="26"/>
      <c r="T5490" s="53"/>
      <c r="Y5490" s="28"/>
    </row>
    <row r="5491" spans="9:25" x14ac:dyDescent="0.3">
      <c r="I5491" s="22">
        <v>45244</v>
      </c>
      <c r="J5491" s="29">
        <f t="shared" si="177"/>
        <v>2023</v>
      </c>
      <c r="K5491" s="29">
        <v>8925</v>
      </c>
      <c r="L5491" s="42">
        <v>6862.06</v>
      </c>
      <c r="M5491" s="26">
        <f t="shared" si="178"/>
        <v>-2.2413628534673231E-2</v>
      </c>
      <c r="N5491" s="54"/>
      <c r="O5491" s="26"/>
      <c r="T5491" s="53"/>
      <c r="Y5491" s="28"/>
    </row>
    <row r="5492" spans="9:25" x14ac:dyDescent="0.3">
      <c r="I5492" s="22">
        <v>45246</v>
      </c>
      <c r="J5492" s="29">
        <f t="shared" si="177"/>
        <v>2023</v>
      </c>
      <c r="K5492" s="29">
        <v>9075</v>
      </c>
      <c r="L5492" s="42">
        <v>6958.01</v>
      </c>
      <c r="M5492" s="26">
        <f t="shared" si="178"/>
        <v>-8.0363481875803545E-3</v>
      </c>
      <c r="N5492" s="54"/>
      <c r="O5492" s="26"/>
      <c r="T5492" s="53"/>
      <c r="Y5492" s="28"/>
    </row>
    <row r="5493" spans="9:25" x14ac:dyDescent="0.3">
      <c r="I5493" s="22">
        <v>45247</v>
      </c>
      <c r="J5493" s="29">
        <f t="shared" si="177"/>
        <v>2023</v>
      </c>
      <c r="K5493" s="29">
        <v>9075</v>
      </c>
      <c r="L5493" s="42">
        <v>6977.67</v>
      </c>
      <c r="M5493" s="26">
        <f t="shared" si="178"/>
        <v>-9.5557268356661566E-3</v>
      </c>
      <c r="N5493" s="54"/>
      <c r="O5493" s="26"/>
      <c r="T5493" s="53"/>
      <c r="Y5493" s="28"/>
    </row>
    <row r="5494" spans="9:25" x14ac:dyDescent="0.3">
      <c r="I5494" s="22">
        <v>45250</v>
      </c>
      <c r="J5494" s="29">
        <f t="shared" si="177"/>
        <v>2023</v>
      </c>
      <c r="K5494" s="29">
        <v>8875</v>
      </c>
      <c r="L5494" s="42">
        <v>6994.89</v>
      </c>
      <c r="M5494" s="26" t="str">
        <f t="shared" si="178"/>
        <v/>
      </c>
      <c r="N5494" s="54"/>
      <c r="O5494" s="26"/>
      <c r="T5494" s="53"/>
      <c r="Y5494" s="28"/>
    </row>
    <row r="5495" spans="9:25" x14ac:dyDescent="0.3">
      <c r="I5495" s="22">
        <v>45251</v>
      </c>
      <c r="J5495" s="29">
        <f t="shared" si="177"/>
        <v>2023</v>
      </c>
      <c r="K5495" s="29">
        <v>8775</v>
      </c>
      <c r="L5495" s="42">
        <v>6961.79</v>
      </c>
      <c r="M5495" s="26">
        <f t="shared" si="178"/>
        <v>-1.4364492266308008E-2</v>
      </c>
      <c r="N5495" s="54"/>
      <c r="O5495" s="26"/>
      <c r="T5495" s="53"/>
      <c r="Y5495" s="28"/>
    </row>
    <row r="5496" spans="9:25" x14ac:dyDescent="0.3">
      <c r="I5496" s="22">
        <v>45252</v>
      </c>
      <c r="J5496" s="29">
        <f t="shared" si="177"/>
        <v>2023</v>
      </c>
      <c r="K5496" s="29">
        <v>8875</v>
      </c>
      <c r="L5496" s="42">
        <v>6906.95</v>
      </c>
      <c r="M5496" s="26">
        <f t="shared" si="178"/>
        <v>-1.7586006295346526E-2</v>
      </c>
      <c r="N5496" s="54"/>
      <c r="O5496" s="26"/>
      <c r="T5496" s="53"/>
      <c r="Y5496" s="28"/>
    </row>
    <row r="5497" spans="9:25" x14ac:dyDescent="0.3">
      <c r="I5497" s="22">
        <v>45253</v>
      </c>
      <c r="J5497" s="29">
        <f t="shared" si="177"/>
        <v>2023</v>
      </c>
      <c r="K5497" s="29">
        <v>8925</v>
      </c>
      <c r="L5497" s="42">
        <v>7004.34</v>
      </c>
      <c r="M5497" s="26">
        <f t="shared" si="178"/>
        <v>-7.0568688936394255E-3</v>
      </c>
      <c r="N5497" s="54"/>
      <c r="O5497" s="26"/>
      <c r="T5497" s="53"/>
      <c r="Y5497" s="28"/>
    </row>
    <row r="5498" spans="9:25" x14ac:dyDescent="0.3">
      <c r="I5498" s="22">
        <v>45254</v>
      </c>
      <c r="J5498" s="29">
        <f t="shared" si="177"/>
        <v>2023</v>
      </c>
      <c r="K5498" s="29">
        <v>8925</v>
      </c>
      <c r="L5498" s="42">
        <v>7009.63</v>
      </c>
      <c r="M5498" s="26">
        <f t="shared" si="178"/>
        <v>-1.0011976521498466E-2</v>
      </c>
      <c r="N5498" s="54"/>
      <c r="O5498" s="26"/>
      <c r="T5498" s="53"/>
      <c r="Y5498" s="28"/>
    </row>
    <row r="5499" spans="9:25" x14ac:dyDescent="0.3">
      <c r="I5499" s="22">
        <v>45257</v>
      </c>
      <c r="J5499" s="29">
        <f t="shared" si="177"/>
        <v>2023</v>
      </c>
      <c r="K5499" s="29">
        <v>8875</v>
      </c>
      <c r="L5499" s="42">
        <v>7013.41</v>
      </c>
      <c r="M5499" s="26" t="str">
        <f t="shared" si="178"/>
        <v/>
      </c>
      <c r="N5499" s="54"/>
      <c r="O5499" s="26"/>
      <c r="T5499" s="53"/>
      <c r="Y5499" s="28"/>
    </row>
    <row r="5500" spans="9:25" x14ac:dyDescent="0.3">
      <c r="I5500" s="22">
        <v>45258</v>
      </c>
      <c r="J5500" s="29">
        <f t="shared" si="177"/>
        <v>2023</v>
      </c>
      <c r="K5500" s="29">
        <v>8875</v>
      </c>
      <c r="L5500" s="42">
        <v>7041.07</v>
      </c>
      <c r="M5500" s="26">
        <f t="shared" si="178"/>
        <v>3.3787635236043239E-3</v>
      </c>
      <c r="N5500" s="54"/>
      <c r="O5500" s="26"/>
      <c r="T5500" s="53"/>
      <c r="Y5500" s="28"/>
    </row>
    <row r="5501" spans="9:25" x14ac:dyDescent="0.3">
      <c r="I5501" s="22">
        <v>45259</v>
      </c>
      <c r="J5501" s="29">
        <f t="shared" si="177"/>
        <v>2023</v>
      </c>
      <c r="K5501" s="29">
        <v>8900</v>
      </c>
      <c r="L5501" s="42">
        <v>7036.09</v>
      </c>
      <c r="M5501" s="26">
        <f t="shared" si="178"/>
        <v>3.4255219927924905E-3</v>
      </c>
      <c r="N5501" s="54"/>
      <c r="O5501" s="26"/>
      <c r="T5501" s="53"/>
      <c r="Y5501" s="28"/>
    </row>
    <row r="5502" spans="9:25" x14ac:dyDescent="0.3">
      <c r="I5502" s="22">
        <v>45260</v>
      </c>
      <c r="J5502" s="29">
        <f t="shared" si="177"/>
        <v>2023</v>
      </c>
      <c r="K5502" s="29">
        <v>8975</v>
      </c>
      <c r="L5502" s="42">
        <v>7080.74</v>
      </c>
      <c r="M5502" s="26">
        <f t="shared" si="178"/>
        <v>-8.0493580990045411E-5</v>
      </c>
      <c r="N5502" s="54"/>
      <c r="O5502" s="26"/>
      <c r="T5502" s="53"/>
      <c r="Y5502" s="28"/>
    </row>
    <row r="5503" spans="9:25" x14ac:dyDescent="0.3">
      <c r="I5503" s="22">
        <v>45261</v>
      </c>
      <c r="J5503" s="29">
        <f t="shared" si="177"/>
        <v>2023</v>
      </c>
      <c r="K5503" s="29">
        <v>8950</v>
      </c>
      <c r="L5503" s="42">
        <v>7059.91</v>
      </c>
      <c r="M5503" s="26">
        <f t="shared" si="178"/>
        <v>5.5705902461257511E-3</v>
      </c>
      <c r="N5503" s="54"/>
      <c r="O5503" s="26"/>
      <c r="T5503" s="53"/>
      <c r="Y5503" s="28"/>
    </row>
    <row r="5504" spans="9:25" x14ac:dyDescent="0.3">
      <c r="I5504" s="22">
        <v>45264</v>
      </c>
      <c r="J5504" s="29">
        <f t="shared" si="177"/>
        <v>2023</v>
      </c>
      <c r="K5504" s="29">
        <v>8925</v>
      </c>
      <c r="L5504" s="42">
        <v>7093.6</v>
      </c>
      <c r="M5504" s="26" t="str">
        <f t="shared" si="178"/>
        <v/>
      </c>
      <c r="N5504" s="54"/>
      <c r="O5504" s="26"/>
      <c r="T5504" s="53"/>
      <c r="Y5504" s="28"/>
    </row>
    <row r="5505" spans="9:25" x14ac:dyDescent="0.3">
      <c r="I5505" s="22">
        <v>45265</v>
      </c>
      <c r="J5505" s="29">
        <f t="shared" si="177"/>
        <v>2023</v>
      </c>
      <c r="K5505" s="29">
        <v>8900</v>
      </c>
      <c r="L5505" s="42">
        <v>7100.86</v>
      </c>
      <c r="M5505" s="26">
        <f t="shared" si="178"/>
        <v>1.6247980272865278E-2</v>
      </c>
      <c r="N5505" s="54"/>
      <c r="O5505" s="26"/>
      <c r="T5505" s="53"/>
      <c r="Y5505" s="28"/>
    </row>
    <row r="5506" spans="9:25" x14ac:dyDescent="0.3">
      <c r="I5506" s="22">
        <v>45266</v>
      </c>
      <c r="J5506" s="29">
        <f t="shared" si="177"/>
        <v>2023</v>
      </c>
      <c r="K5506" s="29">
        <v>8800</v>
      </c>
      <c r="L5506" s="42">
        <v>7087.4</v>
      </c>
      <c r="M5506" s="26">
        <f t="shared" si="178"/>
        <v>2.8266669761786958E-2</v>
      </c>
      <c r="N5506" s="54"/>
      <c r="O5506" s="26"/>
      <c r="T5506" s="53"/>
      <c r="Y5506" s="28"/>
    </row>
    <row r="5507" spans="9:25" x14ac:dyDescent="0.3">
      <c r="I5507" s="22">
        <v>45267</v>
      </c>
      <c r="J5507" s="29">
        <f t="shared" si="177"/>
        <v>2023</v>
      </c>
      <c r="K5507" s="29">
        <v>8825</v>
      </c>
      <c r="L5507" s="42">
        <v>7134.62</v>
      </c>
      <c r="M5507" s="26">
        <f t="shared" si="178"/>
        <v>4.6323739688359289E-2</v>
      </c>
      <c r="N5507" s="54"/>
      <c r="O5507" s="26"/>
      <c r="T5507" s="53"/>
      <c r="Y5507" s="28"/>
    </row>
    <row r="5508" spans="9:25" x14ac:dyDescent="0.3">
      <c r="I5508" s="22">
        <v>45268</v>
      </c>
      <c r="J5508" s="29">
        <f t="shared" si="177"/>
        <v>2023</v>
      </c>
      <c r="K5508" s="29">
        <v>8750</v>
      </c>
      <c r="L5508" s="42">
        <v>7159.6</v>
      </c>
      <c r="M5508" s="26">
        <f t="shared" si="178"/>
        <v>5.2227805350495329E-2</v>
      </c>
      <c r="N5508" s="54"/>
      <c r="O5508" s="26"/>
      <c r="T5508" s="53"/>
      <c r="Y5508" s="28"/>
    </row>
    <row r="5509" spans="9:25" x14ac:dyDescent="0.3">
      <c r="I5509" s="22">
        <v>45271</v>
      </c>
      <c r="J5509" s="29">
        <f t="shared" ref="J5509:J5572" si="179">YEAR(I5509)</f>
        <v>2023</v>
      </c>
      <c r="K5509" s="29">
        <v>8750</v>
      </c>
      <c r="L5509" s="42">
        <v>7088.79</v>
      </c>
      <c r="M5509" s="26" t="str">
        <f t="shared" ref="M5509:M5572" si="180">IFERROR((L5509-_xlfn.XLOOKUP(EDATE(I5509, -12), I:I, L:L, "", 0)) / _xlfn.XLOOKUP(EDATE(I5509, -12), I:I, L:L, "", 0),IF(_xlfn.XLOOKUP(EDATE(I5509, -12), I:I, L:L, "", 0)=0, "Previous Year Value is Zero", ""))</f>
        <v/>
      </c>
      <c r="N5509" s="54"/>
      <c r="O5509" s="26"/>
      <c r="T5509" s="53"/>
      <c r="Y5509" s="28"/>
    </row>
    <row r="5510" spans="9:25" x14ac:dyDescent="0.3">
      <c r="I5510" s="22">
        <v>45272</v>
      </c>
      <c r="J5510" s="29">
        <f t="shared" si="179"/>
        <v>2023</v>
      </c>
      <c r="K5510" s="29">
        <v>8700</v>
      </c>
      <c r="L5510" s="42">
        <v>7125.31</v>
      </c>
      <c r="M5510" s="26">
        <f t="shared" si="180"/>
        <v>5.8038889590092818E-2</v>
      </c>
      <c r="N5510" s="54"/>
      <c r="O5510" s="26"/>
      <c r="T5510" s="53"/>
      <c r="Y5510" s="28"/>
    </row>
    <row r="5511" spans="9:25" x14ac:dyDescent="0.3">
      <c r="I5511" s="22">
        <v>45273</v>
      </c>
      <c r="J5511" s="29">
        <f t="shared" si="179"/>
        <v>2023</v>
      </c>
      <c r="K5511" s="29">
        <v>8675</v>
      </c>
      <c r="L5511" s="42">
        <v>7075.34</v>
      </c>
      <c r="M5511" s="26">
        <f t="shared" si="180"/>
        <v>3.8914470979337305E-2</v>
      </c>
      <c r="N5511" s="54"/>
      <c r="O5511" s="26"/>
      <c r="T5511" s="53"/>
      <c r="Y5511" s="28"/>
    </row>
    <row r="5512" spans="9:25" x14ac:dyDescent="0.3">
      <c r="I5512" s="22">
        <v>45274</v>
      </c>
      <c r="J5512" s="29">
        <f t="shared" si="179"/>
        <v>2023</v>
      </c>
      <c r="K5512" s="29">
        <v>9050</v>
      </c>
      <c r="L5512" s="42">
        <v>7176.02</v>
      </c>
      <c r="M5512" s="26">
        <f t="shared" si="180"/>
        <v>5.5025544896534044E-2</v>
      </c>
      <c r="N5512" s="54"/>
      <c r="O5512" s="26"/>
      <c r="T5512" s="53"/>
      <c r="Y5512" s="28"/>
    </row>
    <row r="5513" spans="9:25" x14ac:dyDescent="0.3">
      <c r="I5513" s="22">
        <v>45275</v>
      </c>
      <c r="J5513" s="29">
        <f t="shared" si="179"/>
        <v>2023</v>
      </c>
      <c r="K5513" s="29">
        <v>9225</v>
      </c>
      <c r="L5513" s="42">
        <v>7190.99</v>
      </c>
      <c r="M5513" s="26">
        <f t="shared" si="180"/>
        <v>6.5038374610847993E-2</v>
      </c>
      <c r="N5513" s="54"/>
      <c r="O5513" s="26"/>
      <c r="T5513" s="53"/>
      <c r="Y5513" s="28"/>
    </row>
    <row r="5514" spans="9:25" x14ac:dyDescent="0.3">
      <c r="I5514" s="22">
        <v>45278</v>
      </c>
      <c r="J5514" s="29">
        <f t="shared" si="179"/>
        <v>2023</v>
      </c>
      <c r="K5514" s="29">
        <v>9200</v>
      </c>
      <c r="L5514" s="42">
        <v>7119.53</v>
      </c>
      <c r="M5514" s="26" t="str">
        <f t="shared" si="180"/>
        <v/>
      </c>
      <c r="N5514" s="54"/>
      <c r="O5514" s="26"/>
      <c r="T5514" s="53"/>
      <c r="Y5514" s="28"/>
    </row>
    <row r="5515" spans="9:25" x14ac:dyDescent="0.3">
      <c r="I5515" s="22">
        <v>45279</v>
      </c>
      <c r="J5515" s="29">
        <f t="shared" si="179"/>
        <v>2023</v>
      </c>
      <c r="K5515" s="29">
        <v>9250</v>
      </c>
      <c r="L5515" s="42">
        <v>7187.85</v>
      </c>
      <c r="M5515" s="26">
        <f t="shared" si="180"/>
        <v>6.0201778839771757E-2</v>
      </c>
      <c r="N5515" s="54"/>
      <c r="O5515" s="26"/>
      <c r="T5515" s="53"/>
      <c r="Y5515" s="28"/>
    </row>
    <row r="5516" spans="9:25" x14ac:dyDescent="0.3">
      <c r="I5516" s="22">
        <v>45280</v>
      </c>
      <c r="J5516" s="29">
        <f t="shared" si="179"/>
        <v>2023</v>
      </c>
      <c r="K5516" s="29">
        <v>9300</v>
      </c>
      <c r="L5516" s="42">
        <v>7219.67</v>
      </c>
      <c r="M5516" s="26">
        <f t="shared" si="180"/>
        <v>6.6685676800151347E-2</v>
      </c>
      <c r="N5516" s="54"/>
      <c r="O5516" s="26"/>
      <c r="T5516" s="53"/>
      <c r="Y5516" s="28"/>
    </row>
    <row r="5517" spans="9:25" x14ac:dyDescent="0.3">
      <c r="I5517" s="22">
        <v>45281</v>
      </c>
      <c r="J5517" s="29">
        <f t="shared" si="179"/>
        <v>2023</v>
      </c>
      <c r="K5517" s="29">
        <v>9325</v>
      </c>
      <c r="L5517" s="42">
        <v>7209.62</v>
      </c>
      <c r="M5517" s="26">
        <f t="shared" si="180"/>
        <v>5.7026739347805055E-2</v>
      </c>
      <c r="N5517" s="54"/>
      <c r="O5517" s="26"/>
      <c r="T5517" s="53"/>
      <c r="Y5517" s="28"/>
    </row>
    <row r="5518" spans="9:25" x14ac:dyDescent="0.3">
      <c r="I5518" s="22">
        <v>45282</v>
      </c>
      <c r="J5518" s="29">
        <f t="shared" si="179"/>
        <v>2023</v>
      </c>
      <c r="K5518" s="29">
        <v>9325</v>
      </c>
      <c r="L5518" s="42">
        <v>7237.52</v>
      </c>
      <c r="M5518" s="26">
        <f t="shared" si="180"/>
        <v>6.0531062667504854E-2</v>
      </c>
      <c r="N5518" s="54"/>
      <c r="O5518" s="26"/>
      <c r="T5518" s="53"/>
      <c r="Y5518" s="28"/>
    </row>
    <row r="5519" spans="9:25" x14ac:dyDescent="0.3">
      <c r="I5519" s="22">
        <v>45287</v>
      </c>
      <c r="J5519" s="29">
        <f t="shared" si="179"/>
        <v>2023</v>
      </c>
      <c r="K5519" s="29">
        <v>9375</v>
      </c>
      <c r="L5519" s="42">
        <v>7245.92</v>
      </c>
      <c r="M5519" s="26">
        <f t="shared" si="180"/>
        <v>4.6639982782105571E-2</v>
      </c>
      <c r="N5519" s="54"/>
      <c r="O5519" s="26"/>
      <c r="T5519" s="53"/>
      <c r="Y5519" s="28"/>
    </row>
    <row r="5520" spans="9:25" x14ac:dyDescent="0.3">
      <c r="I5520" s="22">
        <v>45288</v>
      </c>
      <c r="J5520" s="29">
        <f t="shared" si="179"/>
        <v>2023</v>
      </c>
      <c r="K5520" s="29">
        <v>9400</v>
      </c>
      <c r="L5520" s="42">
        <v>7303.89</v>
      </c>
      <c r="M5520" s="26">
        <f t="shared" si="180"/>
        <v>6.6180377547981742E-2</v>
      </c>
      <c r="N5520" s="54"/>
      <c r="O5520" s="26"/>
      <c r="T5520" s="53"/>
      <c r="Y5520" s="28"/>
    </row>
    <row r="5521" spans="9:25" x14ac:dyDescent="0.3">
      <c r="I5521" s="22">
        <v>45289</v>
      </c>
      <c r="J5521" s="29">
        <f t="shared" si="179"/>
        <v>2023</v>
      </c>
      <c r="K5521" s="29">
        <v>9400</v>
      </c>
      <c r="L5521" s="42">
        <v>7272.8</v>
      </c>
      <c r="M5521" s="26">
        <f t="shared" si="180"/>
        <v>6.0162563701881062E-2</v>
      </c>
      <c r="N5521" s="54"/>
      <c r="O5521" s="26"/>
      <c r="T5521" s="53"/>
      <c r="Y5521" s="28"/>
    </row>
    <row r="5522" spans="9:25" x14ac:dyDescent="0.3">
      <c r="I5522" s="22">
        <v>45293</v>
      </c>
      <c r="J5522" s="29">
        <f t="shared" si="179"/>
        <v>2024</v>
      </c>
      <c r="K5522" s="29">
        <v>9425</v>
      </c>
      <c r="L5522" s="42">
        <v>7323.59</v>
      </c>
      <c r="M5522" s="26">
        <f t="shared" si="180"/>
        <v>6.8984291298471251E-2</v>
      </c>
      <c r="N5522" s="54"/>
      <c r="O5522" s="26"/>
      <c r="T5522" s="53"/>
      <c r="Y5522" s="28"/>
    </row>
    <row r="5523" spans="9:25" x14ac:dyDescent="0.3">
      <c r="I5523" s="22">
        <v>45294</v>
      </c>
      <c r="J5523" s="29">
        <f t="shared" si="179"/>
        <v>2024</v>
      </c>
      <c r="K5523" s="29">
        <v>9350</v>
      </c>
      <c r="L5523" s="42">
        <v>7279.09</v>
      </c>
      <c r="M5523" s="26">
        <f t="shared" si="180"/>
        <v>5.6661866576858524E-2</v>
      </c>
      <c r="N5523" s="54"/>
      <c r="O5523" s="26"/>
      <c r="T5523" s="53"/>
      <c r="Y5523" s="28"/>
    </row>
    <row r="5524" spans="9:25" x14ac:dyDescent="0.3">
      <c r="I5524" s="22">
        <v>45295</v>
      </c>
      <c r="J5524" s="29">
        <f t="shared" si="179"/>
        <v>2024</v>
      </c>
      <c r="K5524" s="29">
        <v>9475</v>
      </c>
      <c r="L5524" s="42">
        <v>7359.76</v>
      </c>
      <c r="M5524" s="26">
        <f t="shared" si="180"/>
        <v>8.021440606818496E-2</v>
      </c>
      <c r="N5524" s="54"/>
      <c r="O5524" s="26"/>
      <c r="T5524" s="53"/>
      <c r="Y5524" s="28"/>
    </row>
    <row r="5525" spans="9:25" x14ac:dyDescent="0.3">
      <c r="I5525" s="22">
        <v>45296</v>
      </c>
      <c r="J5525" s="29">
        <f t="shared" si="179"/>
        <v>2024</v>
      </c>
      <c r="K5525" s="29">
        <v>9575</v>
      </c>
      <c r="L5525" s="42">
        <v>7350.62</v>
      </c>
      <c r="M5525" s="26">
        <f t="shared" si="180"/>
        <v>0.10471847835234988</v>
      </c>
      <c r="N5525" s="54"/>
      <c r="O5525" s="26"/>
      <c r="T5525" s="53"/>
      <c r="Y5525" s="28"/>
    </row>
    <row r="5526" spans="9:25" x14ac:dyDescent="0.3">
      <c r="I5526" s="22">
        <v>45299</v>
      </c>
      <c r="J5526" s="29">
        <f t="shared" si="179"/>
        <v>2024</v>
      </c>
      <c r="K5526" s="29">
        <v>9575</v>
      </c>
      <c r="L5526" s="42">
        <v>7283.58</v>
      </c>
      <c r="M5526" s="26" t="str">
        <f t="shared" si="180"/>
        <v/>
      </c>
      <c r="N5526" s="54"/>
      <c r="O5526" s="26"/>
      <c r="T5526" s="53"/>
      <c r="Y5526" s="28"/>
    </row>
    <row r="5527" spans="9:25" x14ac:dyDescent="0.3">
      <c r="I5527" s="22">
        <v>45300</v>
      </c>
      <c r="J5527" s="29">
        <f t="shared" si="179"/>
        <v>2024</v>
      </c>
      <c r="K5527" s="29">
        <v>9625</v>
      </c>
      <c r="L5527" s="42">
        <v>7200.2</v>
      </c>
      <c r="M5527" s="26">
        <f t="shared" si="180"/>
        <v>7.6541467374971306E-2</v>
      </c>
      <c r="N5527" s="54"/>
      <c r="O5527" s="26"/>
      <c r="T5527" s="53"/>
      <c r="Y5527" s="28"/>
    </row>
    <row r="5528" spans="9:25" x14ac:dyDescent="0.3">
      <c r="I5528" s="22">
        <v>45301</v>
      </c>
      <c r="J5528" s="29">
        <f t="shared" si="179"/>
        <v>2024</v>
      </c>
      <c r="K5528" s="29">
        <v>9550</v>
      </c>
      <c r="L5528" s="42">
        <v>7227.3</v>
      </c>
      <c r="M5528" s="26">
        <f t="shared" si="180"/>
        <v>9.1325028312570805E-2</v>
      </c>
      <c r="N5528" s="54"/>
      <c r="O5528" s="26"/>
      <c r="T5528" s="53"/>
      <c r="Y5528" s="28"/>
    </row>
    <row r="5529" spans="9:25" x14ac:dyDescent="0.3">
      <c r="I5529" s="22">
        <v>45302</v>
      </c>
      <c r="J5529" s="29">
        <f t="shared" si="179"/>
        <v>2024</v>
      </c>
      <c r="K5529" s="29">
        <v>9575</v>
      </c>
      <c r="L5529" s="42">
        <v>7219.96</v>
      </c>
      <c r="M5529" s="26">
        <f t="shared" si="180"/>
        <v>9.6516793354038719E-2</v>
      </c>
      <c r="N5529" s="54"/>
      <c r="O5529" s="26"/>
      <c r="T5529" s="53"/>
      <c r="Y5529" s="28"/>
    </row>
    <row r="5530" spans="9:25" x14ac:dyDescent="0.3">
      <c r="I5530" s="22">
        <v>45303</v>
      </c>
      <c r="J5530" s="29">
        <f t="shared" si="179"/>
        <v>2024</v>
      </c>
      <c r="K5530" s="29">
        <v>9700</v>
      </c>
      <c r="L5530" s="42">
        <v>7241.14</v>
      </c>
      <c r="M5530" s="26">
        <f t="shared" si="180"/>
        <v>9.2189510296488808E-2</v>
      </c>
      <c r="N5530" s="54"/>
      <c r="O5530" s="26"/>
      <c r="T5530" s="53"/>
      <c r="Y5530" s="28"/>
    </row>
    <row r="5531" spans="9:25" x14ac:dyDescent="0.3">
      <c r="I5531" s="22">
        <v>45306</v>
      </c>
      <c r="J5531" s="29">
        <f t="shared" si="179"/>
        <v>2024</v>
      </c>
      <c r="K5531" s="29">
        <v>9725</v>
      </c>
      <c r="L5531" s="42">
        <v>7224</v>
      </c>
      <c r="M5531" s="26" t="str">
        <f t="shared" si="180"/>
        <v/>
      </c>
      <c r="N5531" s="54"/>
      <c r="O5531" s="26"/>
      <c r="T5531" s="53"/>
      <c r="Y5531" s="28"/>
    </row>
    <row r="5532" spans="9:25" x14ac:dyDescent="0.3">
      <c r="I5532" s="22">
        <v>45307</v>
      </c>
      <c r="J5532" s="29">
        <f t="shared" si="179"/>
        <v>2024</v>
      </c>
      <c r="K5532" s="29">
        <v>9700</v>
      </c>
      <c r="L5532" s="42">
        <v>7242.79</v>
      </c>
      <c r="M5532" s="26">
        <f t="shared" si="180"/>
        <v>8.2943334838503177E-2</v>
      </c>
      <c r="N5532" s="54"/>
      <c r="O5532" s="26"/>
      <c r="T5532" s="53"/>
      <c r="Y5532" s="28"/>
    </row>
    <row r="5533" spans="9:25" x14ac:dyDescent="0.3">
      <c r="I5533" s="22">
        <v>45308</v>
      </c>
      <c r="J5533" s="29">
        <f t="shared" si="179"/>
        <v>2024</v>
      </c>
      <c r="K5533" s="29">
        <v>9750</v>
      </c>
      <c r="L5533" s="42">
        <v>7200.64</v>
      </c>
      <c r="M5533" s="26">
        <f t="shared" si="180"/>
        <v>6.4028111488413489E-2</v>
      </c>
      <c r="N5533" s="54"/>
      <c r="O5533" s="26"/>
      <c r="T5533" s="53"/>
      <c r="Y5533" s="28"/>
    </row>
    <row r="5534" spans="9:25" x14ac:dyDescent="0.3">
      <c r="I5534" s="22">
        <v>45309</v>
      </c>
      <c r="J5534" s="29">
        <f t="shared" si="179"/>
        <v>2024</v>
      </c>
      <c r="K5534" s="29">
        <v>9675</v>
      </c>
      <c r="L5534" s="42">
        <v>7252.97</v>
      </c>
      <c r="M5534" s="26">
        <f t="shared" si="180"/>
        <v>7.2006373239488705E-2</v>
      </c>
      <c r="N5534" s="54"/>
      <c r="O5534" s="26"/>
      <c r="T5534" s="53"/>
      <c r="Y5534" s="28"/>
    </row>
    <row r="5535" spans="9:25" x14ac:dyDescent="0.3">
      <c r="I5535" s="22">
        <v>45310</v>
      </c>
      <c r="J5535" s="29">
        <f t="shared" si="179"/>
        <v>2024</v>
      </c>
      <c r="K5535" s="29">
        <v>9625</v>
      </c>
      <c r="L5535" s="42">
        <v>7227.4</v>
      </c>
      <c r="M5535" s="26">
        <f t="shared" si="180"/>
        <v>5.975005535263659E-2</v>
      </c>
      <c r="N5535" s="54"/>
      <c r="O5535" s="26"/>
      <c r="T5535" s="53"/>
      <c r="Y5535" s="28"/>
    </row>
    <row r="5536" spans="9:25" x14ac:dyDescent="0.3">
      <c r="I5536" s="22">
        <v>45313</v>
      </c>
      <c r="J5536" s="29">
        <f t="shared" si="179"/>
        <v>2024</v>
      </c>
      <c r="K5536" s="29">
        <v>9625</v>
      </c>
      <c r="L5536" s="42">
        <v>7247.93</v>
      </c>
      <c r="M5536" s="26" t="str">
        <f t="shared" si="180"/>
        <v/>
      </c>
      <c r="N5536" s="54"/>
      <c r="O5536" s="26"/>
      <c r="T5536" s="53"/>
      <c r="Y5536" s="28"/>
    </row>
    <row r="5537" spans="9:25" x14ac:dyDescent="0.3">
      <c r="I5537" s="22">
        <v>45314</v>
      </c>
      <c r="J5537" s="29">
        <f t="shared" si="179"/>
        <v>2024</v>
      </c>
      <c r="K5537" s="29">
        <v>9600</v>
      </c>
      <c r="L5537" s="42">
        <v>7256.23</v>
      </c>
      <c r="M5537" s="26" t="str">
        <f t="shared" si="180"/>
        <v/>
      </c>
      <c r="N5537" s="54"/>
      <c r="O5537" s="26"/>
      <c r="T5537" s="53"/>
      <c r="Y5537" s="28"/>
    </row>
    <row r="5538" spans="9:25" x14ac:dyDescent="0.3">
      <c r="I5538" s="22">
        <v>45315</v>
      </c>
      <c r="J5538" s="29">
        <f t="shared" si="179"/>
        <v>2024</v>
      </c>
      <c r="K5538" s="29">
        <v>9525</v>
      </c>
      <c r="L5538" s="42">
        <v>7227.82</v>
      </c>
      <c r="M5538" s="26">
        <f t="shared" si="180"/>
        <v>5.3487541631138898E-2</v>
      </c>
      <c r="N5538" s="54"/>
      <c r="O5538" s="26"/>
      <c r="T5538" s="53"/>
      <c r="Y5538" s="28"/>
    </row>
    <row r="5539" spans="9:25" x14ac:dyDescent="0.3">
      <c r="I5539" s="22">
        <v>45316</v>
      </c>
      <c r="J5539" s="29">
        <f t="shared" si="179"/>
        <v>2024</v>
      </c>
      <c r="K5539" s="29">
        <v>9500</v>
      </c>
      <c r="L5539" s="42">
        <v>7178.04</v>
      </c>
      <c r="M5539" s="26">
        <f t="shared" si="180"/>
        <v>5.0968311534671608E-2</v>
      </c>
      <c r="N5539" s="54"/>
      <c r="O5539" s="26"/>
      <c r="T5539" s="53"/>
      <c r="Y5539" s="28"/>
    </row>
    <row r="5540" spans="9:25" x14ac:dyDescent="0.3">
      <c r="I5540" s="22">
        <v>45317</v>
      </c>
      <c r="J5540" s="29">
        <f t="shared" si="179"/>
        <v>2024</v>
      </c>
      <c r="K5540" s="29">
        <v>9350</v>
      </c>
      <c r="L5540" s="42">
        <v>7137.09</v>
      </c>
      <c r="M5540" s="26">
        <f t="shared" si="180"/>
        <v>3.9661637158731104E-2</v>
      </c>
      <c r="N5540" s="54"/>
      <c r="O5540" s="26"/>
      <c r="T5540" s="53"/>
      <c r="Y5540" s="28"/>
    </row>
    <row r="5541" spans="9:25" x14ac:dyDescent="0.3">
      <c r="I5541" s="22">
        <v>45320</v>
      </c>
      <c r="J5541" s="29">
        <f t="shared" si="179"/>
        <v>2024</v>
      </c>
      <c r="K5541" s="29">
        <v>9550</v>
      </c>
      <c r="L5541" s="42">
        <v>7157.18</v>
      </c>
      <c r="M5541" s="26" t="str">
        <f t="shared" si="180"/>
        <v/>
      </c>
      <c r="N5541" s="54"/>
      <c r="O5541" s="26"/>
      <c r="T5541" s="53"/>
      <c r="Y5541" s="28"/>
    </row>
    <row r="5542" spans="9:25" x14ac:dyDescent="0.3">
      <c r="I5542" s="22">
        <v>45321</v>
      </c>
      <c r="J5542" s="29">
        <f t="shared" si="179"/>
        <v>2024</v>
      </c>
      <c r="K5542" s="29">
        <v>9650</v>
      </c>
      <c r="L5542" s="42">
        <v>7192.22</v>
      </c>
      <c r="M5542" s="26">
        <f t="shared" si="180"/>
        <v>4.6524689777198439E-2</v>
      </c>
      <c r="N5542" s="54"/>
      <c r="O5542" s="26"/>
      <c r="T5542" s="53"/>
      <c r="Y5542" s="28"/>
    </row>
    <row r="5543" spans="9:25" x14ac:dyDescent="0.3">
      <c r="I5543" s="22">
        <v>45322</v>
      </c>
      <c r="J5543" s="29">
        <f t="shared" si="179"/>
        <v>2024</v>
      </c>
      <c r="K5543" s="29">
        <v>9550</v>
      </c>
      <c r="L5543" s="42">
        <v>7207.94</v>
      </c>
      <c r="M5543" s="26">
        <f t="shared" si="180"/>
        <v>5.3894089195741027E-2</v>
      </c>
      <c r="N5543" s="54"/>
      <c r="O5543" s="26"/>
      <c r="T5543" s="53"/>
      <c r="Y5543" s="28"/>
    </row>
    <row r="5544" spans="9:25" x14ac:dyDescent="0.3">
      <c r="I5544" s="22">
        <v>45323</v>
      </c>
      <c r="J5544" s="29">
        <f t="shared" si="179"/>
        <v>2024</v>
      </c>
      <c r="K5544" s="29">
        <v>9700</v>
      </c>
      <c r="L5544" s="42">
        <v>7201.7</v>
      </c>
      <c r="M5544" s="26">
        <f t="shared" si="180"/>
        <v>4.9464753594296862E-2</v>
      </c>
      <c r="N5544" s="54"/>
      <c r="O5544" s="26"/>
      <c r="T5544" s="53"/>
      <c r="Y5544" s="28"/>
    </row>
    <row r="5545" spans="9:25" x14ac:dyDescent="0.3">
      <c r="I5545" s="22">
        <v>45324</v>
      </c>
      <c r="J5545" s="29">
        <f t="shared" si="179"/>
        <v>2024</v>
      </c>
      <c r="K5545" s="29">
        <v>9700</v>
      </c>
      <c r="L5545" s="42">
        <v>7238.79</v>
      </c>
      <c r="M5545" s="26">
        <f t="shared" si="180"/>
        <v>5.0535732167295344E-2</v>
      </c>
      <c r="N5545" s="54"/>
      <c r="O5545" s="26"/>
      <c r="T5545" s="53"/>
      <c r="Y5545" s="28"/>
    </row>
    <row r="5546" spans="9:25" x14ac:dyDescent="0.3">
      <c r="I5546" s="22">
        <v>45327</v>
      </c>
      <c r="J5546" s="29">
        <f t="shared" si="179"/>
        <v>2024</v>
      </c>
      <c r="K5546" s="29">
        <v>9575</v>
      </c>
      <c r="L5546" s="42">
        <v>7198.62</v>
      </c>
      <c r="M5546" s="26" t="str">
        <f t="shared" si="180"/>
        <v/>
      </c>
      <c r="N5546" s="54"/>
      <c r="O5546" s="26"/>
      <c r="T5546" s="53"/>
      <c r="Y5546" s="28"/>
    </row>
    <row r="5547" spans="9:25" x14ac:dyDescent="0.3">
      <c r="I5547" s="22">
        <v>45328</v>
      </c>
      <c r="J5547" s="29">
        <f t="shared" si="179"/>
        <v>2024</v>
      </c>
      <c r="K5547" s="29">
        <v>9625</v>
      </c>
      <c r="L5547" s="42">
        <v>7247.41</v>
      </c>
      <c r="M5547" s="26">
        <f t="shared" si="180"/>
        <v>5.4354293628405853E-2</v>
      </c>
      <c r="N5547" s="54"/>
      <c r="O5547" s="26"/>
      <c r="T5547" s="53"/>
      <c r="Y5547" s="28"/>
    </row>
    <row r="5548" spans="9:25" x14ac:dyDescent="0.3">
      <c r="I5548" s="22">
        <v>45329</v>
      </c>
      <c r="J5548" s="29">
        <f t="shared" si="179"/>
        <v>2024</v>
      </c>
      <c r="K5548" s="29">
        <v>9700</v>
      </c>
      <c r="L5548" s="42">
        <v>7235.15</v>
      </c>
      <c r="M5548" s="26">
        <f t="shared" si="180"/>
        <v>4.323533228555354E-2</v>
      </c>
      <c r="N5548" s="54"/>
      <c r="O5548" s="26"/>
      <c r="T5548" s="53"/>
      <c r="Y5548" s="28"/>
    </row>
    <row r="5549" spans="9:25" x14ac:dyDescent="0.3">
      <c r="I5549" s="22">
        <v>45334</v>
      </c>
      <c r="J5549" s="29">
        <f t="shared" si="179"/>
        <v>2024</v>
      </c>
      <c r="K5549" s="29">
        <v>9800</v>
      </c>
      <c r="L5549" s="42">
        <v>7297.67</v>
      </c>
      <c r="M5549" s="26" t="str">
        <f t="shared" si="180"/>
        <v/>
      </c>
      <c r="N5549" s="54"/>
      <c r="O5549" s="26"/>
      <c r="T5549" s="53"/>
      <c r="Y5549" s="28"/>
    </row>
    <row r="5550" spans="9:25" x14ac:dyDescent="0.3">
      <c r="I5550" s="22">
        <v>45335</v>
      </c>
      <c r="J5550" s="29">
        <f t="shared" si="179"/>
        <v>2024</v>
      </c>
      <c r="K5550" s="29">
        <v>9725</v>
      </c>
      <c r="L5550" s="42">
        <v>7209.74</v>
      </c>
      <c r="M5550" s="26">
        <f t="shared" si="180"/>
        <v>4.4868654838887245E-2</v>
      </c>
      <c r="N5550" s="54"/>
      <c r="O5550" s="26"/>
      <c r="T5550" s="53"/>
      <c r="Y5550" s="28"/>
    </row>
    <row r="5551" spans="9:25" x14ac:dyDescent="0.3">
      <c r="I5551" s="22">
        <v>45337</v>
      </c>
      <c r="J5551" s="29">
        <f t="shared" si="179"/>
        <v>2024</v>
      </c>
      <c r="K5551" s="29">
        <v>9850</v>
      </c>
      <c r="L5551" s="42">
        <v>7303.28</v>
      </c>
      <c r="M5551" s="26">
        <f t="shared" si="180"/>
        <v>5.6220659653425938E-2</v>
      </c>
      <c r="N5551" s="54"/>
      <c r="O5551" s="26"/>
      <c r="T5551" s="53"/>
      <c r="Y5551" s="28"/>
    </row>
    <row r="5552" spans="9:25" x14ac:dyDescent="0.3">
      <c r="I5552" s="22">
        <v>45338</v>
      </c>
      <c r="J5552" s="29">
        <f t="shared" si="179"/>
        <v>2024</v>
      </c>
      <c r="K5552" s="29">
        <v>9950</v>
      </c>
      <c r="L5552" s="42">
        <v>7335.55</v>
      </c>
      <c r="M5552" s="26">
        <f t="shared" si="180"/>
        <v>6.3792298344175949E-2</v>
      </c>
      <c r="N5552" s="54"/>
      <c r="O5552" s="26"/>
      <c r="T5552" s="53"/>
      <c r="Y5552" s="28"/>
    </row>
    <row r="5553" spans="9:25" x14ac:dyDescent="0.3">
      <c r="I5553" s="22">
        <v>45341</v>
      </c>
      <c r="J5553" s="29">
        <f t="shared" si="179"/>
        <v>2024</v>
      </c>
      <c r="K5553" s="29">
        <v>9875</v>
      </c>
      <c r="L5553" s="42">
        <v>7296.7</v>
      </c>
      <c r="M5553" s="26" t="str">
        <f t="shared" si="180"/>
        <v/>
      </c>
      <c r="N5553" s="54"/>
      <c r="O5553" s="26"/>
      <c r="T5553" s="53"/>
      <c r="Y5553" s="28"/>
    </row>
    <row r="5554" spans="9:25" x14ac:dyDescent="0.3">
      <c r="I5554" s="22">
        <v>45342</v>
      </c>
      <c r="J5554" s="29">
        <f t="shared" si="179"/>
        <v>2024</v>
      </c>
      <c r="K5554" s="29">
        <v>10025</v>
      </c>
      <c r="L5554" s="42">
        <v>7352.6</v>
      </c>
      <c r="M5554" s="26">
        <f t="shared" si="180"/>
        <v>6.6410238559361373E-2</v>
      </c>
      <c r="N5554" s="54"/>
      <c r="O5554" s="26"/>
      <c r="T5554" s="53"/>
      <c r="Y5554" s="28"/>
    </row>
    <row r="5555" spans="9:25" x14ac:dyDescent="0.3">
      <c r="I5555" s="22">
        <v>45343</v>
      </c>
      <c r="J5555" s="29">
        <f t="shared" si="179"/>
        <v>2024</v>
      </c>
      <c r="K5555" s="29">
        <v>9975</v>
      </c>
      <c r="L5555" s="42">
        <v>7349.02</v>
      </c>
      <c r="M5555" s="26">
        <f t="shared" si="180"/>
        <v>6.9195639427882316E-2</v>
      </c>
      <c r="N5555" s="54"/>
      <c r="O5555" s="26"/>
      <c r="T5555" s="53"/>
      <c r="Y5555" s="28"/>
    </row>
    <row r="5556" spans="9:25" x14ac:dyDescent="0.3">
      <c r="I5556" s="22">
        <v>45344</v>
      </c>
      <c r="J5556" s="29">
        <f t="shared" si="179"/>
        <v>2024</v>
      </c>
      <c r="K5556" s="29">
        <v>9875</v>
      </c>
      <c r="L5556" s="42">
        <v>7339.64</v>
      </c>
      <c r="M5556" s="26">
        <f t="shared" si="180"/>
        <v>7.7778609891086162E-2</v>
      </c>
      <c r="N5556" s="54"/>
      <c r="O5556" s="26"/>
      <c r="T5556" s="53"/>
      <c r="Y5556" s="28"/>
    </row>
    <row r="5557" spans="9:25" x14ac:dyDescent="0.3">
      <c r="I5557" s="22">
        <v>45345</v>
      </c>
      <c r="J5557" s="29">
        <f t="shared" si="179"/>
        <v>2024</v>
      </c>
      <c r="K5557" s="29">
        <v>9825</v>
      </c>
      <c r="L5557" s="42">
        <v>7295.1</v>
      </c>
      <c r="M5557" s="26">
        <f t="shared" si="180"/>
        <v>6.6620854016039385E-2</v>
      </c>
      <c r="N5557" s="54"/>
      <c r="O5557" s="26"/>
      <c r="T5557" s="53"/>
      <c r="Y5557" s="28"/>
    </row>
    <row r="5558" spans="9:25" x14ac:dyDescent="0.3">
      <c r="I5558" s="22">
        <v>45348</v>
      </c>
      <c r="J5558" s="29">
        <f t="shared" si="179"/>
        <v>2024</v>
      </c>
      <c r="K5558" s="29">
        <v>9800</v>
      </c>
      <c r="L5558" s="42">
        <v>7283.82</v>
      </c>
      <c r="M5558" s="26" t="str">
        <f t="shared" si="180"/>
        <v/>
      </c>
      <c r="N5558" s="54"/>
      <c r="O5558" s="26"/>
      <c r="T5558" s="53"/>
      <c r="Y5558" s="28"/>
    </row>
    <row r="5559" spans="9:25" x14ac:dyDescent="0.3">
      <c r="I5559" s="22">
        <v>45349</v>
      </c>
      <c r="J5559" s="29">
        <f t="shared" si="179"/>
        <v>2024</v>
      </c>
      <c r="K5559" s="29">
        <v>9875</v>
      </c>
      <c r="L5559" s="42">
        <v>7285.32</v>
      </c>
      <c r="M5559" s="26">
        <f t="shared" si="180"/>
        <v>6.2808726173560633E-2</v>
      </c>
      <c r="N5559" s="54"/>
      <c r="O5559" s="26"/>
      <c r="T5559" s="53"/>
      <c r="Y5559" s="28"/>
    </row>
    <row r="5560" spans="9:25" x14ac:dyDescent="0.3">
      <c r="I5560" s="22">
        <v>45350</v>
      </c>
      <c r="J5560" s="29">
        <f t="shared" si="179"/>
        <v>2024</v>
      </c>
      <c r="K5560" s="29">
        <v>10000</v>
      </c>
      <c r="L5560" s="42">
        <v>7328.64</v>
      </c>
      <c r="M5560" s="26">
        <f t="shared" si="180"/>
        <v>7.0931313237589291E-2</v>
      </c>
      <c r="N5560" s="54"/>
      <c r="O5560" s="26"/>
      <c r="T5560" s="53"/>
      <c r="Y5560" s="28"/>
    </row>
    <row r="5561" spans="9:25" x14ac:dyDescent="0.3">
      <c r="I5561" s="22">
        <v>45351</v>
      </c>
      <c r="J5561" s="29">
        <f t="shared" si="179"/>
        <v>2024</v>
      </c>
      <c r="K5561" s="29">
        <v>9875</v>
      </c>
      <c r="L5561" s="42">
        <v>7316.11</v>
      </c>
      <c r="M5561" s="26">
        <f t="shared" si="180"/>
        <v>6.9100309210257116E-2</v>
      </c>
      <c r="N5561" s="54"/>
      <c r="O5561" s="26"/>
      <c r="T5561" s="53"/>
      <c r="Y5561" s="28"/>
    </row>
    <row r="5562" spans="9:25" x14ac:dyDescent="0.3">
      <c r="I5562" s="22">
        <v>45352</v>
      </c>
      <c r="J5562" s="29">
        <f t="shared" si="179"/>
        <v>2024</v>
      </c>
      <c r="K5562" s="29">
        <v>9825</v>
      </c>
      <c r="L5562" s="42">
        <v>7311.91</v>
      </c>
      <c r="M5562" s="26">
        <f t="shared" si="180"/>
        <v>6.8221196971777739E-2</v>
      </c>
      <c r="N5562" s="54"/>
      <c r="O5562" s="26"/>
      <c r="T5562" s="53"/>
      <c r="Y5562" s="28"/>
    </row>
    <row r="5563" spans="9:25" x14ac:dyDescent="0.3">
      <c r="I5563" s="22">
        <v>45355</v>
      </c>
      <c r="J5563" s="29">
        <f t="shared" si="179"/>
        <v>2024</v>
      </c>
      <c r="K5563" s="29">
        <v>9750</v>
      </c>
      <c r="L5563" s="42">
        <v>7276.75</v>
      </c>
      <c r="M5563" s="26" t="str">
        <f t="shared" si="180"/>
        <v/>
      </c>
      <c r="N5563" s="54"/>
      <c r="O5563" s="26"/>
      <c r="T5563" s="53"/>
      <c r="Y5563" s="28"/>
    </row>
    <row r="5564" spans="9:25" x14ac:dyDescent="0.3">
      <c r="I5564" s="22">
        <v>45356</v>
      </c>
      <c r="J5564" s="29">
        <f t="shared" si="179"/>
        <v>2024</v>
      </c>
      <c r="K5564" s="29">
        <v>9800</v>
      </c>
      <c r="L5564" s="42">
        <v>7247.46</v>
      </c>
      <c r="M5564" s="26" t="str">
        <f t="shared" si="180"/>
        <v/>
      </c>
      <c r="N5564" s="54"/>
      <c r="O5564" s="26"/>
      <c r="T5564" s="53"/>
      <c r="Y5564" s="28"/>
    </row>
    <row r="5565" spans="9:25" x14ac:dyDescent="0.3">
      <c r="I5565" s="22">
        <v>45357</v>
      </c>
      <c r="J5565" s="29">
        <f t="shared" si="179"/>
        <v>2024</v>
      </c>
      <c r="K5565" s="29">
        <v>9950</v>
      </c>
      <c r="L5565" s="42">
        <v>7329.8</v>
      </c>
      <c r="M5565" s="26">
        <f t="shared" si="180"/>
        <v>7.6803290730130772E-2</v>
      </c>
      <c r="N5565" s="54"/>
      <c r="O5565" s="26"/>
      <c r="T5565" s="53"/>
      <c r="Y5565" s="28"/>
    </row>
    <row r="5566" spans="9:25" x14ac:dyDescent="0.3">
      <c r="I5566" s="22">
        <v>45358</v>
      </c>
      <c r="J5566" s="29">
        <f t="shared" si="179"/>
        <v>2024</v>
      </c>
      <c r="K5566" s="29">
        <v>10125</v>
      </c>
      <c r="L5566" s="42">
        <v>7373.96</v>
      </c>
      <c r="M5566" s="26">
        <f t="shared" si="180"/>
        <v>8.9732752454645917E-2</v>
      </c>
      <c r="N5566" s="54"/>
      <c r="O5566" s="26"/>
      <c r="T5566" s="53"/>
      <c r="Y5566" s="28"/>
    </row>
    <row r="5567" spans="9:25" x14ac:dyDescent="0.3">
      <c r="I5567" s="22">
        <v>45359</v>
      </c>
      <c r="J5567" s="29">
        <f t="shared" si="179"/>
        <v>2024</v>
      </c>
      <c r="K5567" s="29">
        <v>10150</v>
      </c>
      <c r="L5567" s="42">
        <v>7381.91</v>
      </c>
      <c r="M5567" s="26">
        <f t="shared" si="180"/>
        <v>8.9360527834223921E-2</v>
      </c>
      <c r="N5567" s="54"/>
      <c r="O5567" s="26"/>
      <c r="T5567" s="53"/>
      <c r="Y5567" s="28"/>
    </row>
    <row r="5568" spans="9:25" x14ac:dyDescent="0.3">
      <c r="I5568" s="22">
        <v>45364</v>
      </c>
      <c r="J5568" s="29">
        <f t="shared" si="179"/>
        <v>2024</v>
      </c>
      <c r="K5568" s="29">
        <v>10000</v>
      </c>
      <c r="L5568" s="42">
        <v>7421.21</v>
      </c>
      <c r="M5568" s="26">
        <f t="shared" si="180"/>
        <v>9.3451265367705122E-2</v>
      </c>
      <c r="N5568" s="54"/>
      <c r="O5568" s="26"/>
      <c r="T5568" s="53"/>
      <c r="Y5568" s="28"/>
    </row>
    <row r="5569" spans="9:25" x14ac:dyDescent="0.3">
      <c r="I5569" s="22">
        <v>45365</v>
      </c>
      <c r="J5569" s="29">
        <f t="shared" si="179"/>
        <v>2024</v>
      </c>
      <c r="K5569" s="29">
        <v>10325</v>
      </c>
      <c r="L5569" s="42">
        <v>7433.32</v>
      </c>
      <c r="M5569" s="26">
        <f t="shared" si="180"/>
        <v>0.11917082843381537</v>
      </c>
      <c r="N5569" s="54"/>
      <c r="O5569" s="26"/>
      <c r="T5569" s="53"/>
      <c r="Y5569" s="28"/>
    </row>
    <row r="5570" spans="9:25" x14ac:dyDescent="0.3">
      <c r="I5570" s="22">
        <v>45366</v>
      </c>
      <c r="J5570" s="29">
        <f t="shared" si="179"/>
        <v>2024</v>
      </c>
      <c r="K5570" s="29">
        <v>10150</v>
      </c>
      <c r="L5570" s="42">
        <v>7328.05</v>
      </c>
      <c r="M5570" s="26">
        <f t="shared" si="180"/>
        <v>0.10559674358115546</v>
      </c>
      <c r="N5570" s="54"/>
      <c r="O5570" s="26"/>
      <c r="T5570" s="53"/>
      <c r="Y5570" s="28"/>
    </row>
    <row r="5571" spans="9:25" x14ac:dyDescent="0.3">
      <c r="I5571" s="22">
        <v>45369</v>
      </c>
      <c r="J5571" s="29">
        <f t="shared" si="179"/>
        <v>2024</v>
      </c>
      <c r="K5571" s="29">
        <v>10150</v>
      </c>
      <c r="L5571" s="42">
        <v>7302.45</v>
      </c>
      <c r="M5571" s="26" t="str">
        <f t="shared" si="180"/>
        <v/>
      </c>
      <c r="N5571" s="54"/>
      <c r="O5571" s="26"/>
      <c r="T5571" s="53"/>
      <c r="Y5571" s="28"/>
    </row>
    <row r="5572" spans="9:25" x14ac:dyDescent="0.3">
      <c r="I5572" s="22">
        <v>45370</v>
      </c>
      <c r="J5572" s="29">
        <f t="shared" si="179"/>
        <v>2024</v>
      </c>
      <c r="K5572" s="29">
        <v>10175</v>
      </c>
      <c r="L5572" s="42">
        <v>7336.75</v>
      </c>
      <c r="M5572" s="26" t="str">
        <f t="shared" si="180"/>
        <v/>
      </c>
      <c r="N5572" s="54"/>
      <c r="O5572" s="26"/>
      <c r="T5572" s="53"/>
      <c r="Y5572" s="28"/>
    </row>
    <row r="5573" spans="9:25" x14ac:dyDescent="0.3">
      <c r="I5573" s="22">
        <v>45371</v>
      </c>
      <c r="J5573" s="29">
        <f t="shared" ref="J5573:J5636" si="181">YEAR(I5573)</f>
        <v>2024</v>
      </c>
      <c r="K5573" s="29">
        <v>10125</v>
      </c>
      <c r="L5573" s="42">
        <v>7331.13</v>
      </c>
      <c r="M5573" s="26">
        <f t="shared" ref="M5573:M5636" si="182">IFERROR((L5573-_xlfn.XLOOKUP(EDATE(I5573, -12), I:I, L:L, "", 0)) / _xlfn.XLOOKUP(EDATE(I5573, -12), I:I, L:L, "", 0),IF(_xlfn.XLOOKUP(EDATE(I5573, -12), I:I, L:L, "", 0)=0, "Previous Year Value is Zero", ""))</f>
        <v>0.10867918136738208</v>
      </c>
      <c r="N5573" s="54"/>
      <c r="O5573" s="26"/>
      <c r="T5573" s="53"/>
      <c r="Y5573" s="28"/>
    </row>
    <row r="5574" spans="9:25" x14ac:dyDescent="0.3">
      <c r="I5574" s="22">
        <v>45372</v>
      </c>
      <c r="J5574" s="29">
        <f t="shared" si="181"/>
        <v>2024</v>
      </c>
      <c r="K5574" s="29">
        <v>10125</v>
      </c>
      <c r="L5574" s="42">
        <v>7338.35</v>
      </c>
      <c r="M5574" s="26">
        <f t="shared" si="182"/>
        <v>9.6649386321079792E-2</v>
      </c>
      <c r="N5574" s="54"/>
      <c r="O5574" s="26"/>
      <c r="T5574" s="53"/>
      <c r="Y5574" s="28"/>
    </row>
    <row r="5575" spans="9:25" x14ac:dyDescent="0.3">
      <c r="I5575" s="22">
        <v>45373</v>
      </c>
      <c r="J5575" s="29">
        <f t="shared" si="181"/>
        <v>2024</v>
      </c>
      <c r="K5575" s="29">
        <v>10100</v>
      </c>
      <c r="L5575" s="42">
        <v>7350.15</v>
      </c>
      <c r="M5575" s="26" t="str">
        <f t="shared" si="182"/>
        <v/>
      </c>
      <c r="N5575" s="54"/>
      <c r="O5575" s="26"/>
      <c r="T5575" s="53"/>
      <c r="Y5575" s="28"/>
    </row>
    <row r="5576" spans="9:25" x14ac:dyDescent="0.3">
      <c r="I5576" s="22">
        <v>45378</v>
      </c>
      <c r="J5576" s="29">
        <f t="shared" si="181"/>
        <v>2024</v>
      </c>
      <c r="K5576" s="29">
        <v>10075</v>
      </c>
      <c r="L5576" s="42">
        <v>7310.09</v>
      </c>
      <c r="M5576" s="26">
        <f t="shared" si="182"/>
        <v>8.9605943123568108E-2</v>
      </c>
      <c r="N5576" s="54"/>
      <c r="O5576" s="26"/>
      <c r="T5576" s="53"/>
      <c r="Y5576" s="28"/>
    </row>
    <row r="5577" spans="9:25" x14ac:dyDescent="0.3">
      <c r="I5577" s="22">
        <v>45379</v>
      </c>
      <c r="J5577" s="29">
        <f t="shared" si="181"/>
        <v>2024</v>
      </c>
      <c r="K5577" s="29">
        <v>10075</v>
      </c>
      <c r="L5577" s="42">
        <v>7288.81</v>
      </c>
      <c r="M5577" s="26">
        <f t="shared" si="182"/>
        <v>7.8173698621221227E-2</v>
      </c>
      <c r="N5577" s="54"/>
      <c r="O5577" s="26"/>
      <c r="T5577" s="53"/>
      <c r="Y5577" s="28"/>
    </row>
    <row r="5578" spans="9:25" x14ac:dyDescent="0.3">
      <c r="I5578" s="22">
        <v>45383</v>
      </c>
      <c r="J5578" s="29">
        <f t="shared" si="181"/>
        <v>2024</v>
      </c>
      <c r="K5578" s="29">
        <v>9850</v>
      </c>
      <c r="L5578" s="42">
        <v>7205.06</v>
      </c>
      <c r="M5578" s="26" t="str">
        <f t="shared" si="182"/>
        <v/>
      </c>
      <c r="N5578" s="54"/>
      <c r="O5578" s="26"/>
      <c r="T5578" s="53"/>
      <c r="Y5578" s="28"/>
    </row>
    <row r="5579" spans="9:25" x14ac:dyDescent="0.3">
      <c r="I5579" s="22">
        <v>45384</v>
      </c>
      <c r="J5579" s="29">
        <f t="shared" si="181"/>
        <v>2024</v>
      </c>
      <c r="K5579" s="29">
        <v>9900</v>
      </c>
      <c r="L5579" s="42">
        <v>7236.98</v>
      </c>
      <c r="M5579" s="26" t="str">
        <f t="shared" si="182"/>
        <v/>
      </c>
      <c r="N5579" s="54"/>
      <c r="O5579" s="26"/>
      <c r="T5579" s="53"/>
      <c r="Y5579" s="28"/>
    </row>
    <row r="5580" spans="9:25" x14ac:dyDescent="0.3">
      <c r="I5580" s="22">
        <v>45385</v>
      </c>
      <c r="J5580" s="29">
        <f t="shared" si="181"/>
        <v>2024</v>
      </c>
      <c r="K5580" s="29">
        <v>9525</v>
      </c>
      <c r="L5580" s="42">
        <v>7166.84</v>
      </c>
      <c r="M5580" s="26">
        <f t="shared" si="182"/>
        <v>4.9751141759848114E-2</v>
      </c>
      <c r="N5580" s="54"/>
      <c r="O5580" s="26"/>
      <c r="T5580" s="53"/>
      <c r="Y5580" s="28"/>
    </row>
    <row r="5581" spans="9:25" x14ac:dyDescent="0.3">
      <c r="I5581" s="22">
        <v>45386</v>
      </c>
      <c r="J5581" s="29">
        <f t="shared" si="181"/>
        <v>2024</v>
      </c>
      <c r="K5581" s="29">
        <v>9850</v>
      </c>
      <c r="L5581" s="42">
        <v>7254.4</v>
      </c>
      <c r="M5581" s="26">
        <f t="shared" si="182"/>
        <v>6.1643334435796997E-2</v>
      </c>
      <c r="N5581" s="54"/>
      <c r="O5581" s="26"/>
      <c r="T5581" s="53"/>
      <c r="Y5581" s="28"/>
    </row>
    <row r="5582" spans="9:25" x14ac:dyDescent="0.3">
      <c r="I5582" s="22">
        <v>45387</v>
      </c>
      <c r="J5582" s="29">
        <f t="shared" si="181"/>
        <v>2024</v>
      </c>
      <c r="K5582" s="29">
        <v>9825</v>
      </c>
      <c r="L5582" s="42">
        <v>7286.88</v>
      </c>
      <c r="M5582" s="26">
        <f t="shared" si="182"/>
        <v>6.8507613260446215E-2</v>
      </c>
      <c r="N5582" s="54"/>
      <c r="O5582" s="26"/>
      <c r="T5582" s="53"/>
      <c r="Y5582" s="28"/>
    </row>
    <row r="5583" spans="9:25" x14ac:dyDescent="0.3">
      <c r="I5583" s="22">
        <v>45398</v>
      </c>
      <c r="J5583" s="29">
        <f t="shared" si="181"/>
        <v>2024</v>
      </c>
      <c r="K5583" s="29">
        <v>9475</v>
      </c>
      <c r="L5583" s="42">
        <v>7164.81</v>
      </c>
      <c r="M5583" s="26" t="str">
        <f t="shared" si="182"/>
        <v/>
      </c>
      <c r="N5583" s="54"/>
      <c r="O5583" s="26"/>
      <c r="T5583" s="53"/>
      <c r="Y5583" s="28"/>
    </row>
    <row r="5584" spans="9:25" x14ac:dyDescent="0.3">
      <c r="I5584" s="22">
        <v>45399</v>
      </c>
      <c r="J5584" s="29">
        <f t="shared" si="181"/>
        <v>2024</v>
      </c>
      <c r="K5584" s="29">
        <v>9525</v>
      </c>
      <c r="L5584" s="42">
        <v>7130.84</v>
      </c>
      <c r="M5584" s="26">
        <f t="shared" si="182"/>
        <v>5.0571779632799942E-2</v>
      </c>
      <c r="N5584" s="54"/>
      <c r="O5584" s="26"/>
      <c r="T5584" s="53"/>
      <c r="Y5584" s="28"/>
    </row>
    <row r="5585" spans="9:25" x14ac:dyDescent="0.3">
      <c r="I5585" s="22">
        <v>45400</v>
      </c>
      <c r="J5585" s="29">
        <f t="shared" si="181"/>
        <v>2024</v>
      </c>
      <c r="K5585" s="29">
        <v>9475</v>
      </c>
      <c r="L5585" s="42">
        <v>7166.81</v>
      </c>
      <c r="M5585" s="26">
        <f t="shared" si="182"/>
        <v>5.057308837390663E-2</v>
      </c>
      <c r="N5585" s="54"/>
      <c r="O5585" s="26"/>
      <c r="T5585" s="53"/>
      <c r="Y5585" s="28"/>
    </row>
    <row r="5586" spans="9:25" x14ac:dyDescent="0.3">
      <c r="I5586" s="22">
        <v>45401</v>
      </c>
      <c r="J5586" s="29">
        <f t="shared" si="181"/>
        <v>2024</v>
      </c>
      <c r="K5586" s="29">
        <v>9475</v>
      </c>
      <c r="L5586" s="42">
        <v>7087.32</v>
      </c>
      <c r="M5586" s="26" t="str">
        <f t="shared" si="182"/>
        <v/>
      </c>
      <c r="N5586" s="54"/>
      <c r="O5586" s="26"/>
      <c r="T5586" s="53"/>
      <c r="Y5586" s="28"/>
    </row>
    <row r="5587" spans="9:25" x14ac:dyDescent="0.3">
      <c r="I5587" s="22">
        <v>45404</v>
      </c>
      <c r="J5587" s="29">
        <f t="shared" si="181"/>
        <v>2024</v>
      </c>
      <c r="K5587" s="29">
        <v>9350</v>
      </c>
      <c r="L5587" s="42">
        <v>7073.82</v>
      </c>
      <c r="M5587" s="26" t="str">
        <f t="shared" si="182"/>
        <v/>
      </c>
      <c r="N5587" s="54"/>
      <c r="O5587" s="26"/>
      <c r="T5587" s="53"/>
      <c r="Y5587" s="28"/>
    </row>
    <row r="5588" spans="9:25" x14ac:dyDescent="0.3">
      <c r="I5588" s="22">
        <v>45405</v>
      </c>
      <c r="J5588" s="29">
        <f t="shared" si="181"/>
        <v>2024</v>
      </c>
      <c r="K5588" s="29">
        <v>9725</v>
      </c>
      <c r="L5588" s="42">
        <v>7110.81</v>
      </c>
      <c r="M5588" s="26" t="str">
        <f t="shared" si="182"/>
        <v/>
      </c>
      <c r="N5588" s="54"/>
      <c r="O5588" s="26"/>
      <c r="T5588" s="53"/>
      <c r="Y5588" s="28"/>
    </row>
    <row r="5589" spans="9:25" x14ac:dyDescent="0.3">
      <c r="I5589" s="22">
        <v>45406</v>
      </c>
      <c r="J5589" s="29">
        <f t="shared" si="181"/>
        <v>2024</v>
      </c>
      <c r="K5589" s="29">
        <v>9950</v>
      </c>
      <c r="L5589" s="42">
        <v>7174.53</v>
      </c>
      <c r="M5589" s="26" t="str">
        <f t="shared" si="182"/>
        <v/>
      </c>
      <c r="N5589" s="54"/>
      <c r="O5589" s="26"/>
      <c r="T5589" s="53"/>
      <c r="Y5589" s="28"/>
    </row>
    <row r="5590" spans="9:25" x14ac:dyDescent="0.3">
      <c r="I5590" s="22">
        <v>45407</v>
      </c>
      <c r="J5590" s="29">
        <f t="shared" si="181"/>
        <v>2024</v>
      </c>
      <c r="K5590" s="29">
        <v>9775</v>
      </c>
      <c r="L5590" s="42">
        <v>7155.29</v>
      </c>
      <c r="M5590" s="26" t="str">
        <f t="shared" si="182"/>
        <v/>
      </c>
      <c r="N5590" s="54"/>
      <c r="O5590" s="26"/>
      <c r="T5590" s="53"/>
      <c r="Y5590" s="28"/>
    </row>
    <row r="5591" spans="9:25" x14ac:dyDescent="0.3">
      <c r="I5591" s="22">
        <v>45408</v>
      </c>
      <c r="J5591" s="29">
        <f t="shared" si="181"/>
        <v>2024</v>
      </c>
      <c r="K5591" s="29">
        <v>9625</v>
      </c>
      <c r="L5591" s="42">
        <v>7036.08</v>
      </c>
      <c r="M5591" s="26">
        <f t="shared" si="182"/>
        <v>1.8223916991671713E-2</v>
      </c>
      <c r="N5591" s="54"/>
      <c r="O5591" s="26"/>
      <c r="T5591" s="53"/>
      <c r="Y5591" s="28"/>
    </row>
    <row r="5592" spans="9:25" x14ac:dyDescent="0.3">
      <c r="I5592" s="22">
        <v>45411</v>
      </c>
      <c r="J5592" s="29">
        <f t="shared" si="181"/>
        <v>2024</v>
      </c>
      <c r="K5592" s="29">
        <v>9800</v>
      </c>
      <c r="L5592" s="42">
        <v>7155.78</v>
      </c>
      <c r="M5592" s="26" t="str">
        <f t="shared" si="182"/>
        <v/>
      </c>
      <c r="N5592" s="54"/>
      <c r="O5592" s="26"/>
      <c r="T5592" s="53"/>
      <c r="Y5592" s="28"/>
    </row>
    <row r="5593" spans="9:25" x14ac:dyDescent="0.3">
      <c r="I5593" s="22">
        <v>45412</v>
      </c>
      <c r="J5593" s="29">
        <f t="shared" si="181"/>
        <v>2024</v>
      </c>
      <c r="K5593" s="29">
        <v>9800</v>
      </c>
      <c r="L5593" s="42">
        <v>7234.2</v>
      </c>
      <c r="M5593" s="26" t="str">
        <f t="shared" si="182"/>
        <v/>
      </c>
      <c r="N5593" s="54"/>
      <c r="O5593" s="26"/>
      <c r="T5593" s="53"/>
      <c r="Y5593" s="28"/>
    </row>
    <row r="5594" spans="9:25" x14ac:dyDescent="0.3">
      <c r="I5594" s="22">
        <v>45414</v>
      </c>
      <c r="J5594" s="29">
        <f t="shared" si="181"/>
        <v>2024</v>
      </c>
      <c r="K5594" s="29">
        <v>9550</v>
      </c>
      <c r="L5594" s="42">
        <v>7117.43</v>
      </c>
      <c r="M5594" s="26">
        <f t="shared" si="182"/>
        <v>3.7027377500619248E-2</v>
      </c>
      <c r="N5594" s="54"/>
      <c r="O5594" s="26"/>
      <c r="T5594" s="53"/>
      <c r="Y5594" s="28"/>
    </row>
    <row r="5595" spans="9:25" x14ac:dyDescent="0.3">
      <c r="I5595" s="22">
        <v>45415</v>
      </c>
      <c r="J5595" s="29">
        <f t="shared" si="181"/>
        <v>2024</v>
      </c>
      <c r="K5595" s="29">
        <v>9850</v>
      </c>
      <c r="L5595" s="42">
        <v>7134.72</v>
      </c>
      <c r="M5595" s="26">
        <f t="shared" si="182"/>
        <v>4.7264528705128053E-2</v>
      </c>
      <c r="N5595" s="54"/>
      <c r="O5595" s="26"/>
      <c r="T5595" s="53"/>
      <c r="Y5595" s="28"/>
    </row>
    <row r="5596" spans="9:25" x14ac:dyDescent="0.3">
      <c r="I5596" s="22">
        <v>45418</v>
      </c>
      <c r="J5596" s="29">
        <f t="shared" si="181"/>
        <v>2024</v>
      </c>
      <c r="K5596" s="29">
        <v>9800</v>
      </c>
      <c r="L5596" s="42">
        <v>7135.89</v>
      </c>
      <c r="M5596" s="26" t="str">
        <f t="shared" si="182"/>
        <v/>
      </c>
      <c r="N5596" s="54"/>
      <c r="O5596" s="26"/>
      <c r="T5596" s="53"/>
      <c r="Y5596" s="28"/>
    </row>
    <row r="5597" spans="9:25" x14ac:dyDescent="0.3">
      <c r="I5597" s="22">
        <v>45419</v>
      </c>
      <c r="J5597" s="29">
        <f t="shared" si="181"/>
        <v>2024</v>
      </c>
      <c r="K5597" s="29">
        <v>9700</v>
      </c>
      <c r="L5597" s="42">
        <v>7123.61</v>
      </c>
      <c r="M5597" s="26" t="str">
        <f t="shared" si="182"/>
        <v/>
      </c>
      <c r="N5597" s="54"/>
      <c r="O5597" s="26"/>
      <c r="T5597" s="53"/>
      <c r="Y5597" s="28"/>
    </row>
    <row r="5598" spans="9:25" x14ac:dyDescent="0.3">
      <c r="I5598" s="22">
        <v>45420</v>
      </c>
      <c r="J5598" s="29">
        <f t="shared" si="181"/>
        <v>2024</v>
      </c>
      <c r="K5598" s="29">
        <v>9375</v>
      </c>
      <c r="L5598" s="42">
        <v>7088.8</v>
      </c>
      <c r="M5598" s="26">
        <f t="shared" si="182"/>
        <v>4.714733301524604E-2</v>
      </c>
      <c r="N5598" s="54"/>
      <c r="O5598" s="26"/>
      <c r="T5598" s="53"/>
      <c r="Y5598" s="28"/>
    </row>
    <row r="5599" spans="9:25" x14ac:dyDescent="0.3">
      <c r="I5599" s="22">
        <v>45425</v>
      </c>
      <c r="J5599" s="29">
        <f t="shared" si="181"/>
        <v>2024</v>
      </c>
      <c r="K5599" s="29">
        <v>9525</v>
      </c>
      <c r="L5599" s="42">
        <v>7099.26</v>
      </c>
      <c r="M5599" s="26" t="str">
        <f t="shared" si="182"/>
        <v/>
      </c>
      <c r="N5599" s="54"/>
      <c r="O5599" s="26"/>
      <c r="T5599" s="53"/>
      <c r="Y5599" s="28"/>
    </row>
    <row r="5600" spans="9:25" x14ac:dyDescent="0.3">
      <c r="I5600" s="22">
        <v>45426</v>
      </c>
      <c r="J5600" s="29">
        <f t="shared" si="181"/>
        <v>2024</v>
      </c>
      <c r="K5600" s="29">
        <v>9550</v>
      </c>
      <c r="L5600" s="42">
        <v>7083.76</v>
      </c>
      <c r="M5600" s="26" t="str">
        <f t="shared" si="182"/>
        <v/>
      </c>
      <c r="N5600" s="54"/>
      <c r="O5600" s="26"/>
      <c r="T5600" s="53"/>
      <c r="Y5600" s="28"/>
    </row>
    <row r="5601" spans="9:25" x14ac:dyDescent="0.3">
      <c r="I5601" s="22">
        <v>45427</v>
      </c>
      <c r="J5601" s="29">
        <f t="shared" si="181"/>
        <v>2024</v>
      </c>
      <c r="K5601" s="29">
        <v>9500</v>
      </c>
      <c r="L5601" s="42">
        <v>7179.83</v>
      </c>
      <c r="M5601" s="26">
        <f t="shared" si="182"/>
        <v>6.9741974510335647E-2</v>
      </c>
      <c r="N5601" s="54"/>
      <c r="O5601" s="26"/>
      <c r="T5601" s="53"/>
      <c r="Y5601" s="28"/>
    </row>
    <row r="5602" spans="9:25" x14ac:dyDescent="0.3">
      <c r="I5602" s="22">
        <v>45428</v>
      </c>
      <c r="J5602" s="29">
        <f t="shared" si="181"/>
        <v>2024</v>
      </c>
      <c r="K5602" s="29">
        <v>9600</v>
      </c>
      <c r="L5602" s="42">
        <v>7246.7</v>
      </c>
      <c r="M5602" s="26">
        <f t="shared" si="182"/>
        <v>8.5394274896054168E-2</v>
      </c>
      <c r="N5602" s="54"/>
      <c r="O5602" s="26"/>
      <c r="T5602" s="53"/>
      <c r="Y5602" s="28"/>
    </row>
    <row r="5603" spans="9:25" x14ac:dyDescent="0.3">
      <c r="I5603" s="22">
        <v>45429</v>
      </c>
      <c r="J5603" s="29">
        <f t="shared" si="181"/>
        <v>2024</v>
      </c>
      <c r="K5603" s="29">
        <v>9750</v>
      </c>
      <c r="L5603" s="42">
        <v>7317.24</v>
      </c>
      <c r="M5603" s="26">
        <f t="shared" si="182"/>
        <v>9.8171874695149888E-2</v>
      </c>
      <c r="N5603" s="54"/>
      <c r="O5603" s="26"/>
      <c r="T5603" s="53"/>
      <c r="Y5603" s="28"/>
    </row>
    <row r="5604" spans="9:25" x14ac:dyDescent="0.3">
      <c r="I5604" s="22">
        <v>45432</v>
      </c>
      <c r="J5604" s="29">
        <f t="shared" si="181"/>
        <v>2024</v>
      </c>
      <c r="K5604" s="29">
        <v>9475</v>
      </c>
      <c r="L5604" s="42">
        <v>7266.69</v>
      </c>
      <c r="M5604" s="26" t="str">
        <f t="shared" si="182"/>
        <v/>
      </c>
      <c r="N5604" s="54"/>
      <c r="O5604" s="26"/>
      <c r="T5604" s="53"/>
      <c r="Y5604" s="28"/>
    </row>
    <row r="5605" spans="9:25" x14ac:dyDescent="0.3">
      <c r="I5605" s="22">
        <v>45433</v>
      </c>
      <c r="J5605" s="29">
        <f t="shared" si="181"/>
        <v>2024</v>
      </c>
      <c r="K5605" s="29">
        <v>9375</v>
      </c>
      <c r="L5605" s="42">
        <v>7186.04</v>
      </c>
      <c r="M5605" s="26" t="str">
        <f t="shared" si="182"/>
        <v/>
      </c>
      <c r="N5605" s="54"/>
      <c r="O5605" s="26"/>
      <c r="T5605" s="53"/>
      <c r="Y5605" s="28"/>
    </row>
    <row r="5606" spans="9:25" x14ac:dyDescent="0.3">
      <c r="I5606" s="22">
        <v>45434</v>
      </c>
      <c r="J5606" s="29">
        <f t="shared" si="181"/>
        <v>2024</v>
      </c>
      <c r="K5606" s="29">
        <v>9425</v>
      </c>
      <c r="L5606" s="42">
        <v>7222.38</v>
      </c>
      <c r="M5606" s="26">
        <f t="shared" si="182"/>
        <v>7.3217775070025998E-2</v>
      </c>
      <c r="N5606" s="54"/>
      <c r="O5606" s="26"/>
      <c r="T5606" s="53"/>
      <c r="Y5606" s="28"/>
    </row>
    <row r="5607" spans="9:25" x14ac:dyDescent="0.3">
      <c r="I5607" s="22">
        <v>45439</v>
      </c>
      <c r="J5607" s="29">
        <f t="shared" si="181"/>
        <v>2024</v>
      </c>
      <c r="K5607" s="29">
        <v>9300</v>
      </c>
      <c r="L5607" s="42">
        <v>7176.42</v>
      </c>
      <c r="M5607" s="26" t="str">
        <f t="shared" si="182"/>
        <v/>
      </c>
      <c r="N5607" s="54"/>
      <c r="O5607" s="26"/>
      <c r="T5607" s="53"/>
      <c r="Y5607" s="28"/>
    </row>
    <row r="5608" spans="9:25" x14ac:dyDescent="0.3">
      <c r="I5608" s="22">
        <v>45440</v>
      </c>
      <c r="J5608" s="29">
        <f t="shared" si="181"/>
        <v>2024</v>
      </c>
      <c r="K5608" s="29">
        <v>9300</v>
      </c>
      <c r="L5608" s="42">
        <v>7253.63</v>
      </c>
      <c r="M5608" s="26" t="str">
        <f t="shared" si="182"/>
        <v/>
      </c>
      <c r="N5608" s="54"/>
      <c r="O5608" s="26"/>
      <c r="T5608" s="53"/>
      <c r="Y5608" s="28"/>
    </row>
    <row r="5609" spans="9:25" x14ac:dyDescent="0.3">
      <c r="I5609" s="22">
        <v>45441</v>
      </c>
      <c r="J5609" s="29">
        <f t="shared" si="181"/>
        <v>2024</v>
      </c>
      <c r="K5609" s="29">
        <v>9150</v>
      </c>
      <c r="L5609" s="42">
        <v>7140.23</v>
      </c>
      <c r="M5609" s="26">
        <f t="shared" si="182"/>
        <v>6.8720719641975E-2</v>
      </c>
      <c r="N5609" s="54"/>
      <c r="O5609" s="26"/>
      <c r="T5609" s="53"/>
      <c r="Y5609" s="28"/>
    </row>
    <row r="5610" spans="9:25" x14ac:dyDescent="0.3">
      <c r="I5610" s="22">
        <v>45442</v>
      </c>
      <c r="J5610" s="29">
        <f t="shared" si="181"/>
        <v>2024</v>
      </c>
      <c r="K5610" s="29">
        <v>9000</v>
      </c>
      <c r="L5610" s="42">
        <v>7034.14</v>
      </c>
      <c r="M5610" s="26">
        <f t="shared" si="182"/>
        <v>5.992990196521622E-2</v>
      </c>
      <c r="N5610" s="54"/>
      <c r="O5610" s="26"/>
      <c r="T5610" s="53"/>
      <c r="Y5610" s="28"/>
    </row>
    <row r="5611" spans="9:25" x14ac:dyDescent="0.3">
      <c r="I5611" s="22">
        <v>45443</v>
      </c>
      <c r="J5611" s="29">
        <f t="shared" si="181"/>
        <v>2024</v>
      </c>
      <c r="K5611" s="29">
        <v>9250</v>
      </c>
      <c r="L5611" s="42">
        <v>6970.74</v>
      </c>
      <c r="M5611" s="26">
        <f t="shared" si="182"/>
        <v>5.0876944368229128E-2</v>
      </c>
      <c r="N5611" s="54"/>
      <c r="O5611" s="26"/>
      <c r="T5611" s="53"/>
      <c r="Y5611" s="28"/>
    </row>
    <row r="5612" spans="9:25" x14ac:dyDescent="0.3">
      <c r="I5612" s="22">
        <v>45446</v>
      </c>
      <c r="J5612" s="29">
        <f t="shared" si="181"/>
        <v>2024</v>
      </c>
      <c r="K5612" s="29">
        <v>9275</v>
      </c>
      <c r="L5612" s="42">
        <v>7036.19</v>
      </c>
      <c r="M5612" s="26" t="str">
        <f t="shared" si="182"/>
        <v/>
      </c>
      <c r="N5612" s="54"/>
      <c r="O5612" s="26"/>
      <c r="T5612" s="53"/>
      <c r="Y5612" s="28"/>
    </row>
    <row r="5613" spans="9:25" x14ac:dyDescent="0.3">
      <c r="I5613" s="22">
        <v>45447</v>
      </c>
      <c r="J5613" s="29">
        <f t="shared" si="181"/>
        <v>2024</v>
      </c>
      <c r="K5613" s="29">
        <v>9350</v>
      </c>
      <c r="L5613" s="42">
        <v>7099.31</v>
      </c>
      <c r="M5613" s="26" t="str">
        <f t="shared" si="182"/>
        <v/>
      </c>
      <c r="N5613" s="54"/>
      <c r="O5613" s="26"/>
      <c r="T5613" s="53"/>
      <c r="Y5613" s="28"/>
    </row>
    <row r="5614" spans="9:25" x14ac:dyDescent="0.3">
      <c r="I5614" s="22">
        <v>45448</v>
      </c>
      <c r="J5614" s="29">
        <f t="shared" si="181"/>
        <v>2024</v>
      </c>
      <c r="K5614" s="29">
        <v>9450</v>
      </c>
      <c r="L5614" s="42">
        <v>6947.67</v>
      </c>
      <c r="M5614" s="26">
        <f t="shared" si="182"/>
        <v>4.7370595045707883E-2</v>
      </c>
      <c r="N5614" s="54"/>
      <c r="O5614" s="26"/>
      <c r="T5614" s="53"/>
      <c r="Y5614" s="28"/>
    </row>
    <row r="5615" spans="9:25" x14ac:dyDescent="0.3">
      <c r="I5615" s="22">
        <v>45449</v>
      </c>
      <c r="J5615" s="29">
        <f t="shared" si="181"/>
        <v>2024</v>
      </c>
      <c r="K5615" s="29">
        <v>9475</v>
      </c>
      <c r="L5615" s="42">
        <v>6974.9</v>
      </c>
      <c r="M5615" s="26">
        <f t="shared" si="182"/>
        <v>5.378218803067563E-2</v>
      </c>
      <c r="N5615" s="54"/>
      <c r="O5615" s="26"/>
      <c r="T5615" s="53"/>
      <c r="Y5615" s="28"/>
    </row>
    <row r="5616" spans="9:25" x14ac:dyDescent="0.3">
      <c r="I5616" s="22">
        <v>45450</v>
      </c>
      <c r="J5616" s="29">
        <f t="shared" si="181"/>
        <v>2024</v>
      </c>
      <c r="K5616" s="29">
        <v>9325</v>
      </c>
      <c r="L5616" s="42">
        <v>6897.95</v>
      </c>
      <c r="M5616" s="26">
        <f t="shared" si="182"/>
        <v>4.2024182145576211E-2</v>
      </c>
      <c r="N5616" s="54"/>
      <c r="O5616" s="26"/>
      <c r="T5616" s="53"/>
      <c r="Y5616" s="28"/>
    </row>
    <row r="5617" spans="9:25" x14ac:dyDescent="0.3">
      <c r="I5617" s="22">
        <v>45453</v>
      </c>
      <c r="J5617" s="29">
        <f t="shared" si="181"/>
        <v>2024</v>
      </c>
      <c r="K5617" s="29">
        <v>9525</v>
      </c>
      <c r="L5617" s="42">
        <v>6921.55</v>
      </c>
      <c r="M5617" s="26" t="str">
        <f t="shared" si="182"/>
        <v/>
      </c>
      <c r="N5617" s="54"/>
      <c r="O5617" s="26"/>
      <c r="T5617" s="53"/>
      <c r="Y5617" s="28"/>
    </row>
    <row r="5618" spans="9:25" x14ac:dyDescent="0.3">
      <c r="I5618" s="22">
        <v>45454</v>
      </c>
      <c r="J5618" s="29">
        <f t="shared" si="181"/>
        <v>2024</v>
      </c>
      <c r="K5618" s="29">
        <v>9300</v>
      </c>
      <c r="L5618" s="42">
        <v>6855.69</v>
      </c>
      <c r="M5618" s="26" t="str">
        <f t="shared" si="182"/>
        <v/>
      </c>
      <c r="N5618" s="54"/>
      <c r="O5618" s="26"/>
      <c r="T5618" s="53"/>
      <c r="Y5618" s="28"/>
    </row>
    <row r="5619" spans="9:25" x14ac:dyDescent="0.3">
      <c r="I5619" s="22">
        <v>45455</v>
      </c>
      <c r="J5619" s="29">
        <f t="shared" si="181"/>
        <v>2024</v>
      </c>
      <c r="K5619" s="29">
        <v>9250</v>
      </c>
      <c r="L5619" s="42">
        <v>6850.1</v>
      </c>
      <c r="M5619" s="26">
        <f t="shared" si="182"/>
        <v>1.9000739322590169E-2</v>
      </c>
      <c r="N5619" s="54"/>
      <c r="O5619" s="26"/>
      <c r="T5619" s="53"/>
      <c r="Y5619" s="28"/>
    </row>
    <row r="5620" spans="9:25" x14ac:dyDescent="0.3">
      <c r="I5620" s="22">
        <v>45456</v>
      </c>
      <c r="J5620" s="29">
        <f t="shared" si="181"/>
        <v>2024</v>
      </c>
      <c r="K5620" s="29">
        <v>9200</v>
      </c>
      <c r="L5620" s="42">
        <v>6831.56</v>
      </c>
      <c r="M5620" s="26">
        <f t="shared" si="182"/>
        <v>1.6750979683018804E-2</v>
      </c>
      <c r="N5620" s="54"/>
      <c r="O5620" s="26"/>
      <c r="T5620" s="53"/>
      <c r="Y5620" s="28"/>
    </row>
    <row r="5621" spans="9:25" x14ac:dyDescent="0.3">
      <c r="I5621" s="22">
        <v>45457</v>
      </c>
      <c r="J5621" s="29">
        <f t="shared" si="181"/>
        <v>2024</v>
      </c>
      <c r="K5621" s="29">
        <v>9200</v>
      </c>
      <c r="L5621" s="42">
        <v>6734.83</v>
      </c>
      <c r="M5621" s="26">
        <f t="shared" si="182"/>
        <v>5.2405175141647222E-3</v>
      </c>
      <c r="N5621" s="54"/>
      <c r="O5621" s="26"/>
      <c r="T5621" s="53"/>
      <c r="Y5621" s="28"/>
    </row>
    <row r="5622" spans="9:25" x14ac:dyDescent="0.3">
      <c r="I5622" s="22">
        <v>45462</v>
      </c>
      <c r="J5622" s="29">
        <f t="shared" si="181"/>
        <v>2024</v>
      </c>
      <c r="K5622" s="29">
        <v>9050</v>
      </c>
      <c r="L5622" s="42">
        <v>6726.92</v>
      </c>
      <c r="M5622" s="26">
        <f t="shared" si="182"/>
        <v>6.1112224538816089E-3</v>
      </c>
      <c r="N5622" s="54"/>
      <c r="O5622" s="26"/>
      <c r="T5622" s="53"/>
      <c r="Y5622" s="28"/>
    </row>
    <row r="5623" spans="9:25" x14ac:dyDescent="0.3">
      <c r="I5623" s="22">
        <v>45463</v>
      </c>
      <c r="J5623" s="29">
        <f t="shared" si="181"/>
        <v>2024</v>
      </c>
      <c r="K5623" s="29">
        <v>9425</v>
      </c>
      <c r="L5623" s="42">
        <v>6819.32</v>
      </c>
      <c r="M5623" s="26">
        <f t="shared" si="182"/>
        <v>2.3851205472294659E-2</v>
      </c>
      <c r="N5623" s="54"/>
      <c r="O5623" s="26"/>
      <c r="T5623" s="53"/>
      <c r="Y5623" s="28"/>
    </row>
    <row r="5624" spans="9:25" x14ac:dyDescent="0.3">
      <c r="I5624" s="22">
        <v>45464</v>
      </c>
      <c r="J5624" s="29">
        <f t="shared" si="181"/>
        <v>2024</v>
      </c>
      <c r="K5624" s="29">
        <v>9600</v>
      </c>
      <c r="L5624" s="42">
        <v>6879.98</v>
      </c>
      <c r="M5624" s="26">
        <f t="shared" si="182"/>
        <v>2.6459762809523942E-2</v>
      </c>
      <c r="N5624" s="54"/>
      <c r="O5624" s="26"/>
      <c r="T5624" s="53"/>
      <c r="Y5624" s="28"/>
    </row>
    <row r="5625" spans="9:25" x14ac:dyDescent="0.3">
      <c r="I5625" s="22">
        <v>45467</v>
      </c>
      <c r="J5625" s="29">
        <f t="shared" si="181"/>
        <v>2024</v>
      </c>
      <c r="K5625" s="29">
        <v>9600</v>
      </c>
      <c r="L5625" s="42">
        <v>6889.17</v>
      </c>
      <c r="M5625" s="26" t="str">
        <f t="shared" si="182"/>
        <v/>
      </c>
      <c r="N5625" s="54"/>
      <c r="O5625" s="26"/>
      <c r="T5625" s="53"/>
      <c r="Y5625" s="28"/>
    </row>
    <row r="5626" spans="9:25" x14ac:dyDescent="0.3">
      <c r="I5626" s="22">
        <v>45468</v>
      </c>
      <c r="J5626" s="29">
        <f t="shared" si="181"/>
        <v>2024</v>
      </c>
      <c r="K5626" s="29">
        <v>9600</v>
      </c>
      <c r="L5626" s="42">
        <v>6882.7</v>
      </c>
      <c r="M5626" s="26" t="str">
        <f t="shared" si="182"/>
        <v/>
      </c>
      <c r="N5626" s="54"/>
      <c r="O5626" s="26"/>
      <c r="T5626" s="53"/>
      <c r="Y5626" s="28"/>
    </row>
    <row r="5627" spans="9:25" x14ac:dyDescent="0.3">
      <c r="I5627" s="22">
        <v>45469</v>
      </c>
      <c r="J5627" s="29">
        <f t="shared" si="181"/>
        <v>2024</v>
      </c>
      <c r="K5627" s="29">
        <v>9500</v>
      </c>
      <c r="L5627" s="42">
        <v>6905.64</v>
      </c>
      <c r="M5627" s="26">
        <f t="shared" si="182"/>
        <v>3.6156328820481774E-2</v>
      </c>
      <c r="N5627" s="54"/>
      <c r="O5627" s="26"/>
      <c r="T5627" s="53"/>
      <c r="Y5627" s="28"/>
    </row>
    <row r="5628" spans="9:25" x14ac:dyDescent="0.3">
      <c r="I5628" s="22">
        <v>45470</v>
      </c>
      <c r="J5628" s="29">
        <f t="shared" si="181"/>
        <v>2024</v>
      </c>
      <c r="K5628" s="29">
        <v>9750</v>
      </c>
      <c r="L5628" s="42">
        <v>6967.95</v>
      </c>
      <c r="M5628" s="26">
        <f t="shared" si="182"/>
        <v>4.5943487423970364E-2</v>
      </c>
      <c r="N5628" s="54"/>
      <c r="O5628" s="26"/>
      <c r="T5628" s="53"/>
      <c r="Y5628" s="28"/>
    </row>
    <row r="5629" spans="9:25" x14ac:dyDescent="0.3">
      <c r="I5629" s="22">
        <v>45471</v>
      </c>
      <c r="J5629" s="29">
        <f t="shared" si="181"/>
        <v>2024</v>
      </c>
      <c r="K5629" s="29">
        <v>9925</v>
      </c>
      <c r="L5629" s="42">
        <v>7063.58</v>
      </c>
      <c r="M5629" s="26" t="str">
        <f t="shared" si="182"/>
        <v/>
      </c>
      <c r="N5629" s="54"/>
      <c r="O5629" s="26"/>
      <c r="T5629" s="53"/>
      <c r="Y5629" s="28"/>
    </row>
    <row r="5630" spans="9:25" x14ac:dyDescent="0.3">
      <c r="I5630" s="22">
        <v>45474</v>
      </c>
      <c r="J5630" s="29">
        <f t="shared" si="181"/>
        <v>2024</v>
      </c>
      <c r="K5630" s="29">
        <v>9875</v>
      </c>
      <c r="L5630" s="42">
        <v>7139.63</v>
      </c>
      <c r="M5630" s="26" t="str">
        <f t="shared" si="182"/>
        <v/>
      </c>
      <c r="N5630" s="54"/>
      <c r="O5630" s="26"/>
      <c r="T5630" s="53"/>
      <c r="Y5630" s="28"/>
    </row>
    <row r="5631" spans="9:25" x14ac:dyDescent="0.3">
      <c r="I5631" s="22">
        <v>45475</v>
      </c>
      <c r="J5631" s="29">
        <f t="shared" si="181"/>
        <v>2024</v>
      </c>
      <c r="K5631" s="29">
        <v>9900</v>
      </c>
      <c r="L5631" s="42">
        <v>7125.14</v>
      </c>
      <c r="M5631" s="26" t="str">
        <f t="shared" si="182"/>
        <v/>
      </c>
      <c r="N5631" s="54"/>
      <c r="O5631" s="26"/>
      <c r="T5631" s="53"/>
      <c r="Y5631" s="28"/>
    </row>
    <row r="5632" spans="9:25" x14ac:dyDescent="0.3">
      <c r="I5632" s="22">
        <v>45476</v>
      </c>
      <c r="J5632" s="29">
        <f t="shared" si="181"/>
        <v>2024</v>
      </c>
      <c r="K5632" s="29">
        <v>10000</v>
      </c>
      <c r="L5632" s="42">
        <v>7196.76</v>
      </c>
      <c r="M5632" s="26">
        <f t="shared" si="182"/>
        <v>7.4669390388130294E-2</v>
      </c>
      <c r="N5632" s="54"/>
      <c r="O5632" s="26"/>
      <c r="T5632" s="53"/>
      <c r="Y5632" s="28"/>
    </row>
    <row r="5633" spans="9:25" x14ac:dyDescent="0.3">
      <c r="I5633" s="22">
        <v>45477</v>
      </c>
      <c r="J5633" s="29">
        <f t="shared" si="181"/>
        <v>2024</v>
      </c>
      <c r="K5633" s="29">
        <v>9825</v>
      </c>
      <c r="L5633" s="42">
        <v>7220.89</v>
      </c>
      <c r="M5633" s="26">
        <f t="shared" si="182"/>
        <v>8.0688442399072149E-2</v>
      </c>
      <c r="N5633" s="54"/>
      <c r="O5633" s="26"/>
      <c r="T5633" s="53"/>
      <c r="Y5633" s="28"/>
    </row>
    <row r="5634" spans="9:25" x14ac:dyDescent="0.3">
      <c r="I5634" s="22">
        <v>45478</v>
      </c>
      <c r="J5634" s="29">
        <f t="shared" si="181"/>
        <v>2024</v>
      </c>
      <c r="K5634" s="29">
        <v>9950</v>
      </c>
      <c r="L5634" s="42">
        <v>7253.37</v>
      </c>
      <c r="M5634" s="26">
        <f t="shared" si="182"/>
        <v>7.9534393613316365E-2</v>
      </c>
      <c r="N5634" s="54"/>
      <c r="O5634" s="26"/>
      <c r="T5634" s="53"/>
      <c r="Y5634" s="28"/>
    </row>
    <row r="5635" spans="9:25" x14ac:dyDescent="0.3">
      <c r="I5635" s="22">
        <v>45481</v>
      </c>
      <c r="J5635" s="29">
        <f t="shared" si="181"/>
        <v>2024</v>
      </c>
      <c r="K5635" s="29">
        <v>10050</v>
      </c>
      <c r="L5635" s="42">
        <v>7250.98</v>
      </c>
      <c r="M5635" s="26" t="str">
        <f t="shared" si="182"/>
        <v/>
      </c>
      <c r="N5635" s="54"/>
      <c r="O5635" s="26"/>
      <c r="T5635" s="53"/>
      <c r="Y5635" s="28"/>
    </row>
    <row r="5636" spans="9:25" x14ac:dyDescent="0.3">
      <c r="I5636" s="22">
        <v>45482</v>
      </c>
      <c r="J5636" s="29">
        <f t="shared" si="181"/>
        <v>2024</v>
      </c>
      <c r="K5636" s="29">
        <v>10075</v>
      </c>
      <c r="L5636" s="42">
        <v>7269.8</v>
      </c>
      <c r="M5636" s="26" t="str">
        <f t="shared" si="182"/>
        <v/>
      </c>
      <c r="N5636" s="54"/>
      <c r="O5636" s="26"/>
      <c r="T5636" s="53"/>
      <c r="Y5636" s="28"/>
    </row>
    <row r="5637" spans="9:25" x14ac:dyDescent="0.3">
      <c r="I5637" s="22">
        <v>45483</v>
      </c>
      <c r="J5637" s="29">
        <f t="shared" ref="J5637:J5700" si="183">YEAR(I5637)</f>
        <v>2024</v>
      </c>
      <c r="K5637" s="29">
        <v>10100</v>
      </c>
      <c r="L5637" s="42">
        <v>7287.04</v>
      </c>
      <c r="M5637" s="26">
        <f t="shared" ref="M5637:M5700" si="184">IFERROR((L5637-_xlfn.XLOOKUP(EDATE(I5637, -12), I:I, L:L, "", 0)) / _xlfn.XLOOKUP(EDATE(I5637, -12), I:I, L:L, "", 0),IF(_xlfn.XLOOKUP(EDATE(I5637, -12), I:I, L:L, "", 0)=0, "Previous Year Value is Zero", ""))</f>
        <v>8.2602391309515327E-2</v>
      </c>
      <c r="N5637" s="54"/>
      <c r="O5637" s="26"/>
      <c r="T5637" s="53"/>
      <c r="Y5637" s="28"/>
    </row>
    <row r="5638" spans="9:25" x14ac:dyDescent="0.3">
      <c r="I5638" s="22">
        <v>45484</v>
      </c>
      <c r="J5638" s="29">
        <f t="shared" si="183"/>
        <v>2024</v>
      </c>
      <c r="K5638" s="29">
        <v>10075</v>
      </c>
      <c r="L5638" s="42">
        <v>7300.41</v>
      </c>
      <c r="M5638" s="26">
        <f t="shared" si="184"/>
        <v>7.4076199219646519E-2</v>
      </c>
      <c r="N5638" s="54"/>
      <c r="O5638" s="26"/>
      <c r="T5638" s="53"/>
      <c r="Y5638" s="28"/>
    </row>
    <row r="5639" spans="9:25" x14ac:dyDescent="0.3">
      <c r="I5639" s="22">
        <v>45485</v>
      </c>
      <c r="J5639" s="29">
        <f t="shared" si="183"/>
        <v>2024</v>
      </c>
      <c r="K5639" s="29">
        <v>10075</v>
      </c>
      <c r="L5639" s="42">
        <v>7327.58</v>
      </c>
      <c r="M5639" s="26">
        <f t="shared" si="184"/>
        <v>7.6285837246500898E-2</v>
      </c>
      <c r="N5639" s="54"/>
      <c r="O5639" s="26"/>
      <c r="T5639" s="53"/>
      <c r="Y5639" s="28"/>
    </row>
    <row r="5640" spans="9:25" x14ac:dyDescent="0.3">
      <c r="I5640" s="22">
        <v>45488</v>
      </c>
      <c r="J5640" s="29">
        <f t="shared" si="183"/>
        <v>2024</v>
      </c>
      <c r="K5640" s="29">
        <v>10050</v>
      </c>
      <c r="L5640" s="42">
        <v>7278.86</v>
      </c>
      <c r="M5640" s="26" t="str">
        <f t="shared" si="184"/>
        <v/>
      </c>
      <c r="N5640" s="54"/>
      <c r="O5640" s="26"/>
      <c r="T5640" s="53"/>
      <c r="Y5640" s="28"/>
    </row>
    <row r="5641" spans="9:25" x14ac:dyDescent="0.3">
      <c r="I5641" s="22">
        <v>45489</v>
      </c>
      <c r="J5641" s="29">
        <f t="shared" si="183"/>
        <v>2024</v>
      </c>
      <c r="K5641" s="29">
        <v>9950</v>
      </c>
      <c r="L5641" s="42">
        <v>7224.29</v>
      </c>
      <c r="M5641" s="26" t="str">
        <f t="shared" si="184"/>
        <v/>
      </c>
      <c r="N5641" s="54"/>
      <c r="O5641" s="26"/>
      <c r="T5641" s="53"/>
      <c r="Y5641" s="28"/>
    </row>
    <row r="5642" spans="9:25" x14ac:dyDescent="0.3">
      <c r="I5642" s="22">
        <v>45490</v>
      </c>
      <c r="J5642" s="29">
        <f t="shared" si="183"/>
        <v>2024</v>
      </c>
      <c r="K5642" s="29">
        <v>9800</v>
      </c>
      <c r="L5642" s="42">
        <v>7224.22</v>
      </c>
      <c r="M5642" s="26">
        <f t="shared" si="184"/>
        <v>5.1998357394781515E-2</v>
      </c>
      <c r="N5642" s="54"/>
      <c r="O5642" s="26"/>
      <c r="T5642" s="53"/>
      <c r="Y5642" s="28"/>
    </row>
    <row r="5643" spans="9:25" x14ac:dyDescent="0.3">
      <c r="I5643" s="22">
        <v>45491</v>
      </c>
      <c r="J5643" s="29">
        <f t="shared" si="183"/>
        <v>2024</v>
      </c>
      <c r="K5643" s="29">
        <v>10100</v>
      </c>
      <c r="L5643" s="42">
        <v>7321.07</v>
      </c>
      <c r="M5643" s="26">
        <f t="shared" si="184"/>
        <v>7.1867588064771143E-2</v>
      </c>
      <c r="N5643" s="54"/>
      <c r="O5643" s="26"/>
      <c r="T5643" s="53"/>
      <c r="Y5643" s="28"/>
    </row>
    <row r="5644" spans="9:25" x14ac:dyDescent="0.3">
      <c r="I5644" s="22">
        <v>45492</v>
      </c>
      <c r="J5644" s="29">
        <f t="shared" si="183"/>
        <v>2024</v>
      </c>
      <c r="K5644" s="29">
        <v>10125</v>
      </c>
      <c r="L5644" s="42">
        <v>7294.5</v>
      </c>
      <c r="M5644" s="26" t="str">
        <f t="shared" si="184"/>
        <v/>
      </c>
      <c r="N5644" s="54"/>
      <c r="O5644" s="26"/>
      <c r="T5644" s="53"/>
      <c r="Y5644" s="28"/>
    </row>
    <row r="5645" spans="9:25" x14ac:dyDescent="0.3">
      <c r="I5645" s="22">
        <v>45495</v>
      </c>
      <c r="J5645" s="29">
        <f t="shared" si="183"/>
        <v>2024</v>
      </c>
      <c r="K5645" s="29">
        <v>10100</v>
      </c>
      <c r="L5645" s="42">
        <v>7321.98</v>
      </c>
      <c r="M5645" s="26" t="str">
        <f t="shared" si="184"/>
        <v/>
      </c>
      <c r="N5645" s="54"/>
      <c r="O5645" s="26"/>
      <c r="T5645" s="53"/>
      <c r="Y5645" s="28"/>
    </row>
    <row r="5646" spans="9:25" x14ac:dyDescent="0.3">
      <c r="I5646" s="22">
        <v>45496</v>
      </c>
      <c r="J5646" s="29">
        <f t="shared" si="183"/>
        <v>2024</v>
      </c>
      <c r="K5646" s="29">
        <v>10175</v>
      </c>
      <c r="L5646" s="42">
        <v>7313.86</v>
      </c>
      <c r="M5646" s="26" t="str">
        <f t="shared" si="184"/>
        <v/>
      </c>
      <c r="N5646" s="54"/>
      <c r="O5646" s="26"/>
      <c r="T5646" s="53"/>
      <c r="Y5646" s="28"/>
    </row>
    <row r="5647" spans="9:25" x14ac:dyDescent="0.3">
      <c r="I5647" s="22">
        <v>45497</v>
      </c>
      <c r="J5647" s="29">
        <f t="shared" si="183"/>
        <v>2024</v>
      </c>
      <c r="K5647" s="29">
        <v>10075</v>
      </c>
      <c r="L5647" s="42">
        <v>7262.76</v>
      </c>
      <c r="M5647" s="26">
        <f t="shared" si="184"/>
        <v>5.2665449169493089E-2</v>
      </c>
      <c r="N5647" s="54"/>
      <c r="O5647" s="26"/>
      <c r="T5647" s="53"/>
      <c r="Y5647" s="28"/>
    </row>
    <row r="5648" spans="9:25" x14ac:dyDescent="0.3">
      <c r="I5648" s="22">
        <v>45498</v>
      </c>
      <c r="J5648" s="29">
        <f t="shared" si="183"/>
        <v>2024</v>
      </c>
      <c r="K5648" s="29">
        <v>10300</v>
      </c>
      <c r="L5648" s="42">
        <v>7240.28</v>
      </c>
      <c r="M5648" s="26">
        <f t="shared" si="184"/>
        <v>4.6629592740950361E-2</v>
      </c>
      <c r="N5648" s="54"/>
      <c r="O5648" s="26"/>
      <c r="T5648" s="53"/>
      <c r="Y5648" s="28"/>
    </row>
    <row r="5649" spans="9:25" x14ac:dyDescent="0.3">
      <c r="I5649" s="22">
        <v>45499</v>
      </c>
      <c r="J5649" s="29">
        <f t="shared" si="183"/>
        <v>2024</v>
      </c>
      <c r="K5649" s="29">
        <v>10325</v>
      </c>
      <c r="L5649" s="42">
        <v>7288.17</v>
      </c>
      <c r="M5649" s="26">
        <f t="shared" si="184"/>
        <v>4.8917142084084167E-2</v>
      </c>
      <c r="N5649" s="54"/>
      <c r="O5649" s="26"/>
      <c r="T5649" s="53"/>
      <c r="Y5649" s="28"/>
    </row>
    <row r="5650" spans="9:25" x14ac:dyDescent="0.3">
      <c r="I5650" s="22">
        <v>45502</v>
      </c>
      <c r="J5650" s="29">
        <f t="shared" si="183"/>
        <v>2024</v>
      </c>
      <c r="K5650" s="29">
        <v>10250</v>
      </c>
      <c r="L5650" s="42">
        <v>7288.9</v>
      </c>
      <c r="M5650" s="26" t="str">
        <f t="shared" si="184"/>
        <v/>
      </c>
      <c r="N5650" s="54"/>
      <c r="O5650" s="26"/>
      <c r="T5650" s="53"/>
      <c r="Y5650" s="28"/>
    </row>
    <row r="5651" spans="9:25" x14ac:dyDescent="0.3">
      <c r="I5651" s="22">
        <v>45503</v>
      </c>
      <c r="J5651" s="29">
        <f t="shared" si="183"/>
        <v>2024</v>
      </c>
      <c r="K5651" s="29">
        <v>10175</v>
      </c>
      <c r="L5651" s="42">
        <v>7241.86</v>
      </c>
      <c r="M5651" s="26" t="str">
        <f t="shared" si="184"/>
        <v/>
      </c>
      <c r="N5651" s="54"/>
      <c r="O5651" s="26"/>
      <c r="T5651" s="53"/>
      <c r="Y5651" s="28"/>
    </row>
    <row r="5652" spans="9:25" x14ac:dyDescent="0.3">
      <c r="I5652" s="22">
        <v>45504</v>
      </c>
      <c r="J5652" s="29">
        <f t="shared" si="183"/>
        <v>2024</v>
      </c>
      <c r="K5652" s="29">
        <v>10275</v>
      </c>
      <c r="L5652" s="42">
        <v>7255.76</v>
      </c>
      <c r="M5652" s="26">
        <f t="shared" si="184"/>
        <v>4.6801782045659233E-2</v>
      </c>
      <c r="N5652" s="54"/>
      <c r="O5652" s="26"/>
      <c r="T5652" s="53"/>
      <c r="Y5652" s="28"/>
    </row>
    <row r="5653" spans="9:25" x14ac:dyDescent="0.3">
      <c r="I5653" s="22">
        <v>45505</v>
      </c>
      <c r="J5653" s="29">
        <f t="shared" si="183"/>
        <v>2024</v>
      </c>
      <c r="K5653" s="29">
        <v>10375</v>
      </c>
      <c r="L5653" s="42">
        <v>7325.99</v>
      </c>
      <c r="M5653" s="26">
        <f t="shared" si="184"/>
        <v>6.381906628911635E-2</v>
      </c>
      <c r="N5653" s="54"/>
      <c r="O5653" s="26"/>
      <c r="T5653" s="53"/>
      <c r="Y5653" s="28"/>
    </row>
    <row r="5654" spans="9:25" x14ac:dyDescent="0.3">
      <c r="I5654" s="22">
        <v>45506</v>
      </c>
      <c r="J5654" s="29">
        <f t="shared" si="183"/>
        <v>2024</v>
      </c>
      <c r="K5654" s="29">
        <v>10200</v>
      </c>
      <c r="L5654" s="42">
        <v>7308.12</v>
      </c>
      <c r="M5654" s="26">
        <f t="shared" si="184"/>
        <v>6.6176867493081146E-2</v>
      </c>
      <c r="N5654" s="54"/>
      <c r="O5654" s="26"/>
      <c r="T5654" s="53"/>
      <c r="Y5654" s="28"/>
    </row>
    <row r="5655" spans="9:25" x14ac:dyDescent="0.3">
      <c r="I5655" s="22">
        <v>45509</v>
      </c>
      <c r="J5655" s="29">
        <f t="shared" si="183"/>
        <v>2024</v>
      </c>
      <c r="K5655" s="29">
        <v>9875</v>
      </c>
      <c r="L5655" s="42">
        <v>7059.65</v>
      </c>
      <c r="M5655" s="26" t="str">
        <f t="shared" si="184"/>
        <v/>
      </c>
      <c r="N5655" s="54"/>
      <c r="O5655" s="26"/>
      <c r="T5655" s="53"/>
      <c r="Y5655" s="28"/>
    </row>
    <row r="5656" spans="9:25" x14ac:dyDescent="0.3">
      <c r="I5656" s="22">
        <v>45510</v>
      </c>
      <c r="J5656" s="29">
        <f t="shared" si="183"/>
        <v>2024</v>
      </c>
      <c r="K5656" s="29">
        <v>10000</v>
      </c>
      <c r="L5656" s="42">
        <v>7129.22</v>
      </c>
      <c r="M5656" s="26" t="str">
        <f t="shared" si="184"/>
        <v/>
      </c>
      <c r="N5656" s="54"/>
      <c r="O5656" s="26"/>
      <c r="T5656" s="53"/>
      <c r="Y5656" s="28"/>
    </row>
    <row r="5657" spans="9:25" x14ac:dyDescent="0.3">
      <c r="I5657" s="22">
        <v>45511</v>
      </c>
      <c r="J5657" s="29">
        <f t="shared" si="183"/>
        <v>2024</v>
      </c>
      <c r="K5657" s="29">
        <v>10100</v>
      </c>
      <c r="L5657" s="42">
        <v>7212.13</v>
      </c>
      <c r="M5657" s="26">
        <f t="shared" si="184"/>
        <v>4.7305038794023591E-2</v>
      </c>
      <c r="N5657" s="54"/>
      <c r="O5657" s="26"/>
      <c r="T5657" s="53"/>
      <c r="Y5657" s="28"/>
    </row>
    <row r="5658" spans="9:25" x14ac:dyDescent="0.3">
      <c r="I5658" s="22">
        <v>45512</v>
      </c>
      <c r="J5658" s="29">
        <f t="shared" si="183"/>
        <v>2024</v>
      </c>
      <c r="K5658" s="29">
        <v>10225</v>
      </c>
      <c r="L5658" s="42">
        <v>7195.12</v>
      </c>
      <c r="M5658" s="26">
        <f t="shared" si="184"/>
        <v>4.7506045443097056E-2</v>
      </c>
      <c r="N5658" s="54"/>
      <c r="O5658" s="26"/>
      <c r="T5658" s="53"/>
      <c r="Y5658" s="28"/>
    </row>
    <row r="5659" spans="9:25" x14ac:dyDescent="0.3">
      <c r="I5659" s="22">
        <v>45513</v>
      </c>
      <c r="J5659" s="29">
        <f t="shared" si="183"/>
        <v>2024</v>
      </c>
      <c r="K5659" s="29">
        <v>10150</v>
      </c>
      <c r="L5659" s="42">
        <v>7257</v>
      </c>
      <c r="M5659" s="26">
        <f t="shared" si="184"/>
        <v>5.554674761567456E-2</v>
      </c>
      <c r="N5659" s="54"/>
      <c r="O5659" s="26"/>
      <c r="T5659" s="53"/>
      <c r="Y5659" s="28"/>
    </row>
    <row r="5660" spans="9:25" x14ac:dyDescent="0.3">
      <c r="I5660" s="22">
        <v>45516</v>
      </c>
      <c r="J5660" s="29">
        <f t="shared" si="183"/>
        <v>2024</v>
      </c>
      <c r="K5660" s="29">
        <v>10200</v>
      </c>
      <c r="L5660" s="42">
        <v>7297.63</v>
      </c>
      <c r="M5660" s="26" t="str">
        <f t="shared" si="184"/>
        <v/>
      </c>
      <c r="N5660" s="54"/>
      <c r="O5660" s="26"/>
      <c r="T5660" s="53"/>
      <c r="Y5660" s="28"/>
    </row>
    <row r="5661" spans="9:25" x14ac:dyDescent="0.3">
      <c r="I5661" s="22">
        <v>45517</v>
      </c>
      <c r="J5661" s="29">
        <f t="shared" si="183"/>
        <v>2024</v>
      </c>
      <c r="K5661" s="29">
        <v>10300</v>
      </c>
      <c r="L5661" s="42">
        <v>7356.64</v>
      </c>
      <c r="M5661" s="26" t="str">
        <f t="shared" si="184"/>
        <v/>
      </c>
      <c r="N5661" s="54"/>
      <c r="O5661" s="26"/>
      <c r="T5661" s="53"/>
      <c r="Y5661" s="28"/>
    </row>
    <row r="5662" spans="9:25" x14ac:dyDescent="0.3">
      <c r="I5662" s="22">
        <v>45518</v>
      </c>
      <c r="J5662" s="29">
        <f t="shared" si="183"/>
        <v>2024</v>
      </c>
      <c r="K5662" s="29">
        <v>10200</v>
      </c>
      <c r="L5662" s="42">
        <v>7436.04</v>
      </c>
      <c r="M5662" s="26">
        <f t="shared" si="184"/>
        <v>7.6100877402437261E-2</v>
      </c>
      <c r="N5662" s="54"/>
      <c r="O5662" s="26"/>
      <c r="T5662" s="53"/>
      <c r="Y5662" s="28"/>
    </row>
    <row r="5663" spans="9:25" x14ac:dyDescent="0.3">
      <c r="I5663" s="22">
        <v>45519</v>
      </c>
      <c r="J5663" s="29">
        <f t="shared" si="183"/>
        <v>2024</v>
      </c>
      <c r="K5663" s="29">
        <v>10225</v>
      </c>
      <c r="L5663" s="42">
        <v>7409.5</v>
      </c>
      <c r="M5663" s="26">
        <f t="shared" si="184"/>
        <v>7.1495712281817989E-2</v>
      </c>
      <c r="N5663" s="54"/>
      <c r="O5663" s="26"/>
      <c r="T5663" s="53"/>
      <c r="Y5663" s="28"/>
    </row>
    <row r="5664" spans="9:25" x14ac:dyDescent="0.3">
      <c r="I5664" s="22">
        <v>45520</v>
      </c>
      <c r="J5664" s="29">
        <f t="shared" si="183"/>
        <v>2024</v>
      </c>
      <c r="K5664" s="29">
        <v>10325</v>
      </c>
      <c r="L5664" s="42">
        <v>7432.09</v>
      </c>
      <c r="M5664" s="26">
        <f t="shared" si="184"/>
        <v>7.7030203433354524E-2</v>
      </c>
      <c r="N5664" s="54"/>
      <c r="O5664" s="26"/>
      <c r="T5664" s="53"/>
      <c r="Y5664" s="28"/>
    </row>
    <row r="5665" spans="9:25" x14ac:dyDescent="0.3">
      <c r="I5665" s="22">
        <v>45523</v>
      </c>
      <c r="J5665" s="29">
        <f t="shared" si="183"/>
        <v>2024</v>
      </c>
      <c r="K5665" s="29">
        <v>10375</v>
      </c>
      <c r="L5665" s="42">
        <v>7466.83</v>
      </c>
      <c r="M5665" s="26" t="str">
        <f t="shared" si="184"/>
        <v/>
      </c>
      <c r="N5665" s="54"/>
      <c r="O5665" s="26"/>
      <c r="T5665" s="53"/>
      <c r="Y5665" s="28"/>
    </row>
    <row r="5666" spans="9:25" x14ac:dyDescent="0.3">
      <c r="I5666" s="22">
        <v>45524</v>
      </c>
      <c r="J5666" s="29">
        <f t="shared" si="183"/>
        <v>2024</v>
      </c>
      <c r="K5666" s="29">
        <v>10425</v>
      </c>
      <c r="L5666" s="42">
        <v>7533.99</v>
      </c>
      <c r="M5666" s="26" t="str">
        <f t="shared" si="184"/>
        <v/>
      </c>
      <c r="N5666" s="54"/>
      <c r="O5666" s="26"/>
      <c r="T5666" s="53"/>
      <c r="Y5666" s="28"/>
    </row>
    <row r="5667" spans="9:25" x14ac:dyDescent="0.3">
      <c r="I5667" s="22">
        <v>45525</v>
      </c>
      <c r="J5667" s="29">
        <f t="shared" si="183"/>
        <v>2024</v>
      </c>
      <c r="K5667" s="29">
        <v>10425</v>
      </c>
      <c r="L5667" s="42">
        <v>7554.59</v>
      </c>
      <c r="M5667" s="26">
        <f t="shared" si="184"/>
        <v>0.10028502642720763</v>
      </c>
      <c r="N5667" s="54"/>
      <c r="O5667" s="26"/>
      <c r="T5667" s="53"/>
      <c r="Y5667" s="28"/>
    </row>
    <row r="5668" spans="9:25" x14ac:dyDescent="0.3">
      <c r="I5668" s="22">
        <v>45526</v>
      </c>
      <c r="J5668" s="29">
        <f t="shared" si="183"/>
        <v>2024</v>
      </c>
      <c r="K5668" s="29">
        <v>10325</v>
      </c>
      <c r="L5668" s="42">
        <v>7488.68</v>
      </c>
      <c r="M5668" s="26">
        <f t="shared" si="184"/>
        <v>8.2734639880285482E-2</v>
      </c>
      <c r="N5668" s="54"/>
      <c r="O5668" s="26"/>
      <c r="T5668" s="53"/>
      <c r="Y5668" s="28"/>
    </row>
    <row r="5669" spans="9:25" x14ac:dyDescent="0.3">
      <c r="I5669" s="22">
        <v>45527</v>
      </c>
      <c r="J5669" s="29">
        <f t="shared" si="183"/>
        <v>2024</v>
      </c>
      <c r="K5669" s="29">
        <v>10325</v>
      </c>
      <c r="L5669" s="42">
        <v>7544.3</v>
      </c>
      <c r="M5669" s="26">
        <f t="shared" si="184"/>
        <v>8.9994668716345413E-2</v>
      </c>
      <c r="N5669" s="54"/>
      <c r="O5669" s="26"/>
      <c r="T5669" s="53"/>
      <c r="Y5669" s="28"/>
    </row>
    <row r="5670" spans="9:25" x14ac:dyDescent="0.3">
      <c r="I5670" s="22">
        <v>45530</v>
      </c>
      <c r="J5670" s="29">
        <f t="shared" si="183"/>
        <v>2024</v>
      </c>
      <c r="K5670" s="29">
        <v>10325</v>
      </c>
      <c r="L5670" s="42">
        <v>7606.2</v>
      </c>
      <c r="M5670" s="26" t="str">
        <f t="shared" si="184"/>
        <v/>
      </c>
      <c r="N5670" s="54"/>
      <c r="O5670" s="26"/>
      <c r="T5670" s="53"/>
      <c r="Y5670" s="28"/>
    </row>
    <row r="5671" spans="9:25" x14ac:dyDescent="0.3">
      <c r="I5671" s="22">
        <v>45531</v>
      </c>
      <c r="J5671" s="29">
        <f t="shared" si="183"/>
        <v>2024</v>
      </c>
      <c r="K5671" s="29">
        <v>10200</v>
      </c>
      <c r="L5671" s="42">
        <v>7597.88</v>
      </c>
      <c r="M5671" s="26" t="str">
        <f t="shared" si="184"/>
        <v/>
      </c>
      <c r="N5671" s="54"/>
      <c r="O5671" s="26"/>
      <c r="T5671" s="53"/>
      <c r="Y5671" s="28"/>
    </row>
    <row r="5672" spans="9:25" x14ac:dyDescent="0.3">
      <c r="I5672" s="22">
        <v>45532</v>
      </c>
      <c r="J5672" s="29">
        <f t="shared" si="183"/>
        <v>2024</v>
      </c>
      <c r="K5672" s="29">
        <v>10350</v>
      </c>
      <c r="L5672" s="42">
        <v>7658.88</v>
      </c>
      <c r="M5672" s="26">
        <f t="shared" si="184"/>
        <v>0.1064979419884914</v>
      </c>
      <c r="N5672" s="54"/>
      <c r="O5672" s="26"/>
      <c r="T5672" s="53"/>
      <c r="Y5672" s="28"/>
    </row>
    <row r="5673" spans="9:25" x14ac:dyDescent="0.3">
      <c r="I5673" s="22">
        <v>45533</v>
      </c>
      <c r="J5673" s="29">
        <f t="shared" si="183"/>
        <v>2024</v>
      </c>
      <c r="K5673" s="29">
        <v>10225</v>
      </c>
      <c r="L5673" s="42">
        <v>7627.6</v>
      </c>
      <c r="M5673" s="26">
        <f t="shared" si="184"/>
        <v>9.6259758775712037E-2</v>
      </c>
      <c r="N5673" s="54"/>
      <c r="O5673" s="26"/>
      <c r="T5673" s="53"/>
      <c r="Y5673" s="28"/>
    </row>
    <row r="5674" spans="9:25" x14ac:dyDescent="0.3">
      <c r="I5674" s="22">
        <v>45534</v>
      </c>
      <c r="J5674" s="29">
        <f t="shared" si="183"/>
        <v>2024</v>
      </c>
      <c r="K5674" s="29">
        <v>10325</v>
      </c>
      <c r="L5674" s="42">
        <v>7670.73</v>
      </c>
      <c r="M5674" s="26">
        <f t="shared" si="184"/>
        <v>0.10106277613662784</v>
      </c>
      <c r="N5674" s="54"/>
      <c r="O5674" s="26"/>
      <c r="T5674" s="53"/>
      <c r="Y5674" s="28"/>
    </row>
    <row r="5675" spans="9:25" x14ac:dyDescent="0.3">
      <c r="I5675" s="22">
        <v>45537</v>
      </c>
      <c r="J5675" s="29">
        <f t="shared" si="183"/>
        <v>2024</v>
      </c>
      <c r="K5675" s="29">
        <v>10275</v>
      </c>
      <c r="L5675" s="42">
        <v>7694.53</v>
      </c>
      <c r="M5675" s="26" t="str">
        <f t="shared" si="184"/>
        <v/>
      </c>
      <c r="N5675" s="54"/>
      <c r="O5675" s="26"/>
      <c r="T5675" s="53"/>
      <c r="Y5675" s="28"/>
    </row>
    <row r="5676" spans="9:25" x14ac:dyDescent="0.3">
      <c r="I5676" s="22">
        <v>45538</v>
      </c>
      <c r="J5676" s="29">
        <f t="shared" si="183"/>
        <v>2024</v>
      </c>
      <c r="K5676" s="29">
        <v>10175</v>
      </c>
      <c r="L5676" s="42">
        <v>7616.52</v>
      </c>
      <c r="M5676" s="26" t="str">
        <f t="shared" si="184"/>
        <v/>
      </c>
      <c r="N5676" s="54"/>
      <c r="O5676" s="26"/>
      <c r="T5676" s="53"/>
      <c r="Y5676" s="28"/>
    </row>
    <row r="5677" spans="9:25" x14ac:dyDescent="0.3">
      <c r="I5677" s="22">
        <v>45539</v>
      </c>
      <c r="J5677" s="29">
        <f t="shared" si="183"/>
        <v>2024</v>
      </c>
      <c r="K5677" s="29">
        <v>10300</v>
      </c>
      <c r="L5677" s="42">
        <v>7672.9</v>
      </c>
      <c r="M5677" s="26">
        <f t="shared" si="184"/>
        <v>9.6637724657876817E-2</v>
      </c>
      <c r="N5677" s="54"/>
      <c r="O5677" s="26"/>
      <c r="T5677" s="53"/>
      <c r="Y5677" s="28"/>
    </row>
    <row r="5678" spans="9:25" x14ac:dyDescent="0.3">
      <c r="I5678" s="22">
        <v>45540</v>
      </c>
      <c r="J5678" s="29">
        <f t="shared" si="183"/>
        <v>2024</v>
      </c>
      <c r="K5678" s="29">
        <v>10250</v>
      </c>
      <c r="L5678" s="42">
        <v>7681.04</v>
      </c>
      <c r="M5678" s="26">
        <f t="shared" si="184"/>
        <v>9.8592475946513783E-2</v>
      </c>
      <c r="N5678" s="54"/>
      <c r="O5678" s="26"/>
      <c r="T5678" s="53"/>
      <c r="Y5678" s="28"/>
    </row>
    <row r="5679" spans="9:25" x14ac:dyDescent="0.3">
      <c r="I5679" s="22">
        <v>45541</v>
      </c>
      <c r="J5679" s="29">
        <f t="shared" si="183"/>
        <v>2024</v>
      </c>
      <c r="K5679" s="29">
        <v>10300</v>
      </c>
      <c r="L5679" s="42">
        <v>7721.85</v>
      </c>
      <c r="M5679" s="26">
        <f t="shared" si="184"/>
        <v>0.10376003259028446</v>
      </c>
      <c r="N5679" s="54"/>
      <c r="O5679" s="26"/>
      <c r="T5679" s="53"/>
      <c r="Y5679" s="28"/>
    </row>
    <row r="5680" spans="9:25" x14ac:dyDescent="0.3">
      <c r="I5680" s="22">
        <v>45544</v>
      </c>
      <c r="J5680" s="29">
        <f t="shared" si="183"/>
        <v>2024</v>
      </c>
      <c r="K5680" s="29">
        <v>10275</v>
      </c>
      <c r="L5680" s="42">
        <v>7702.74</v>
      </c>
      <c r="M5680" s="26" t="str">
        <f t="shared" si="184"/>
        <v/>
      </c>
      <c r="N5680" s="54"/>
      <c r="O5680" s="26"/>
      <c r="T5680" s="53"/>
      <c r="Y5680" s="28"/>
    </row>
    <row r="5681" spans="9:25" x14ac:dyDescent="0.3">
      <c r="I5681" s="22">
        <v>45545</v>
      </c>
      <c r="J5681" s="29">
        <f t="shared" si="183"/>
        <v>2024</v>
      </c>
      <c r="K5681" s="29">
        <v>10350</v>
      </c>
      <c r="L5681" s="42">
        <v>7761.39</v>
      </c>
      <c r="M5681" s="26" t="str">
        <f t="shared" si="184"/>
        <v/>
      </c>
      <c r="N5681" s="54"/>
      <c r="O5681" s="26"/>
      <c r="T5681" s="53"/>
      <c r="Y5681" s="28"/>
    </row>
    <row r="5682" spans="9:25" x14ac:dyDescent="0.3">
      <c r="I5682" s="22">
        <v>45546</v>
      </c>
      <c r="J5682" s="29">
        <f t="shared" si="183"/>
        <v>2024</v>
      </c>
      <c r="K5682" s="29">
        <v>10425</v>
      </c>
      <c r="L5682" s="42">
        <v>7760.96</v>
      </c>
      <c r="M5682" s="26">
        <f t="shared" si="184"/>
        <v>0.11453760309274645</v>
      </c>
      <c r="N5682" s="54"/>
      <c r="O5682" s="26"/>
      <c r="T5682" s="53"/>
      <c r="Y5682" s="28"/>
    </row>
    <row r="5683" spans="9:25" x14ac:dyDescent="0.3">
      <c r="I5683" s="22">
        <v>45547</v>
      </c>
      <c r="J5683" s="29">
        <f t="shared" si="183"/>
        <v>2024</v>
      </c>
      <c r="K5683" s="29">
        <v>10475</v>
      </c>
      <c r="L5683" s="42">
        <v>7798.15</v>
      </c>
      <c r="M5683" s="26">
        <f t="shared" si="184"/>
        <v>0.12462990177344282</v>
      </c>
      <c r="N5683" s="54"/>
      <c r="O5683" s="26"/>
      <c r="T5683" s="53"/>
      <c r="Y5683" s="28"/>
    </row>
    <row r="5684" spans="9:25" x14ac:dyDescent="0.3">
      <c r="I5684" s="22">
        <v>45548</v>
      </c>
      <c r="J5684" s="29">
        <f t="shared" si="183"/>
        <v>2024</v>
      </c>
      <c r="K5684" s="29">
        <v>10425</v>
      </c>
      <c r="L5684" s="42">
        <v>7812.13</v>
      </c>
      <c r="M5684" s="26">
        <f t="shared" si="184"/>
        <v>0.12640076822368468</v>
      </c>
      <c r="N5684" s="54"/>
      <c r="O5684" s="26"/>
      <c r="T5684" s="53"/>
      <c r="Y5684" s="28"/>
    </row>
    <row r="5685" spans="9:25" x14ac:dyDescent="0.3">
      <c r="I5685" s="22">
        <v>45552</v>
      </c>
      <c r="J5685" s="29">
        <f t="shared" si="183"/>
        <v>2024</v>
      </c>
      <c r="K5685" s="29">
        <v>10500</v>
      </c>
      <c r="L5685" s="42">
        <v>7831.78</v>
      </c>
      <c r="M5685" s="26" t="str">
        <f t="shared" si="184"/>
        <v/>
      </c>
      <c r="N5685" s="54"/>
      <c r="O5685" s="26"/>
      <c r="T5685" s="53"/>
      <c r="Y5685" s="28"/>
    </row>
    <row r="5686" spans="9:25" x14ac:dyDescent="0.3">
      <c r="I5686" s="22">
        <v>45553</v>
      </c>
      <c r="J5686" s="29">
        <f t="shared" si="183"/>
        <v>2024</v>
      </c>
      <c r="K5686" s="29">
        <v>10625</v>
      </c>
      <c r="L5686" s="42">
        <v>7829.14</v>
      </c>
      <c r="M5686" s="26">
        <f t="shared" si="184"/>
        <v>0.12875572369407509</v>
      </c>
      <c r="N5686" s="54"/>
      <c r="O5686" s="26"/>
      <c r="T5686" s="53"/>
      <c r="Y5686" s="28"/>
    </row>
    <row r="5687" spans="9:25" x14ac:dyDescent="0.3">
      <c r="I5687" s="22">
        <v>45554</v>
      </c>
      <c r="J5687" s="29">
        <f t="shared" si="183"/>
        <v>2024</v>
      </c>
      <c r="K5687" s="29">
        <v>10900</v>
      </c>
      <c r="L5687" s="42">
        <v>7905.39</v>
      </c>
      <c r="M5687" s="26">
        <f t="shared" si="184"/>
        <v>0.13252544295963517</v>
      </c>
      <c r="N5687" s="54"/>
      <c r="O5687" s="26"/>
      <c r="T5687" s="53"/>
      <c r="Y5687" s="28"/>
    </row>
    <row r="5688" spans="9:25" x14ac:dyDescent="0.3">
      <c r="I5688" s="22">
        <v>45555</v>
      </c>
      <c r="J5688" s="29">
        <f t="shared" si="183"/>
        <v>2024</v>
      </c>
      <c r="K5688" s="29">
        <v>10775</v>
      </c>
      <c r="L5688" s="42">
        <v>7743</v>
      </c>
      <c r="M5688" s="26">
        <f t="shared" si="184"/>
        <v>0.10430025329165046</v>
      </c>
      <c r="N5688" s="54"/>
      <c r="O5688" s="26"/>
      <c r="T5688" s="53"/>
      <c r="Y5688" s="28"/>
    </row>
    <row r="5689" spans="9:25" x14ac:dyDescent="0.3">
      <c r="I5689" s="22">
        <v>45558</v>
      </c>
      <c r="J5689" s="29">
        <f t="shared" si="183"/>
        <v>2024</v>
      </c>
      <c r="K5689" s="29">
        <v>10950</v>
      </c>
      <c r="L5689" s="42">
        <v>7775.73</v>
      </c>
      <c r="M5689" s="26" t="str">
        <f t="shared" si="184"/>
        <v/>
      </c>
      <c r="N5689" s="54"/>
      <c r="O5689" s="26"/>
      <c r="T5689" s="53"/>
      <c r="Y5689" s="28"/>
    </row>
    <row r="5690" spans="9:25" x14ac:dyDescent="0.3">
      <c r="I5690" s="22">
        <v>45559</v>
      </c>
      <c r="J5690" s="29">
        <f t="shared" si="183"/>
        <v>2024</v>
      </c>
      <c r="K5690" s="29">
        <v>10800</v>
      </c>
      <c r="L5690" s="42">
        <v>7778.49</v>
      </c>
      <c r="M5690" s="26" t="str">
        <f t="shared" si="184"/>
        <v/>
      </c>
      <c r="N5690" s="54"/>
      <c r="O5690" s="26"/>
      <c r="T5690" s="53"/>
      <c r="Y5690" s="28"/>
    </row>
    <row r="5691" spans="9:25" x14ac:dyDescent="0.3">
      <c r="I5691" s="22">
        <v>45560</v>
      </c>
      <c r="J5691" s="29">
        <f t="shared" si="183"/>
        <v>2024</v>
      </c>
      <c r="K5691" s="29">
        <v>10850</v>
      </c>
      <c r="L5691" s="42">
        <v>7740.9</v>
      </c>
      <c r="M5691" s="26">
        <f t="shared" si="184"/>
        <v>0.10609884001726107</v>
      </c>
      <c r="N5691" s="54"/>
      <c r="O5691" s="26"/>
      <c r="T5691" s="53"/>
      <c r="Y5691" s="28"/>
    </row>
    <row r="5692" spans="9:25" x14ac:dyDescent="0.3">
      <c r="I5692" s="22">
        <v>45561</v>
      </c>
      <c r="J5692" s="29">
        <f t="shared" si="183"/>
        <v>2024</v>
      </c>
      <c r="K5692" s="29">
        <v>10700</v>
      </c>
      <c r="L5692" s="42">
        <v>7744.52</v>
      </c>
      <c r="M5692" s="26">
        <f t="shared" si="184"/>
        <v>0.11853606401109221</v>
      </c>
      <c r="N5692" s="54"/>
      <c r="O5692" s="26"/>
      <c r="T5692" s="53"/>
      <c r="Y5692" s="28"/>
    </row>
    <row r="5693" spans="9:25" x14ac:dyDescent="0.3">
      <c r="I5693" s="22">
        <v>45562</v>
      </c>
      <c r="J5693" s="29">
        <f t="shared" si="183"/>
        <v>2024</v>
      </c>
      <c r="K5693" s="29">
        <v>10650</v>
      </c>
      <c r="L5693" s="42">
        <v>7696.92</v>
      </c>
      <c r="M5693" s="26">
        <f t="shared" si="184"/>
        <v>0.10941317385983804</v>
      </c>
      <c r="N5693" s="54"/>
      <c r="O5693" s="26"/>
      <c r="T5693" s="53"/>
      <c r="Y5693" s="28"/>
    </row>
    <row r="5694" spans="9:25" x14ac:dyDescent="0.3">
      <c r="I5694" s="22">
        <v>45565</v>
      </c>
      <c r="J5694" s="29">
        <f t="shared" si="183"/>
        <v>2024</v>
      </c>
      <c r="K5694" s="29">
        <v>10325</v>
      </c>
      <c r="L5694" s="42">
        <v>7527.93</v>
      </c>
      <c r="M5694" s="26" t="str">
        <f t="shared" si="184"/>
        <v/>
      </c>
      <c r="N5694" s="54"/>
      <c r="O5694" s="26"/>
      <c r="T5694" s="53"/>
      <c r="Y5694" s="28"/>
    </row>
    <row r="5695" spans="9:25" x14ac:dyDescent="0.3">
      <c r="I5695" s="22">
        <v>45566</v>
      </c>
      <c r="J5695" s="29">
        <f t="shared" si="183"/>
        <v>2024</v>
      </c>
      <c r="K5695" s="29">
        <v>10550</v>
      </c>
      <c r="L5695" s="42">
        <v>7642.13</v>
      </c>
      <c r="M5695" s="26" t="str">
        <f t="shared" si="184"/>
        <v/>
      </c>
      <c r="N5695" s="54"/>
      <c r="O5695" s="26"/>
      <c r="T5695" s="53"/>
      <c r="Y5695" s="28"/>
    </row>
    <row r="5696" spans="9:25" x14ac:dyDescent="0.3">
      <c r="I5696" s="22">
        <v>45567</v>
      </c>
      <c r="J5696" s="29">
        <f t="shared" si="183"/>
        <v>2024</v>
      </c>
      <c r="K5696" s="29">
        <v>10500</v>
      </c>
      <c r="L5696" s="42">
        <v>7563.26</v>
      </c>
      <c r="M5696" s="26">
        <f t="shared" si="184"/>
        <v>8.6447383163876568E-2</v>
      </c>
      <c r="N5696" s="54"/>
      <c r="O5696" s="26"/>
      <c r="T5696" s="53"/>
      <c r="Y5696" s="28"/>
    </row>
    <row r="5697" spans="9:25" x14ac:dyDescent="0.3">
      <c r="I5697" s="22">
        <v>45568</v>
      </c>
      <c r="J5697" s="29">
        <f t="shared" si="183"/>
        <v>2024</v>
      </c>
      <c r="K5697" s="29">
        <v>10450</v>
      </c>
      <c r="L5697" s="42">
        <v>7543.83</v>
      </c>
      <c r="M5697" s="26">
        <f t="shared" si="184"/>
        <v>8.6867822426230576E-2</v>
      </c>
      <c r="N5697" s="54"/>
      <c r="O5697" s="26"/>
      <c r="T5697" s="53"/>
      <c r="Y5697" s="28"/>
    </row>
    <row r="5698" spans="9:25" x14ac:dyDescent="0.3">
      <c r="I5698" s="22">
        <v>45569</v>
      </c>
      <c r="J5698" s="29">
        <f t="shared" si="183"/>
        <v>2024</v>
      </c>
      <c r="K5698" s="29">
        <v>10475</v>
      </c>
      <c r="L5698" s="42">
        <v>7496.09</v>
      </c>
      <c r="M5698" s="26">
        <f t="shared" si="184"/>
        <v>8.8506922158749363E-2</v>
      </c>
      <c r="N5698" s="54"/>
      <c r="O5698" s="26"/>
      <c r="T5698" s="53"/>
      <c r="Y5698" s="28"/>
    </row>
    <row r="5699" spans="9:25" x14ac:dyDescent="0.3">
      <c r="I5699" s="22">
        <v>45572</v>
      </c>
      <c r="J5699" s="29">
        <f t="shared" si="183"/>
        <v>2024</v>
      </c>
      <c r="K5699" s="29">
        <v>10300</v>
      </c>
      <c r="L5699" s="42">
        <v>7504.14</v>
      </c>
      <c r="M5699" s="26" t="str">
        <f t="shared" si="184"/>
        <v/>
      </c>
      <c r="N5699" s="54"/>
      <c r="O5699" s="26"/>
      <c r="T5699" s="53"/>
      <c r="Y5699" s="28"/>
    </row>
    <row r="5700" spans="9:25" x14ac:dyDescent="0.3">
      <c r="I5700" s="22">
        <v>45573</v>
      </c>
      <c r="J5700" s="29">
        <f t="shared" si="183"/>
        <v>2024</v>
      </c>
      <c r="K5700" s="29">
        <v>10400</v>
      </c>
      <c r="L5700" s="42">
        <v>7557.14</v>
      </c>
      <c r="M5700" s="26" t="str">
        <f t="shared" si="184"/>
        <v/>
      </c>
      <c r="N5700" s="54"/>
      <c r="O5700" s="26"/>
      <c r="T5700" s="53"/>
      <c r="Y5700" s="28"/>
    </row>
    <row r="5701" spans="9:25" x14ac:dyDescent="0.3">
      <c r="I5701" s="22">
        <v>45574</v>
      </c>
      <c r="J5701" s="29">
        <f t="shared" ref="J5701:J5764" si="185">YEAR(I5701)</f>
        <v>2024</v>
      </c>
      <c r="K5701" s="29">
        <v>10425</v>
      </c>
      <c r="L5701" s="42">
        <v>7501.29</v>
      </c>
      <c r="M5701" s="26">
        <f t="shared" ref="M5701:M5764" si="186">IFERROR((L5701-_xlfn.XLOOKUP(EDATE(I5701, -12), I:I, L:L, "", 0)) / _xlfn.XLOOKUP(EDATE(I5701, -12), I:I, L:L, "", 0),IF(_xlfn.XLOOKUP(EDATE(I5701, -12), I:I, L:L, "", 0)=0, "Previous Year Value is Zero", ""))</f>
        <v>8.8490682671015994E-2</v>
      </c>
      <c r="N5701" s="54"/>
      <c r="O5701" s="26"/>
      <c r="T5701" s="53"/>
      <c r="Y5701" s="28"/>
    </row>
    <row r="5702" spans="9:25" x14ac:dyDescent="0.3">
      <c r="I5702" s="22">
        <v>45575</v>
      </c>
      <c r="J5702" s="29">
        <f t="shared" si="185"/>
        <v>2024</v>
      </c>
      <c r="K5702" s="29">
        <v>10500</v>
      </c>
      <c r="L5702" s="42">
        <v>7480.08</v>
      </c>
      <c r="M5702" s="26">
        <f t="shared" si="186"/>
        <v>8.0594436153876209E-2</v>
      </c>
      <c r="N5702" s="54"/>
      <c r="O5702" s="26"/>
      <c r="T5702" s="53"/>
      <c r="Y5702" s="28"/>
    </row>
    <row r="5703" spans="9:25" x14ac:dyDescent="0.3">
      <c r="I5703" s="22">
        <v>45576</v>
      </c>
      <c r="J5703" s="29">
        <f t="shared" si="185"/>
        <v>2024</v>
      </c>
      <c r="K5703" s="29">
        <v>10375</v>
      </c>
      <c r="L5703" s="42">
        <v>7520.6</v>
      </c>
      <c r="M5703" s="26">
        <f t="shared" si="186"/>
        <v>8.4949688029718376E-2</v>
      </c>
      <c r="N5703" s="54"/>
      <c r="O5703" s="26"/>
      <c r="T5703" s="53"/>
      <c r="Y5703" s="28"/>
    </row>
    <row r="5704" spans="9:25" x14ac:dyDescent="0.3">
      <c r="I5704" s="22">
        <v>45579</v>
      </c>
      <c r="J5704" s="29">
        <f t="shared" si="185"/>
        <v>2024</v>
      </c>
      <c r="K5704" s="29">
        <v>10500</v>
      </c>
      <c r="L5704" s="42">
        <v>7559.66</v>
      </c>
      <c r="M5704" s="26" t="str">
        <f t="shared" si="186"/>
        <v/>
      </c>
      <c r="N5704" s="54"/>
      <c r="O5704" s="26"/>
      <c r="T5704" s="53"/>
      <c r="Y5704" s="28"/>
    </row>
    <row r="5705" spans="9:25" x14ac:dyDescent="0.3">
      <c r="I5705" s="22">
        <v>45580</v>
      </c>
      <c r="J5705" s="29">
        <f t="shared" si="185"/>
        <v>2024</v>
      </c>
      <c r="K5705" s="29">
        <v>10625</v>
      </c>
      <c r="L5705" s="42">
        <v>7626.95</v>
      </c>
      <c r="M5705" s="26" t="str">
        <f t="shared" si="186"/>
        <v/>
      </c>
      <c r="N5705" s="54"/>
      <c r="O5705" s="26"/>
      <c r="T5705" s="53"/>
      <c r="Y5705" s="28"/>
    </row>
    <row r="5706" spans="9:25" x14ac:dyDescent="0.3">
      <c r="I5706" s="22">
        <v>45581</v>
      </c>
      <c r="J5706" s="29">
        <f t="shared" si="185"/>
        <v>2024</v>
      </c>
      <c r="K5706" s="29">
        <v>10475</v>
      </c>
      <c r="L5706" s="42">
        <v>7648.94</v>
      </c>
      <c r="M5706" s="26">
        <f t="shared" si="186"/>
        <v>0.10913839180196883</v>
      </c>
      <c r="N5706" s="54"/>
      <c r="O5706" s="26"/>
      <c r="T5706" s="53"/>
      <c r="Y5706" s="28"/>
    </row>
    <row r="5707" spans="9:25" x14ac:dyDescent="0.3">
      <c r="I5707" s="22">
        <v>45582</v>
      </c>
      <c r="J5707" s="29">
        <f t="shared" si="185"/>
        <v>2024</v>
      </c>
      <c r="K5707" s="29">
        <v>10725</v>
      </c>
      <c r="L5707" s="42">
        <v>7735.04</v>
      </c>
      <c r="M5707" s="26">
        <f t="shared" si="186"/>
        <v>0.11462010888204255</v>
      </c>
      <c r="N5707" s="54"/>
      <c r="O5707" s="26"/>
      <c r="T5707" s="53"/>
      <c r="Y5707" s="28"/>
    </row>
    <row r="5708" spans="9:25" x14ac:dyDescent="0.3">
      <c r="I5708" s="22">
        <v>45583</v>
      </c>
      <c r="J5708" s="29">
        <f t="shared" si="185"/>
        <v>2024</v>
      </c>
      <c r="K5708" s="29">
        <v>10750</v>
      </c>
      <c r="L5708" s="42">
        <v>7760.06</v>
      </c>
      <c r="M5708" s="26">
        <f t="shared" si="186"/>
        <v>0.12011559041615734</v>
      </c>
      <c r="N5708" s="54"/>
      <c r="O5708" s="26"/>
      <c r="T5708" s="53"/>
      <c r="Y5708" s="28"/>
    </row>
    <row r="5709" spans="9:25" x14ac:dyDescent="0.3">
      <c r="I5709" s="22">
        <v>45586</v>
      </c>
      <c r="J5709" s="29">
        <f t="shared" si="185"/>
        <v>2024</v>
      </c>
      <c r="K5709" s="29">
        <v>10675</v>
      </c>
      <c r="L5709" s="42">
        <v>7772.6</v>
      </c>
      <c r="M5709" s="26" t="str">
        <f t="shared" si="186"/>
        <v/>
      </c>
      <c r="N5709" s="54"/>
      <c r="O5709" s="26"/>
      <c r="T5709" s="53"/>
      <c r="Y5709" s="28"/>
    </row>
    <row r="5710" spans="9:25" x14ac:dyDescent="0.3">
      <c r="I5710" s="22">
        <v>45587</v>
      </c>
      <c r="J5710" s="29">
        <f t="shared" si="185"/>
        <v>2024</v>
      </c>
      <c r="K5710" s="29">
        <v>10500</v>
      </c>
      <c r="L5710" s="42">
        <v>7788.98</v>
      </c>
      <c r="M5710" s="26" t="str">
        <f t="shared" si="186"/>
        <v/>
      </c>
      <c r="N5710" s="54"/>
      <c r="O5710" s="26"/>
      <c r="T5710" s="53"/>
      <c r="Y5710" s="28"/>
    </row>
    <row r="5711" spans="9:25" x14ac:dyDescent="0.3">
      <c r="I5711" s="22">
        <v>45588</v>
      </c>
      <c r="J5711" s="29">
        <f t="shared" si="185"/>
        <v>2024</v>
      </c>
      <c r="K5711" s="29">
        <v>10650</v>
      </c>
      <c r="L5711" s="42">
        <v>7787.57</v>
      </c>
      <c r="M5711" s="26">
        <f t="shared" si="186"/>
        <v>0.15508991450557399</v>
      </c>
      <c r="N5711" s="54"/>
      <c r="O5711" s="26"/>
      <c r="T5711" s="53"/>
      <c r="Y5711" s="28"/>
    </row>
    <row r="5712" spans="9:25" x14ac:dyDescent="0.3">
      <c r="I5712" s="22">
        <v>45589</v>
      </c>
      <c r="J5712" s="29">
        <f t="shared" si="185"/>
        <v>2024</v>
      </c>
      <c r="K5712" s="29">
        <v>10700</v>
      </c>
      <c r="L5712" s="42">
        <v>7716.55</v>
      </c>
      <c r="M5712" s="26">
        <f t="shared" si="186"/>
        <v>0.13365977351926614</v>
      </c>
      <c r="N5712" s="54"/>
      <c r="O5712" s="26"/>
      <c r="T5712" s="53"/>
      <c r="Y5712" s="28"/>
    </row>
    <row r="5713" spans="9:25" x14ac:dyDescent="0.3">
      <c r="I5713" s="22">
        <v>45590</v>
      </c>
      <c r="J5713" s="29">
        <f t="shared" si="185"/>
        <v>2024</v>
      </c>
      <c r="K5713" s="29">
        <v>10750</v>
      </c>
      <c r="L5713" s="42">
        <v>7694.66</v>
      </c>
      <c r="M5713" s="26">
        <f t="shared" si="186"/>
        <v>0.12587370635857764</v>
      </c>
      <c r="N5713" s="54"/>
      <c r="O5713" s="26"/>
      <c r="T5713" s="53"/>
      <c r="Y5713" s="28"/>
    </row>
    <row r="5714" spans="9:25" x14ac:dyDescent="0.3">
      <c r="I5714" s="22">
        <v>45593</v>
      </c>
      <c r="J5714" s="29">
        <f t="shared" si="185"/>
        <v>2024</v>
      </c>
      <c r="K5714" s="29">
        <v>10600</v>
      </c>
      <c r="L5714" s="42">
        <v>7634.63</v>
      </c>
      <c r="M5714" s="26" t="str">
        <f t="shared" si="186"/>
        <v/>
      </c>
      <c r="N5714" s="54"/>
      <c r="O5714" s="26"/>
      <c r="T5714" s="53"/>
      <c r="Y5714" s="28"/>
    </row>
    <row r="5715" spans="9:25" x14ac:dyDescent="0.3">
      <c r="I5715" s="22">
        <v>45594</v>
      </c>
      <c r="J5715" s="29">
        <f t="shared" si="185"/>
        <v>2024</v>
      </c>
      <c r="K5715" s="29">
        <v>10500</v>
      </c>
      <c r="L5715" s="42">
        <v>7606.6</v>
      </c>
      <c r="M5715" s="26" t="str">
        <f t="shared" si="186"/>
        <v/>
      </c>
      <c r="N5715" s="54"/>
      <c r="O5715" s="26"/>
      <c r="T5715" s="53"/>
      <c r="Y5715" s="28"/>
    </row>
    <row r="5716" spans="9:25" x14ac:dyDescent="0.3">
      <c r="I5716" s="22">
        <v>45595</v>
      </c>
      <c r="J5716" s="29">
        <f t="shared" si="185"/>
        <v>2024</v>
      </c>
      <c r="K5716" s="29">
        <v>10350</v>
      </c>
      <c r="L5716" s="42">
        <v>7569.85</v>
      </c>
      <c r="M5716" s="26">
        <f t="shared" si="186"/>
        <v>0.12380843511399385</v>
      </c>
      <c r="N5716" s="54"/>
      <c r="O5716" s="26"/>
      <c r="T5716" s="53"/>
      <c r="Y5716" s="28"/>
    </row>
    <row r="5717" spans="9:25" x14ac:dyDescent="0.3">
      <c r="I5717" s="22">
        <v>45596</v>
      </c>
      <c r="J5717" s="29">
        <f t="shared" si="185"/>
        <v>2024</v>
      </c>
      <c r="K5717" s="29">
        <v>10250</v>
      </c>
      <c r="L5717" s="42">
        <v>7574.02</v>
      </c>
      <c r="M5717" s="26">
        <f t="shared" si="186"/>
        <v>0.1217097809457941</v>
      </c>
      <c r="N5717" s="54"/>
      <c r="O5717" s="26"/>
      <c r="T5717" s="53"/>
      <c r="Y5717" s="28"/>
    </row>
    <row r="5718" spans="9:25" x14ac:dyDescent="0.3">
      <c r="I5718" s="22">
        <v>45597</v>
      </c>
      <c r="J5718" s="29">
        <f t="shared" si="185"/>
        <v>2024</v>
      </c>
      <c r="K5718" s="29">
        <v>10425</v>
      </c>
      <c r="L5718" s="42">
        <v>7505.26</v>
      </c>
      <c r="M5718" s="26">
        <f t="shared" si="186"/>
        <v>0.12989844062856612</v>
      </c>
      <c r="N5718" s="54"/>
      <c r="O5718" s="26"/>
      <c r="T5718" s="53"/>
      <c r="Y5718" s="28"/>
    </row>
    <row r="5719" spans="9:25" x14ac:dyDescent="0.3">
      <c r="I5719" s="22">
        <v>45600</v>
      </c>
      <c r="J5719" s="29">
        <f t="shared" si="185"/>
        <v>2024</v>
      </c>
      <c r="K5719" s="29">
        <v>10375</v>
      </c>
      <c r="L5719" s="42">
        <v>7479.5</v>
      </c>
      <c r="M5719" s="26" t="str">
        <f t="shared" si="186"/>
        <v/>
      </c>
      <c r="N5719" s="54"/>
      <c r="O5719" s="26"/>
      <c r="T5719" s="53"/>
      <c r="Y5719" s="28"/>
    </row>
    <row r="5720" spans="9:25" x14ac:dyDescent="0.3">
      <c r="I5720" s="22">
        <v>45601</v>
      </c>
      <c r="J5720" s="29">
        <f t="shared" si="185"/>
        <v>2024</v>
      </c>
      <c r="K5720" s="29">
        <v>10500</v>
      </c>
      <c r="L5720" s="42">
        <v>7491.93</v>
      </c>
      <c r="M5720" s="26" t="str">
        <f t="shared" si="186"/>
        <v/>
      </c>
      <c r="N5720" s="54"/>
      <c r="O5720" s="26"/>
      <c r="T5720" s="53"/>
      <c r="Y5720" s="28"/>
    </row>
    <row r="5721" spans="9:25" x14ac:dyDescent="0.3">
      <c r="I5721" s="22">
        <v>45602</v>
      </c>
      <c r="J5721" s="29">
        <f t="shared" si="185"/>
        <v>2024</v>
      </c>
      <c r="K5721" s="29">
        <v>10450</v>
      </c>
      <c r="L5721" s="42">
        <v>7383.87</v>
      </c>
      <c r="M5721" s="26">
        <f t="shared" si="186"/>
        <v>7.3417901855545378E-2</v>
      </c>
      <c r="N5721" s="54"/>
      <c r="O5721" s="26"/>
      <c r="T5721" s="53"/>
      <c r="Y5721" s="28"/>
    </row>
    <row r="5722" spans="9:25" x14ac:dyDescent="0.3">
      <c r="I5722" s="22">
        <v>45603</v>
      </c>
      <c r="J5722" s="29">
        <f t="shared" si="185"/>
        <v>2024</v>
      </c>
      <c r="K5722" s="29">
        <v>10175</v>
      </c>
      <c r="L5722" s="42">
        <v>7243.86</v>
      </c>
      <c r="M5722" s="26">
        <f t="shared" si="186"/>
        <v>5.8457375226300005E-2</v>
      </c>
      <c r="N5722" s="54"/>
      <c r="O5722" s="26"/>
      <c r="T5722" s="53"/>
      <c r="Y5722" s="28"/>
    </row>
    <row r="5723" spans="9:25" x14ac:dyDescent="0.3">
      <c r="I5723" s="22">
        <v>45604</v>
      </c>
      <c r="J5723" s="29">
        <f t="shared" si="185"/>
        <v>2024</v>
      </c>
      <c r="K5723" s="29">
        <v>10075</v>
      </c>
      <c r="L5723" s="42">
        <v>7287.19</v>
      </c>
      <c r="M5723" s="26">
        <f t="shared" si="186"/>
        <v>7.0998264284381052E-2</v>
      </c>
      <c r="N5723" s="54"/>
      <c r="O5723" s="26"/>
      <c r="T5723" s="53"/>
      <c r="Y5723" s="28"/>
    </row>
    <row r="5724" spans="9:25" x14ac:dyDescent="0.3">
      <c r="I5724" s="22">
        <v>45607</v>
      </c>
      <c r="J5724" s="29">
        <f t="shared" si="185"/>
        <v>2024</v>
      </c>
      <c r="K5724" s="29">
        <v>10050</v>
      </c>
      <c r="L5724" s="42">
        <v>7266.46</v>
      </c>
      <c r="M5724" s="26" t="str">
        <f t="shared" si="186"/>
        <v/>
      </c>
      <c r="N5724" s="54"/>
      <c r="O5724" s="26"/>
      <c r="T5724" s="53"/>
      <c r="Y5724" s="28"/>
    </row>
    <row r="5725" spans="9:25" x14ac:dyDescent="0.3">
      <c r="I5725" s="22">
        <v>45608</v>
      </c>
      <c r="J5725" s="29">
        <f t="shared" si="185"/>
        <v>2024</v>
      </c>
      <c r="K5725" s="29">
        <v>10150</v>
      </c>
      <c r="L5725" s="42">
        <v>7321.99</v>
      </c>
      <c r="M5725" s="26" t="str">
        <f t="shared" si="186"/>
        <v/>
      </c>
      <c r="N5725" s="54"/>
      <c r="O5725" s="26"/>
      <c r="T5725" s="53"/>
      <c r="Y5725" s="28"/>
    </row>
    <row r="5726" spans="9:25" x14ac:dyDescent="0.3">
      <c r="I5726" s="22">
        <v>45609</v>
      </c>
      <c r="J5726" s="29">
        <f t="shared" si="185"/>
        <v>2024</v>
      </c>
      <c r="K5726" s="29">
        <v>10150</v>
      </c>
      <c r="L5726" s="42">
        <v>7308.67</v>
      </c>
      <c r="M5726" s="26">
        <f t="shared" si="186"/>
        <v>6.8783076520368289E-2</v>
      </c>
      <c r="N5726" s="54"/>
      <c r="O5726" s="26"/>
      <c r="T5726" s="53"/>
      <c r="Y5726" s="28"/>
    </row>
    <row r="5727" spans="9:25" x14ac:dyDescent="0.3">
      <c r="I5727" s="22">
        <v>45610</v>
      </c>
      <c r="J5727" s="29">
        <f t="shared" si="185"/>
        <v>2024</v>
      </c>
      <c r="K5727" s="29">
        <v>10100</v>
      </c>
      <c r="L5727" s="42">
        <v>7214.56</v>
      </c>
      <c r="M5727" s="26">
        <f t="shared" si="186"/>
        <v>5.1369413849485429E-2</v>
      </c>
      <c r="N5727" s="54"/>
      <c r="O5727" s="26"/>
      <c r="T5727" s="53"/>
      <c r="Y5727" s="28"/>
    </row>
    <row r="5728" spans="9:25" x14ac:dyDescent="0.3">
      <c r="I5728" s="22">
        <v>45611</v>
      </c>
      <c r="J5728" s="29">
        <f t="shared" si="185"/>
        <v>2024</v>
      </c>
      <c r="K5728" s="29">
        <v>10175</v>
      </c>
      <c r="L5728" s="42">
        <v>7161.26</v>
      </c>
      <c r="M5728" s="26" t="str">
        <f t="shared" si="186"/>
        <v/>
      </c>
      <c r="N5728" s="54"/>
      <c r="O5728" s="26"/>
      <c r="T5728" s="53"/>
      <c r="Y5728" s="28"/>
    </row>
    <row r="5729" spans="9:25" x14ac:dyDescent="0.3">
      <c r="I5729" s="22">
        <v>45614</v>
      </c>
      <c r="J5729" s="29">
        <f t="shared" si="185"/>
        <v>2024</v>
      </c>
      <c r="K5729" s="29">
        <v>10000</v>
      </c>
      <c r="L5729" s="42">
        <v>7134.28</v>
      </c>
      <c r="M5729" s="26" t="str">
        <f t="shared" si="186"/>
        <v/>
      </c>
      <c r="N5729" s="54"/>
      <c r="O5729" s="26"/>
      <c r="T5729" s="53"/>
      <c r="Y5729" s="28"/>
    </row>
    <row r="5730" spans="9:25" x14ac:dyDescent="0.3">
      <c r="I5730" s="22">
        <v>45615</v>
      </c>
      <c r="J5730" s="29">
        <f t="shared" si="185"/>
        <v>2024</v>
      </c>
      <c r="K5730" s="29">
        <v>9925</v>
      </c>
      <c r="L5730" s="42">
        <v>7195.72</v>
      </c>
      <c r="M5730" s="26" t="str">
        <f t="shared" si="186"/>
        <v/>
      </c>
      <c r="N5730" s="54"/>
      <c r="O5730" s="26"/>
      <c r="T5730" s="53"/>
      <c r="Y5730" s="28"/>
    </row>
    <row r="5731" spans="9:25" x14ac:dyDescent="0.3">
      <c r="I5731" s="22">
        <v>45616</v>
      </c>
      <c r="J5731" s="29">
        <f t="shared" si="185"/>
        <v>2024</v>
      </c>
      <c r="K5731" s="29">
        <v>10075</v>
      </c>
      <c r="L5731" s="42">
        <v>7180.34</v>
      </c>
      <c r="M5731" s="26">
        <f t="shared" si="186"/>
        <v>2.6512211056928674E-2</v>
      </c>
      <c r="N5731" s="54"/>
      <c r="O5731" s="26"/>
      <c r="T5731" s="53"/>
      <c r="Y5731" s="28"/>
    </row>
    <row r="5732" spans="9:25" x14ac:dyDescent="0.3">
      <c r="I5732" s="22">
        <v>45617</v>
      </c>
      <c r="J5732" s="29">
        <f t="shared" si="185"/>
        <v>2024</v>
      </c>
      <c r="K5732" s="29">
        <v>9850</v>
      </c>
      <c r="L5732" s="42">
        <v>7140.91</v>
      </c>
      <c r="M5732" s="26">
        <f t="shared" si="186"/>
        <v>2.5729015095255658E-2</v>
      </c>
      <c r="N5732" s="54"/>
      <c r="O5732" s="26"/>
      <c r="T5732" s="53"/>
      <c r="Y5732" s="28"/>
    </row>
    <row r="5733" spans="9:25" x14ac:dyDescent="0.3">
      <c r="I5733" s="22">
        <v>45618</v>
      </c>
      <c r="J5733" s="29">
        <f t="shared" si="185"/>
        <v>2024</v>
      </c>
      <c r="K5733" s="29">
        <v>9850</v>
      </c>
      <c r="L5733" s="42">
        <v>7195.57</v>
      </c>
      <c r="M5733" s="26">
        <f t="shared" si="186"/>
        <v>4.1786895807845705E-2</v>
      </c>
      <c r="N5733" s="54"/>
      <c r="O5733" s="26"/>
      <c r="T5733" s="53"/>
      <c r="Y5733" s="28"/>
    </row>
    <row r="5734" spans="9:25" x14ac:dyDescent="0.3">
      <c r="I5734" s="22">
        <v>45621</v>
      </c>
      <c r="J5734" s="29">
        <f t="shared" si="185"/>
        <v>2024</v>
      </c>
      <c r="K5734" s="29">
        <v>10175</v>
      </c>
      <c r="L5734" s="42">
        <v>7314.11</v>
      </c>
      <c r="M5734" s="26" t="str">
        <f t="shared" si="186"/>
        <v/>
      </c>
      <c r="N5734" s="54"/>
      <c r="O5734" s="26"/>
      <c r="T5734" s="53"/>
      <c r="Y5734" s="28"/>
    </row>
    <row r="5735" spans="9:25" x14ac:dyDescent="0.3">
      <c r="I5735" s="22">
        <v>45622</v>
      </c>
      <c r="J5735" s="29">
        <f t="shared" si="185"/>
        <v>2024</v>
      </c>
      <c r="K5735" s="29">
        <v>10000</v>
      </c>
      <c r="L5735" s="42">
        <v>7245.89</v>
      </c>
      <c r="M5735" s="26" t="str">
        <f t="shared" si="186"/>
        <v/>
      </c>
      <c r="N5735" s="54"/>
      <c r="O5735" s="26"/>
      <c r="T5735" s="53"/>
      <c r="Y5735" s="28"/>
    </row>
    <row r="5736" spans="9:25" x14ac:dyDescent="0.3">
      <c r="I5736" s="22">
        <v>45624</v>
      </c>
      <c r="J5736" s="29">
        <f t="shared" si="185"/>
        <v>2024</v>
      </c>
      <c r="K5736" s="29">
        <v>10000</v>
      </c>
      <c r="L5736" s="42">
        <v>7200.16</v>
      </c>
      <c r="M5736" s="26">
        <f t="shared" si="186"/>
        <v>2.2594577244651758E-2</v>
      </c>
      <c r="N5736" s="54"/>
      <c r="O5736" s="26"/>
      <c r="T5736" s="53"/>
      <c r="Y5736" s="28"/>
    </row>
    <row r="5737" spans="9:25" x14ac:dyDescent="0.3">
      <c r="I5737" s="22">
        <v>45625</v>
      </c>
      <c r="J5737" s="29">
        <f t="shared" si="185"/>
        <v>2024</v>
      </c>
      <c r="K5737" s="29">
        <v>10000</v>
      </c>
      <c r="L5737" s="42">
        <v>7114.27</v>
      </c>
      <c r="M5737" s="26">
        <f t="shared" si="186"/>
        <v>1.1111284818699062E-2</v>
      </c>
      <c r="N5737" s="54"/>
      <c r="O5737" s="26"/>
      <c r="T5737" s="53"/>
      <c r="Y5737" s="28"/>
    </row>
    <row r="5738" spans="9:25" x14ac:dyDescent="0.3">
      <c r="I5738" s="22">
        <v>45628</v>
      </c>
      <c r="J5738" s="29">
        <f t="shared" si="185"/>
        <v>2024</v>
      </c>
      <c r="K5738" s="29">
        <v>9750</v>
      </c>
      <c r="L5738" s="42">
        <v>7046.99</v>
      </c>
      <c r="M5738" s="26" t="str">
        <f t="shared" si="186"/>
        <v/>
      </c>
      <c r="N5738" s="54"/>
      <c r="O5738" s="26"/>
      <c r="T5738" s="53"/>
      <c r="Y5738" s="28"/>
    </row>
    <row r="5739" spans="9:25" x14ac:dyDescent="0.3">
      <c r="I5739" s="22">
        <v>45629</v>
      </c>
      <c r="J5739" s="29">
        <f t="shared" si="185"/>
        <v>2024</v>
      </c>
      <c r="K5739" s="29">
        <v>10200</v>
      </c>
      <c r="L5739" s="42">
        <v>7196.02</v>
      </c>
      <c r="M5739" s="26" t="str">
        <f t="shared" si="186"/>
        <v/>
      </c>
      <c r="N5739" s="54"/>
      <c r="O5739" s="26"/>
      <c r="T5739" s="53"/>
      <c r="Y5739" s="28"/>
    </row>
    <row r="5740" spans="9:25" x14ac:dyDescent="0.3">
      <c r="I5740" s="22">
        <v>45630</v>
      </c>
      <c r="J5740" s="29">
        <f t="shared" si="185"/>
        <v>2024</v>
      </c>
      <c r="K5740" s="29">
        <v>10200</v>
      </c>
      <c r="L5740" s="42">
        <v>7326.76</v>
      </c>
      <c r="M5740" s="26">
        <f t="shared" si="186"/>
        <v>3.2869065072741607E-2</v>
      </c>
      <c r="N5740" s="54"/>
      <c r="O5740" s="26"/>
      <c r="T5740" s="53"/>
      <c r="Y5740" s="28"/>
    </row>
    <row r="5741" spans="9:25" x14ac:dyDescent="0.3">
      <c r="I5741" s="22">
        <v>45631</v>
      </c>
      <c r="J5741" s="29">
        <f t="shared" si="185"/>
        <v>2024</v>
      </c>
      <c r="K5741" s="29">
        <v>10250</v>
      </c>
      <c r="L5741" s="42">
        <v>7313.31</v>
      </c>
      <c r="M5741" s="26">
        <f t="shared" si="186"/>
        <v>2.9918911230470781E-2</v>
      </c>
      <c r="N5741" s="54"/>
      <c r="O5741" s="26"/>
      <c r="T5741" s="53"/>
      <c r="Y5741" s="28"/>
    </row>
    <row r="5742" spans="9:25" x14ac:dyDescent="0.3">
      <c r="I5742" s="22">
        <v>45632</v>
      </c>
      <c r="J5742" s="29">
        <f t="shared" si="185"/>
        <v>2024</v>
      </c>
      <c r="K5742" s="29">
        <v>10075</v>
      </c>
      <c r="L5742" s="42">
        <v>7382.79</v>
      </c>
      <c r="M5742" s="26">
        <f t="shared" si="186"/>
        <v>4.1678189462990706E-2</v>
      </c>
      <c r="N5742" s="54"/>
      <c r="O5742" s="26"/>
      <c r="T5742" s="53"/>
      <c r="Y5742" s="28"/>
    </row>
    <row r="5743" spans="9:25" x14ac:dyDescent="0.3">
      <c r="I5743" s="22">
        <v>45635</v>
      </c>
      <c r="J5743" s="29">
        <f t="shared" si="185"/>
        <v>2024</v>
      </c>
      <c r="K5743" s="29">
        <v>10350</v>
      </c>
      <c r="L5743" s="42">
        <v>7437.73</v>
      </c>
      <c r="M5743" s="26" t="str">
        <f t="shared" si="186"/>
        <v/>
      </c>
      <c r="N5743" s="54"/>
      <c r="O5743" s="26"/>
      <c r="T5743" s="53"/>
      <c r="Y5743" s="28"/>
    </row>
    <row r="5744" spans="9:25" x14ac:dyDescent="0.3">
      <c r="I5744" s="22">
        <v>45636</v>
      </c>
      <c r="J5744" s="29">
        <f t="shared" si="185"/>
        <v>2024</v>
      </c>
      <c r="K5744" s="29">
        <v>10350</v>
      </c>
      <c r="L5744" s="42">
        <v>7453.29</v>
      </c>
      <c r="M5744" s="26" t="str">
        <f t="shared" si="186"/>
        <v/>
      </c>
      <c r="N5744" s="54"/>
      <c r="O5744" s="26"/>
      <c r="T5744" s="53"/>
      <c r="Y5744" s="28"/>
    </row>
    <row r="5745" spans="9:25" x14ac:dyDescent="0.3">
      <c r="I5745" s="22">
        <v>45637</v>
      </c>
      <c r="J5745" s="29">
        <f t="shared" si="185"/>
        <v>2024</v>
      </c>
      <c r="K5745" s="29">
        <v>10425</v>
      </c>
      <c r="L5745" s="42">
        <v>7464.75</v>
      </c>
      <c r="M5745" s="26">
        <f t="shared" si="186"/>
        <v>5.3035849559656872E-2</v>
      </c>
      <c r="N5745" s="54"/>
      <c r="O5745" s="26"/>
      <c r="T5745" s="53"/>
      <c r="Y5745" s="28"/>
    </row>
    <row r="5746" spans="9:25" x14ac:dyDescent="0.3">
      <c r="I5746" s="22">
        <v>45638</v>
      </c>
      <c r="J5746" s="29">
        <f t="shared" si="185"/>
        <v>2024</v>
      </c>
      <c r="K5746" s="29">
        <v>10175</v>
      </c>
      <c r="L5746" s="42">
        <v>7394.24</v>
      </c>
      <c r="M5746" s="26">
        <f t="shared" si="186"/>
        <v>3.7742919255442833E-2</v>
      </c>
      <c r="N5746" s="54"/>
      <c r="O5746" s="26"/>
      <c r="T5746" s="53"/>
      <c r="Y5746" s="28"/>
    </row>
    <row r="5747" spans="9:25" x14ac:dyDescent="0.3">
      <c r="I5747" s="22">
        <v>45639</v>
      </c>
      <c r="J5747" s="29">
        <f t="shared" si="185"/>
        <v>2024</v>
      </c>
      <c r="K5747" s="29">
        <v>10050</v>
      </c>
      <c r="L5747" s="42">
        <v>7324.79</v>
      </c>
      <c r="M5747" s="26">
        <f t="shared" si="186"/>
        <v>3.5256256236449388E-2</v>
      </c>
      <c r="N5747" s="54"/>
      <c r="O5747" s="26"/>
      <c r="T5747" s="53"/>
      <c r="Y5747" s="28"/>
    </row>
    <row r="5748" spans="9:25" x14ac:dyDescent="0.3">
      <c r="I5748" s="22">
        <v>45642</v>
      </c>
      <c r="J5748" s="29">
        <f t="shared" si="185"/>
        <v>2024</v>
      </c>
      <c r="K5748" s="29">
        <v>10100</v>
      </c>
      <c r="L5748" s="42">
        <v>7258.63</v>
      </c>
      <c r="M5748" s="26" t="str">
        <f t="shared" si="186"/>
        <v/>
      </c>
      <c r="N5748" s="54"/>
      <c r="O5748" s="26"/>
      <c r="T5748" s="53"/>
      <c r="Y5748" s="28"/>
    </row>
    <row r="5749" spans="9:25" x14ac:dyDescent="0.3">
      <c r="I5749" s="22">
        <v>45643</v>
      </c>
      <c r="J5749" s="29">
        <f t="shared" si="185"/>
        <v>2024</v>
      </c>
      <c r="K5749" s="29">
        <v>9900</v>
      </c>
      <c r="L5749" s="42">
        <v>7157.73</v>
      </c>
      <c r="M5749" s="26" t="str">
        <f t="shared" si="186"/>
        <v/>
      </c>
      <c r="N5749" s="54"/>
      <c r="O5749" s="26"/>
      <c r="T5749" s="53"/>
      <c r="Y5749" s="28"/>
    </row>
    <row r="5750" spans="9:25" x14ac:dyDescent="0.3">
      <c r="I5750" s="22">
        <v>45644</v>
      </c>
      <c r="J5750" s="29">
        <f t="shared" si="185"/>
        <v>2024</v>
      </c>
      <c r="K5750" s="29">
        <v>9800</v>
      </c>
      <c r="L5750" s="42">
        <v>7107.88</v>
      </c>
      <c r="M5750" s="26">
        <f t="shared" si="186"/>
        <v>-1.6363439721441776E-3</v>
      </c>
      <c r="N5750" s="54"/>
      <c r="O5750" s="26"/>
      <c r="T5750" s="53"/>
      <c r="Y5750" s="28"/>
    </row>
    <row r="5751" spans="9:25" x14ac:dyDescent="0.3">
      <c r="I5751" s="22">
        <v>45645</v>
      </c>
      <c r="J5751" s="29">
        <f t="shared" si="185"/>
        <v>2024</v>
      </c>
      <c r="K5751" s="29">
        <v>9675</v>
      </c>
      <c r="L5751" s="42">
        <v>6977.24</v>
      </c>
      <c r="M5751" s="26">
        <f t="shared" si="186"/>
        <v>-2.9300834046342171E-2</v>
      </c>
      <c r="N5751" s="54"/>
      <c r="O5751" s="26"/>
      <c r="T5751" s="53"/>
      <c r="Y5751" s="28"/>
    </row>
    <row r="5752" spans="9:25" x14ac:dyDescent="0.3">
      <c r="I5752" s="22">
        <v>45646</v>
      </c>
      <c r="J5752" s="29">
        <f t="shared" si="185"/>
        <v>2024</v>
      </c>
      <c r="K5752" s="29">
        <v>9650</v>
      </c>
      <c r="L5752" s="42">
        <v>6983.87</v>
      </c>
      <c r="M5752" s="26">
        <f t="shared" si="186"/>
        <v>-3.266077258378848E-2</v>
      </c>
      <c r="N5752" s="54"/>
      <c r="O5752" s="26"/>
      <c r="T5752" s="53"/>
      <c r="Y5752" s="28"/>
    </row>
    <row r="5753" spans="9:25" x14ac:dyDescent="0.3">
      <c r="I5753" s="22">
        <v>45649</v>
      </c>
      <c r="J5753" s="29">
        <f t="shared" si="185"/>
        <v>2024</v>
      </c>
      <c r="K5753" s="29">
        <v>9775</v>
      </c>
      <c r="L5753" s="42">
        <v>7096.45</v>
      </c>
      <c r="M5753" s="26" t="str">
        <f t="shared" si="186"/>
        <v/>
      </c>
      <c r="N5753" s="54"/>
      <c r="O5753" s="26"/>
      <c r="T5753" s="53"/>
      <c r="Y5753" s="28"/>
    </row>
    <row r="5754" spans="9:25" x14ac:dyDescent="0.3">
      <c r="I5754" s="22">
        <v>45650</v>
      </c>
      <c r="J5754" s="29">
        <f t="shared" si="185"/>
        <v>2024</v>
      </c>
      <c r="K5754" s="29">
        <v>9750</v>
      </c>
      <c r="L5754" s="42">
        <v>7065.75</v>
      </c>
      <c r="M5754" s="26" t="str">
        <f t="shared" si="186"/>
        <v/>
      </c>
      <c r="N5754" s="54"/>
      <c r="O5754" s="26"/>
      <c r="T5754" s="53"/>
      <c r="Y5754" s="28"/>
    </row>
    <row r="5755" spans="9:25" x14ac:dyDescent="0.3">
      <c r="I5755" s="22">
        <v>45653</v>
      </c>
      <c r="J5755" s="29">
        <f t="shared" si="185"/>
        <v>2024</v>
      </c>
      <c r="K5755" s="29">
        <v>9800</v>
      </c>
      <c r="L5755" s="42">
        <v>7036.57</v>
      </c>
      <c r="M5755" s="26">
        <f t="shared" si="186"/>
        <v>-2.8892121359330541E-2</v>
      </c>
      <c r="N5755" s="54"/>
      <c r="O5755" s="26"/>
      <c r="T5755" s="53"/>
      <c r="Y5755" s="28"/>
    </row>
    <row r="5756" spans="9:25" x14ac:dyDescent="0.3">
      <c r="I5756" s="22">
        <v>45656</v>
      </c>
      <c r="J5756" s="29">
        <f t="shared" si="185"/>
        <v>2024</v>
      </c>
      <c r="K5756" s="29">
        <v>9675</v>
      </c>
      <c r="L5756" s="42">
        <v>7079.91</v>
      </c>
      <c r="M5756" s="26" t="str">
        <f t="shared" si="186"/>
        <v/>
      </c>
      <c r="N5756" s="54"/>
      <c r="O5756" s="26"/>
      <c r="T5756" s="53"/>
      <c r="Y5756" s="28"/>
    </row>
    <row r="5757" spans="9:25" x14ac:dyDescent="0.3">
      <c r="I5757" s="22">
        <v>45659</v>
      </c>
      <c r="J5757" s="29">
        <f t="shared" si="185"/>
        <v>2025</v>
      </c>
      <c r="K5757" s="29">
        <v>9900</v>
      </c>
      <c r="L5757" s="42">
        <v>7163.21</v>
      </c>
      <c r="M5757" s="26">
        <f t="shared" si="186"/>
        <v>-2.1899095935190269E-2</v>
      </c>
      <c r="N5757" s="54"/>
      <c r="O5757" s="26"/>
      <c r="T5757" s="53"/>
      <c r="Y5757" s="28"/>
    </row>
    <row r="5758" spans="9:25" x14ac:dyDescent="0.3">
      <c r="I5758" s="22">
        <v>45660</v>
      </c>
      <c r="J5758" s="29">
        <f t="shared" si="185"/>
        <v>2025</v>
      </c>
      <c r="K5758" s="29">
        <v>9850</v>
      </c>
      <c r="L5758" s="42">
        <v>7164.43</v>
      </c>
      <c r="M5758" s="26">
        <f t="shared" si="186"/>
        <v>-1.5751968996124494E-2</v>
      </c>
      <c r="N5758" s="54"/>
      <c r="O5758" s="26"/>
      <c r="T5758" s="53"/>
      <c r="Y5758" s="28"/>
    </row>
    <row r="5759" spans="9:25" x14ac:dyDescent="0.3">
      <c r="I5759" s="22">
        <v>45663</v>
      </c>
      <c r="J5759" s="29">
        <f t="shared" si="185"/>
        <v>2025</v>
      </c>
      <c r="K5759" s="29">
        <v>9675</v>
      </c>
      <c r="L5759" s="42">
        <v>7080.47</v>
      </c>
      <c r="M5759" s="26" t="str">
        <f t="shared" si="186"/>
        <v/>
      </c>
      <c r="N5759" s="54"/>
      <c r="O5759" s="26"/>
      <c r="T5759" s="53"/>
      <c r="Y5759" s="28"/>
    </row>
    <row r="5760" spans="9:25" x14ac:dyDescent="0.3">
      <c r="I5760" s="22">
        <v>45664</v>
      </c>
      <c r="J5760" s="29">
        <f t="shared" si="185"/>
        <v>2025</v>
      </c>
      <c r="K5760" s="29">
        <v>9525</v>
      </c>
      <c r="L5760" s="42">
        <v>7083.28</v>
      </c>
      <c r="M5760" s="26" t="str">
        <f t="shared" si="186"/>
        <v/>
      </c>
      <c r="N5760" s="54"/>
      <c r="O5760" s="26"/>
      <c r="T5760" s="53"/>
      <c r="Y5760" s="28"/>
    </row>
    <row r="5761" spans="9:25" x14ac:dyDescent="0.3">
      <c r="I5761" s="22">
        <v>45665</v>
      </c>
      <c r="J5761" s="29">
        <f t="shared" si="185"/>
        <v>2025</v>
      </c>
      <c r="K5761" s="29">
        <v>9675</v>
      </c>
      <c r="L5761" s="42">
        <v>7080.35</v>
      </c>
      <c r="M5761" s="26">
        <f t="shared" si="186"/>
        <v>-2.7902487513008653E-2</v>
      </c>
      <c r="N5761" s="54"/>
      <c r="O5761" s="26"/>
      <c r="T5761" s="53"/>
      <c r="Y5761" s="28"/>
    </row>
    <row r="5762" spans="9:25" x14ac:dyDescent="0.3">
      <c r="I5762" s="22">
        <v>45666</v>
      </c>
      <c r="J5762" s="29">
        <f t="shared" si="185"/>
        <v>2025</v>
      </c>
      <c r="K5762" s="29">
        <v>9850</v>
      </c>
      <c r="L5762" s="42">
        <v>7064.59</v>
      </c>
      <c r="M5762" s="26">
        <f t="shared" si="186"/>
        <v>-1.8834199050026344E-2</v>
      </c>
      <c r="N5762" s="54"/>
      <c r="O5762" s="26"/>
      <c r="T5762" s="53"/>
      <c r="Y5762" s="28"/>
    </row>
    <row r="5763" spans="9:25" x14ac:dyDescent="0.3">
      <c r="I5763" s="22">
        <v>45667</v>
      </c>
      <c r="J5763" s="29">
        <f t="shared" si="185"/>
        <v>2025</v>
      </c>
      <c r="K5763" s="29">
        <v>9725</v>
      </c>
      <c r="L5763" s="42">
        <v>7088.87</v>
      </c>
      <c r="M5763" s="26">
        <f t="shared" si="186"/>
        <v>-1.9153764199631992E-2</v>
      </c>
      <c r="N5763" s="54"/>
      <c r="O5763" s="26"/>
      <c r="T5763" s="53"/>
      <c r="Y5763" s="28"/>
    </row>
    <row r="5764" spans="9:25" x14ac:dyDescent="0.3">
      <c r="I5764" s="22">
        <v>45670</v>
      </c>
      <c r="J5764" s="29">
        <f t="shared" si="185"/>
        <v>2025</v>
      </c>
      <c r="K5764" s="29">
        <v>9675</v>
      </c>
      <c r="L5764" s="42">
        <v>7016.88</v>
      </c>
      <c r="M5764" s="26" t="str">
        <f t="shared" si="186"/>
        <v/>
      </c>
      <c r="N5764" s="54"/>
      <c r="O5764" s="26"/>
      <c r="T5764" s="53"/>
      <c r="Y5764" s="28"/>
    </row>
    <row r="5765" spans="9:25" x14ac:dyDescent="0.3">
      <c r="I5765" s="22">
        <v>45671</v>
      </c>
      <c r="J5765" s="29">
        <f t="shared" ref="J5765:J5828" si="187">YEAR(I5765)</f>
        <v>2025</v>
      </c>
      <c r="K5765" s="29">
        <v>9525</v>
      </c>
      <c r="L5765" s="42">
        <v>6956.67</v>
      </c>
      <c r="M5765" s="26" t="str">
        <f t="shared" ref="M5765:M5828" si="188">IFERROR((L5765-_xlfn.XLOOKUP(EDATE(I5765, -12), I:I, L:L, "", 0)) / _xlfn.XLOOKUP(EDATE(I5765, -12), I:I, L:L, "", 0),IF(_xlfn.XLOOKUP(EDATE(I5765, -12), I:I, L:L, "", 0)=0, "Previous Year Value is Zero", ""))</f>
        <v/>
      </c>
      <c r="N5765" s="54"/>
      <c r="O5765" s="26"/>
      <c r="T5765" s="53"/>
      <c r="Y5765" s="28"/>
    </row>
    <row r="5766" spans="9:25" x14ac:dyDescent="0.3">
      <c r="I5766" s="22">
        <v>45672</v>
      </c>
      <c r="J5766" s="29">
        <f t="shared" si="187"/>
        <v>2025</v>
      </c>
      <c r="K5766" s="29">
        <v>9800</v>
      </c>
      <c r="L5766" s="42">
        <v>7079.56</v>
      </c>
      <c r="M5766" s="26">
        <f t="shared" si="188"/>
        <v>-1.9994462901439591E-2</v>
      </c>
      <c r="N5766" s="54"/>
      <c r="O5766" s="26"/>
      <c r="T5766" s="53"/>
      <c r="Y5766" s="28"/>
    </row>
    <row r="5767" spans="9:25" x14ac:dyDescent="0.3">
      <c r="I5767" s="22">
        <v>45673</v>
      </c>
      <c r="J5767" s="29">
        <f t="shared" si="187"/>
        <v>2025</v>
      </c>
      <c r="K5767" s="29">
        <v>9750</v>
      </c>
      <c r="L5767" s="42">
        <v>7107.52</v>
      </c>
      <c r="M5767" s="26">
        <f t="shared" si="188"/>
        <v>-1.8676504496195463E-2</v>
      </c>
      <c r="N5767" s="54"/>
      <c r="O5767" s="26"/>
      <c r="T5767" s="53"/>
      <c r="Y5767" s="28"/>
    </row>
    <row r="5768" spans="9:25" x14ac:dyDescent="0.3">
      <c r="I5768" s="22">
        <v>45674</v>
      </c>
      <c r="J5768" s="29">
        <f t="shared" si="187"/>
        <v>2025</v>
      </c>
      <c r="K5768" s="29">
        <v>9900</v>
      </c>
      <c r="L5768" s="42">
        <v>7154.66</v>
      </c>
      <c r="M5768" s="26">
        <f t="shared" si="188"/>
        <v>-6.3855435072438663E-3</v>
      </c>
      <c r="N5768" s="54"/>
      <c r="O5768" s="26"/>
      <c r="T5768" s="53"/>
      <c r="Y5768" s="28"/>
    </row>
    <row r="5769" spans="9:25" x14ac:dyDescent="0.3">
      <c r="I5769" s="22">
        <v>45677</v>
      </c>
      <c r="J5769" s="29">
        <f t="shared" si="187"/>
        <v>2025</v>
      </c>
      <c r="K5769" s="29">
        <v>9625</v>
      </c>
      <c r="L5769" s="42">
        <v>7170.74</v>
      </c>
      <c r="M5769" s="26" t="str">
        <f t="shared" si="188"/>
        <v/>
      </c>
      <c r="N5769" s="54"/>
      <c r="O5769" s="26"/>
      <c r="T5769" s="53"/>
      <c r="Y5769" s="28"/>
    </row>
    <row r="5770" spans="9:25" x14ac:dyDescent="0.3">
      <c r="I5770" s="22">
        <v>45678</v>
      </c>
      <c r="J5770" s="29">
        <f t="shared" si="187"/>
        <v>2025</v>
      </c>
      <c r="K5770" s="29">
        <v>9575</v>
      </c>
      <c r="L5770" s="42">
        <v>7181.82</v>
      </c>
      <c r="M5770" s="26" t="str">
        <f t="shared" si="188"/>
        <v/>
      </c>
      <c r="N5770" s="54"/>
      <c r="O5770" s="26"/>
      <c r="T5770" s="53"/>
      <c r="Y5770" s="28"/>
    </row>
    <row r="5771" spans="9:25" x14ac:dyDescent="0.3">
      <c r="I5771" s="22">
        <v>45679</v>
      </c>
      <c r="J5771" s="29">
        <f t="shared" si="187"/>
        <v>2025</v>
      </c>
      <c r="K5771" s="29">
        <v>9600</v>
      </c>
      <c r="L5771" s="42">
        <v>7257.13</v>
      </c>
      <c r="M5771" s="26">
        <f t="shared" si="188"/>
        <v>1.2693279322509761E-3</v>
      </c>
      <c r="N5771" s="54"/>
      <c r="O5771" s="26"/>
      <c r="T5771" s="53"/>
      <c r="Y5771" s="28"/>
    </row>
    <row r="5772" spans="9:25" x14ac:dyDescent="0.3">
      <c r="I5772" s="22">
        <v>45680</v>
      </c>
      <c r="J5772" s="29">
        <f t="shared" si="187"/>
        <v>2025</v>
      </c>
      <c r="K5772" s="29">
        <v>9600</v>
      </c>
      <c r="L5772" s="42">
        <v>7232.64</v>
      </c>
      <c r="M5772" s="26">
        <f t="shared" si="188"/>
        <v>-3.250999485958857E-3</v>
      </c>
      <c r="N5772" s="54"/>
      <c r="O5772" s="26"/>
      <c r="T5772" s="53"/>
      <c r="Y5772" s="28"/>
    </row>
    <row r="5773" spans="9:25" x14ac:dyDescent="0.3">
      <c r="I5773" s="22">
        <v>45681</v>
      </c>
      <c r="J5773" s="29">
        <f t="shared" si="187"/>
        <v>2025</v>
      </c>
      <c r="K5773" s="29">
        <v>9350</v>
      </c>
      <c r="L5773" s="42">
        <v>7166.06</v>
      </c>
      <c r="M5773" s="26">
        <f t="shared" si="188"/>
        <v>-8.5447617677251661E-3</v>
      </c>
      <c r="N5773" s="54"/>
      <c r="O5773" s="26"/>
      <c r="T5773" s="53"/>
      <c r="Y5773" s="28"/>
    </row>
    <row r="5774" spans="9:25" x14ac:dyDescent="0.3">
      <c r="I5774" s="22">
        <v>45687</v>
      </c>
      <c r="J5774" s="29">
        <f t="shared" si="187"/>
        <v>2025</v>
      </c>
      <c r="K5774" s="29">
        <v>9150</v>
      </c>
      <c r="L5774" s="42">
        <v>7073.48</v>
      </c>
      <c r="M5774" s="26">
        <f t="shared" si="188"/>
        <v>-1.6509506105208224E-2</v>
      </c>
      <c r="N5774" s="54"/>
      <c r="O5774" s="26"/>
      <c r="T5774" s="53"/>
      <c r="Y5774" s="28"/>
    </row>
    <row r="5775" spans="9:25" x14ac:dyDescent="0.3">
      <c r="I5775" s="22">
        <v>45688</v>
      </c>
      <c r="J5775" s="29">
        <f t="shared" si="187"/>
        <v>2025</v>
      </c>
      <c r="K5775" s="29">
        <v>9450</v>
      </c>
      <c r="L5775" s="42">
        <v>7109.2</v>
      </c>
      <c r="M5775" s="26">
        <f t="shared" si="188"/>
        <v>-1.3698782176322193E-2</v>
      </c>
      <c r="N5775" s="54"/>
      <c r="O5775" s="26"/>
      <c r="T5775" s="53"/>
      <c r="Y5775" s="28"/>
    </row>
    <row r="5776" spans="9:25" x14ac:dyDescent="0.3">
      <c r="I5776" s="22">
        <v>45691</v>
      </c>
      <c r="J5776" s="29">
        <f t="shared" si="187"/>
        <v>2025</v>
      </c>
      <c r="K5776" s="29">
        <v>9350</v>
      </c>
      <c r="L5776" s="42">
        <v>7030.06</v>
      </c>
      <c r="M5776" s="26" t="str">
        <f t="shared" si="188"/>
        <v/>
      </c>
      <c r="N5776" s="54"/>
      <c r="O5776" s="26"/>
      <c r="T5776" s="53"/>
      <c r="Y5776" s="28"/>
    </row>
    <row r="5777" spans="9:25" x14ac:dyDescent="0.3">
      <c r="I5777" s="22">
        <v>45692</v>
      </c>
      <c r="J5777" s="29">
        <f t="shared" si="187"/>
        <v>2025</v>
      </c>
      <c r="K5777" s="29">
        <v>9175</v>
      </c>
      <c r="L5777" s="42">
        <v>7073.46</v>
      </c>
      <c r="M5777" s="26" t="str">
        <f t="shared" si="188"/>
        <v/>
      </c>
      <c r="N5777" s="54"/>
      <c r="O5777" s="26"/>
      <c r="T5777" s="53"/>
      <c r="Y5777" s="28"/>
    </row>
    <row r="5778" spans="9:25" x14ac:dyDescent="0.3">
      <c r="I5778" s="22">
        <v>45693</v>
      </c>
      <c r="J5778" s="29">
        <f t="shared" si="187"/>
        <v>2025</v>
      </c>
      <c r="K5778" s="29">
        <v>9125</v>
      </c>
      <c r="L5778" s="42">
        <v>7024.23</v>
      </c>
      <c r="M5778" s="26">
        <f t="shared" si="188"/>
        <v>-2.4225476549672068E-2</v>
      </c>
      <c r="N5778" s="54"/>
      <c r="O5778" s="26"/>
      <c r="T5778" s="53"/>
      <c r="Y5778" s="28"/>
    </row>
    <row r="5779" spans="9:25" x14ac:dyDescent="0.3">
      <c r="I5779" s="22">
        <v>45694</v>
      </c>
      <c r="J5779" s="29">
        <f t="shared" si="187"/>
        <v>2025</v>
      </c>
      <c r="K5779" s="29">
        <v>8950</v>
      </c>
      <c r="L5779" s="42">
        <v>6875.54</v>
      </c>
      <c r="M5779" s="26">
        <f t="shared" si="188"/>
        <v>-5.1310744114104197E-2</v>
      </c>
      <c r="N5779" s="54"/>
      <c r="O5779" s="26"/>
      <c r="T5779" s="53"/>
      <c r="Y5779" s="28"/>
    </row>
    <row r="5780" spans="9:25" x14ac:dyDescent="0.3">
      <c r="I5780" s="22">
        <v>45695</v>
      </c>
      <c r="J5780" s="29">
        <f t="shared" si="187"/>
        <v>2025</v>
      </c>
      <c r="K5780" s="29">
        <v>9350</v>
      </c>
      <c r="L5780" s="42">
        <v>6742.58</v>
      </c>
      <c r="M5780" s="26">
        <f t="shared" si="188"/>
        <v>-6.8080136555565496E-2</v>
      </c>
      <c r="N5780" s="54"/>
      <c r="O5780" s="26"/>
      <c r="T5780" s="53"/>
      <c r="Y5780" s="28"/>
    </row>
    <row r="5781" spans="9:25" x14ac:dyDescent="0.3">
      <c r="I5781" s="22">
        <v>45698</v>
      </c>
      <c r="J5781" s="29">
        <f t="shared" si="187"/>
        <v>2025</v>
      </c>
      <c r="K5781" s="29">
        <v>9150</v>
      </c>
      <c r="L5781" s="42">
        <v>6648.14</v>
      </c>
      <c r="M5781" s="26" t="str">
        <f t="shared" si="188"/>
        <v/>
      </c>
      <c r="N5781" s="54"/>
      <c r="O5781" s="26"/>
      <c r="T5781" s="53"/>
      <c r="Y5781" s="28"/>
    </row>
    <row r="5782" spans="9:25" x14ac:dyDescent="0.3">
      <c r="I5782" s="22">
        <v>45699</v>
      </c>
      <c r="J5782" s="29">
        <f t="shared" si="187"/>
        <v>2025</v>
      </c>
      <c r="K5782" s="29">
        <v>9075</v>
      </c>
      <c r="L5782" s="42">
        <v>6531.99</v>
      </c>
      <c r="M5782" s="26" t="str">
        <f t="shared" si="188"/>
        <v/>
      </c>
      <c r="N5782" s="54"/>
      <c r="O5782" s="26"/>
      <c r="T5782" s="53"/>
      <c r="Y5782" s="28"/>
    </row>
    <row r="5783" spans="9:25" x14ac:dyDescent="0.3">
      <c r="I5783" s="22">
        <v>45700</v>
      </c>
      <c r="J5783" s="29">
        <f t="shared" si="187"/>
        <v>2025</v>
      </c>
      <c r="K5783" s="29">
        <v>9150</v>
      </c>
      <c r="L5783" s="42">
        <v>6645.78</v>
      </c>
      <c r="M5783" s="26">
        <f t="shared" si="188"/>
        <v>-8.9328511703050464E-2</v>
      </c>
      <c r="N5783" s="54"/>
      <c r="O5783" s="26"/>
      <c r="T5783" s="53"/>
      <c r="Y5783" s="28"/>
    </row>
    <row r="5784" spans="9:25" x14ac:dyDescent="0.3">
      <c r="I5784" s="22">
        <v>45701</v>
      </c>
      <c r="J5784" s="29">
        <f t="shared" si="187"/>
        <v>2025</v>
      </c>
      <c r="K5784" s="29">
        <v>9000</v>
      </c>
      <c r="L5784" s="42">
        <v>6613.57</v>
      </c>
      <c r="M5784" s="26">
        <f t="shared" si="188"/>
        <v>-8.2689528332505757E-2</v>
      </c>
      <c r="N5784" s="54"/>
      <c r="O5784" s="26"/>
      <c r="T5784" s="53"/>
      <c r="Y5784" s="28"/>
    </row>
    <row r="5785" spans="9:25" x14ac:dyDescent="0.3">
      <c r="I5785" s="22">
        <v>45702</v>
      </c>
      <c r="J5785" s="29">
        <f t="shared" si="187"/>
        <v>2025</v>
      </c>
      <c r="K5785" s="29">
        <v>8975</v>
      </c>
      <c r="L5785" s="42">
        <v>6638.46</v>
      </c>
      <c r="M5785" s="26" t="str">
        <f t="shared" si="188"/>
        <v/>
      </c>
      <c r="N5785" s="54"/>
      <c r="O5785" s="26"/>
      <c r="T5785" s="53"/>
      <c r="Y5785" s="28"/>
    </row>
    <row r="5786" spans="9:25" x14ac:dyDescent="0.3">
      <c r="I5786" s="22">
        <v>45705</v>
      </c>
      <c r="J5786" s="29">
        <f t="shared" si="187"/>
        <v>2025</v>
      </c>
      <c r="K5786" s="29">
        <v>9325</v>
      </c>
      <c r="L5786" s="42">
        <v>6830.88</v>
      </c>
      <c r="M5786" s="26" t="str">
        <f t="shared" si="188"/>
        <v/>
      </c>
      <c r="N5786" s="54"/>
      <c r="O5786" s="26"/>
      <c r="T5786" s="53"/>
      <c r="Y5786" s="28"/>
    </row>
    <row r="5787" spans="9:25" x14ac:dyDescent="0.3">
      <c r="I5787" s="22">
        <v>45706</v>
      </c>
      <c r="J5787" s="29">
        <f t="shared" si="187"/>
        <v>2025</v>
      </c>
      <c r="K5787" s="29">
        <v>9300</v>
      </c>
      <c r="L5787" s="42">
        <v>6873.55</v>
      </c>
      <c r="M5787" s="26" t="str">
        <f t="shared" si="188"/>
        <v/>
      </c>
      <c r="N5787" s="54"/>
      <c r="O5787" s="26"/>
      <c r="T5787" s="53"/>
      <c r="Y5787" s="28"/>
    </row>
    <row r="5788" spans="9:25" x14ac:dyDescent="0.3">
      <c r="I5788" s="22">
        <v>45707</v>
      </c>
      <c r="J5788" s="29">
        <f t="shared" si="187"/>
        <v>2025</v>
      </c>
      <c r="K5788" s="29">
        <v>8950</v>
      </c>
      <c r="L5788" s="42">
        <v>6794.87</v>
      </c>
      <c r="M5788" s="26">
        <f t="shared" si="188"/>
        <v>-6.8774925651321817E-2</v>
      </c>
      <c r="N5788" s="54"/>
      <c r="O5788" s="26"/>
      <c r="T5788" s="53"/>
      <c r="Y5788" s="28"/>
    </row>
    <row r="5789" spans="9:25" x14ac:dyDescent="0.3">
      <c r="I5789" s="22">
        <v>45708</v>
      </c>
      <c r="J5789" s="29">
        <f t="shared" si="187"/>
        <v>2025</v>
      </c>
      <c r="K5789" s="29">
        <v>9000</v>
      </c>
      <c r="L5789" s="42">
        <v>6788.04</v>
      </c>
      <c r="M5789" s="26">
        <f t="shared" si="188"/>
        <v>-7.6783722764736329E-2</v>
      </c>
      <c r="N5789" s="54"/>
      <c r="O5789" s="26"/>
      <c r="T5789" s="53"/>
      <c r="Y5789" s="28"/>
    </row>
    <row r="5790" spans="9:25" x14ac:dyDescent="0.3">
      <c r="I5790" s="22">
        <v>45709</v>
      </c>
      <c r="J5790" s="29">
        <f t="shared" si="187"/>
        <v>2025</v>
      </c>
      <c r="K5790" s="29">
        <v>9000</v>
      </c>
      <c r="L5790" s="42">
        <v>6803</v>
      </c>
      <c r="M5790" s="26">
        <f t="shared" si="188"/>
        <v>-7.429834181972568E-2</v>
      </c>
      <c r="N5790" s="54"/>
      <c r="O5790" s="26"/>
      <c r="T5790" s="53"/>
      <c r="Y5790" s="28"/>
    </row>
    <row r="5791" spans="9:25" x14ac:dyDescent="0.3">
      <c r="I5791" s="22">
        <v>45712</v>
      </c>
      <c r="J5791" s="29">
        <f t="shared" si="187"/>
        <v>2025</v>
      </c>
      <c r="K5791" s="29">
        <v>8925</v>
      </c>
      <c r="L5791" s="42">
        <v>6749.6</v>
      </c>
      <c r="M5791" s="26" t="str">
        <f t="shared" si="188"/>
        <v/>
      </c>
      <c r="N5791" s="54"/>
      <c r="O5791" s="26"/>
      <c r="T5791" s="53"/>
      <c r="Y5791" s="28"/>
    </row>
    <row r="5792" spans="9:25" x14ac:dyDescent="0.3">
      <c r="I5792" s="22">
        <v>45713</v>
      </c>
      <c r="J5792" s="29">
        <f t="shared" si="187"/>
        <v>2025</v>
      </c>
      <c r="K5792" s="29">
        <v>8825</v>
      </c>
      <c r="L5792" s="42">
        <v>6587.09</v>
      </c>
      <c r="M5792" s="26" t="str">
        <f t="shared" si="188"/>
        <v/>
      </c>
      <c r="N5792" s="54"/>
      <c r="O5792" s="26"/>
      <c r="T5792" s="53"/>
      <c r="Y5792" s="28"/>
    </row>
    <row r="5793" spans="9:25" x14ac:dyDescent="0.3">
      <c r="I5793" s="22">
        <v>45714</v>
      </c>
      <c r="J5793" s="29">
        <f t="shared" si="187"/>
        <v>2025</v>
      </c>
      <c r="K5793" s="29">
        <v>8775</v>
      </c>
      <c r="L5793" s="42">
        <v>6606.18</v>
      </c>
      <c r="M5793" s="26">
        <f t="shared" si="188"/>
        <v>-9.303360050083602E-2</v>
      </c>
      <c r="N5793" s="54"/>
      <c r="O5793" s="26"/>
      <c r="T5793" s="53"/>
      <c r="Y5793" s="28"/>
    </row>
    <row r="5794" spans="9:25" x14ac:dyDescent="0.3">
      <c r="I5794" s="22">
        <v>45715</v>
      </c>
      <c r="J5794" s="29">
        <f t="shared" si="187"/>
        <v>2025</v>
      </c>
      <c r="K5794" s="29">
        <v>8525</v>
      </c>
      <c r="L5794" s="42">
        <v>6485.45</v>
      </c>
      <c r="M5794" s="26">
        <f t="shared" si="188"/>
        <v>-0.10979202011716711</v>
      </c>
      <c r="N5794" s="54"/>
      <c r="O5794" s="26"/>
      <c r="T5794" s="53"/>
      <c r="Y5794" s="28"/>
    </row>
    <row r="5795" spans="9:25" x14ac:dyDescent="0.3">
      <c r="I5795" s="22">
        <v>45716</v>
      </c>
      <c r="J5795" s="29">
        <f t="shared" si="187"/>
        <v>2025</v>
      </c>
      <c r="K5795" s="29">
        <v>8425</v>
      </c>
      <c r="L5795" s="42">
        <v>6270.6</v>
      </c>
      <c r="M5795" s="26">
        <f t="shared" si="188"/>
        <v>-0.14437057898873459</v>
      </c>
      <c r="N5795" s="54"/>
      <c r="O5795" s="26"/>
      <c r="T5795" s="53"/>
      <c r="Y5795" s="28"/>
    </row>
    <row r="5796" spans="9:25" x14ac:dyDescent="0.3">
      <c r="I5796" s="22">
        <v>45719</v>
      </c>
      <c r="J5796" s="29">
        <f t="shared" si="187"/>
        <v>2025</v>
      </c>
      <c r="K5796" s="29">
        <v>8800</v>
      </c>
      <c r="L5796" s="42">
        <v>6519.66</v>
      </c>
      <c r="M5796" s="26" t="str">
        <f t="shared" si="188"/>
        <v/>
      </c>
      <c r="N5796" s="54"/>
      <c r="O5796" s="26"/>
      <c r="T5796" s="53"/>
      <c r="Y5796" s="28"/>
    </row>
    <row r="5797" spans="9:25" x14ac:dyDescent="0.3">
      <c r="I5797" s="22">
        <v>45720</v>
      </c>
      <c r="J5797" s="29">
        <f t="shared" si="187"/>
        <v>2025</v>
      </c>
      <c r="K5797" s="29">
        <v>8850</v>
      </c>
      <c r="L5797" s="42">
        <v>6380.4</v>
      </c>
      <c r="M5797" s="26">
        <f t="shared" si="188"/>
        <v>-0.12317999106744087</v>
      </c>
      <c r="N5797" s="54"/>
      <c r="O5797" s="26"/>
      <c r="T5797" s="53"/>
      <c r="Y5797" s="28"/>
    </row>
    <row r="5798" spans="9:25" x14ac:dyDescent="0.3">
      <c r="I5798" s="22">
        <v>45721</v>
      </c>
      <c r="J5798" s="29">
        <f t="shared" si="187"/>
        <v>2025</v>
      </c>
      <c r="K5798" s="29">
        <v>9000</v>
      </c>
      <c r="L5798" s="42">
        <v>6531.4</v>
      </c>
      <c r="M5798" s="26">
        <f t="shared" si="188"/>
        <v>-9.8801511150113333E-2</v>
      </c>
      <c r="N5798" s="54"/>
      <c r="O5798" s="26"/>
      <c r="T5798" s="53"/>
      <c r="Y5798" s="28"/>
    </row>
    <row r="5799" spans="9:25" x14ac:dyDescent="0.3">
      <c r="I5799" s="22">
        <v>45722</v>
      </c>
      <c r="J5799" s="29">
        <f t="shared" si="187"/>
        <v>2025</v>
      </c>
      <c r="K5799" s="29">
        <v>8975</v>
      </c>
      <c r="L5799" s="42">
        <v>6617.85</v>
      </c>
      <c r="M5799" s="26">
        <f t="shared" si="188"/>
        <v>-9.7130890338071957E-2</v>
      </c>
      <c r="N5799" s="54"/>
      <c r="O5799" s="26"/>
      <c r="T5799" s="53"/>
      <c r="Y5799" s="28"/>
    </row>
    <row r="5800" spans="9:25" x14ac:dyDescent="0.3">
      <c r="I5800" s="22">
        <v>45723</v>
      </c>
      <c r="J5800" s="29">
        <f t="shared" si="187"/>
        <v>2025</v>
      </c>
      <c r="K5800" s="29">
        <v>8925</v>
      </c>
      <c r="L5800" s="42">
        <v>6636</v>
      </c>
      <c r="M5800" s="26">
        <f t="shared" si="188"/>
        <v>-0.1000764853620036</v>
      </c>
      <c r="N5800" s="54"/>
      <c r="O5800" s="26"/>
      <c r="T5800" s="53"/>
      <c r="Y5800" s="28"/>
    </row>
    <row r="5801" spans="9:25" x14ac:dyDescent="0.3">
      <c r="I5801" s="22">
        <v>45726</v>
      </c>
      <c r="J5801" s="29">
        <f t="shared" si="187"/>
        <v>2025</v>
      </c>
      <c r="K5801" s="29">
        <v>8925</v>
      </c>
      <c r="L5801" s="42">
        <v>6598.21</v>
      </c>
      <c r="M5801" s="26" t="str">
        <f t="shared" si="188"/>
        <v/>
      </c>
      <c r="N5801" s="54"/>
      <c r="O5801" s="26"/>
      <c r="T5801" s="53"/>
      <c r="Y5801" s="28"/>
    </row>
    <row r="5802" spans="9:25" x14ac:dyDescent="0.3">
      <c r="I5802" s="22">
        <v>45727</v>
      </c>
      <c r="J5802" s="29">
        <f t="shared" si="187"/>
        <v>2025</v>
      </c>
      <c r="K5802" s="29">
        <v>8925</v>
      </c>
      <c r="L5802" s="42">
        <v>6545.85</v>
      </c>
      <c r="M5802" s="26" t="str">
        <f t="shared" si="188"/>
        <v/>
      </c>
      <c r="N5802" s="54"/>
      <c r="O5802" s="26"/>
      <c r="T5802" s="53"/>
      <c r="Y5802" s="28"/>
    </row>
    <row r="5803" spans="9:25" x14ac:dyDescent="0.3">
      <c r="I5803" s="22">
        <v>45728</v>
      </c>
      <c r="J5803" s="29">
        <f t="shared" si="187"/>
        <v>2025</v>
      </c>
      <c r="K5803" s="29">
        <v>9125</v>
      </c>
      <c r="L5803" s="42">
        <v>6665.05</v>
      </c>
      <c r="M5803" s="26" t="str">
        <f t="shared" si="188"/>
        <v/>
      </c>
      <c r="N5803" s="54"/>
      <c r="O5803" s="26"/>
      <c r="T5803" s="53"/>
      <c r="Y5803" s="28"/>
    </row>
    <row r="5804" spans="9:25" x14ac:dyDescent="0.3">
      <c r="I5804" s="22">
        <v>45729</v>
      </c>
      <c r="J5804" s="29">
        <f t="shared" si="187"/>
        <v>2025</v>
      </c>
      <c r="K5804" s="29">
        <v>8975</v>
      </c>
      <c r="L5804" s="42">
        <v>6647.42</v>
      </c>
      <c r="M5804" s="26">
        <f t="shared" si="188"/>
        <v>-0.10426736340839296</v>
      </c>
      <c r="N5804" s="54"/>
      <c r="O5804" s="26"/>
      <c r="T5804" s="53"/>
      <c r="Y5804" s="28"/>
    </row>
    <row r="5805" spans="9:25" x14ac:dyDescent="0.3">
      <c r="I5805" s="22">
        <v>45730</v>
      </c>
      <c r="J5805" s="29">
        <f t="shared" si="187"/>
        <v>2025</v>
      </c>
      <c r="K5805" s="29">
        <v>8750</v>
      </c>
      <c r="L5805" s="42">
        <v>6515.63</v>
      </c>
      <c r="M5805" s="26">
        <f t="shared" si="188"/>
        <v>-0.12345627525789279</v>
      </c>
      <c r="N5805" s="54"/>
      <c r="O5805" s="26"/>
      <c r="T5805" s="53"/>
      <c r="Y5805" s="28"/>
    </row>
    <row r="5806" spans="9:25" x14ac:dyDescent="0.3">
      <c r="I5806" s="22">
        <v>45733</v>
      </c>
      <c r="J5806" s="29">
        <f t="shared" si="187"/>
        <v>2025</v>
      </c>
      <c r="K5806" s="29">
        <v>8600</v>
      </c>
      <c r="L5806" s="42">
        <v>6471.95</v>
      </c>
      <c r="M5806" s="26" t="str">
        <f t="shared" si="188"/>
        <v/>
      </c>
      <c r="N5806" s="54"/>
      <c r="O5806" s="26"/>
      <c r="T5806" s="53"/>
      <c r="Y5806" s="28"/>
    </row>
    <row r="5807" spans="9:25" x14ac:dyDescent="0.3">
      <c r="I5807" s="22">
        <v>45734</v>
      </c>
      <c r="J5807" s="29">
        <f t="shared" si="187"/>
        <v>2025</v>
      </c>
      <c r="K5807" s="29">
        <v>8300</v>
      </c>
      <c r="L5807" s="42">
        <v>6223.39</v>
      </c>
      <c r="M5807" s="26">
        <f t="shared" si="188"/>
        <v>-0.14776684537381282</v>
      </c>
      <c r="N5807" s="54"/>
      <c r="O5807" s="26"/>
      <c r="T5807" s="53"/>
      <c r="Y5807" s="28"/>
    </row>
    <row r="5808" spans="9:25" x14ac:dyDescent="0.3">
      <c r="I5808" s="22">
        <v>45735</v>
      </c>
      <c r="J5808" s="29">
        <f t="shared" si="187"/>
        <v>2025</v>
      </c>
      <c r="K5808" s="29">
        <v>8325</v>
      </c>
      <c r="L5808" s="42">
        <v>6311.66</v>
      </c>
      <c r="M5808" s="26">
        <f t="shared" si="188"/>
        <v>-0.13971990322690567</v>
      </c>
      <c r="N5808" s="54"/>
      <c r="O5808" s="26"/>
      <c r="T5808" s="53"/>
      <c r="Y5808" s="28"/>
    </row>
    <row r="5809" spans="9:25" x14ac:dyDescent="0.3">
      <c r="I5809" s="22">
        <v>45736</v>
      </c>
      <c r="J5809" s="29">
        <f t="shared" si="187"/>
        <v>2025</v>
      </c>
      <c r="K5809" s="29">
        <v>8375</v>
      </c>
      <c r="L5809" s="42">
        <v>6381.67</v>
      </c>
      <c r="M5809" s="26">
        <f t="shared" si="188"/>
        <v>-0.12951073026941276</v>
      </c>
      <c r="N5809" s="54"/>
      <c r="O5809" s="26"/>
      <c r="T5809" s="53"/>
      <c r="Y5809" s="28"/>
    </row>
    <row r="5810" spans="9:25" x14ac:dyDescent="0.3">
      <c r="I5810" s="22">
        <v>45737</v>
      </c>
      <c r="J5810" s="29">
        <f t="shared" si="187"/>
        <v>2025</v>
      </c>
      <c r="K5810" s="29">
        <v>7900</v>
      </c>
      <c r="L5810" s="42">
        <v>6258.18</v>
      </c>
      <c r="M5810" s="26">
        <f t="shared" si="188"/>
        <v>-0.14719521418302481</v>
      </c>
      <c r="N5810" s="54"/>
      <c r="O5810" s="26"/>
      <c r="T5810" s="53"/>
      <c r="Y5810" s="28"/>
    </row>
    <row r="5811" spans="9:25" x14ac:dyDescent="0.3">
      <c r="I5811" s="22">
        <v>45740</v>
      </c>
      <c r="J5811" s="29">
        <f t="shared" si="187"/>
        <v>2025</v>
      </c>
      <c r="K5811" s="29">
        <v>7950</v>
      </c>
      <c r="L5811" s="42">
        <v>6161.22</v>
      </c>
      <c r="M5811" s="26" t="str">
        <f t="shared" si="188"/>
        <v/>
      </c>
      <c r="N5811" s="54"/>
      <c r="O5811" s="26"/>
      <c r="T5811" s="53"/>
      <c r="Y5811" s="28"/>
    </row>
    <row r="5812" spans="9:25" x14ac:dyDescent="0.3">
      <c r="I5812" s="22">
        <v>45741</v>
      </c>
      <c r="J5812" s="29">
        <f t="shared" si="187"/>
        <v>2025</v>
      </c>
      <c r="K5812" s="29">
        <v>8050</v>
      </c>
      <c r="L5812" s="42">
        <v>6235.62</v>
      </c>
      <c r="M5812" s="26" t="str">
        <f t="shared" si="188"/>
        <v/>
      </c>
      <c r="N5812" s="54"/>
      <c r="O5812" s="26"/>
      <c r="T5812" s="53"/>
      <c r="Y5812" s="28"/>
    </row>
    <row r="5813" spans="9:25" x14ac:dyDescent="0.3">
      <c r="I5813" s="22">
        <v>45742</v>
      </c>
      <c r="J5813" s="29">
        <f t="shared" si="187"/>
        <v>2025</v>
      </c>
      <c r="K5813" s="29">
        <v>8525</v>
      </c>
      <c r="L5813" s="42">
        <v>6472.36</v>
      </c>
      <c r="M5813" s="26" t="str">
        <f t="shared" si="188"/>
        <v/>
      </c>
      <c r="N5813" s="54"/>
      <c r="O5813" s="26"/>
      <c r="T5813" s="53"/>
      <c r="Y5813" s="28"/>
    </row>
    <row r="5814" spans="9:25" x14ac:dyDescent="0.3">
      <c r="I5814" s="22">
        <v>45743</v>
      </c>
      <c r="J5814" s="29">
        <f t="shared" si="187"/>
        <v>2025</v>
      </c>
      <c r="K5814" s="29">
        <v>8500</v>
      </c>
      <c r="L5814" s="42">
        <v>6510.62</v>
      </c>
      <c r="M5814" s="26">
        <f t="shared" si="188"/>
        <v>-0.10936527457254291</v>
      </c>
      <c r="N5814" s="54"/>
      <c r="O5814" s="26"/>
      <c r="T5814" s="53"/>
      <c r="Y5814" s="28"/>
    </row>
    <row r="5815" spans="9:25" x14ac:dyDescent="0.3">
      <c r="I5815" s="22">
        <v>45755</v>
      </c>
      <c r="J5815" s="29">
        <f t="shared" si="187"/>
        <v>2025</v>
      </c>
      <c r="K5815" s="29">
        <v>7775</v>
      </c>
      <c r="L5815" s="42">
        <v>5996.14</v>
      </c>
      <c r="M5815" s="26" t="str">
        <f t="shared" si="188"/>
        <v/>
      </c>
      <c r="N5815" s="54"/>
      <c r="O5815" s="26"/>
      <c r="T5815" s="53"/>
      <c r="Y5815" s="28"/>
    </row>
    <row r="5816" spans="9:25" x14ac:dyDescent="0.3">
      <c r="I5816" s="22">
        <v>45756</v>
      </c>
      <c r="J5816" s="29">
        <f t="shared" si="187"/>
        <v>2025</v>
      </c>
      <c r="K5816" s="29">
        <v>7925</v>
      </c>
      <c r="L5816" s="42">
        <v>5967.99</v>
      </c>
      <c r="M5816" s="26" t="str">
        <f t="shared" si="188"/>
        <v/>
      </c>
      <c r="N5816" s="54"/>
      <c r="O5816" s="26"/>
      <c r="T5816" s="53"/>
      <c r="Y5816" s="28"/>
    </row>
    <row r="5817" spans="9:25" x14ac:dyDescent="0.3">
      <c r="I5817" s="22">
        <v>45757</v>
      </c>
      <c r="J5817" s="29">
        <f t="shared" si="187"/>
        <v>2025</v>
      </c>
      <c r="K5817" s="29">
        <v>8225</v>
      </c>
      <c r="L5817" s="42">
        <v>6254.02</v>
      </c>
      <c r="M5817" s="26" t="str">
        <f t="shared" si="188"/>
        <v/>
      </c>
      <c r="N5817" s="54"/>
      <c r="O5817" s="26"/>
      <c r="T5817" s="53"/>
      <c r="Y5817" s="28"/>
    </row>
    <row r="5818" spans="9:25" x14ac:dyDescent="0.3">
      <c r="I5818" s="22">
        <v>45758</v>
      </c>
      <c r="J5818" s="29">
        <f t="shared" si="187"/>
        <v>2025</v>
      </c>
      <c r="K5818" s="29">
        <v>8275</v>
      </c>
      <c r="L5818" s="42">
        <v>6262.23</v>
      </c>
      <c r="M5818" s="26" t="str">
        <f t="shared" si="188"/>
        <v/>
      </c>
      <c r="N5818" s="54"/>
      <c r="O5818" s="26"/>
      <c r="T5818" s="53"/>
      <c r="Y5818" s="28"/>
    </row>
    <row r="5819" spans="9:25" x14ac:dyDescent="0.3">
      <c r="I5819" s="22">
        <v>45761</v>
      </c>
      <c r="J5819" s="29">
        <f t="shared" si="187"/>
        <v>2025</v>
      </c>
      <c r="K5819" s="29">
        <v>8400</v>
      </c>
      <c r="L5819" s="42">
        <v>6368.52</v>
      </c>
      <c r="M5819" s="26" t="str">
        <f t="shared" si="188"/>
        <v/>
      </c>
      <c r="N5819" s="54"/>
      <c r="O5819" s="26"/>
      <c r="T5819" s="53"/>
      <c r="Y5819" s="28"/>
    </row>
    <row r="5820" spans="9:25" x14ac:dyDescent="0.3">
      <c r="I5820" s="22">
        <v>45762</v>
      </c>
      <c r="J5820" s="29">
        <f t="shared" si="187"/>
        <v>2025</v>
      </c>
      <c r="K5820" s="29">
        <v>8575</v>
      </c>
      <c r="L5820" s="42">
        <v>6441.68</v>
      </c>
      <c r="M5820" s="26" t="str">
        <f t="shared" si="188"/>
        <v/>
      </c>
      <c r="N5820" s="54"/>
      <c r="O5820" s="26"/>
      <c r="T5820" s="53"/>
      <c r="Y5820" s="28"/>
    </row>
    <row r="5821" spans="9:25" x14ac:dyDescent="0.3">
      <c r="I5821" s="22">
        <v>45763</v>
      </c>
      <c r="J5821" s="29">
        <f t="shared" si="187"/>
        <v>2025</v>
      </c>
      <c r="K5821" s="29">
        <v>8475</v>
      </c>
      <c r="L5821" s="42">
        <v>6400.05</v>
      </c>
      <c r="M5821" s="26">
        <f t="shared" si="188"/>
        <v>-0.10673835035402197</v>
      </c>
      <c r="N5821" s="54"/>
      <c r="O5821" s="26"/>
      <c r="T5821" s="53"/>
      <c r="Y5821" s="28"/>
    </row>
    <row r="5822" spans="9:25" x14ac:dyDescent="0.3">
      <c r="I5822" s="22">
        <v>45764</v>
      </c>
      <c r="J5822" s="29">
        <f t="shared" si="187"/>
        <v>2025</v>
      </c>
      <c r="K5822" s="29">
        <v>8500</v>
      </c>
      <c r="L5822" s="42">
        <v>6438.27</v>
      </c>
      <c r="M5822" s="26">
        <f t="shared" si="188"/>
        <v>-9.7123200071800753E-2</v>
      </c>
      <c r="N5822" s="54"/>
      <c r="O5822" s="26"/>
      <c r="T5822" s="53"/>
      <c r="Y5822" s="28"/>
    </row>
    <row r="5823" spans="9:25" x14ac:dyDescent="0.3">
      <c r="I5823" s="22">
        <v>45768</v>
      </c>
      <c r="J5823" s="29">
        <f t="shared" si="187"/>
        <v>2025</v>
      </c>
      <c r="K5823" s="29">
        <v>8300</v>
      </c>
      <c r="L5823" s="42">
        <v>6445.97</v>
      </c>
      <c r="M5823" s="26" t="str">
        <f t="shared" si="188"/>
        <v/>
      </c>
      <c r="N5823" s="54"/>
      <c r="O5823" s="26"/>
      <c r="T5823" s="53"/>
      <c r="Y5823" s="28"/>
    </row>
    <row r="5824" spans="9:25" x14ac:dyDescent="0.3">
      <c r="I5824" s="22">
        <v>45769</v>
      </c>
      <c r="J5824" s="29">
        <f t="shared" si="187"/>
        <v>2025</v>
      </c>
      <c r="K5824" s="29">
        <v>8500</v>
      </c>
      <c r="L5824" s="42">
        <v>6538.27</v>
      </c>
      <c r="M5824" s="26">
        <f t="shared" si="188"/>
        <v>-7.5708740114958997E-2</v>
      </c>
      <c r="N5824" s="54"/>
      <c r="O5824" s="26"/>
      <c r="T5824" s="53"/>
      <c r="Y5824" s="28"/>
    </row>
    <row r="5825" spans="9:25" x14ac:dyDescent="0.3">
      <c r="I5825" s="22">
        <v>45770</v>
      </c>
      <c r="J5825" s="29">
        <f t="shared" si="187"/>
        <v>2025</v>
      </c>
      <c r="K5825" s="29">
        <v>8725</v>
      </c>
      <c r="L5825" s="42">
        <v>6634.38</v>
      </c>
      <c r="M5825" s="26">
        <f t="shared" si="188"/>
        <v>-6.7000805815371281E-2</v>
      </c>
      <c r="N5825" s="54"/>
      <c r="O5825" s="26"/>
      <c r="T5825" s="53"/>
      <c r="Y5825" s="28"/>
    </row>
    <row r="5826" spans="9:25" x14ac:dyDescent="0.3">
      <c r="I5826" s="22">
        <v>45771</v>
      </c>
      <c r="J5826" s="29">
        <f t="shared" si="187"/>
        <v>2025</v>
      </c>
      <c r="K5826" s="29">
        <v>8475</v>
      </c>
      <c r="L5826" s="42">
        <v>6613.48</v>
      </c>
      <c r="M5826" s="26">
        <f t="shared" si="188"/>
        <v>-7.82002444759448E-2</v>
      </c>
      <c r="N5826" s="54"/>
      <c r="O5826" s="26"/>
      <c r="T5826" s="53"/>
      <c r="Y5826" s="28"/>
    </row>
    <row r="5827" spans="9:25" x14ac:dyDescent="0.3">
      <c r="I5827" s="22">
        <v>45772</v>
      </c>
      <c r="J5827" s="29">
        <f t="shared" si="187"/>
        <v>2025</v>
      </c>
      <c r="K5827" s="29">
        <v>8600</v>
      </c>
      <c r="L5827" s="42">
        <v>6678.92</v>
      </c>
      <c r="M5827" s="26">
        <f t="shared" si="188"/>
        <v>-6.6575917957203676E-2</v>
      </c>
      <c r="N5827" s="54"/>
      <c r="O5827" s="26"/>
      <c r="T5827" s="53"/>
      <c r="Y5827" s="28"/>
    </row>
    <row r="5828" spans="9:25" x14ac:dyDescent="0.3">
      <c r="I5828" s="22">
        <v>45775</v>
      </c>
      <c r="J5828" s="29">
        <f t="shared" si="187"/>
        <v>2025</v>
      </c>
      <c r="K5828" s="29">
        <v>8775</v>
      </c>
      <c r="L5828" s="42">
        <v>6722.97</v>
      </c>
      <c r="M5828" s="26" t="str">
        <f t="shared" si="188"/>
        <v/>
      </c>
      <c r="N5828" s="54"/>
      <c r="O5828" s="26"/>
      <c r="T5828" s="53"/>
      <c r="Y5828" s="28"/>
    </row>
    <row r="5829" spans="9:25" x14ac:dyDescent="0.3">
      <c r="I5829" s="22">
        <v>45776</v>
      </c>
      <c r="J5829" s="29">
        <f t="shared" ref="J5829:J5881" si="189">YEAR(I5829)</f>
        <v>2025</v>
      </c>
      <c r="K5829" s="29">
        <v>8725</v>
      </c>
      <c r="L5829" s="42">
        <v>6749.08</v>
      </c>
      <c r="M5829" s="26">
        <f t="shared" ref="M5829:M5881" si="190">IFERROR((L5829-_xlfn.XLOOKUP(EDATE(I5829, -12), I:I, L:L, "", 0)) / _xlfn.XLOOKUP(EDATE(I5829, -12), I:I, L:L, "", 0),IF(_xlfn.XLOOKUP(EDATE(I5829, -12), I:I, L:L, "", 0)=0, "Previous Year Value is Zero", ""))</f>
        <v>-5.6835173803554587E-2</v>
      </c>
      <c r="N5829" s="54"/>
      <c r="O5829" s="26"/>
      <c r="T5829" s="53"/>
      <c r="Y5829" s="28"/>
    </row>
    <row r="5830" spans="9:25" x14ac:dyDescent="0.3">
      <c r="I5830" s="22">
        <v>45777</v>
      </c>
      <c r="J5830" s="29">
        <f t="shared" si="189"/>
        <v>2025</v>
      </c>
      <c r="K5830" s="29">
        <v>8825</v>
      </c>
      <c r="L5830" s="42">
        <v>6766.8</v>
      </c>
      <c r="M5830" s="26">
        <f t="shared" si="190"/>
        <v>-6.4609770257941401E-2</v>
      </c>
      <c r="N5830" s="54"/>
      <c r="O5830" s="26"/>
      <c r="T5830" s="53"/>
      <c r="Y5830" s="28"/>
    </row>
    <row r="5831" spans="9:25" x14ac:dyDescent="0.3">
      <c r="I5831" s="22">
        <v>45779</v>
      </c>
      <c r="J5831" s="29">
        <f t="shared" si="189"/>
        <v>2025</v>
      </c>
      <c r="K5831" s="29">
        <v>8975</v>
      </c>
      <c r="L5831" s="42">
        <v>6815.73</v>
      </c>
      <c r="M5831" s="26">
        <f t="shared" si="190"/>
        <v>-4.2388895991952252E-2</v>
      </c>
      <c r="N5831" s="54"/>
      <c r="O5831" s="26"/>
      <c r="T5831" s="53"/>
      <c r="Y5831" s="28"/>
    </row>
    <row r="5832" spans="9:25" x14ac:dyDescent="0.3">
      <c r="I5832" s="22">
        <v>45782</v>
      </c>
      <c r="J5832" s="29">
        <f t="shared" si="189"/>
        <v>2025</v>
      </c>
      <c r="K5832" s="29">
        <v>8975</v>
      </c>
      <c r="L5832" s="42">
        <v>6831.95</v>
      </c>
      <c r="M5832" s="26" t="str">
        <f t="shared" si="190"/>
        <v/>
      </c>
      <c r="N5832" s="54"/>
      <c r="O5832" s="26"/>
      <c r="T5832" s="53"/>
      <c r="Y5832" s="28"/>
    </row>
    <row r="5833" spans="9:25" x14ac:dyDescent="0.3">
      <c r="I5833" s="22">
        <v>45783</v>
      </c>
      <c r="J5833" s="29">
        <f t="shared" si="189"/>
        <v>2025</v>
      </c>
      <c r="K5833" s="29">
        <v>9025</v>
      </c>
      <c r="L5833" s="42">
        <v>6898.2</v>
      </c>
      <c r="M5833" s="26">
        <f t="shared" si="190"/>
        <v>-3.3309089686079874E-2</v>
      </c>
      <c r="N5833" s="54"/>
      <c r="O5833" s="26"/>
      <c r="T5833" s="53"/>
      <c r="Y5833" s="28"/>
    </row>
    <row r="5834" spans="9:25" x14ac:dyDescent="0.3">
      <c r="I5834" s="22">
        <v>45784</v>
      </c>
      <c r="J5834" s="29">
        <f t="shared" si="189"/>
        <v>2025</v>
      </c>
      <c r="K5834" s="29">
        <v>9075</v>
      </c>
      <c r="L5834" s="42">
        <v>6926.23</v>
      </c>
      <c r="M5834" s="26">
        <f t="shared" si="190"/>
        <v>-2.7707861603877827E-2</v>
      </c>
      <c r="N5834" s="54"/>
      <c r="O5834" s="26"/>
      <c r="T5834" s="53"/>
      <c r="Y5834" s="28"/>
    </row>
    <row r="5835" spans="9:25" x14ac:dyDescent="0.3">
      <c r="I5835" s="22">
        <v>45785</v>
      </c>
      <c r="J5835" s="29">
        <f t="shared" si="189"/>
        <v>2025</v>
      </c>
      <c r="K5835" s="29">
        <v>8975</v>
      </c>
      <c r="L5835" s="42">
        <v>6827.75</v>
      </c>
      <c r="M5835" s="26">
        <f t="shared" si="190"/>
        <v>-3.6825696873942021E-2</v>
      </c>
      <c r="N5835" s="54"/>
      <c r="O5835" s="26"/>
      <c r="T5835" s="53"/>
      <c r="Y5835" s="28"/>
    </row>
    <row r="5836" spans="9:25" x14ac:dyDescent="0.3">
      <c r="I5836" s="22">
        <v>45786</v>
      </c>
      <c r="J5836" s="29">
        <f t="shared" si="189"/>
        <v>2025</v>
      </c>
      <c r="K5836" s="29">
        <v>9000</v>
      </c>
      <c r="L5836" s="42">
        <v>6832.8</v>
      </c>
      <c r="M5836" s="26" t="str">
        <f t="shared" si="190"/>
        <v/>
      </c>
      <c r="N5836" s="54"/>
      <c r="O5836" s="26"/>
      <c r="T5836" s="53"/>
      <c r="Y5836" s="28"/>
    </row>
    <row r="5837" spans="9:25" x14ac:dyDescent="0.3">
      <c r="I5837" s="22">
        <v>45791</v>
      </c>
      <c r="J5837" s="29">
        <f t="shared" si="189"/>
        <v>2025</v>
      </c>
      <c r="K5837" s="29">
        <v>9275</v>
      </c>
      <c r="L5837" s="42">
        <v>6979.88</v>
      </c>
      <c r="M5837" s="26">
        <f t="shared" si="190"/>
        <v>-1.4664528442522065E-2</v>
      </c>
      <c r="N5837" s="54"/>
      <c r="O5837" s="26"/>
      <c r="T5837" s="53"/>
      <c r="Y5837" s="28"/>
    </row>
    <row r="5838" spans="9:25" x14ac:dyDescent="0.3">
      <c r="I5838" s="22">
        <v>45792</v>
      </c>
      <c r="J5838" s="29">
        <f t="shared" si="189"/>
        <v>2025</v>
      </c>
      <c r="K5838" s="29">
        <v>9275</v>
      </c>
      <c r="L5838" s="42">
        <v>7040.16</v>
      </c>
      <c r="M5838" s="26">
        <f t="shared" si="190"/>
        <v>-1.9453106828434666E-2</v>
      </c>
      <c r="N5838" s="54"/>
      <c r="O5838" s="26"/>
      <c r="T5838" s="53"/>
      <c r="Y5838" s="28"/>
    </row>
    <row r="5839" spans="9:25" x14ac:dyDescent="0.3">
      <c r="I5839" s="22">
        <v>45793</v>
      </c>
      <c r="J5839" s="29">
        <f t="shared" si="189"/>
        <v>2025</v>
      </c>
      <c r="K5839" s="29">
        <v>9300</v>
      </c>
      <c r="L5839" s="42">
        <v>7106.53</v>
      </c>
      <c r="M5839" s="26">
        <f t="shared" si="190"/>
        <v>-1.934259732015953E-2</v>
      </c>
      <c r="N5839" s="54"/>
      <c r="O5839" s="26"/>
      <c r="T5839" s="53"/>
      <c r="Y5839" s="28"/>
    </row>
    <row r="5840" spans="9:25" x14ac:dyDescent="0.3">
      <c r="I5840" s="22">
        <v>45796</v>
      </c>
      <c r="J5840" s="29">
        <f t="shared" si="189"/>
        <v>2025</v>
      </c>
      <c r="K5840" s="29">
        <v>9500</v>
      </c>
      <c r="L5840" s="42">
        <v>7141.09</v>
      </c>
      <c r="M5840" s="26" t="str">
        <f t="shared" si="190"/>
        <v/>
      </c>
      <c r="N5840" s="54"/>
      <c r="O5840" s="26"/>
      <c r="T5840" s="53"/>
      <c r="Y5840" s="28"/>
    </row>
    <row r="5841" spans="9:25" x14ac:dyDescent="0.3">
      <c r="I5841" s="22">
        <v>45797</v>
      </c>
      <c r="J5841" s="29">
        <f t="shared" si="189"/>
        <v>2025</v>
      </c>
      <c r="K5841" s="29">
        <v>9475</v>
      </c>
      <c r="L5841" s="42">
        <v>7094.6</v>
      </c>
      <c r="M5841" s="26">
        <f t="shared" si="190"/>
        <v>-2.3682034048514419E-2</v>
      </c>
      <c r="N5841" s="54"/>
      <c r="O5841" s="26"/>
      <c r="T5841" s="53"/>
      <c r="Y5841" s="28"/>
    </row>
    <row r="5842" spans="9:25" x14ac:dyDescent="0.3">
      <c r="I5842" s="22">
        <v>45798</v>
      </c>
      <c r="J5842" s="29">
        <f t="shared" si="189"/>
        <v>2025</v>
      </c>
      <c r="K5842" s="29">
        <v>9700</v>
      </c>
      <c r="L5842" s="42">
        <v>7142.46</v>
      </c>
      <c r="M5842" s="26">
        <f t="shared" si="190"/>
        <v>-6.0645362397092036E-3</v>
      </c>
      <c r="N5842" s="54"/>
      <c r="O5842" s="26"/>
      <c r="T5842" s="53"/>
      <c r="Y5842" s="28"/>
    </row>
    <row r="5843" spans="9:25" x14ac:dyDescent="0.3">
      <c r="I5843" s="22">
        <v>45799</v>
      </c>
      <c r="J5843" s="29">
        <f t="shared" si="189"/>
        <v>2025</v>
      </c>
      <c r="K5843" s="29">
        <v>9650</v>
      </c>
      <c r="L5843" s="42">
        <v>7166.98</v>
      </c>
      <c r="M5843" s="26">
        <f t="shared" si="190"/>
        <v>-7.6706016576254012E-3</v>
      </c>
      <c r="N5843" s="54"/>
      <c r="O5843" s="26"/>
      <c r="T5843" s="53"/>
      <c r="Y5843" s="28"/>
    </row>
    <row r="5844" spans="9:25" x14ac:dyDescent="0.3">
      <c r="I5844" s="22">
        <v>45800</v>
      </c>
      <c r="J5844" s="29">
        <f t="shared" si="189"/>
        <v>2025</v>
      </c>
      <c r="K5844" s="29">
        <v>9675</v>
      </c>
      <c r="L5844" s="42">
        <v>7214.16</v>
      </c>
      <c r="M5844" s="26" t="str">
        <f t="shared" si="190"/>
        <v/>
      </c>
      <c r="N5844" s="54"/>
      <c r="O5844" s="26"/>
      <c r="T5844" s="53"/>
      <c r="Y5844" s="28"/>
    </row>
    <row r="5845" spans="9:25" x14ac:dyDescent="0.3">
      <c r="I5845" s="22">
        <v>45803</v>
      </c>
      <c r="J5845" s="29">
        <f t="shared" si="189"/>
        <v>2025</v>
      </c>
      <c r="K5845" s="29">
        <v>9625</v>
      </c>
      <c r="L5845" s="42">
        <v>7188.35</v>
      </c>
      <c r="M5845" s="26" t="str">
        <f t="shared" si="190"/>
        <v/>
      </c>
      <c r="N5845" s="54"/>
      <c r="O5845" s="26"/>
      <c r="T5845" s="53"/>
      <c r="Y5845" s="28"/>
    </row>
    <row r="5846" spans="9:25" x14ac:dyDescent="0.3">
      <c r="I5846" s="22">
        <v>45804</v>
      </c>
      <c r="J5846" s="29">
        <f t="shared" si="189"/>
        <v>2025</v>
      </c>
      <c r="K5846" s="29">
        <v>9450</v>
      </c>
      <c r="L5846" s="42">
        <v>7198.97</v>
      </c>
      <c r="M5846" s="26">
        <f t="shared" si="190"/>
        <v>3.1422352649371388E-3</v>
      </c>
      <c r="N5846" s="54"/>
      <c r="O5846" s="26"/>
      <c r="T5846" s="53"/>
      <c r="Y5846" s="28"/>
    </row>
    <row r="5847" spans="9:25" x14ac:dyDescent="0.3">
      <c r="I5847" s="22">
        <v>45805</v>
      </c>
      <c r="J5847" s="29">
        <f t="shared" si="189"/>
        <v>2025</v>
      </c>
      <c r="K5847" s="29">
        <v>9400</v>
      </c>
      <c r="L5847" s="42">
        <v>7175.82</v>
      </c>
      <c r="M5847" s="26">
        <f t="shared" si="190"/>
        <v>-1.0727042873706048E-2</v>
      </c>
      <c r="N5847" s="54"/>
      <c r="O5847" s="26"/>
      <c r="T5847" s="53"/>
      <c r="Y5847" s="28"/>
    </row>
    <row r="5848" spans="9:25" x14ac:dyDescent="0.3">
      <c r="I5848" s="22">
        <v>45810</v>
      </c>
      <c r="J5848" s="29">
        <f t="shared" si="189"/>
        <v>2025</v>
      </c>
      <c r="K5848" s="29">
        <v>9100</v>
      </c>
      <c r="L5848" s="42">
        <v>7065.07</v>
      </c>
      <c r="M5848" s="26" t="str">
        <f t="shared" si="190"/>
        <v/>
      </c>
      <c r="N5848" s="54"/>
      <c r="O5848" s="26"/>
      <c r="T5848" s="53"/>
      <c r="Y5848" s="28"/>
    </row>
    <row r="5849" spans="9:25" x14ac:dyDescent="0.3">
      <c r="I5849" s="22">
        <v>45811</v>
      </c>
      <c r="J5849" s="29">
        <f t="shared" si="189"/>
        <v>2025</v>
      </c>
      <c r="K5849" s="29">
        <v>9050</v>
      </c>
      <c r="L5849" s="42">
        <v>7044.82</v>
      </c>
      <c r="M5849" s="26">
        <f t="shared" si="190"/>
        <v>1.2265160548535657E-3</v>
      </c>
      <c r="N5849" s="54"/>
      <c r="O5849" s="26"/>
      <c r="T5849" s="53"/>
      <c r="Y5849" s="28"/>
    </row>
    <row r="5850" spans="9:25" x14ac:dyDescent="0.3">
      <c r="I5850" s="22">
        <v>45812</v>
      </c>
      <c r="J5850" s="29">
        <f t="shared" si="189"/>
        <v>2025</v>
      </c>
      <c r="K5850" s="29">
        <v>8975</v>
      </c>
      <c r="L5850" s="42">
        <v>7069.04</v>
      </c>
      <c r="M5850" s="26">
        <f t="shared" si="190"/>
        <v>-4.2637946504660929E-3</v>
      </c>
      <c r="N5850" s="54"/>
      <c r="O5850" s="26"/>
      <c r="T5850" s="53"/>
      <c r="Y5850" s="28"/>
    </row>
    <row r="5851" spans="9:25" x14ac:dyDescent="0.3">
      <c r="I5851" s="22">
        <v>45813</v>
      </c>
      <c r="J5851" s="29">
        <f t="shared" si="189"/>
        <v>2025</v>
      </c>
      <c r="K5851" s="29">
        <v>8925</v>
      </c>
      <c r="L5851" s="42">
        <v>7113.43</v>
      </c>
      <c r="M5851" s="26">
        <f t="shared" si="190"/>
        <v>2.3858358269750898E-2</v>
      </c>
      <c r="N5851" s="54"/>
      <c r="O5851" s="26"/>
      <c r="T5851" s="53"/>
      <c r="Y5851" s="28"/>
    </row>
    <row r="5852" spans="9:25" x14ac:dyDescent="0.3">
      <c r="I5852" s="22">
        <v>45818</v>
      </c>
      <c r="J5852" s="29">
        <f t="shared" si="189"/>
        <v>2025</v>
      </c>
      <c r="K5852" s="29">
        <v>9100</v>
      </c>
      <c r="L5852" s="42">
        <v>7230.75</v>
      </c>
      <c r="M5852" s="26">
        <f t="shared" si="190"/>
        <v>4.4672074896518817E-2</v>
      </c>
      <c r="N5852" s="54"/>
      <c r="O5852" s="26"/>
      <c r="T5852" s="53"/>
      <c r="Y5852" s="28"/>
    </row>
    <row r="5853" spans="9:25" x14ac:dyDescent="0.3">
      <c r="I5853" s="22">
        <v>45819</v>
      </c>
      <c r="J5853" s="29">
        <f t="shared" si="189"/>
        <v>2025</v>
      </c>
      <c r="K5853" s="29">
        <v>9050</v>
      </c>
      <c r="L5853" s="42">
        <v>7222.46</v>
      </c>
      <c r="M5853" s="26">
        <f t="shared" si="190"/>
        <v>5.3498626688196292E-2</v>
      </c>
      <c r="N5853" s="54"/>
      <c r="O5853" s="26"/>
      <c r="T5853" s="53"/>
      <c r="Y5853" s="28"/>
    </row>
    <row r="5854" spans="9:25" x14ac:dyDescent="0.3">
      <c r="I5854" s="22">
        <v>45820</v>
      </c>
      <c r="J5854" s="29">
        <f t="shared" si="189"/>
        <v>2025</v>
      </c>
      <c r="K5854" s="29">
        <v>9125</v>
      </c>
      <c r="L5854" s="42">
        <v>7204.37</v>
      </c>
      <c r="M5854" s="26">
        <f t="shared" si="190"/>
        <v>5.1717493175282042E-2</v>
      </c>
      <c r="N5854" s="54"/>
      <c r="O5854" s="26"/>
      <c r="T5854" s="53"/>
      <c r="Y5854" s="28"/>
    </row>
    <row r="5855" spans="9:25" x14ac:dyDescent="0.3">
      <c r="I5855" s="22">
        <v>45821</v>
      </c>
      <c r="J5855" s="29">
        <f t="shared" si="189"/>
        <v>2025</v>
      </c>
      <c r="K5855" s="29">
        <v>9025</v>
      </c>
      <c r="L5855" s="42">
        <v>7166.07</v>
      </c>
      <c r="M5855" s="26">
        <f t="shared" si="190"/>
        <v>4.8965390042684145E-2</v>
      </c>
      <c r="N5855" s="54"/>
      <c r="O5855" s="26"/>
      <c r="T5855" s="53"/>
      <c r="Y5855" s="28"/>
    </row>
    <row r="5856" spans="9:25" x14ac:dyDescent="0.3">
      <c r="I5856" s="22">
        <v>45824</v>
      </c>
      <c r="J5856" s="29">
        <f t="shared" si="189"/>
        <v>2025</v>
      </c>
      <c r="K5856" s="29">
        <v>8925</v>
      </c>
      <c r="L5856" s="42">
        <v>7117.59</v>
      </c>
      <c r="M5856" s="26" t="str">
        <f t="shared" si="190"/>
        <v/>
      </c>
      <c r="N5856" s="54"/>
      <c r="O5856" s="26"/>
      <c r="T5856" s="53"/>
      <c r="Y5856" s="28"/>
    </row>
    <row r="5857" spans="9:25" x14ac:dyDescent="0.3">
      <c r="I5857" s="22">
        <v>45825</v>
      </c>
      <c r="J5857" s="29">
        <f t="shared" si="189"/>
        <v>2025</v>
      </c>
      <c r="K5857" s="29">
        <v>9075</v>
      </c>
      <c r="L5857" s="42">
        <v>7155.85</v>
      </c>
      <c r="M5857" s="26" t="str">
        <f t="shared" si="190"/>
        <v/>
      </c>
      <c r="N5857" s="54"/>
      <c r="O5857" s="26"/>
      <c r="T5857" s="53"/>
      <c r="Y5857" s="28"/>
    </row>
    <row r="5858" spans="9:25" x14ac:dyDescent="0.3">
      <c r="I5858" s="22">
        <v>45826</v>
      </c>
      <c r="J5858" s="29">
        <f t="shared" si="189"/>
        <v>2025</v>
      </c>
      <c r="K5858" s="29">
        <v>8900</v>
      </c>
      <c r="L5858" s="42">
        <v>7107.79</v>
      </c>
      <c r="M5858" s="26" t="str">
        <f t="shared" si="190"/>
        <v/>
      </c>
      <c r="N5858" s="54"/>
      <c r="O5858" s="26"/>
      <c r="T5858" s="53"/>
      <c r="Y5858" s="28"/>
    </row>
    <row r="5859" spans="9:25" x14ac:dyDescent="0.3">
      <c r="I5859" s="22">
        <v>45827</v>
      </c>
      <c r="J5859" s="29">
        <f t="shared" si="189"/>
        <v>2025</v>
      </c>
      <c r="K5859" s="29">
        <v>8775</v>
      </c>
      <c r="L5859" s="42">
        <v>6968.64</v>
      </c>
      <c r="M5859" s="26">
        <f t="shared" si="190"/>
        <v>3.5933235418289536E-2</v>
      </c>
      <c r="N5859" s="54"/>
      <c r="O5859" s="26"/>
      <c r="T5859" s="53"/>
      <c r="Y5859" s="28"/>
    </row>
    <row r="5860" spans="9:25" x14ac:dyDescent="0.3">
      <c r="I5860" s="22">
        <v>45828</v>
      </c>
      <c r="J5860" s="29">
        <f t="shared" si="189"/>
        <v>2025</v>
      </c>
      <c r="K5860" s="29">
        <v>8700</v>
      </c>
      <c r="L5860" s="42">
        <v>6907.14</v>
      </c>
      <c r="M5860" s="26">
        <f t="shared" si="190"/>
        <v>1.2878116879688975E-2</v>
      </c>
      <c r="N5860" s="54"/>
      <c r="O5860" s="26"/>
      <c r="T5860" s="53"/>
      <c r="Y5860" s="28"/>
    </row>
    <row r="5861" spans="9:25" x14ac:dyDescent="0.3">
      <c r="I5861" s="22">
        <v>45831</v>
      </c>
      <c r="J5861" s="29">
        <f t="shared" si="189"/>
        <v>2025</v>
      </c>
      <c r="K5861" s="29">
        <v>8625</v>
      </c>
      <c r="L5861" s="42">
        <v>6787.14</v>
      </c>
      <c r="M5861" s="26" t="str">
        <f t="shared" si="190"/>
        <v/>
      </c>
      <c r="N5861" s="54"/>
      <c r="O5861" s="26"/>
      <c r="T5861" s="53"/>
      <c r="Y5861" s="28"/>
    </row>
    <row r="5862" spans="9:25" x14ac:dyDescent="0.3">
      <c r="I5862" s="22">
        <v>45832</v>
      </c>
      <c r="J5862" s="29">
        <f t="shared" si="189"/>
        <v>2025</v>
      </c>
      <c r="K5862" s="29">
        <v>8775</v>
      </c>
      <c r="L5862" s="42">
        <v>6869.17</v>
      </c>
      <c r="M5862" s="26">
        <f t="shared" si="190"/>
        <v>-2.9031073409423775E-3</v>
      </c>
      <c r="N5862" s="54"/>
      <c r="O5862" s="26"/>
      <c r="T5862" s="53"/>
      <c r="Y5862" s="28"/>
    </row>
    <row r="5863" spans="9:25" x14ac:dyDescent="0.3">
      <c r="I5863" s="22">
        <v>45833</v>
      </c>
      <c r="J5863" s="29">
        <f t="shared" si="189"/>
        <v>2025</v>
      </c>
      <c r="K5863" s="29">
        <v>8600</v>
      </c>
      <c r="L5863" s="42">
        <v>6832.14</v>
      </c>
      <c r="M5863" s="26">
        <f t="shared" si="190"/>
        <v>-7.3459543493105163E-3</v>
      </c>
      <c r="N5863" s="54"/>
      <c r="O5863" s="26"/>
      <c r="T5863" s="53"/>
      <c r="Y5863" s="28"/>
    </row>
    <row r="5864" spans="9:25" x14ac:dyDescent="0.3">
      <c r="I5864" s="22">
        <v>45834</v>
      </c>
      <c r="J5864" s="29">
        <f t="shared" si="189"/>
        <v>2025</v>
      </c>
      <c r="K5864" s="29">
        <v>8650</v>
      </c>
      <c r="L5864" s="42">
        <v>6897.4</v>
      </c>
      <c r="M5864" s="26">
        <f t="shared" si="190"/>
        <v>-1.1932275647153184E-3</v>
      </c>
      <c r="N5864" s="54"/>
      <c r="O5864" s="26"/>
      <c r="T5864" s="53"/>
      <c r="Y5864" s="28"/>
    </row>
    <row r="5865" spans="9:25" x14ac:dyDescent="0.3">
      <c r="I5865" s="22">
        <v>45838</v>
      </c>
      <c r="J5865" s="29">
        <f t="shared" si="189"/>
        <v>2025</v>
      </c>
      <c r="K5865" s="29">
        <v>8675</v>
      </c>
      <c r="L5865" s="42">
        <v>6927.68</v>
      </c>
      <c r="M5865" s="26" t="str">
        <f t="shared" si="190"/>
        <v/>
      </c>
      <c r="N5865" s="54"/>
      <c r="O5865" s="26"/>
      <c r="T5865" s="53"/>
      <c r="Y5865" s="28"/>
    </row>
    <row r="5866" spans="9:25" x14ac:dyDescent="0.3">
      <c r="I5866" s="22">
        <v>45839</v>
      </c>
      <c r="J5866" s="29">
        <f t="shared" si="189"/>
        <v>2025</v>
      </c>
      <c r="K5866" s="29">
        <v>8700</v>
      </c>
      <c r="L5866" s="42">
        <v>6915.36</v>
      </c>
      <c r="M5866" s="26">
        <f t="shared" si="190"/>
        <v>-3.1411991937957628E-2</v>
      </c>
      <c r="N5866" s="54"/>
      <c r="O5866" s="26"/>
      <c r="T5866" s="53"/>
      <c r="Y5866" s="28"/>
    </row>
    <row r="5867" spans="9:25" x14ac:dyDescent="0.3">
      <c r="I5867" s="22">
        <v>45840</v>
      </c>
      <c r="J5867" s="29">
        <f t="shared" si="189"/>
        <v>2025</v>
      </c>
      <c r="K5867" s="29">
        <v>8675</v>
      </c>
      <c r="L5867" s="42">
        <v>6881.25</v>
      </c>
      <c r="M5867" s="26">
        <f t="shared" si="190"/>
        <v>-3.4229502858891238E-2</v>
      </c>
      <c r="N5867" s="54"/>
      <c r="O5867" s="26"/>
      <c r="T5867" s="53"/>
      <c r="Y5867" s="28"/>
    </row>
    <row r="5868" spans="9:25" x14ac:dyDescent="0.3">
      <c r="I5868" s="22">
        <v>45841</v>
      </c>
      <c r="J5868" s="29">
        <f t="shared" si="189"/>
        <v>2025</v>
      </c>
      <c r="K5868" s="29">
        <v>8600</v>
      </c>
      <c r="L5868" s="42">
        <v>6878.05</v>
      </c>
      <c r="M5868" s="26">
        <f t="shared" si="190"/>
        <v>-4.4285206120532022E-2</v>
      </c>
      <c r="N5868" s="54"/>
      <c r="O5868" s="26"/>
      <c r="T5868" s="53"/>
      <c r="Y5868" s="28"/>
    </row>
    <row r="5869" spans="9:25" x14ac:dyDescent="0.3">
      <c r="I5869" s="22">
        <v>45842</v>
      </c>
      <c r="J5869" s="29">
        <f t="shared" si="189"/>
        <v>2025</v>
      </c>
      <c r="K5869" s="29">
        <v>8650</v>
      </c>
      <c r="L5869" s="42">
        <v>6865.19</v>
      </c>
      <c r="M5869" s="26">
        <f t="shared" si="190"/>
        <v>-4.9259855779550818E-2</v>
      </c>
      <c r="N5869" s="54"/>
      <c r="O5869" s="26"/>
      <c r="T5869" s="53"/>
      <c r="Y5869" s="28"/>
    </row>
    <row r="5870" spans="9:25" x14ac:dyDescent="0.3">
      <c r="I5870" s="22">
        <v>45845</v>
      </c>
      <c r="J5870" s="29">
        <f t="shared" si="189"/>
        <v>2025</v>
      </c>
      <c r="K5870" s="29">
        <v>8625</v>
      </c>
      <c r="L5870" s="42">
        <v>6900.93</v>
      </c>
      <c r="M5870" s="26" t="str">
        <f t="shared" si="190"/>
        <v/>
      </c>
      <c r="N5870" s="54"/>
      <c r="O5870" s="26"/>
      <c r="T5870" s="53"/>
      <c r="Y5870" s="28"/>
    </row>
    <row r="5871" spans="9:25" x14ac:dyDescent="0.3">
      <c r="I5871" s="22">
        <v>45846</v>
      </c>
      <c r="J5871" s="29">
        <f t="shared" si="189"/>
        <v>2025</v>
      </c>
      <c r="K5871" s="29">
        <v>8500</v>
      </c>
      <c r="L5871" s="42">
        <v>6904.39</v>
      </c>
      <c r="M5871" s="26">
        <f t="shared" si="190"/>
        <v>-4.7799056127585407E-2</v>
      </c>
      <c r="N5871" s="54"/>
      <c r="O5871" s="26"/>
      <c r="T5871" s="53"/>
      <c r="Y5871" s="28"/>
    </row>
    <row r="5872" spans="9:25" x14ac:dyDescent="0.3">
      <c r="I5872" s="22">
        <v>45847</v>
      </c>
      <c r="J5872" s="29">
        <f t="shared" si="189"/>
        <v>2025</v>
      </c>
      <c r="K5872" s="29">
        <v>8500</v>
      </c>
      <c r="L5872" s="42">
        <v>6943.92</v>
      </c>
      <c r="M5872" s="26">
        <f t="shared" si="190"/>
        <v>-4.4826542683430094E-2</v>
      </c>
      <c r="N5872" s="54"/>
      <c r="O5872" s="26"/>
      <c r="T5872" s="53"/>
      <c r="Y5872" s="28"/>
    </row>
    <row r="5873" spans="9:25" x14ac:dyDescent="0.3">
      <c r="I5873" s="22">
        <v>45848</v>
      </c>
      <c r="J5873" s="29">
        <f t="shared" si="189"/>
        <v>2025</v>
      </c>
      <c r="K5873" s="29">
        <v>8600</v>
      </c>
      <c r="L5873" s="42">
        <v>7005.37</v>
      </c>
      <c r="M5873" s="26">
        <f t="shared" si="190"/>
        <v>-3.8653554804145451E-2</v>
      </c>
      <c r="N5873" s="54"/>
      <c r="O5873" s="26"/>
      <c r="T5873" s="53"/>
      <c r="Y5873" s="28"/>
    </row>
    <row r="5874" spans="9:25" x14ac:dyDescent="0.3">
      <c r="I5874" s="22">
        <v>45849</v>
      </c>
      <c r="J5874" s="29">
        <f t="shared" si="189"/>
        <v>2025</v>
      </c>
      <c r="K5874" s="29">
        <v>8625</v>
      </c>
      <c r="L5874" s="42">
        <v>7047.44</v>
      </c>
      <c r="M5874" s="26">
        <f t="shared" si="190"/>
        <v>-3.4651478478606029E-2</v>
      </c>
      <c r="N5874" s="54"/>
      <c r="O5874" s="26"/>
      <c r="T5874" s="53"/>
      <c r="Y5874" s="28"/>
    </row>
    <row r="5875" spans="9:25" x14ac:dyDescent="0.3">
      <c r="I5875" s="22">
        <v>45852</v>
      </c>
      <c r="J5875" s="29">
        <f t="shared" si="189"/>
        <v>2025</v>
      </c>
      <c r="K5875" s="29">
        <v>8525</v>
      </c>
      <c r="L5875" s="42">
        <v>7097.15</v>
      </c>
      <c r="M5875" s="26" t="str">
        <f t="shared" si="190"/>
        <v/>
      </c>
      <c r="N5875" s="54"/>
      <c r="O5875" s="26"/>
      <c r="T5875" s="53"/>
      <c r="Y5875" s="28"/>
    </row>
    <row r="5876" spans="9:25" x14ac:dyDescent="0.3">
      <c r="I5876" s="22">
        <v>45853</v>
      </c>
      <c r="J5876" s="29">
        <f t="shared" si="189"/>
        <v>2025</v>
      </c>
      <c r="K5876" s="29">
        <v>8550</v>
      </c>
      <c r="L5876" s="42">
        <v>7140.47</v>
      </c>
      <c r="M5876" s="26">
        <f t="shared" si="190"/>
        <v>-1.9012592631263609E-2</v>
      </c>
      <c r="N5876" s="54"/>
      <c r="O5876" s="26"/>
      <c r="T5876" s="53"/>
      <c r="Y5876" s="28"/>
    </row>
    <row r="5877" spans="9:25" x14ac:dyDescent="0.3">
      <c r="I5877" s="22">
        <v>45854</v>
      </c>
      <c r="J5877" s="29">
        <f t="shared" si="189"/>
        <v>2025</v>
      </c>
      <c r="K5877" s="29">
        <v>8525</v>
      </c>
      <c r="L5877" s="42">
        <v>7192.02</v>
      </c>
      <c r="M5877" s="26">
        <f t="shared" si="190"/>
        <v>-4.4668749454963089E-3</v>
      </c>
      <c r="N5877" s="54"/>
      <c r="O5877" s="26"/>
      <c r="T5877" s="53"/>
      <c r="Y5877" s="28"/>
    </row>
    <row r="5878" spans="9:25" x14ac:dyDescent="0.3">
      <c r="I5878" s="22">
        <v>45855</v>
      </c>
      <c r="J5878" s="29">
        <f t="shared" si="189"/>
        <v>2025</v>
      </c>
      <c r="K5878" s="29">
        <v>8525</v>
      </c>
      <c r="L5878" s="42">
        <v>7287.02</v>
      </c>
      <c r="M5878" s="26">
        <f t="shared" si="190"/>
        <v>8.6929800033775529E-3</v>
      </c>
      <c r="N5878" s="54"/>
      <c r="O5878" s="26"/>
      <c r="T5878" s="53"/>
      <c r="Y5878" s="28"/>
    </row>
    <row r="5879" spans="9:25" x14ac:dyDescent="0.3">
      <c r="I5879" s="22">
        <v>45856</v>
      </c>
      <c r="J5879" s="29">
        <f t="shared" si="189"/>
        <v>2025</v>
      </c>
      <c r="K5879" s="29">
        <v>8425</v>
      </c>
      <c r="L5879" s="42">
        <v>7311.92</v>
      </c>
      <c r="M5879" s="26">
        <f t="shared" si="190"/>
        <v>-1.2498173081256752E-3</v>
      </c>
      <c r="N5879" s="54"/>
      <c r="O5879" s="26"/>
      <c r="T5879" s="53"/>
      <c r="Y5879" s="28"/>
    </row>
    <row r="5880" spans="9:25" x14ac:dyDescent="0.3">
      <c r="I5880" s="22">
        <v>45859</v>
      </c>
      <c r="J5880" s="29">
        <f t="shared" si="189"/>
        <v>2025</v>
      </c>
      <c r="K5880" s="29">
        <v>8450</v>
      </c>
      <c r="L5880" s="42">
        <v>7398.19</v>
      </c>
      <c r="M5880" s="26" t="str">
        <f t="shared" si="190"/>
        <v/>
      </c>
      <c r="N5880" s="54"/>
      <c r="O5880" s="26"/>
      <c r="T5880" s="53"/>
    </row>
    <row r="5881" spans="9:25" x14ac:dyDescent="0.3">
      <c r="I5881" s="22">
        <v>45860</v>
      </c>
      <c r="J5881" s="29">
        <f t="shared" si="189"/>
        <v>2025</v>
      </c>
      <c r="K5881" s="29">
        <v>8400</v>
      </c>
      <c r="L5881" s="42">
        <v>7344.74</v>
      </c>
      <c r="M5881" s="26">
        <f t="shared" si="190"/>
        <v>3.1084488075630115E-3</v>
      </c>
      <c r="N5881" s="54"/>
      <c r="O5881" s="26"/>
      <c r="T5881" s="53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BB7F-6B98-457B-BF15-A264FD4C7DB6}">
  <dimension ref="B2:G241"/>
  <sheetViews>
    <sheetView workbookViewId="0">
      <selection activeCell="E10" sqref="B2:E241"/>
    </sheetView>
  </sheetViews>
  <sheetFormatPr defaultRowHeight="14.4" x14ac:dyDescent="0.3"/>
  <cols>
    <col min="2" max="2" width="10.33203125" style="1" bestFit="1" customWidth="1"/>
    <col min="3" max="3" width="5" style="1" bestFit="1" customWidth="1"/>
    <col min="4" max="4" width="9" style="1" bestFit="1" customWidth="1"/>
    <col min="5" max="5" width="13.6640625" style="1" bestFit="1" customWidth="1"/>
    <col min="6" max="6" width="7.6640625" style="1" bestFit="1" customWidth="1"/>
    <col min="7" max="7" width="5.21875" style="1" bestFit="1" customWidth="1"/>
  </cols>
  <sheetData>
    <row r="2" spans="2:5" x14ac:dyDescent="0.3">
      <c r="B2" s="21" t="s">
        <v>46</v>
      </c>
      <c r="C2" s="21" t="s">
        <v>48</v>
      </c>
      <c r="D2" s="21" t="s">
        <v>60</v>
      </c>
      <c r="E2" s="21" t="s">
        <v>61</v>
      </c>
    </row>
    <row r="3" spans="2:5" x14ac:dyDescent="0.3">
      <c r="B3" s="51">
        <v>38625</v>
      </c>
      <c r="C3" s="52">
        <v>2005</v>
      </c>
      <c r="D3" s="52">
        <v>345</v>
      </c>
      <c r="E3" s="53">
        <v>1079.28</v>
      </c>
    </row>
    <row r="4" spans="2:5" x14ac:dyDescent="0.3">
      <c r="B4" s="51">
        <v>38656</v>
      </c>
      <c r="C4" s="52">
        <v>2005</v>
      </c>
      <c r="D4" s="52">
        <v>322.5</v>
      </c>
      <c r="E4" s="53">
        <v>1066.22</v>
      </c>
    </row>
    <row r="5" spans="2:5" x14ac:dyDescent="0.3">
      <c r="B5" s="51">
        <v>38686</v>
      </c>
      <c r="C5" s="52">
        <v>2005</v>
      </c>
      <c r="D5" s="52">
        <v>330</v>
      </c>
      <c r="E5" s="53">
        <v>1096.6400000000001</v>
      </c>
    </row>
    <row r="6" spans="2:5" x14ac:dyDescent="0.3">
      <c r="B6" s="51">
        <v>38715</v>
      </c>
      <c r="C6" s="52">
        <v>2005</v>
      </c>
      <c r="D6" s="52">
        <v>340</v>
      </c>
      <c r="E6" s="53">
        <v>1162.6300000000001</v>
      </c>
    </row>
    <row r="7" spans="2:5" x14ac:dyDescent="0.3">
      <c r="B7" s="51">
        <v>38747</v>
      </c>
      <c r="C7" s="52">
        <v>2006</v>
      </c>
      <c r="D7" s="52">
        <v>362.5</v>
      </c>
      <c r="E7" s="53">
        <v>1232.32</v>
      </c>
    </row>
    <row r="8" spans="2:5" x14ac:dyDescent="0.3">
      <c r="B8" s="51">
        <v>38776</v>
      </c>
      <c r="C8" s="52">
        <v>2006</v>
      </c>
      <c r="D8" s="52">
        <v>360</v>
      </c>
      <c r="E8" s="53">
        <v>1230.6600000000001</v>
      </c>
    </row>
    <row r="9" spans="2:5" x14ac:dyDescent="0.3">
      <c r="B9" s="51">
        <v>38805</v>
      </c>
      <c r="C9" s="52">
        <v>2006</v>
      </c>
      <c r="D9" s="52">
        <v>417.5</v>
      </c>
      <c r="E9" s="53">
        <v>1322.97</v>
      </c>
    </row>
    <row r="10" spans="2:5" x14ac:dyDescent="0.3">
      <c r="B10" s="51">
        <v>38835</v>
      </c>
      <c r="C10" s="52">
        <v>2006</v>
      </c>
      <c r="D10" s="52">
        <v>437.5</v>
      </c>
      <c r="E10" s="53">
        <v>1464.41</v>
      </c>
    </row>
    <row r="11" spans="2:5" x14ac:dyDescent="0.3">
      <c r="B11" s="51">
        <v>38868</v>
      </c>
      <c r="C11" s="52">
        <v>2006</v>
      </c>
      <c r="D11" s="52">
        <v>410</v>
      </c>
      <c r="E11" s="53">
        <v>1330</v>
      </c>
    </row>
    <row r="12" spans="2:5" x14ac:dyDescent="0.3">
      <c r="B12" s="51">
        <v>38898</v>
      </c>
      <c r="C12" s="52">
        <v>2006</v>
      </c>
      <c r="D12" s="52">
        <v>410</v>
      </c>
      <c r="E12" s="53">
        <v>1310.26</v>
      </c>
    </row>
    <row r="13" spans="2:5" x14ac:dyDescent="0.3">
      <c r="B13" s="51">
        <v>38929</v>
      </c>
      <c r="C13" s="52">
        <v>2006</v>
      </c>
      <c r="D13" s="52">
        <v>417.5</v>
      </c>
      <c r="E13" s="53">
        <v>1351.65</v>
      </c>
    </row>
    <row r="14" spans="2:5" x14ac:dyDescent="0.3">
      <c r="B14" s="51">
        <v>38960</v>
      </c>
      <c r="C14" s="52">
        <v>2006</v>
      </c>
      <c r="D14" s="52">
        <v>455</v>
      </c>
      <c r="E14" s="53">
        <v>1431.26</v>
      </c>
    </row>
    <row r="15" spans="2:5" x14ac:dyDescent="0.3">
      <c r="B15" s="51">
        <v>38989</v>
      </c>
      <c r="C15" s="52">
        <v>2006</v>
      </c>
      <c r="D15" s="52">
        <v>482.5</v>
      </c>
      <c r="E15" s="53">
        <v>1534.62</v>
      </c>
    </row>
    <row r="16" spans="2:5" x14ac:dyDescent="0.3">
      <c r="B16" s="51">
        <v>39021</v>
      </c>
      <c r="C16" s="52">
        <v>2006</v>
      </c>
      <c r="D16" s="52">
        <v>465</v>
      </c>
      <c r="E16" s="53">
        <v>1582.63</v>
      </c>
    </row>
    <row r="17" spans="2:5" x14ac:dyDescent="0.3">
      <c r="B17" s="51">
        <v>39051</v>
      </c>
      <c r="C17" s="52">
        <v>2006</v>
      </c>
      <c r="D17" s="52">
        <v>530</v>
      </c>
      <c r="E17" s="53">
        <v>1718.96</v>
      </c>
    </row>
    <row r="18" spans="2:5" x14ac:dyDescent="0.3">
      <c r="B18" s="51">
        <v>39080</v>
      </c>
      <c r="C18" s="52">
        <v>2006</v>
      </c>
      <c r="D18" s="52">
        <v>520</v>
      </c>
      <c r="E18" s="53">
        <v>1805.52</v>
      </c>
    </row>
    <row r="19" spans="2:5" x14ac:dyDescent="0.3">
      <c r="B19" s="51">
        <v>39113</v>
      </c>
      <c r="C19" s="52">
        <v>2007</v>
      </c>
      <c r="D19" s="52">
        <v>510</v>
      </c>
      <c r="E19" s="53">
        <v>1757.26</v>
      </c>
    </row>
    <row r="20" spans="2:5" x14ac:dyDescent="0.3">
      <c r="B20" s="51">
        <v>39141</v>
      </c>
      <c r="C20" s="52">
        <v>2007</v>
      </c>
      <c r="D20" s="52">
        <v>492.5</v>
      </c>
      <c r="E20" s="53">
        <v>1740.97</v>
      </c>
    </row>
    <row r="21" spans="2:5" x14ac:dyDescent="0.3">
      <c r="B21" s="51">
        <v>39171</v>
      </c>
      <c r="C21" s="52">
        <v>2007</v>
      </c>
      <c r="D21" s="52">
        <v>510</v>
      </c>
      <c r="E21" s="53">
        <v>1830.92</v>
      </c>
    </row>
    <row r="22" spans="2:5" x14ac:dyDescent="0.3">
      <c r="B22" s="51">
        <v>39202</v>
      </c>
      <c r="C22" s="52">
        <v>2007</v>
      </c>
      <c r="D22" s="52">
        <v>530</v>
      </c>
      <c r="E22" s="53">
        <v>1999.17</v>
      </c>
    </row>
    <row r="23" spans="2:5" x14ac:dyDescent="0.3">
      <c r="B23" s="51">
        <v>39232</v>
      </c>
      <c r="C23" s="52">
        <v>2007</v>
      </c>
      <c r="D23" s="52">
        <v>530</v>
      </c>
      <c r="E23" s="53">
        <v>2055.4</v>
      </c>
    </row>
    <row r="24" spans="2:5" x14ac:dyDescent="0.3">
      <c r="B24" s="51">
        <v>39262</v>
      </c>
      <c r="C24" s="52">
        <v>2007</v>
      </c>
      <c r="D24" s="52">
        <v>545</v>
      </c>
      <c r="E24" s="53">
        <v>2139.2800000000002</v>
      </c>
    </row>
    <row r="25" spans="2:5" x14ac:dyDescent="0.3">
      <c r="B25" s="51">
        <v>39294</v>
      </c>
      <c r="C25" s="52">
        <v>2007</v>
      </c>
      <c r="D25" s="52">
        <v>620</v>
      </c>
      <c r="E25" s="53">
        <v>2348.67</v>
      </c>
    </row>
    <row r="26" spans="2:5" x14ac:dyDescent="0.3">
      <c r="B26" s="51">
        <v>39325</v>
      </c>
      <c r="C26" s="52">
        <v>2007</v>
      </c>
      <c r="D26" s="52">
        <v>600</v>
      </c>
      <c r="E26" s="53">
        <v>2194.34</v>
      </c>
    </row>
    <row r="27" spans="2:5" x14ac:dyDescent="0.3">
      <c r="B27" s="51">
        <v>39352</v>
      </c>
      <c r="C27" s="52">
        <v>2007</v>
      </c>
      <c r="D27" s="52">
        <v>640</v>
      </c>
      <c r="E27" s="53">
        <v>2378.83</v>
      </c>
    </row>
    <row r="28" spans="2:5" x14ac:dyDescent="0.3">
      <c r="B28" s="51">
        <v>39386</v>
      </c>
      <c r="C28" s="52">
        <v>2007</v>
      </c>
      <c r="D28" s="52">
        <v>730</v>
      </c>
      <c r="E28" s="53">
        <v>2643.49</v>
      </c>
    </row>
    <row r="29" spans="2:5" x14ac:dyDescent="0.3">
      <c r="B29" s="51">
        <v>39416</v>
      </c>
      <c r="C29" s="52">
        <v>2007</v>
      </c>
      <c r="D29" s="52">
        <v>710</v>
      </c>
      <c r="E29" s="53">
        <v>2688.33</v>
      </c>
    </row>
    <row r="30" spans="2:5" x14ac:dyDescent="0.3">
      <c r="B30" s="51">
        <v>39444</v>
      </c>
      <c r="C30" s="52">
        <v>2007</v>
      </c>
      <c r="D30" s="52">
        <v>730</v>
      </c>
      <c r="E30" s="53">
        <v>2745.83</v>
      </c>
    </row>
    <row r="31" spans="2:5" x14ac:dyDescent="0.3">
      <c r="B31" s="51">
        <v>39478</v>
      </c>
      <c r="C31" s="52">
        <v>2008</v>
      </c>
      <c r="D31" s="52">
        <v>710</v>
      </c>
      <c r="E31" s="53">
        <v>2627.25</v>
      </c>
    </row>
    <row r="32" spans="2:5" x14ac:dyDescent="0.3">
      <c r="B32" s="51">
        <v>39507</v>
      </c>
      <c r="C32" s="52">
        <v>2008</v>
      </c>
      <c r="D32" s="52">
        <v>715</v>
      </c>
      <c r="E32" s="53">
        <v>2721.94</v>
      </c>
    </row>
    <row r="33" spans="2:5" x14ac:dyDescent="0.3">
      <c r="B33" s="51">
        <v>39538</v>
      </c>
      <c r="C33" s="52">
        <v>2008</v>
      </c>
      <c r="D33" s="52">
        <v>650</v>
      </c>
      <c r="E33" s="53">
        <v>2447.3000000000002</v>
      </c>
    </row>
    <row r="34" spans="2:5" x14ac:dyDescent="0.3">
      <c r="B34" s="51">
        <v>39568</v>
      </c>
      <c r="C34" s="52">
        <v>2008</v>
      </c>
      <c r="D34" s="52">
        <v>570</v>
      </c>
      <c r="E34" s="53">
        <v>2304.52</v>
      </c>
    </row>
    <row r="35" spans="2:5" x14ac:dyDescent="0.3">
      <c r="B35" s="51">
        <v>39598</v>
      </c>
      <c r="C35" s="52">
        <v>2008</v>
      </c>
      <c r="D35" s="52">
        <v>570</v>
      </c>
      <c r="E35" s="53">
        <v>2444.35</v>
      </c>
    </row>
    <row r="36" spans="2:5" x14ac:dyDescent="0.3">
      <c r="B36" s="51">
        <v>39629</v>
      </c>
      <c r="C36" s="52">
        <v>2008</v>
      </c>
      <c r="D36" s="52">
        <v>495</v>
      </c>
      <c r="E36" s="53">
        <v>2349.11</v>
      </c>
    </row>
    <row r="37" spans="2:5" x14ac:dyDescent="0.3">
      <c r="B37" s="51">
        <v>39660</v>
      </c>
      <c r="C37" s="52">
        <v>2008</v>
      </c>
      <c r="D37" s="52">
        <v>605</v>
      </c>
      <c r="E37" s="53">
        <v>2304.5100000000002</v>
      </c>
    </row>
    <row r="38" spans="2:5" x14ac:dyDescent="0.3">
      <c r="B38" s="51">
        <v>39689</v>
      </c>
      <c r="C38" s="52">
        <v>2008</v>
      </c>
      <c r="D38" s="52">
        <v>635</v>
      </c>
      <c r="E38" s="53">
        <v>2165.94</v>
      </c>
    </row>
    <row r="39" spans="2:5" x14ac:dyDescent="0.3">
      <c r="B39" s="51">
        <v>39720</v>
      </c>
      <c r="C39" s="52">
        <v>2008</v>
      </c>
      <c r="D39" s="52">
        <v>630</v>
      </c>
      <c r="E39" s="53">
        <v>1832.51</v>
      </c>
    </row>
    <row r="40" spans="2:5" x14ac:dyDescent="0.3">
      <c r="B40" s="51">
        <v>39752</v>
      </c>
      <c r="C40" s="52">
        <v>2008</v>
      </c>
      <c r="D40" s="52">
        <v>540</v>
      </c>
      <c r="E40" s="53">
        <v>1256.7</v>
      </c>
    </row>
    <row r="41" spans="2:5" x14ac:dyDescent="0.3">
      <c r="B41" s="51">
        <v>39779</v>
      </c>
      <c r="C41" s="52">
        <v>2008</v>
      </c>
      <c r="D41" s="52">
        <v>540</v>
      </c>
      <c r="E41" s="53">
        <v>1202.07</v>
      </c>
    </row>
    <row r="42" spans="2:5" x14ac:dyDescent="0.3">
      <c r="B42" s="51">
        <v>39812</v>
      </c>
      <c r="C42" s="52">
        <v>2008</v>
      </c>
      <c r="D42" s="52">
        <v>650</v>
      </c>
      <c r="E42" s="53">
        <v>1355.41</v>
      </c>
    </row>
    <row r="43" spans="2:5" x14ac:dyDescent="0.3">
      <c r="B43" s="51">
        <v>39843</v>
      </c>
      <c r="C43" s="52">
        <v>2009</v>
      </c>
      <c r="D43" s="52">
        <v>550</v>
      </c>
      <c r="E43" s="53">
        <v>1332.67</v>
      </c>
    </row>
    <row r="44" spans="2:5" x14ac:dyDescent="0.3">
      <c r="B44" s="51">
        <v>39871</v>
      </c>
      <c r="C44" s="52">
        <v>2009</v>
      </c>
      <c r="D44" s="52">
        <v>470</v>
      </c>
      <c r="E44" s="53">
        <v>1285.48</v>
      </c>
    </row>
    <row r="45" spans="2:5" x14ac:dyDescent="0.3">
      <c r="B45" s="51">
        <v>39903</v>
      </c>
      <c r="C45" s="52">
        <v>2009</v>
      </c>
      <c r="D45" s="52">
        <v>620</v>
      </c>
      <c r="E45" s="53">
        <v>1434.07</v>
      </c>
    </row>
    <row r="46" spans="2:5" x14ac:dyDescent="0.3">
      <c r="B46" s="51">
        <v>39933</v>
      </c>
      <c r="C46" s="52">
        <v>2009</v>
      </c>
      <c r="D46" s="52">
        <v>670</v>
      </c>
      <c r="E46" s="53">
        <v>1722.77</v>
      </c>
    </row>
    <row r="47" spans="2:5" x14ac:dyDescent="0.3">
      <c r="B47" s="51">
        <v>39962</v>
      </c>
      <c r="C47" s="52">
        <v>2009</v>
      </c>
      <c r="D47" s="52">
        <v>675</v>
      </c>
      <c r="E47" s="53">
        <v>1916.83</v>
      </c>
    </row>
    <row r="48" spans="2:5" x14ac:dyDescent="0.3">
      <c r="B48" s="51">
        <v>39994</v>
      </c>
      <c r="C48" s="52">
        <v>2009</v>
      </c>
      <c r="D48" s="52">
        <v>705</v>
      </c>
      <c r="E48" s="53">
        <v>2026.78</v>
      </c>
    </row>
    <row r="49" spans="2:5" x14ac:dyDescent="0.3">
      <c r="B49" s="51">
        <v>40025</v>
      </c>
      <c r="C49" s="52">
        <v>2009</v>
      </c>
      <c r="D49" s="52">
        <v>755</v>
      </c>
      <c r="E49" s="53">
        <v>2323.2399999999998</v>
      </c>
    </row>
    <row r="50" spans="2:5" x14ac:dyDescent="0.3">
      <c r="B50" s="51">
        <v>40056</v>
      </c>
      <c r="C50" s="52">
        <v>2009</v>
      </c>
      <c r="D50" s="52">
        <v>850</v>
      </c>
      <c r="E50" s="53">
        <v>2341.54</v>
      </c>
    </row>
    <row r="51" spans="2:5" x14ac:dyDescent="0.3">
      <c r="B51" s="51">
        <v>40086</v>
      </c>
      <c r="C51" s="52">
        <v>2009</v>
      </c>
      <c r="D51" s="52">
        <v>925</v>
      </c>
      <c r="E51" s="53">
        <v>2467.59</v>
      </c>
    </row>
    <row r="52" spans="2:5" x14ac:dyDescent="0.3">
      <c r="B52" s="51">
        <v>40116</v>
      </c>
      <c r="C52" s="52">
        <v>2009</v>
      </c>
      <c r="D52" s="52">
        <v>915</v>
      </c>
      <c r="E52" s="53">
        <v>2367.6999999999998</v>
      </c>
    </row>
    <row r="53" spans="2:5" x14ac:dyDescent="0.3">
      <c r="B53" s="51">
        <v>40147</v>
      </c>
      <c r="C53" s="52">
        <v>2009</v>
      </c>
      <c r="D53" s="52">
        <v>960</v>
      </c>
      <c r="E53" s="53">
        <v>2415.84</v>
      </c>
    </row>
    <row r="54" spans="2:5" x14ac:dyDescent="0.3">
      <c r="B54" s="51">
        <v>40177</v>
      </c>
      <c r="C54" s="52">
        <v>2009</v>
      </c>
      <c r="D54" s="52">
        <v>970</v>
      </c>
      <c r="E54" s="53">
        <v>2534.36</v>
      </c>
    </row>
    <row r="55" spans="2:5" x14ac:dyDescent="0.3">
      <c r="B55" s="51">
        <v>40207</v>
      </c>
      <c r="C55" s="52">
        <v>2010</v>
      </c>
      <c r="D55" s="52">
        <v>1000</v>
      </c>
      <c r="E55" s="53">
        <v>2610.8000000000002</v>
      </c>
    </row>
    <row r="56" spans="2:5" x14ac:dyDescent="0.3">
      <c r="B56" s="51">
        <v>40234</v>
      </c>
      <c r="C56" s="52">
        <v>2010</v>
      </c>
      <c r="D56" s="52">
        <v>975</v>
      </c>
      <c r="E56" s="53">
        <v>2549.0300000000002</v>
      </c>
    </row>
    <row r="57" spans="2:5" x14ac:dyDescent="0.3">
      <c r="B57" s="51">
        <v>40268</v>
      </c>
      <c r="C57" s="52">
        <v>2010</v>
      </c>
      <c r="D57" s="52">
        <v>1100</v>
      </c>
      <c r="E57" s="53">
        <v>2777.3</v>
      </c>
    </row>
    <row r="58" spans="2:5" x14ac:dyDescent="0.3">
      <c r="B58" s="51">
        <v>40298</v>
      </c>
      <c r="C58" s="52">
        <v>2010</v>
      </c>
      <c r="D58" s="52">
        <v>1090</v>
      </c>
      <c r="E58" s="53">
        <v>2971.25</v>
      </c>
    </row>
    <row r="59" spans="2:5" x14ac:dyDescent="0.3">
      <c r="B59" s="51">
        <v>40329</v>
      </c>
      <c r="C59" s="52">
        <v>2010</v>
      </c>
      <c r="D59" s="52">
        <v>1110</v>
      </c>
      <c r="E59" s="53">
        <v>2796.96</v>
      </c>
    </row>
    <row r="60" spans="2:5" x14ac:dyDescent="0.3">
      <c r="B60" s="51">
        <v>40359</v>
      </c>
      <c r="C60" s="52">
        <v>2010</v>
      </c>
      <c r="D60" s="52">
        <v>1190</v>
      </c>
      <c r="E60" s="53">
        <v>2913.68</v>
      </c>
    </row>
    <row r="61" spans="2:5" x14ac:dyDescent="0.3">
      <c r="B61" s="51">
        <v>40389</v>
      </c>
      <c r="C61" s="52">
        <v>2010</v>
      </c>
      <c r="D61" s="52">
        <v>1190</v>
      </c>
      <c r="E61" s="53">
        <v>3069.28</v>
      </c>
    </row>
    <row r="62" spans="2:5" x14ac:dyDescent="0.3">
      <c r="B62" s="51">
        <v>40421</v>
      </c>
      <c r="C62" s="52">
        <v>2010</v>
      </c>
      <c r="D62" s="52">
        <v>1160</v>
      </c>
      <c r="E62" s="53">
        <v>3081.88</v>
      </c>
    </row>
    <row r="63" spans="2:5" x14ac:dyDescent="0.3">
      <c r="B63" s="51">
        <v>40451</v>
      </c>
      <c r="C63" s="52">
        <v>2010</v>
      </c>
      <c r="D63" s="52">
        <v>1340</v>
      </c>
      <c r="E63" s="53">
        <v>3501.3</v>
      </c>
    </row>
    <row r="64" spans="2:5" x14ac:dyDescent="0.3">
      <c r="B64" s="51">
        <v>40480</v>
      </c>
      <c r="C64" s="52">
        <v>2010</v>
      </c>
      <c r="D64" s="52">
        <v>1400</v>
      </c>
      <c r="E64" s="53">
        <v>3635.32</v>
      </c>
    </row>
    <row r="65" spans="2:5" x14ac:dyDescent="0.3">
      <c r="B65" s="51">
        <v>40512</v>
      </c>
      <c r="C65" s="52">
        <v>2010</v>
      </c>
      <c r="D65" s="52">
        <v>1210</v>
      </c>
      <c r="E65" s="53">
        <v>3531.21</v>
      </c>
    </row>
    <row r="66" spans="2:5" x14ac:dyDescent="0.3">
      <c r="B66" s="51">
        <v>40542</v>
      </c>
      <c r="C66" s="52">
        <v>2010</v>
      </c>
      <c r="D66" s="52">
        <v>1280</v>
      </c>
      <c r="E66" s="53">
        <v>3703.51</v>
      </c>
    </row>
    <row r="67" spans="2:5" x14ac:dyDescent="0.3">
      <c r="B67" s="51">
        <v>40574</v>
      </c>
      <c r="C67" s="52">
        <v>2011</v>
      </c>
      <c r="D67" s="52">
        <v>1130</v>
      </c>
      <c r="E67" s="53">
        <v>3409.17</v>
      </c>
    </row>
    <row r="68" spans="2:5" x14ac:dyDescent="0.3">
      <c r="B68" s="51">
        <v>40602</v>
      </c>
      <c r="C68" s="52">
        <v>2011</v>
      </c>
      <c r="D68" s="52">
        <v>1260</v>
      </c>
      <c r="E68" s="53">
        <v>3470.35</v>
      </c>
    </row>
    <row r="69" spans="2:5" x14ac:dyDescent="0.3">
      <c r="B69" s="51">
        <v>40633</v>
      </c>
      <c r="C69" s="52">
        <v>2011</v>
      </c>
      <c r="D69" s="52">
        <v>1390</v>
      </c>
      <c r="E69" s="53">
        <v>3678.67</v>
      </c>
    </row>
    <row r="70" spans="2:5" x14ac:dyDescent="0.3">
      <c r="B70" s="51">
        <v>40662</v>
      </c>
      <c r="C70" s="52">
        <v>2011</v>
      </c>
      <c r="D70" s="52">
        <v>1480</v>
      </c>
      <c r="E70" s="53">
        <v>3819.62</v>
      </c>
    </row>
    <row r="71" spans="2:5" x14ac:dyDescent="0.3">
      <c r="B71" s="51">
        <v>40694</v>
      </c>
      <c r="C71" s="52">
        <v>2011</v>
      </c>
      <c r="D71" s="52">
        <v>1420</v>
      </c>
      <c r="E71" s="53">
        <v>3836.97</v>
      </c>
    </row>
    <row r="72" spans="2:5" x14ac:dyDescent="0.3">
      <c r="B72" s="51">
        <v>40724</v>
      </c>
      <c r="C72" s="52">
        <v>2011</v>
      </c>
      <c r="D72" s="52">
        <v>1530</v>
      </c>
      <c r="E72" s="53">
        <v>3888.57</v>
      </c>
    </row>
    <row r="73" spans="2:5" x14ac:dyDescent="0.3">
      <c r="B73" s="51">
        <v>40753</v>
      </c>
      <c r="C73" s="52">
        <v>2011</v>
      </c>
      <c r="D73" s="52">
        <v>1660</v>
      </c>
      <c r="E73" s="53">
        <v>4130.8</v>
      </c>
    </row>
    <row r="74" spans="2:5" x14ac:dyDescent="0.3">
      <c r="B74" s="51">
        <v>40781</v>
      </c>
      <c r="C74" s="52">
        <v>2011</v>
      </c>
      <c r="D74" s="52">
        <v>1600</v>
      </c>
      <c r="E74" s="53">
        <v>3841.73</v>
      </c>
    </row>
    <row r="75" spans="2:5" x14ac:dyDescent="0.3">
      <c r="B75" s="51">
        <v>40816</v>
      </c>
      <c r="C75" s="52">
        <v>2011</v>
      </c>
      <c r="D75" s="52">
        <v>1540</v>
      </c>
      <c r="E75" s="53">
        <v>3549.03</v>
      </c>
    </row>
    <row r="76" spans="2:5" x14ac:dyDescent="0.3">
      <c r="B76" s="51">
        <v>40847</v>
      </c>
      <c r="C76" s="52">
        <v>2011</v>
      </c>
      <c r="D76" s="52">
        <v>1620</v>
      </c>
      <c r="E76" s="53">
        <v>3790.85</v>
      </c>
    </row>
    <row r="77" spans="2:5" x14ac:dyDescent="0.3">
      <c r="B77" s="51">
        <v>40877</v>
      </c>
      <c r="C77" s="52">
        <v>2011</v>
      </c>
      <c r="D77" s="52">
        <v>1580</v>
      </c>
      <c r="E77" s="53">
        <v>3715.08</v>
      </c>
    </row>
    <row r="78" spans="2:5" x14ac:dyDescent="0.3">
      <c r="B78" s="51">
        <v>40907</v>
      </c>
      <c r="C78" s="52">
        <v>2011</v>
      </c>
      <c r="D78" s="52">
        <v>1600</v>
      </c>
      <c r="E78" s="53">
        <v>3821.99</v>
      </c>
    </row>
    <row r="79" spans="2:5" x14ac:dyDescent="0.3">
      <c r="B79" s="51">
        <v>40939</v>
      </c>
      <c r="C79" s="52">
        <v>2012</v>
      </c>
      <c r="D79" s="52">
        <v>1600</v>
      </c>
      <c r="E79" s="53">
        <v>3941.69</v>
      </c>
    </row>
    <row r="80" spans="2:5" x14ac:dyDescent="0.3">
      <c r="B80" s="51">
        <v>40968</v>
      </c>
      <c r="C80" s="52">
        <v>2012</v>
      </c>
      <c r="D80" s="52">
        <v>1520</v>
      </c>
      <c r="E80" s="53">
        <v>3985.21</v>
      </c>
    </row>
    <row r="81" spans="2:5" x14ac:dyDescent="0.3">
      <c r="B81" s="51">
        <v>40998</v>
      </c>
      <c r="C81" s="52">
        <v>2012</v>
      </c>
      <c r="D81" s="52">
        <v>1600</v>
      </c>
      <c r="E81" s="53">
        <v>4121.55</v>
      </c>
    </row>
    <row r="82" spans="2:5" x14ac:dyDescent="0.3">
      <c r="B82" s="51">
        <v>41029</v>
      </c>
      <c r="C82" s="52">
        <v>2012</v>
      </c>
      <c r="D82" s="52">
        <v>1600</v>
      </c>
      <c r="E82" s="53">
        <v>4180.7299999999996</v>
      </c>
    </row>
    <row r="83" spans="2:5" x14ac:dyDescent="0.3">
      <c r="B83" s="51">
        <v>41060</v>
      </c>
      <c r="C83" s="52">
        <v>2012</v>
      </c>
      <c r="D83" s="52">
        <v>1400</v>
      </c>
      <c r="E83" s="53">
        <v>3832.82</v>
      </c>
    </row>
    <row r="84" spans="2:5" x14ac:dyDescent="0.3">
      <c r="B84" s="51">
        <v>41089</v>
      </c>
      <c r="C84" s="52">
        <v>2012</v>
      </c>
      <c r="D84" s="52">
        <v>1460</v>
      </c>
      <c r="E84" s="53">
        <v>3955.58</v>
      </c>
    </row>
    <row r="85" spans="2:5" x14ac:dyDescent="0.3">
      <c r="B85" s="51">
        <v>41121</v>
      </c>
      <c r="C85" s="52">
        <v>2012</v>
      </c>
      <c r="D85" s="52">
        <v>1600</v>
      </c>
      <c r="E85" s="53">
        <v>4142.34</v>
      </c>
    </row>
    <row r="86" spans="2:5" x14ac:dyDescent="0.3">
      <c r="B86" s="51">
        <v>41152</v>
      </c>
      <c r="C86" s="52">
        <v>2012</v>
      </c>
      <c r="D86" s="52">
        <v>1550</v>
      </c>
      <c r="E86" s="53">
        <v>4060.33</v>
      </c>
    </row>
    <row r="87" spans="2:5" x14ac:dyDescent="0.3">
      <c r="B87" s="51">
        <v>41180</v>
      </c>
      <c r="C87" s="52">
        <v>2012</v>
      </c>
      <c r="D87" s="52">
        <v>1580</v>
      </c>
      <c r="E87" s="53">
        <v>4262.5600000000004</v>
      </c>
    </row>
    <row r="88" spans="2:5" x14ac:dyDescent="0.3">
      <c r="B88" s="51">
        <v>41213</v>
      </c>
      <c r="C88" s="52">
        <v>2012</v>
      </c>
      <c r="D88" s="52">
        <v>1640</v>
      </c>
      <c r="E88" s="53">
        <v>4350.29</v>
      </c>
    </row>
    <row r="89" spans="2:5" x14ac:dyDescent="0.3">
      <c r="B89" s="51">
        <v>41243</v>
      </c>
      <c r="C89" s="52">
        <v>2012</v>
      </c>
      <c r="D89" s="52">
        <v>1760</v>
      </c>
      <c r="E89" s="53">
        <v>4276.1400000000003</v>
      </c>
    </row>
    <row r="90" spans="2:5" x14ac:dyDescent="0.3">
      <c r="B90" s="51">
        <v>41271</v>
      </c>
      <c r="C90" s="52">
        <v>2012</v>
      </c>
      <c r="D90" s="52">
        <v>1820</v>
      </c>
      <c r="E90" s="53">
        <v>4316.6899999999996</v>
      </c>
    </row>
    <row r="91" spans="2:5" x14ac:dyDescent="0.3">
      <c r="B91" s="51">
        <v>41305</v>
      </c>
      <c r="C91" s="52">
        <v>2013</v>
      </c>
      <c r="D91" s="52">
        <v>1930</v>
      </c>
      <c r="E91" s="53">
        <v>4453.7</v>
      </c>
    </row>
    <row r="92" spans="2:5" x14ac:dyDescent="0.3">
      <c r="B92" s="51">
        <v>41333</v>
      </c>
      <c r="C92" s="52">
        <v>2013</v>
      </c>
      <c r="D92" s="52">
        <v>2200</v>
      </c>
      <c r="E92" s="53">
        <v>4795.79</v>
      </c>
    </row>
    <row r="93" spans="2:5" x14ac:dyDescent="0.3">
      <c r="B93" s="51">
        <v>41361</v>
      </c>
      <c r="C93" s="52">
        <v>2013</v>
      </c>
      <c r="D93" s="52">
        <v>2280</v>
      </c>
      <c r="E93" s="53">
        <v>4940.99</v>
      </c>
    </row>
    <row r="94" spans="2:5" x14ac:dyDescent="0.3">
      <c r="B94" s="51">
        <v>41394</v>
      </c>
      <c r="C94" s="52">
        <v>2013</v>
      </c>
      <c r="D94" s="52">
        <v>2150</v>
      </c>
      <c r="E94" s="53">
        <v>5034.07</v>
      </c>
    </row>
    <row r="95" spans="2:5" x14ac:dyDescent="0.3">
      <c r="B95" s="51">
        <v>41425</v>
      </c>
      <c r="C95" s="52">
        <v>2013</v>
      </c>
      <c r="D95" s="52">
        <v>2070</v>
      </c>
      <c r="E95" s="53">
        <v>5068.63</v>
      </c>
    </row>
    <row r="96" spans="2:5" x14ac:dyDescent="0.3">
      <c r="B96" s="51">
        <v>41453</v>
      </c>
      <c r="C96" s="52">
        <v>2013</v>
      </c>
      <c r="D96" s="52">
        <v>2000</v>
      </c>
      <c r="E96" s="53">
        <v>4818.8999999999996</v>
      </c>
    </row>
    <row r="97" spans="2:5" x14ac:dyDescent="0.3">
      <c r="B97" s="51">
        <v>41486</v>
      </c>
      <c r="C97" s="52">
        <v>2013</v>
      </c>
      <c r="D97" s="52">
        <v>2080</v>
      </c>
      <c r="E97" s="53">
        <v>4610.38</v>
      </c>
    </row>
    <row r="98" spans="2:5" x14ac:dyDescent="0.3">
      <c r="B98" s="51">
        <v>41516</v>
      </c>
      <c r="C98" s="52">
        <v>2013</v>
      </c>
      <c r="D98" s="52">
        <v>1810</v>
      </c>
      <c r="E98" s="53">
        <v>4195.09</v>
      </c>
    </row>
    <row r="99" spans="2:5" x14ac:dyDescent="0.3">
      <c r="B99" s="51">
        <v>41547</v>
      </c>
      <c r="C99" s="52">
        <v>2013</v>
      </c>
      <c r="D99" s="52">
        <v>2000</v>
      </c>
      <c r="E99" s="53">
        <v>4316.18</v>
      </c>
    </row>
    <row r="100" spans="2:5" x14ac:dyDescent="0.3">
      <c r="B100" s="51">
        <v>41578</v>
      </c>
      <c r="C100" s="52">
        <v>2013</v>
      </c>
      <c r="D100" s="52">
        <v>2090</v>
      </c>
      <c r="E100" s="53">
        <v>4510.63</v>
      </c>
    </row>
    <row r="101" spans="2:5" x14ac:dyDescent="0.3">
      <c r="B101" s="51">
        <v>41607</v>
      </c>
      <c r="C101" s="52">
        <v>2013</v>
      </c>
      <c r="D101" s="52">
        <v>1930</v>
      </c>
      <c r="E101" s="53">
        <v>4256.4399999999996</v>
      </c>
    </row>
    <row r="102" spans="2:5" x14ac:dyDescent="0.3">
      <c r="B102" s="51">
        <v>41638</v>
      </c>
      <c r="C102" s="52">
        <v>2013</v>
      </c>
      <c r="D102" s="52">
        <v>1920</v>
      </c>
      <c r="E102" s="53">
        <v>4274.18</v>
      </c>
    </row>
    <row r="103" spans="2:5" x14ac:dyDescent="0.3">
      <c r="B103" s="51">
        <v>41669</v>
      </c>
      <c r="C103" s="52">
        <v>2014</v>
      </c>
      <c r="D103" s="52">
        <v>1985</v>
      </c>
      <c r="E103" s="53">
        <v>4418.76</v>
      </c>
    </row>
    <row r="104" spans="2:5" x14ac:dyDescent="0.3">
      <c r="B104" s="51">
        <v>41698</v>
      </c>
      <c r="C104" s="52">
        <v>2014</v>
      </c>
      <c r="D104" s="52">
        <v>2045</v>
      </c>
      <c r="E104" s="53">
        <v>4620.22</v>
      </c>
    </row>
    <row r="105" spans="2:5" x14ac:dyDescent="0.3">
      <c r="B105" s="51">
        <v>41726</v>
      </c>
      <c r="C105" s="52">
        <v>2014</v>
      </c>
      <c r="D105" s="52">
        <v>2120</v>
      </c>
      <c r="E105" s="53">
        <v>4768.28</v>
      </c>
    </row>
    <row r="106" spans="2:5" x14ac:dyDescent="0.3">
      <c r="B106" s="51">
        <v>41759</v>
      </c>
      <c r="C106" s="52">
        <v>2014</v>
      </c>
      <c r="D106" s="52">
        <v>2200</v>
      </c>
      <c r="E106" s="53">
        <v>4840.1499999999996</v>
      </c>
    </row>
    <row r="107" spans="2:5" x14ac:dyDescent="0.3">
      <c r="B107" s="51">
        <v>41789</v>
      </c>
      <c r="C107" s="52">
        <v>2014</v>
      </c>
      <c r="D107" s="52">
        <v>2155</v>
      </c>
      <c r="E107" s="53">
        <v>4893.91</v>
      </c>
    </row>
    <row r="108" spans="2:5" x14ac:dyDescent="0.3">
      <c r="B108" s="51">
        <v>41820</v>
      </c>
      <c r="C108" s="52">
        <v>2014</v>
      </c>
      <c r="D108" s="52">
        <v>2200</v>
      </c>
      <c r="E108" s="53">
        <v>4878.58</v>
      </c>
    </row>
    <row r="109" spans="2:5" x14ac:dyDescent="0.3">
      <c r="B109" s="51">
        <v>41845</v>
      </c>
      <c r="C109" s="52">
        <v>2014</v>
      </c>
      <c r="D109" s="52">
        <v>2320</v>
      </c>
      <c r="E109" s="53">
        <v>5088.8</v>
      </c>
    </row>
    <row r="110" spans="2:5" x14ac:dyDescent="0.3">
      <c r="B110" s="51">
        <v>41880</v>
      </c>
      <c r="C110" s="52">
        <v>2014</v>
      </c>
      <c r="D110" s="52">
        <v>2240</v>
      </c>
      <c r="E110" s="53">
        <v>5136.8599999999997</v>
      </c>
    </row>
    <row r="111" spans="2:5" x14ac:dyDescent="0.3">
      <c r="B111" s="51">
        <v>41912</v>
      </c>
      <c r="C111" s="52">
        <v>2014</v>
      </c>
      <c r="D111" s="52">
        <v>2615</v>
      </c>
      <c r="E111" s="53">
        <v>5137.58</v>
      </c>
    </row>
    <row r="112" spans="2:5" x14ac:dyDescent="0.3">
      <c r="B112" s="51">
        <v>41943</v>
      </c>
      <c r="C112" s="52">
        <v>2014</v>
      </c>
      <c r="D112" s="52">
        <v>2610</v>
      </c>
      <c r="E112" s="53">
        <v>5089.55</v>
      </c>
    </row>
    <row r="113" spans="2:5" x14ac:dyDescent="0.3">
      <c r="B113" s="51">
        <v>41971</v>
      </c>
      <c r="C113" s="52">
        <v>2014</v>
      </c>
      <c r="D113" s="52">
        <v>2620</v>
      </c>
      <c r="E113" s="53">
        <v>5149.8900000000003</v>
      </c>
    </row>
    <row r="114" spans="2:5" x14ac:dyDescent="0.3">
      <c r="B114" s="51">
        <v>42003</v>
      </c>
      <c r="C114" s="52">
        <v>2014</v>
      </c>
      <c r="D114" s="52">
        <v>2625</v>
      </c>
      <c r="E114" s="53">
        <v>5226.95</v>
      </c>
    </row>
    <row r="115" spans="2:5" x14ac:dyDescent="0.3">
      <c r="B115" s="51">
        <v>42034</v>
      </c>
      <c r="C115" s="52">
        <v>2015</v>
      </c>
      <c r="D115" s="52">
        <v>2675</v>
      </c>
      <c r="E115" s="53">
        <v>5289.4</v>
      </c>
    </row>
    <row r="116" spans="2:5" x14ac:dyDescent="0.3">
      <c r="B116" s="51">
        <v>42062</v>
      </c>
      <c r="C116" s="52">
        <v>2015</v>
      </c>
      <c r="D116" s="52">
        <v>2820</v>
      </c>
      <c r="E116" s="53">
        <v>5450.29</v>
      </c>
    </row>
    <row r="117" spans="2:5" x14ac:dyDescent="0.3">
      <c r="B117" s="51">
        <v>42094</v>
      </c>
      <c r="C117" s="52">
        <v>2015</v>
      </c>
      <c r="D117" s="52">
        <v>2965</v>
      </c>
      <c r="E117" s="53">
        <v>5518.68</v>
      </c>
    </row>
    <row r="118" spans="2:5" x14ac:dyDescent="0.3">
      <c r="B118" s="51">
        <v>42124</v>
      </c>
      <c r="C118" s="52">
        <v>2015</v>
      </c>
      <c r="D118" s="52">
        <v>2695</v>
      </c>
      <c r="E118" s="53">
        <v>5086.43</v>
      </c>
    </row>
    <row r="119" spans="2:5" x14ac:dyDescent="0.3">
      <c r="B119" s="51">
        <v>42153</v>
      </c>
      <c r="C119" s="52">
        <v>2015</v>
      </c>
      <c r="D119" s="52">
        <v>2825</v>
      </c>
      <c r="E119" s="53">
        <v>5216.38</v>
      </c>
    </row>
    <row r="120" spans="2:5" x14ac:dyDescent="0.3">
      <c r="B120" s="51">
        <v>42185</v>
      </c>
      <c r="C120" s="52">
        <v>2015</v>
      </c>
      <c r="D120" s="52">
        <v>2700</v>
      </c>
      <c r="E120" s="53">
        <v>4910.66</v>
      </c>
    </row>
    <row r="121" spans="2:5" x14ac:dyDescent="0.3">
      <c r="B121" s="51">
        <v>42216</v>
      </c>
      <c r="C121" s="52">
        <v>2015</v>
      </c>
      <c r="D121" s="52">
        <v>2620</v>
      </c>
      <c r="E121" s="53">
        <v>4802.53</v>
      </c>
    </row>
    <row r="122" spans="2:5" x14ac:dyDescent="0.3">
      <c r="B122" s="51">
        <v>42247</v>
      </c>
      <c r="C122" s="52">
        <v>2015</v>
      </c>
      <c r="D122" s="52">
        <v>2580</v>
      </c>
      <c r="E122" s="53">
        <v>4509.6099999999997</v>
      </c>
    </row>
    <row r="123" spans="2:5" x14ac:dyDescent="0.3">
      <c r="B123" s="51">
        <v>42277</v>
      </c>
      <c r="C123" s="52">
        <v>2015</v>
      </c>
      <c r="D123" s="52">
        <v>2455</v>
      </c>
      <c r="E123" s="53">
        <v>4223.91</v>
      </c>
    </row>
    <row r="124" spans="2:5" x14ac:dyDescent="0.3">
      <c r="B124" s="51">
        <v>42307</v>
      </c>
      <c r="C124" s="52">
        <v>2015</v>
      </c>
      <c r="D124" s="52">
        <v>2580</v>
      </c>
      <c r="E124" s="53">
        <v>4455.18</v>
      </c>
    </row>
    <row r="125" spans="2:5" x14ac:dyDescent="0.3">
      <c r="B125" s="51">
        <v>42338</v>
      </c>
      <c r="C125" s="52">
        <v>2015</v>
      </c>
      <c r="D125" s="52">
        <v>2475</v>
      </c>
      <c r="E125" s="53">
        <v>4446.46</v>
      </c>
    </row>
    <row r="126" spans="2:5" x14ac:dyDescent="0.3">
      <c r="B126" s="51">
        <v>42368</v>
      </c>
      <c r="C126" s="52">
        <v>2015</v>
      </c>
      <c r="D126" s="52">
        <v>2660</v>
      </c>
      <c r="E126" s="53">
        <v>4593.01</v>
      </c>
    </row>
    <row r="127" spans="2:5" x14ac:dyDescent="0.3">
      <c r="B127" s="51">
        <v>42398</v>
      </c>
      <c r="C127" s="52">
        <v>2016</v>
      </c>
      <c r="D127" s="52">
        <v>2620</v>
      </c>
      <c r="E127" s="53">
        <v>4615.16</v>
      </c>
    </row>
    <row r="128" spans="2:5" x14ac:dyDescent="0.3">
      <c r="B128" s="51">
        <v>42429</v>
      </c>
      <c r="C128" s="52">
        <v>2016</v>
      </c>
      <c r="D128" s="52">
        <v>2695</v>
      </c>
      <c r="E128" s="53">
        <v>4770.96</v>
      </c>
    </row>
    <row r="129" spans="2:5" x14ac:dyDescent="0.3">
      <c r="B129" s="51">
        <v>42460</v>
      </c>
      <c r="C129" s="52">
        <v>2016</v>
      </c>
      <c r="D129" s="52">
        <v>2660</v>
      </c>
      <c r="E129" s="53">
        <v>4845.37</v>
      </c>
    </row>
    <row r="130" spans="2:5" x14ac:dyDescent="0.3">
      <c r="B130" s="51">
        <v>42489</v>
      </c>
      <c r="C130" s="52">
        <v>2016</v>
      </c>
      <c r="D130" s="52">
        <v>2610</v>
      </c>
      <c r="E130" s="53">
        <v>4838.58</v>
      </c>
    </row>
    <row r="131" spans="2:5" x14ac:dyDescent="0.3">
      <c r="B131" s="51">
        <v>42521</v>
      </c>
      <c r="C131" s="52">
        <v>2016</v>
      </c>
      <c r="D131" s="52">
        <v>2600</v>
      </c>
      <c r="E131" s="53">
        <v>4796.87</v>
      </c>
    </row>
    <row r="132" spans="2:5" x14ac:dyDescent="0.3">
      <c r="B132" s="51">
        <v>42551</v>
      </c>
      <c r="C132" s="52">
        <v>2016</v>
      </c>
      <c r="D132" s="52">
        <v>2665</v>
      </c>
      <c r="E132" s="53">
        <v>5016.6499999999996</v>
      </c>
    </row>
    <row r="133" spans="2:5" x14ac:dyDescent="0.3">
      <c r="B133" s="51">
        <v>42580</v>
      </c>
      <c r="C133" s="52">
        <v>2016</v>
      </c>
      <c r="D133" s="52">
        <v>2890</v>
      </c>
      <c r="E133" s="53">
        <v>5215.99</v>
      </c>
    </row>
    <row r="134" spans="2:5" x14ac:dyDescent="0.3">
      <c r="B134" s="51">
        <v>42613</v>
      </c>
      <c r="C134" s="52">
        <v>2016</v>
      </c>
      <c r="D134" s="52">
        <v>3010</v>
      </c>
      <c r="E134" s="53">
        <v>5386.08</v>
      </c>
    </row>
    <row r="135" spans="2:5" x14ac:dyDescent="0.3">
      <c r="B135" s="51">
        <v>42643</v>
      </c>
      <c r="C135" s="52">
        <v>2016</v>
      </c>
      <c r="D135" s="52">
        <v>3140</v>
      </c>
      <c r="E135" s="53">
        <v>5364.8</v>
      </c>
    </row>
    <row r="136" spans="2:5" x14ac:dyDescent="0.3">
      <c r="B136" s="51">
        <v>42674</v>
      </c>
      <c r="C136" s="52">
        <v>2016</v>
      </c>
      <c r="D136" s="52">
        <v>3105</v>
      </c>
      <c r="E136" s="53">
        <v>5422.54</v>
      </c>
    </row>
    <row r="137" spans="2:5" x14ac:dyDescent="0.3">
      <c r="B137" s="51">
        <v>42704</v>
      </c>
      <c r="C137" s="52">
        <v>2016</v>
      </c>
      <c r="D137" s="52">
        <v>2860</v>
      </c>
      <c r="E137" s="53">
        <v>5148.91</v>
      </c>
    </row>
    <row r="138" spans="2:5" x14ac:dyDescent="0.3">
      <c r="B138" s="51">
        <v>42734</v>
      </c>
      <c r="C138" s="52">
        <v>2016</v>
      </c>
      <c r="D138" s="52">
        <v>3100</v>
      </c>
      <c r="E138" s="53">
        <v>5296.71</v>
      </c>
    </row>
    <row r="139" spans="2:5" x14ac:dyDescent="0.3">
      <c r="B139" s="51">
        <v>42766</v>
      </c>
      <c r="C139" s="52">
        <v>2017</v>
      </c>
      <c r="D139" s="52">
        <v>3060</v>
      </c>
      <c r="E139" s="53">
        <v>5294.1</v>
      </c>
    </row>
    <row r="140" spans="2:5" x14ac:dyDescent="0.3">
      <c r="B140" s="51">
        <v>42794</v>
      </c>
      <c r="C140" s="52">
        <v>2017</v>
      </c>
      <c r="D140" s="52">
        <v>3090</v>
      </c>
      <c r="E140" s="53">
        <v>5386.69</v>
      </c>
    </row>
    <row r="141" spans="2:5" x14ac:dyDescent="0.3">
      <c r="B141" s="51">
        <v>42825</v>
      </c>
      <c r="C141" s="52">
        <v>2017</v>
      </c>
      <c r="D141" s="52">
        <v>3310</v>
      </c>
      <c r="E141" s="53">
        <v>5568.11</v>
      </c>
    </row>
    <row r="142" spans="2:5" x14ac:dyDescent="0.3">
      <c r="B142" s="51">
        <v>42853</v>
      </c>
      <c r="C142" s="52">
        <v>2017</v>
      </c>
      <c r="D142" s="52">
        <v>3550</v>
      </c>
      <c r="E142" s="53">
        <v>5685.3</v>
      </c>
    </row>
    <row r="143" spans="2:5" x14ac:dyDescent="0.3">
      <c r="B143" s="51">
        <v>42886</v>
      </c>
      <c r="C143" s="52">
        <v>2017</v>
      </c>
      <c r="D143" s="52">
        <v>3430</v>
      </c>
      <c r="E143" s="53">
        <v>5738.16</v>
      </c>
    </row>
    <row r="144" spans="2:5" x14ac:dyDescent="0.3">
      <c r="B144" s="51">
        <v>42908</v>
      </c>
      <c r="C144" s="52">
        <v>2017</v>
      </c>
      <c r="D144" s="52">
        <v>3630</v>
      </c>
      <c r="E144" s="53">
        <v>5829.71</v>
      </c>
    </row>
    <row r="145" spans="2:5" x14ac:dyDescent="0.3">
      <c r="B145" s="51">
        <v>42947</v>
      </c>
      <c r="C145" s="52">
        <v>2017</v>
      </c>
      <c r="D145" s="52">
        <v>3740</v>
      </c>
      <c r="E145" s="53">
        <v>5840.94</v>
      </c>
    </row>
    <row r="146" spans="2:5" x14ac:dyDescent="0.3">
      <c r="B146" s="51">
        <v>42978</v>
      </c>
      <c r="C146" s="52">
        <v>2017</v>
      </c>
      <c r="D146" s="52">
        <v>3790</v>
      </c>
      <c r="E146" s="53">
        <v>5864.06</v>
      </c>
    </row>
    <row r="147" spans="2:5" x14ac:dyDescent="0.3">
      <c r="B147" s="51">
        <v>43007</v>
      </c>
      <c r="C147" s="52">
        <v>2017</v>
      </c>
      <c r="D147" s="52">
        <v>4060</v>
      </c>
      <c r="E147" s="53">
        <v>5900.85</v>
      </c>
    </row>
    <row r="148" spans="2:5" x14ac:dyDescent="0.3">
      <c r="B148" s="51">
        <v>43039</v>
      </c>
      <c r="C148" s="52">
        <v>2017</v>
      </c>
      <c r="D148" s="52">
        <v>4180</v>
      </c>
      <c r="E148" s="53">
        <v>6005.78</v>
      </c>
    </row>
    <row r="149" spans="2:5" x14ac:dyDescent="0.3">
      <c r="B149" s="51">
        <v>43068</v>
      </c>
      <c r="C149" s="52">
        <v>2017</v>
      </c>
      <c r="D149" s="52">
        <v>4235</v>
      </c>
      <c r="E149" s="53">
        <v>6061.37</v>
      </c>
    </row>
    <row r="150" spans="2:5" x14ac:dyDescent="0.3">
      <c r="B150" s="51">
        <v>43098</v>
      </c>
      <c r="C150" s="52">
        <v>2017</v>
      </c>
      <c r="D150" s="52">
        <v>4380</v>
      </c>
      <c r="E150" s="53">
        <v>6355.65</v>
      </c>
    </row>
    <row r="151" spans="2:5" x14ac:dyDescent="0.3">
      <c r="B151" s="51">
        <v>43131</v>
      </c>
      <c r="C151" s="52">
        <v>2018</v>
      </c>
      <c r="D151" s="52">
        <v>4545</v>
      </c>
      <c r="E151" s="53">
        <v>6605.63</v>
      </c>
    </row>
    <row r="152" spans="2:5" x14ac:dyDescent="0.3">
      <c r="B152" s="51">
        <v>43159</v>
      </c>
      <c r="C152" s="52">
        <v>2018</v>
      </c>
      <c r="D152" s="52">
        <v>4635</v>
      </c>
      <c r="E152" s="53">
        <v>6597.22</v>
      </c>
    </row>
    <row r="153" spans="2:5" x14ac:dyDescent="0.3">
      <c r="B153" s="51">
        <v>43188</v>
      </c>
      <c r="C153" s="52">
        <v>2018</v>
      </c>
      <c r="D153" s="52">
        <v>4660</v>
      </c>
      <c r="E153" s="53">
        <v>6188.99</v>
      </c>
    </row>
    <row r="154" spans="2:5" x14ac:dyDescent="0.3">
      <c r="B154" s="51">
        <v>43220</v>
      </c>
      <c r="C154" s="52">
        <v>2018</v>
      </c>
      <c r="D154" s="52">
        <v>4420</v>
      </c>
      <c r="E154" s="53">
        <v>5994.6</v>
      </c>
    </row>
    <row r="155" spans="2:5" x14ac:dyDescent="0.3">
      <c r="B155" s="51">
        <v>43251</v>
      </c>
      <c r="C155" s="52">
        <v>2018</v>
      </c>
      <c r="D155" s="52">
        <v>4540</v>
      </c>
      <c r="E155" s="53">
        <v>5983.59</v>
      </c>
    </row>
    <row r="156" spans="2:5" x14ac:dyDescent="0.3">
      <c r="B156" s="51">
        <v>43280</v>
      </c>
      <c r="C156" s="52">
        <v>2018</v>
      </c>
      <c r="D156" s="52">
        <v>4295</v>
      </c>
      <c r="E156" s="53">
        <v>5799.24</v>
      </c>
    </row>
    <row r="157" spans="2:5" x14ac:dyDescent="0.3">
      <c r="B157" s="51">
        <v>43312</v>
      </c>
      <c r="C157" s="52">
        <v>2018</v>
      </c>
      <c r="D157" s="52">
        <v>4655</v>
      </c>
      <c r="E157" s="53">
        <v>5936.44</v>
      </c>
    </row>
    <row r="158" spans="2:5" x14ac:dyDescent="0.3">
      <c r="B158" s="51">
        <v>43343</v>
      </c>
      <c r="C158" s="52">
        <v>2018</v>
      </c>
      <c r="D158" s="52">
        <v>4960</v>
      </c>
      <c r="E158" s="53">
        <v>6018.46</v>
      </c>
    </row>
    <row r="159" spans="2:5" x14ac:dyDescent="0.3">
      <c r="B159" s="51">
        <v>43371</v>
      </c>
      <c r="C159" s="52">
        <v>2018</v>
      </c>
      <c r="D159" s="52">
        <v>4830</v>
      </c>
      <c r="E159" s="53">
        <v>5976.55</v>
      </c>
    </row>
    <row r="160" spans="2:5" x14ac:dyDescent="0.3">
      <c r="B160" s="51">
        <v>43404</v>
      </c>
      <c r="C160" s="52">
        <v>2018</v>
      </c>
      <c r="D160" s="52">
        <v>4730</v>
      </c>
      <c r="E160" s="53">
        <v>5831.65</v>
      </c>
    </row>
    <row r="161" spans="2:5" x14ac:dyDescent="0.3">
      <c r="B161" s="51">
        <v>43434</v>
      </c>
      <c r="C161" s="52">
        <v>2018</v>
      </c>
      <c r="D161" s="52">
        <v>5210</v>
      </c>
      <c r="E161" s="53">
        <v>6056.12</v>
      </c>
    </row>
    <row r="162" spans="2:5" x14ac:dyDescent="0.3">
      <c r="B162" s="51">
        <v>43462</v>
      </c>
      <c r="C162" s="52">
        <v>2018</v>
      </c>
      <c r="D162" s="52">
        <v>5200</v>
      </c>
      <c r="E162" s="53">
        <v>6194.5</v>
      </c>
    </row>
    <row r="163" spans="2:5" x14ac:dyDescent="0.3">
      <c r="B163" s="51">
        <v>43496</v>
      </c>
      <c r="C163" s="52">
        <v>2019</v>
      </c>
      <c r="D163" s="52">
        <v>5635</v>
      </c>
      <c r="E163" s="53">
        <v>6532.97</v>
      </c>
    </row>
    <row r="164" spans="2:5" x14ac:dyDescent="0.3">
      <c r="B164" s="51">
        <v>43524</v>
      </c>
      <c r="C164" s="52">
        <v>2019</v>
      </c>
      <c r="D164" s="52">
        <v>5515</v>
      </c>
      <c r="E164" s="53">
        <v>6443.35</v>
      </c>
    </row>
    <row r="165" spans="2:5" x14ac:dyDescent="0.3">
      <c r="B165" s="51">
        <v>43553</v>
      </c>
      <c r="C165" s="52">
        <v>2019</v>
      </c>
      <c r="D165" s="52">
        <v>5550</v>
      </c>
      <c r="E165" s="53">
        <v>6468.76</v>
      </c>
    </row>
    <row r="166" spans="2:5" x14ac:dyDescent="0.3">
      <c r="B166" s="51">
        <v>43585</v>
      </c>
      <c r="C166" s="52">
        <v>2019</v>
      </c>
      <c r="D166" s="52">
        <v>5750</v>
      </c>
      <c r="E166" s="53">
        <v>6455.35</v>
      </c>
    </row>
    <row r="167" spans="2:5" x14ac:dyDescent="0.3">
      <c r="B167" s="51">
        <v>43616</v>
      </c>
      <c r="C167" s="52">
        <v>2019</v>
      </c>
      <c r="D167" s="52">
        <v>5820</v>
      </c>
      <c r="E167" s="53">
        <v>6209.12</v>
      </c>
    </row>
    <row r="168" spans="2:5" x14ac:dyDescent="0.3">
      <c r="B168" s="51">
        <v>43644</v>
      </c>
      <c r="C168" s="52">
        <v>2019</v>
      </c>
      <c r="D168" s="52">
        <v>5995</v>
      </c>
      <c r="E168" s="53">
        <v>6358.63</v>
      </c>
    </row>
    <row r="169" spans="2:5" x14ac:dyDescent="0.3">
      <c r="B169" s="51">
        <v>43677</v>
      </c>
      <c r="C169" s="52">
        <v>2019</v>
      </c>
      <c r="D169" s="52">
        <v>6190</v>
      </c>
      <c r="E169" s="53">
        <v>6390.51</v>
      </c>
    </row>
    <row r="170" spans="2:5" x14ac:dyDescent="0.3">
      <c r="B170" s="51">
        <v>43707</v>
      </c>
      <c r="C170" s="52">
        <v>2019</v>
      </c>
      <c r="D170" s="52">
        <v>6100</v>
      </c>
      <c r="E170" s="53">
        <v>6328.47</v>
      </c>
    </row>
    <row r="171" spans="2:5" x14ac:dyDescent="0.3">
      <c r="B171" s="51">
        <v>43738</v>
      </c>
      <c r="C171" s="52">
        <v>2019</v>
      </c>
      <c r="D171" s="52">
        <v>6070</v>
      </c>
      <c r="E171" s="53">
        <v>6169.1</v>
      </c>
    </row>
    <row r="172" spans="2:5" x14ac:dyDescent="0.3">
      <c r="B172" s="51">
        <v>43769</v>
      </c>
      <c r="C172" s="52">
        <v>2019</v>
      </c>
      <c r="D172" s="52">
        <v>6290</v>
      </c>
      <c r="E172" s="53">
        <v>6228.32</v>
      </c>
    </row>
    <row r="173" spans="2:5" x14ac:dyDescent="0.3">
      <c r="B173" s="51">
        <v>43798</v>
      </c>
      <c r="C173" s="52">
        <v>2019</v>
      </c>
      <c r="D173" s="52">
        <v>6280</v>
      </c>
      <c r="E173" s="53">
        <v>6011.83</v>
      </c>
    </row>
    <row r="174" spans="2:5" x14ac:dyDescent="0.3">
      <c r="B174" s="51">
        <v>43829</v>
      </c>
      <c r="C174" s="52">
        <v>2019</v>
      </c>
      <c r="D174" s="52">
        <v>6685</v>
      </c>
      <c r="E174" s="53">
        <v>6299.54</v>
      </c>
    </row>
    <row r="175" spans="2:5" x14ac:dyDescent="0.3">
      <c r="B175" s="51">
        <v>43861</v>
      </c>
      <c r="C175" s="52">
        <v>2020</v>
      </c>
      <c r="D175" s="52">
        <v>6480</v>
      </c>
      <c r="E175" s="53">
        <v>5940.05</v>
      </c>
    </row>
    <row r="176" spans="2:5" x14ac:dyDescent="0.3">
      <c r="B176" s="51">
        <v>43889</v>
      </c>
      <c r="C176" s="52">
        <v>2020</v>
      </c>
      <c r="D176" s="52">
        <v>6290</v>
      </c>
      <c r="E176" s="53">
        <v>5452.7</v>
      </c>
    </row>
    <row r="177" spans="2:5" x14ac:dyDescent="0.3">
      <c r="B177" s="51">
        <v>43921</v>
      </c>
      <c r="C177" s="52">
        <v>2020</v>
      </c>
      <c r="D177" s="52">
        <v>5525</v>
      </c>
      <c r="E177" s="53">
        <v>4538.93</v>
      </c>
    </row>
    <row r="178" spans="2:5" x14ac:dyDescent="0.3">
      <c r="B178" s="51">
        <v>43951</v>
      </c>
      <c r="C178" s="52">
        <v>2020</v>
      </c>
      <c r="D178" s="52">
        <v>5170</v>
      </c>
      <c r="E178" s="53">
        <v>4716.3999999999996</v>
      </c>
    </row>
    <row r="179" spans="2:5" x14ac:dyDescent="0.3">
      <c r="B179" s="51">
        <v>43980</v>
      </c>
      <c r="C179" s="52">
        <v>2020</v>
      </c>
      <c r="D179" s="52">
        <v>5190</v>
      </c>
      <c r="E179" s="53">
        <v>4753.6099999999997</v>
      </c>
    </row>
    <row r="180" spans="2:5" x14ac:dyDescent="0.3">
      <c r="B180" s="51">
        <v>44012</v>
      </c>
      <c r="C180" s="52">
        <v>2020</v>
      </c>
      <c r="D180" s="52">
        <v>5695</v>
      </c>
      <c r="E180" s="53">
        <v>4905.3900000000003</v>
      </c>
    </row>
    <row r="181" spans="2:5" x14ac:dyDescent="0.3">
      <c r="B181" s="51">
        <v>44042</v>
      </c>
      <c r="C181" s="52">
        <v>2020</v>
      </c>
      <c r="D181" s="52">
        <v>6240</v>
      </c>
      <c r="E181" s="53">
        <v>5149.63</v>
      </c>
    </row>
    <row r="182" spans="2:5" x14ac:dyDescent="0.3">
      <c r="B182" s="51">
        <v>44074</v>
      </c>
      <c r="C182" s="52">
        <v>2020</v>
      </c>
      <c r="D182" s="52">
        <v>6275</v>
      </c>
      <c r="E182" s="53">
        <v>5238.49</v>
      </c>
    </row>
    <row r="183" spans="2:5" x14ac:dyDescent="0.3">
      <c r="B183" s="51">
        <v>44104</v>
      </c>
      <c r="C183" s="52">
        <v>2020</v>
      </c>
      <c r="D183" s="52">
        <v>5420</v>
      </c>
      <c r="E183" s="53">
        <v>4870.04</v>
      </c>
    </row>
    <row r="184" spans="2:5" x14ac:dyDescent="0.3">
      <c r="B184" s="51">
        <v>44131</v>
      </c>
      <c r="C184" s="52">
        <v>2020</v>
      </c>
      <c r="D184" s="52">
        <v>5790</v>
      </c>
      <c r="E184" s="53">
        <v>5128.2299999999996</v>
      </c>
    </row>
    <row r="185" spans="2:5" x14ac:dyDescent="0.3">
      <c r="B185" s="51">
        <v>44165</v>
      </c>
      <c r="C185" s="52">
        <v>2020</v>
      </c>
      <c r="D185" s="52">
        <v>6205</v>
      </c>
      <c r="E185" s="53">
        <v>5612.42</v>
      </c>
    </row>
    <row r="186" spans="2:5" x14ac:dyDescent="0.3">
      <c r="B186" s="51">
        <v>44195</v>
      </c>
      <c r="C186" s="52">
        <v>2020</v>
      </c>
      <c r="D186" s="52">
        <v>6770</v>
      </c>
      <c r="E186" s="53">
        <v>5979.07</v>
      </c>
    </row>
    <row r="187" spans="2:5" x14ac:dyDescent="0.3">
      <c r="B187" s="51">
        <v>44225</v>
      </c>
      <c r="C187" s="52">
        <v>2021</v>
      </c>
      <c r="D187" s="52">
        <v>6760</v>
      </c>
      <c r="E187" s="53">
        <v>5862.35</v>
      </c>
    </row>
    <row r="188" spans="2:5" x14ac:dyDescent="0.3">
      <c r="B188" s="51">
        <v>44253</v>
      </c>
      <c r="C188" s="52">
        <v>2021</v>
      </c>
      <c r="D188" s="52">
        <v>6710</v>
      </c>
      <c r="E188" s="53">
        <v>6241.8</v>
      </c>
    </row>
    <row r="189" spans="2:5" x14ac:dyDescent="0.3">
      <c r="B189" s="51">
        <v>44286</v>
      </c>
      <c r="C189" s="52">
        <v>2021</v>
      </c>
      <c r="D189" s="52">
        <v>6215</v>
      </c>
      <c r="E189" s="53">
        <v>5985.52</v>
      </c>
    </row>
    <row r="190" spans="2:5" x14ac:dyDescent="0.3">
      <c r="B190" s="51">
        <v>44316</v>
      </c>
      <c r="C190" s="52">
        <v>2021</v>
      </c>
      <c r="D190" s="52">
        <v>6405</v>
      </c>
      <c r="E190" s="53">
        <v>5995.62</v>
      </c>
    </row>
    <row r="191" spans="2:5" x14ac:dyDescent="0.3">
      <c r="B191" s="51">
        <v>44347</v>
      </c>
      <c r="C191" s="52">
        <v>2021</v>
      </c>
      <c r="D191" s="52">
        <v>6375</v>
      </c>
      <c r="E191" s="53">
        <v>5947.46</v>
      </c>
    </row>
    <row r="192" spans="2:5" x14ac:dyDescent="0.3">
      <c r="B192" s="51">
        <v>44377</v>
      </c>
      <c r="C192" s="52">
        <v>2021</v>
      </c>
      <c r="D192" s="52">
        <v>6025</v>
      </c>
      <c r="E192" s="53">
        <v>5985.49</v>
      </c>
    </row>
    <row r="193" spans="2:5" x14ac:dyDescent="0.3">
      <c r="B193" s="51">
        <v>44407</v>
      </c>
      <c r="C193" s="52">
        <v>2021</v>
      </c>
      <c r="D193" s="52">
        <v>5970</v>
      </c>
      <c r="E193" s="53">
        <v>6070.04</v>
      </c>
    </row>
    <row r="194" spans="2:5" x14ac:dyDescent="0.3">
      <c r="B194" s="51">
        <v>44439</v>
      </c>
      <c r="C194" s="52">
        <v>2021</v>
      </c>
      <c r="D194" s="52">
        <v>6550</v>
      </c>
      <c r="E194" s="53">
        <v>6150.3</v>
      </c>
    </row>
    <row r="195" spans="2:5" x14ac:dyDescent="0.3">
      <c r="B195" s="51">
        <v>44469</v>
      </c>
      <c r="C195" s="52">
        <v>2021</v>
      </c>
      <c r="D195" s="52">
        <v>7000</v>
      </c>
      <c r="E195" s="53">
        <v>6286.94</v>
      </c>
    </row>
    <row r="196" spans="2:5" x14ac:dyDescent="0.3">
      <c r="B196" s="51">
        <v>44498</v>
      </c>
      <c r="C196" s="52">
        <v>2021</v>
      </c>
      <c r="D196" s="52">
        <v>7475</v>
      </c>
      <c r="E196" s="53">
        <v>6591.35</v>
      </c>
    </row>
    <row r="197" spans="2:5" x14ac:dyDescent="0.3">
      <c r="B197" s="51">
        <v>44530</v>
      </c>
      <c r="C197" s="52">
        <v>2021</v>
      </c>
      <c r="D197" s="52">
        <v>7275</v>
      </c>
      <c r="E197" s="53">
        <v>6533.93</v>
      </c>
    </row>
    <row r="198" spans="2:5" x14ac:dyDescent="0.3">
      <c r="B198" s="51">
        <v>44560</v>
      </c>
      <c r="C198" s="52">
        <v>2021</v>
      </c>
      <c r="D198" s="52">
        <v>7300</v>
      </c>
      <c r="E198" s="53">
        <v>6581.48</v>
      </c>
    </row>
    <row r="199" spans="2:5" x14ac:dyDescent="0.3">
      <c r="B199" s="51">
        <v>44592</v>
      </c>
      <c r="C199" s="52">
        <v>2022</v>
      </c>
      <c r="D199" s="52">
        <v>7625</v>
      </c>
      <c r="E199" s="53">
        <v>6631.15</v>
      </c>
    </row>
    <row r="200" spans="2:5" x14ac:dyDescent="0.3">
      <c r="B200" s="51">
        <v>44617</v>
      </c>
      <c r="C200" s="52">
        <v>2022</v>
      </c>
      <c r="D200" s="52">
        <v>8050</v>
      </c>
      <c r="E200" s="53">
        <v>6888.17</v>
      </c>
    </row>
    <row r="201" spans="2:5" x14ac:dyDescent="0.3">
      <c r="B201" s="51">
        <v>44651</v>
      </c>
      <c r="C201" s="52">
        <v>2022</v>
      </c>
      <c r="D201" s="52">
        <v>7975</v>
      </c>
      <c r="E201" s="53">
        <v>7071.44</v>
      </c>
    </row>
    <row r="202" spans="2:5" x14ac:dyDescent="0.3">
      <c r="B202" s="51">
        <v>44679</v>
      </c>
      <c r="C202" s="52">
        <v>2022</v>
      </c>
      <c r="D202" s="52">
        <v>8125</v>
      </c>
      <c r="E202" s="53">
        <v>7228.91</v>
      </c>
    </row>
    <row r="203" spans="2:5" x14ac:dyDescent="0.3">
      <c r="B203" s="51">
        <v>44712</v>
      </c>
      <c r="C203" s="52">
        <v>2022</v>
      </c>
      <c r="D203" s="52">
        <v>7750</v>
      </c>
      <c r="E203" s="53">
        <v>7148.97</v>
      </c>
    </row>
    <row r="204" spans="2:5" x14ac:dyDescent="0.3">
      <c r="B204" s="51">
        <v>44742</v>
      </c>
      <c r="C204" s="52">
        <v>2022</v>
      </c>
      <c r="D204" s="52">
        <v>7250</v>
      </c>
      <c r="E204" s="53">
        <v>6911.58</v>
      </c>
    </row>
    <row r="205" spans="2:5" x14ac:dyDescent="0.3">
      <c r="B205" s="51">
        <v>44771</v>
      </c>
      <c r="C205" s="52">
        <v>2022</v>
      </c>
      <c r="D205" s="52">
        <v>7350</v>
      </c>
      <c r="E205" s="53">
        <v>6951.12</v>
      </c>
    </row>
    <row r="206" spans="2:5" x14ac:dyDescent="0.3">
      <c r="B206" s="51">
        <v>44804</v>
      </c>
      <c r="C206" s="52">
        <v>2022</v>
      </c>
      <c r="D206" s="52">
        <v>8200</v>
      </c>
      <c r="E206" s="53">
        <v>7178.59</v>
      </c>
    </row>
    <row r="207" spans="2:5" x14ac:dyDescent="0.3">
      <c r="B207" s="51">
        <v>44834</v>
      </c>
      <c r="C207" s="52">
        <v>2022</v>
      </c>
      <c r="D207" s="52">
        <v>8550</v>
      </c>
      <c r="E207" s="53">
        <v>7040.8</v>
      </c>
    </row>
    <row r="208" spans="2:5" x14ac:dyDescent="0.3">
      <c r="B208" s="51">
        <v>44865</v>
      </c>
      <c r="C208" s="52">
        <v>2022</v>
      </c>
      <c r="D208" s="52">
        <v>8800</v>
      </c>
      <c r="E208" s="53">
        <v>7098.89</v>
      </c>
    </row>
    <row r="209" spans="2:5" x14ac:dyDescent="0.3">
      <c r="B209" s="51">
        <v>44895</v>
      </c>
      <c r="C209" s="52">
        <v>2022</v>
      </c>
      <c r="D209" s="52">
        <v>9300</v>
      </c>
      <c r="E209" s="53">
        <v>7081.31</v>
      </c>
    </row>
    <row r="210" spans="2:5" x14ac:dyDescent="0.3">
      <c r="B210" s="51">
        <v>44925</v>
      </c>
      <c r="C210" s="52">
        <v>2022</v>
      </c>
      <c r="D210" s="52">
        <v>8550</v>
      </c>
      <c r="E210" s="53">
        <v>6850.62</v>
      </c>
    </row>
    <row r="211" spans="2:5" x14ac:dyDescent="0.3">
      <c r="B211" s="51">
        <v>44957</v>
      </c>
      <c r="C211" s="52">
        <v>2023</v>
      </c>
      <c r="D211" s="52">
        <v>8475</v>
      </c>
      <c r="E211" s="53">
        <v>6839.34</v>
      </c>
    </row>
    <row r="212" spans="2:5" x14ac:dyDescent="0.3">
      <c r="B212" s="51">
        <v>44985</v>
      </c>
      <c r="C212" s="52">
        <v>2023</v>
      </c>
      <c r="D212" s="52">
        <v>8750</v>
      </c>
      <c r="E212" s="53">
        <v>6843.24</v>
      </c>
    </row>
    <row r="213" spans="2:5" x14ac:dyDescent="0.3">
      <c r="B213" s="51">
        <v>45016</v>
      </c>
      <c r="C213" s="52">
        <v>2023</v>
      </c>
      <c r="D213" s="52">
        <v>8750</v>
      </c>
      <c r="E213" s="53">
        <v>6805.28</v>
      </c>
    </row>
    <row r="214" spans="2:5" x14ac:dyDescent="0.3">
      <c r="B214" s="51">
        <v>45044</v>
      </c>
      <c r="C214" s="52">
        <v>2023</v>
      </c>
      <c r="D214" s="52">
        <v>9050</v>
      </c>
      <c r="E214" s="53">
        <v>6915.72</v>
      </c>
    </row>
    <row r="215" spans="2:5" x14ac:dyDescent="0.3">
      <c r="B215" s="51">
        <v>45077</v>
      </c>
      <c r="C215" s="52">
        <v>2023</v>
      </c>
      <c r="D215" s="52">
        <v>9050</v>
      </c>
      <c r="E215" s="53">
        <v>6633.26</v>
      </c>
    </row>
    <row r="216" spans="2:5" x14ac:dyDescent="0.3">
      <c r="B216" s="51">
        <v>45104</v>
      </c>
      <c r="C216" s="52">
        <v>2023</v>
      </c>
      <c r="D216" s="52">
        <v>9150</v>
      </c>
      <c r="E216" s="53">
        <v>6661.88</v>
      </c>
    </row>
    <row r="217" spans="2:5" x14ac:dyDescent="0.3">
      <c r="B217" s="51">
        <v>45138</v>
      </c>
      <c r="C217" s="52">
        <v>2023</v>
      </c>
      <c r="D217" s="52">
        <v>9125</v>
      </c>
      <c r="E217" s="53">
        <v>6931.36</v>
      </c>
    </row>
    <row r="218" spans="2:5" x14ac:dyDescent="0.3">
      <c r="B218" s="51">
        <v>45169</v>
      </c>
      <c r="C218" s="52">
        <v>2023</v>
      </c>
      <c r="D218" s="52">
        <v>9175</v>
      </c>
      <c r="E218" s="53">
        <v>6953.26</v>
      </c>
    </row>
    <row r="219" spans="2:5" x14ac:dyDescent="0.3">
      <c r="B219" s="51">
        <v>45198</v>
      </c>
      <c r="C219" s="52">
        <v>2023</v>
      </c>
      <c r="D219" s="52">
        <v>8825</v>
      </c>
      <c r="E219" s="53">
        <v>6939.89</v>
      </c>
    </row>
    <row r="220" spans="2:5" x14ac:dyDescent="0.3">
      <c r="B220" s="51">
        <v>45230</v>
      </c>
      <c r="C220" s="52">
        <v>2023</v>
      </c>
      <c r="D220" s="52">
        <v>8750</v>
      </c>
      <c r="E220" s="53">
        <v>6752.21</v>
      </c>
    </row>
    <row r="221" spans="2:5" x14ac:dyDescent="0.3">
      <c r="B221" s="51">
        <v>45260</v>
      </c>
      <c r="C221" s="52">
        <v>2023</v>
      </c>
      <c r="D221" s="52">
        <v>8975</v>
      </c>
      <c r="E221" s="53">
        <v>7080.74</v>
      </c>
    </row>
    <row r="222" spans="2:5" x14ac:dyDescent="0.3">
      <c r="B222" s="51">
        <v>45289</v>
      </c>
      <c r="C222" s="52">
        <v>2023</v>
      </c>
      <c r="D222" s="52">
        <v>9400</v>
      </c>
      <c r="E222" s="53">
        <v>7272.8</v>
      </c>
    </row>
    <row r="223" spans="2:5" x14ac:dyDescent="0.3">
      <c r="B223" s="51">
        <v>45322</v>
      </c>
      <c r="C223" s="52">
        <v>2024</v>
      </c>
      <c r="D223" s="52">
        <v>9550</v>
      </c>
      <c r="E223" s="53">
        <v>7207.94</v>
      </c>
    </row>
    <row r="224" spans="2:5" x14ac:dyDescent="0.3">
      <c r="B224" s="51">
        <v>45351</v>
      </c>
      <c r="C224" s="52">
        <v>2024</v>
      </c>
      <c r="D224" s="52">
        <v>9875</v>
      </c>
      <c r="E224" s="53">
        <v>7316.11</v>
      </c>
    </row>
    <row r="225" spans="2:5" x14ac:dyDescent="0.3">
      <c r="B225" s="51">
        <v>45379</v>
      </c>
      <c r="C225" s="52">
        <v>2024</v>
      </c>
      <c r="D225" s="52">
        <v>10075</v>
      </c>
      <c r="E225" s="53">
        <v>7288.81</v>
      </c>
    </row>
    <row r="226" spans="2:5" x14ac:dyDescent="0.3">
      <c r="B226" s="51">
        <v>45412</v>
      </c>
      <c r="C226" s="52">
        <v>2024</v>
      </c>
      <c r="D226" s="52">
        <v>9800</v>
      </c>
      <c r="E226" s="53">
        <v>7234.2</v>
      </c>
    </row>
    <row r="227" spans="2:5" x14ac:dyDescent="0.3">
      <c r="B227" s="51">
        <v>45443</v>
      </c>
      <c r="C227" s="52">
        <v>2024</v>
      </c>
      <c r="D227" s="52">
        <v>9250</v>
      </c>
      <c r="E227" s="53">
        <v>6970.74</v>
      </c>
    </row>
    <row r="228" spans="2:5" x14ac:dyDescent="0.3">
      <c r="B228" s="51">
        <v>45471</v>
      </c>
      <c r="C228" s="52">
        <v>2024</v>
      </c>
      <c r="D228" s="52">
        <v>9925</v>
      </c>
      <c r="E228" s="53">
        <v>7063.58</v>
      </c>
    </row>
    <row r="229" spans="2:5" x14ac:dyDescent="0.3">
      <c r="B229" s="51">
        <v>45504</v>
      </c>
      <c r="C229" s="52">
        <v>2024</v>
      </c>
      <c r="D229" s="52">
        <v>10275</v>
      </c>
      <c r="E229" s="53">
        <v>7255.76</v>
      </c>
    </row>
    <row r="230" spans="2:5" x14ac:dyDescent="0.3">
      <c r="B230" s="51">
        <v>45534</v>
      </c>
      <c r="C230" s="52">
        <v>2024</v>
      </c>
      <c r="D230" s="52">
        <v>10325</v>
      </c>
      <c r="E230" s="53">
        <v>7670.73</v>
      </c>
    </row>
    <row r="231" spans="2:5" x14ac:dyDescent="0.3">
      <c r="B231" s="51">
        <v>45565</v>
      </c>
      <c r="C231" s="52">
        <v>2024</v>
      </c>
      <c r="D231" s="52">
        <v>10325</v>
      </c>
      <c r="E231" s="53">
        <v>7527.93</v>
      </c>
    </row>
    <row r="232" spans="2:5" x14ac:dyDescent="0.3">
      <c r="B232" s="51">
        <v>45596</v>
      </c>
      <c r="C232" s="52">
        <v>2024</v>
      </c>
      <c r="D232" s="52">
        <v>10250</v>
      </c>
      <c r="E232" s="53">
        <v>7574.02</v>
      </c>
    </row>
    <row r="233" spans="2:5" x14ac:dyDescent="0.3">
      <c r="B233" s="51">
        <v>45625</v>
      </c>
      <c r="C233" s="52">
        <v>2024</v>
      </c>
      <c r="D233" s="52">
        <v>10000</v>
      </c>
      <c r="E233" s="53">
        <v>7114.27</v>
      </c>
    </row>
    <row r="234" spans="2:5" x14ac:dyDescent="0.3">
      <c r="B234" s="51">
        <v>45656</v>
      </c>
      <c r="C234" s="52">
        <v>2024</v>
      </c>
      <c r="D234" s="52">
        <v>9675</v>
      </c>
      <c r="E234" s="53">
        <v>7079.91</v>
      </c>
    </row>
    <row r="235" spans="2:5" x14ac:dyDescent="0.3">
      <c r="B235" s="51">
        <v>45688</v>
      </c>
      <c r="C235" s="52">
        <v>2025</v>
      </c>
      <c r="D235" s="52">
        <v>9450</v>
      </c>
      <c r="E235" s="53">
        <v>7109.2</v>
      </c>
    </row>
    <row r="236" spans="2:5" x14ac:dyDescent="0.3">
      <c r="B236" s="51">
        <v>45716</v>
      </c>
      <c r="C236" s="52">
        <v>2025</v>
      </c>
      <c r="D236" s="52">
        <v>8425</v>
      </c>
      <c r="E236" s="53">
        <v>6270.6</v>
      </c>
    </row>
    <row r="237" spans="2:5" x14ac:dyDescent="0.3">
      <c r="B237" s="51">
        <v>45743</v>
      </c>
      <c r="C237" s="52">
        <v>2025</v>
      </c>
      <c r="D237" s="52">
        <v>8500</v>
      </c>
      <c r="E237" s="53">
        <v>6510.62</v>
      </c>
    </row>
    <row r="238" spans="2:5" x14ac:dyDescent="0.3">
      <c r="B238" s="51">
        <v>45777</v>
      </c>
      <c r="C238" s="52">
        <v>2025</v>
      </c>
      <c r="D238" s="52">
        <v>8825</v>
      </c>
      <c r="E238" s="53">
        <v>6766.8</v>
      </c>
    </row>
    <row r="239" spans="2:5" x14ac:dyDescent="0.3">
      <c r="B239" s="51">
        <v>45805</v>
      </c>
      <c r="C239" s="52">
        <v>2025</v>
      </c>
      <c r="D239" s="52">
        <v>9400</v>
      </c>
      <c r="E239" s="53">
        <v>7175.82</v>
      </c>
    </row>
    <row r="240" spans="2:5" x14ac:dyDescent="0.3">
      <c r="B240" s="51">
        <v>45838</v>
      </c>
      <c r="C240" s="52">
        <v>2025</v>
      </c>
      <c r="D240" s="52">
        <v>8675</v>
      </c>
      <c r="E240" s="53">
        <v>6927.68</v>
      </c>
    </row>
    <row r="241" spans="2:5" x14ac:dyDescent="0.3">
      <c r="B241" s="51">
        <v>45860</v>
      </c>
      <c r="C241" s="52">
        <v>2025</v>
      </c>
      <c r="D241" s="52">
        <v>8400</v>
      </c>
      <c r="E241" s="53">
        <v>7344.74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10D6-C8F4-4D16-9D02-F6AA9EB077D0}">
  <dimension ref="B1:AA24"/>
  <sheetViews>
    <sheetView showGridLines="0" tabSelected="1" workbookViewId="0">
      <selection activeCell="I18" sqref="I18:I20"/>
    </sheetView>
  </sheetViews>
  <sheetFormatPr defaultRowHeight="14.4" x14ac:dyDescent="0.3"/>
  <cols>
    <col min="2" max="2" width="19.5546875" bestFit="1" customWidth="1"/>
    <col min="3" max="3" width="9.6640625" bestFit="1" customWidth="1"/>
    <col min="4" max="4" width="7.109375" bestFit="1" customWidth="1"/>
    <col min="5" max="5" width="27" bestFit="1" customWidth="1"/>
    <col min="6" max="7" width="7.77734375" bestFit="1" customWidth="1"/>
    <col min="8" max="8" width="7.109375" bestFit="1" customWidth="1"/>
    <col min="9" max="9" width="7.5546875" bestFit="1" customWidth="1"/>
    <col min="10" max="16" width="9.44140625" bestFit="1" customWidth="1"/>
    <col min="17" max="18" width="7.109375" bestFit="1" customWidth="1"/>
    <col min="19" max="19" width="6.77734375" bestFit="1" customWidth="1"/>
    <col min="20" max="20" width="7.77734375" bestFit="1" customWidth="1"/>
    <col min="21" max="22" width="7.109375" bestFit="1" customWidth="1"/>
    <col min="23" max="24" width="7.77734375" bestFit="1" customWidth="1"/>
    <col min="25" max="26" width="7.109375" bestFit="1" customWidth="1"/>
    <col min="27" max="27" width="6.77734375" bestFit="1" customWidth="1"/>
  </cols>
  <sheetData>
    <row r="1" spans="2:27" ht="15" thickBot="1" x14ac:dyDescent="0.35"/>
    <row r="2" spans="2:27" x14ac:dyDescent="0.3">
      <c r="B2" s="11" t="s">
        <v>50</v>
      </c>
      <c r="C2" s="12"/>
      <c r="D2" s="12"/>
      <c r="E2" s="12"/>
      <c r="F2" s="12"/>
      <c r="G2" s="12"/>
      <c r="H2" s="13"/>
    </row>
    <row r="3" spans="2:27" x14ac:dyDescent="0.3">
      <c r="B3" s="14"/>
      <c r="C3" s="15"/>
      <c r="D3" s="15"/>
      <c r="E3" s="15"/>
      <c r="F3" s="15"/>
      <c r="G3" s="15"/>
      <c r="H3" s="16"/>
    </row>
    <row r="4" spans="2:27" x14ac:dyDescent="0.3">
      <c r="B4" s="14"/>
      <c r="C4" s="15"/>
      <c r="D4" s="15"/>
      <c r="E4" s="15"/>
      <c r="F4" s="15"/>
      <c r="G4" s="15"/>
      <c r="H4" s="16"/>
    </row>
    <row r="5" spans="2:27" ht="15" thickBot="1" x14ac:dyDescent="0.35">
      <c r="B5" s="17"/>
      <c r="C5" s="18"/>
      <c r="D5" s="18"/>
      <c r="E5" s="18"/>
      <c r="F5" s="18"/>
      <c r="G5" s="18"/>
      <c r="H5" s="19"/>
    </row>
    <row r="7" spans="2:27" x14ac:dyDescent="0.3">
      <c r="B7" s="5" t="str" cm="1">
        <f t="array" ref="B7:AA8">TRANSPOSE(DATA!F3:G28)</f>
        <v>Year</v>
      </c>
      <c r="C7" s="5" t="str">
        <v>2001</v>
      </c>
      <c r="D7" s="5" t="str">
        <v>2002</v>
      </c>
      <c r="E7" s="5" t="str">
        <v>2003</v>
      </c>
      <c r="F7" s="5" t="str">
        <v>2004</v>
      </c>
      <c r="G7" s="5" t="str">
        <v>2005</v>
      </c>
      <c r="H7" s="5" t="str">
        <v>2006</v>
      </c>
      <c r="I7" s="5" t="str">
        <v>2007</v>
      </c>
      <c r="J7" s="5" t="str">
        <v>2008</v>
      </c>
      <c r="K7" s="5" t="str">
        <v>2009</v>
      </c>
      <c r="L7" s="5" t="str">
        <v>2010</v>
      </c>
      <c r="M7" s="5" t="str">
        <v>2011</v>
      </c>
      <c r="N7" s="5" t="str">
        <v>2012</v>
      </c>
      <c r="O7" s="5" t="str">
        <v>2013</v>
      </c>
      <c r="P7" s="5" t="str">
        <v>2014</v>
      </c>
      <c r="Q7" s="5" t="str">
        <v>2015</v>
      </c>
      <c r="R7" s="5" t="str">
        <v>2016</v>
      </c>
      <c r="S7" s="5" t="str">
        <v>2017</v>
      </c>
      <c r="T7" s="5" t="str">
        <v>2018</v>
      </c>
      <c r="U7" s="5" t="str">
        <v>2019</v>
      </c>
      <c r="V7" s="5" t="str">
        <v>2020</v>
      </c>
      <c r="W7" s="5" t="str">
        <v>2021</v>
      </c>
      <c r="X7" s="5" t="str">
        <v>2022</v>
      </c>
      <c r="Y7" s="5" t="str">
        <v>2023</v>
      </c>
      <c r="Z7" s="5" t="str">
        <v>2024</v>
      </c>
      <c r="AA7" s="5" t="str">
        <v>2025</v>
      </c>
    </row>
    <row r="8" spans="2:27" x14ac:dyDescent="0.3">
      <c r="B8" s="4" t="str">
        <v>Annual Dividend (IDR)</v>
      </c>
      <c r="C8" s="24">
        <v>85</v>
      </c>
      <c r="D8" s="24">
        <v>140</v>
      </c>
      <c r="E8" s="24">
        <v>225</v>
      </c>
      <c r="F8" s="24">
        <v>162.5</v>
      </c>
      <c r="G8" s="24">
        <v>130</v>
      </c>
      <c r="H8" s="24">
        <v>145</v>
      </c>
      <c r="I8" s="24">
        <v>170</v>
      </c>
      <c r="J8" s="24">
        <v>63.5</v>
      </c>
      <c r="K8" s="24">
        <v>140</v>
      </c>
      <c r="L8" s="24">
        <v>112.5</v>
      </c>
      <c r="M8" s="24">
        <v>113.5</v>
      </c>
      <c r="N8" s="24">
        <v>113.5</v>
      </c>
      <c r="O8" s="24">
        <v>116</v>
      </c>
      <c r="P8" s="24">
        <v>125</v>
      </c>
      <c r="Q8" s="24">
        <v>208</v>
      </c>
      <c r="R8" s="24">
        <v>350</v>
      </c>
      <c r="S8" s="24">
        <v>340</v>
      </c>
      <c r="T8" s="24">
        <v>260</v>
      </c>
      <c r="U8" s="24">
        <v>355</v>
      </c>
      <c r="V8" s="24">
        <v>553</v>
      </c>
      <c r="W8" s="24">
        <v>457</v>
      </c>
      <c r="X8" s="24">
        <v>155</v>
      </c>
      <c r="Y8" s="24">
        <v>212.5</v>
      </c>
      <c r="Z8" s="24">
        <v>277.5</v>
      </c>
      <c r="AA8" s="24">
        <v>250</v>
      </c>
    </row>
    <row r="9" spans="2:27" x14ac:dyDescent="0.3">
      <c r="B9" t="s">
        <v>51</v>
      </c>
      <c r="D9" s="6">
        <f>(D8-C8)/C8</f>
        <v>0.6470588235294118</v>
      </c>
      <c r="E9" s="6">
        <f t="shared" ref="E9:AA9" si="0">(E8-D8)/D8</f>
        <v>0.6071428571428571</v>
      </c>
      <c r="F9" s="6">
        <f t="shared" si="0"/>
        <v>-0.27777777777777779</v>
      </c>
      <c r="G9" s="6">
        <f t="shared" si="0"/>
        <v>-0.2</v>
      </c>
      <c r="H9" s="6">
        <f t="shared" si="0"/>
        <v>0.11538461538461539</v>
      </c>
      <c r="I9" s="6">
        <f t="shared" si="0"/>
        <v>0.17241379310344829</v>
      </c>
      <c r="J9" s="6">
        <f t="shared" si="0"/>
        <v>-0.62647058823529411</v>
      </c>
      <c r="K9" s="6">
        <f t="shared" si="0"/>
        <v>1.204724409448819</v>
      </c>
      <c r="L9" s="6">
        <f t="shared" si="0"/>
        <v>-0.19642857142857142</v>
      </c>
      <c r="M9" s="6">
        <f t="shared" si="0"/>
        <v>8.8888888888888889E-3</v>
      </c>
      <c r="N9" s="6">
        <f t="shared" si="0"/>
        <v>0</v>
      </c>
      <c r="O9" s="6">
        <f t="shared" si="0"/>
        <v>2.2026431718061675E-2</v>
      </c>
      <c r="P9" s="6">
        <f t="shared" si="0"/>
        <v>7.7586206896551727E-2</v>
      </c>
      <c r="Q9" s="6">
        <f t="shared" si="0"/>
        <v>0.66400000000000003</v>
      </c>
      <c r="R9" s="6">
        <f t="shared" si="0"/>
        <v>0.68269230769230771</v>
      </c>
      <c r="S9" s="6">
        <f t="shared" si="0"/>
        <v>-2.8571428571428571E-2</v>
      </c>
      <c r="T9" s="6">
        <f t="shared" si="0"/>
        <v>-0.23529411764705882</v>
      </c>
      <c r="U9" s="6">
        <f t="shared" si="0"/>
        <v>0.36538461538461536</v>
      </c>
      <c r="V9" s="6">
        <f t="shared" si="0"/>
        <v>0.55774647887323947</v>
      </c>
      <c r="W9" s="6">
        <f t="shared" si="0"/>
        <v>-0.17359855334538879</v>
      </c>
      <c r="X9" s="6">
        <f t="shared" si="0"/>
        <v>-0.66083150984682715</v>
      </c>
      <c r="Y9" s="6">
        <f t="shared" si="0"/>
        <v>0.37096774193548387</v>
      </c>
      <c r="Z9" s="6">
        <f t="shared" si="0"/>
        <v>0.30588235294117649</v>
      </c>
      <c r="AA9" s="6">
        <f t="shared" si="0"/>
        <v>-9.90990990990991E-2</v>
      </c>
    </row>
    <row r="10" spans="2:27" x14ac:dyDescent="0.3"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2:27" x14ac:dyDescent="0.3"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2:27" x14ac:dyDescent="0.3">
      <c r="I12" s="45" t="s">
        <v>76</v>
      </c>
      <c r="J12" s="45"/>
      <c r="K12" s="45"/>
      <c r="L12" s="45"/>
      <c r="M12" s="45"/>
      <c r="N12" s="45"/>
      <c r="O12" s="45"/>
      <c r="P12" s="45"/>
    </row>
    <row r="13" spans="2:27" ht="14.4" customHeight="1" x14ac:dyDescent="0.3">
      <c r="B13" s="10" t="s">
        <v>54</v>
      </c>
      <c r="C13" s="10" t="s">
        <v>74</v>
      </c>
      <c r="E13" s="10" t="s">
        <v>63</v>
      </c>
      <c r="F13" s="10"/>
      <c r="H13" s="44" t="s">
        <v>53</v>
      </c>
      <c r="I13" s="46">
        <f>C24</f>
        <v>3698.4959885667113</v>
      </c>
      <c r="J13" s="43">
        <f t="shared" ref="J13:L13" si="1">K13-0.05%</f>
        <v>8.8136732207307458E-2</v>
      </c>
      <c r="K13" s="43">
        <f t="shared" si="1"/>
        <v>8.8636732207307459E-2</v>
      </c>
      <c r="L13" s="43">
        <f>M13-0.05%</f>
        <v>8.9136732207307459E-2</v>
      </c>
      <c r="M13" s="43">
        <f>F17</f>
        <v>8.963673220730746E-2</v>
      </c>
      <c r="N13" s="43">
        <f>M13+0.05%</f>
        <v>9.013673220730746E-2</v>
      </c>
      <c r="O13" s="43">
        <f>N13+0.05%</f>
        <v>9.063673220730746E-2</v>
      </c>
      <c r="P13" s="43">
        <f>O13+0.05%</f>
        <v>9.1136732207307461E-2</v>
      </c>
    </row>
    <row r="14" spans="2:27" ht="14.4" customHeight="1" x14ac:dyDescent="0.3">
      <c r="B14" t="s">
        <v>52</v>
      </c>
      <c r="C14" s="7">
        <f>AVERAGE(Q9:AA9)</f>
        <v>0.15902534439245641</v>
      </c>
      <c r="E14" t="s">
        <v>56</v>
      </c>
      <c r="F14" s="6">
        <v>6.5839999999999996E-2</v>
      </c>
      <c r="H14" s="44"/>
      <c r="I14" s="43">
        <f t="shared" ref="I14:I15" si="2">I15+0.05%</f>
        <v>2.2146113034686665E-2</v>
      </c>
      <c r="J14" s="47">
        <f t="dataTable" ref="J14:P20" dt2D="1" dtr="1" r1="C22" r2="C23"/>
        <v>3872.3159664592545</v>
      </c>
      <c r="K14" s="47">
        <v>3843.1967011053998</v>
      </c>
      <c r="L14" s="47">
        <v>3814.5121125124638</v>
      </c>
      <c r="M14" s="47">
        <v>3786.2525398542539</v>
      </c>
      <c r="N14" s="47">
        <v>3758.4086064857302</v>
      </c>
      <c r="O14" s="47">
        <v>3730.9712095700065</v>
      </c>
      <c r="P14" s="47">
        <v>3703.9315101564184</v>
      </c>
    </row>
    <row r="15" spans="2:27" x14ac:dyDescent="0.3">
      <c r="B15" s="32" t="s">
        <v>53</v>
      </c>
      <c r="C15" s="33">
        <f>((AA8/Q8)^(1/(AA7-Q7-1))-1)</f>
        <v>2.0646113034686664E-2</v>
      </c>
      <c r="E15" t="s">
        <v>57</v>
      </c>
      <c r="F15" s="6">
        <f>DATA!AA4</f>
        <v>3.758988161677479E-2</v>
      </c>
      <c r="H15" s="44"/>
      <c r="I15" s="43">
        <f t="shared" si="2"/>
        <v>2.1646113034686665E-2</v>
      </c>
      <c r="J15" s="47">
        <v>3841.3167366599564</v>
      </c>
      <c r="K15" s="48">
        <v>3812.6461796170242</v>
      </c>
      <c r="L15" s="48">
        <v>3784.4004306051102</v>
      </c>
      <c r="M15" s="48">
        <v>3756.5701175659178</v>
      </c>
      <c r="N15" s="48">
        <v>3729.1461421153672</v>
      </c>
      <c r="O15" s="48">
        <v>3702.1196696265156</v>
      </c>
      <c r="P15" s="47">
        <v>3675.4821197406081</v>
      </c>
    </row>
    <row r="16" spans="2:27" x14ac:dyDescent="0.3">
      <c r="E16" t="s">
        <v>58</v>
      </c>
      <c r="F16" s="23">
        <f>SLOPE(DATA!R176:R242,DATA!T176:T242)</f>
        <v>0.84235867207685233</v>
      </c>
      <c r="H16" s="44"/>
      <c r="I16" s="43">
        <f>I17+0.05%</f>
        <v>2.1146113034686664E-2</v>
      </c>
      <c r="J16" s="47">
        <v>3810.7802467215856</v>
      </c>
      <c r="K16" s="48">
        <v>3782.5483213559673</v>
      </c>
      <c r="L16" s="49">
        <v>3754.7316286461064</v>
      </c>
      <c r="M16" s="49">
        <v>3727.3210746607288</v>
      </c>
      <c r="N16" s="49">
        <v>3700.3078290966137</v>
      </c>
      <c r="O16" s="48">
        <v>3673.6833157942879</v>
      </c>
      <c r="P16" s="47">
        <v>3647.4392036602476</v>
      </c>
    </row>
    <row r="17" spans="2:16" x14ac:dyDescent="0.3">
      <c r="E17" s="30" t="s">
        <v>70</v>
      </c>
      <c r="F17" s="31">
        <f>F14+F16*(F14-F15)</f>
        <v>8.963673220730746E-2</v>
      </c>
      <c r="H17" s="44"/>
      <c r="I17" s="43">
        <f>C15</f>
        <v>2.0646113034686664E-2</v>
      </c>
      <c r="J17" s="47">
        <v>3780.6962121068245</v>
      </c>
      <c r="K17" s="48">
        <v>3752.8931397262945</v>
      </c>
      <c r="L17" s="49">
        <v>3725.4960072060903</v>
      </c>
      <c r="M17" s="50">
        <v>3698.4959885667113</v>
      </c>
      <c r="N17" s="49">
        <v>3671.8845118479667</v>
      </c>
      <c r="O17" s="48">
        <v>3645.6532500356384</v>
      </c>
      <c r="P17" s="47">
        <v>3619.7941123742994</v>
      </c>
    </row>
    <row r="18" spans="2:16" x14ac:dyDescent="0.3">
      <c r="H18" s="44"/>
      <c r="I18" s="43">
        <f>I17-0.05%</f>
        <v>2.0146113034686663E-2</v>
      </c>
      <c r="J18" s="47">
        <v>3751.0546508064831</v>
      </c>
      <c r="K18" s="48">
        <v>3723.6709397514514</v>
      </c>
      <c r="L18" s="49">
        <v>3696.6841480368093</v>
      </c>
      <c r="M18" s="49">
        <v>3670.0857079016455</v>
      </c>
      <c r="N18" s="49">
        <v>3643.8672964110287</v>
      </c>
      <c r="O18" s="48">
        <v>3618.0208267730777</v>
      </c>
      <c r="P18" s="47">
        <v>3592.5384400229673</v>
      </c>
    </row>
    <row r="19" spans="2:16" ht="15" thickBot="1" x14ac:dyDescent="0.35">
      <c r="H19" s="44"/>
      <c r="I19" s="43">
        <f t="shared" ref="I19:I20" si="3">I18-0.05%</f>
        <v>1.9646113034686663E-2</v>
      </c>
      <c r="J19" s="47">
        <v>3721.8458722968135</v>
      </c>
      <c r="K19" s="48">
        <v>3694.8723075069074</v>
      </c>
      <c r="L19" s="48">
        <v>3668.2869039553252</v>
      </c>
      <c r="M19" s="48">
        <v>3642.08134278642</v>
      </c>
      <c r="N19" s="48">
        <v>3616.2475411718565</v>
      </c>
      <c r="O19" s="48">
        <v>3590.7776439986924</v>
      </c>
      <c r="P19" s="47">
        <v>3565.6640159062536</v>
      </c>
    </row>
    <row r="20" spans="2:16" x14ac:dyDescent="0.3">
      <c r="B20" s="10" t="s">
        <v>71</v>
      </c>
      <c r="C20" s="9"/>
      <c r="E20" s="36" t="s">
        <v>77</v>
      </c>
      <c r="F20" s="37"/>
      <c r="H20" s="44"/>
      <c r="I20" s="43">
        <f t="shared" si="3"/>
        <v>1.9146113034686663E-2</v>
      </c>
      <c r="J20" s="47">
        <v>3693.0604669770046</v>
      </c>
      <c r="K20" s="47">
        <v>3666.4881000090031</v>
      </c>
      <c r="L20" s="47">
        <v>3640.2953891618095</v>
      </c>
      <c r="M20" s="47">
        <v>3614.4742555706343</v>
      </c>
      <c r="N20" s="47">
        <v>3589.0168479744161</v>
      </c>
      <c r="O20" s="47">
        <v>3563.9155347566048</v>
      </c>
      <c r="P20" s="47">
        <v>3539.1628963176231</v>
      </c>
    </row>
    <row r="21" spans="2:16" x14ac:dyDescent="0.3">
      <c r="B21" t="s">
        <v>72</v>
      </c>
      <c r="C21" s="27">
        <f>AA8</f>
        <v>250</v>
      </c>
      <c r="E21" s="38"/>
      <c r="F21" s="39"/>
    </row>
    <row r="22" spans="2:16" x14ac:dyDescent="0.3">
      <c r="B22" t="s">
        <v>70</v>
      </c>
      <c r="C22" s="7">
        <f>F17</f>
        <v>8.963673220730746E-2</v>
      </c>
      <c r="E22" s="38"/>
      <c r="F22" s="39"/>
    </row>
    <row r="23" spans="2:16" x14ac:dyDescent="0.3">
      <c r="B23" t="s">
        <v>55</v>
      </c>
      <c r="C23" s="7">
        <f>C15</f>
        <v>2.0646113034686664E-2</v>
      </c>
      <c r="E23" s="38"/>
      <c r="F23" s="39"/>
    </row>
    <row r="24" spans="2:16" ht="15" thickBot="1" x14ac:dyDescent="0.35">
      <c r="B24" s="34" t="s">
        <v>73</v>
      </c>
      <c r="C24" s="35">
        <f>(C21*(1+C23))/(C22-C23)</f>
        <v>3698.4959885667113</v>
      </c>
      <c r="E24" s="40"/>
      <c r="F24" s="41"/>
    </row>
  </sheetData>
  <mergeCells count="4">
    <mergeCell ref="I12:P12"/>
    <mergeCell ref="H13:H20"/>
    <mergeCell ref="B2:H5"/>
    <mergeCell ref="E20:F2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Sheet4</vt:lpstr>
      <vt:lpstr>DDM Estimate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Akmal Farouqi</dc:creator>
  <cp:lastModifiedBy>Muhammad Akmal Farouqi</cp:lastModifiedBy>
  <dcterms:created xsi:type="dcterms:W3CDTF">2025-07-23T14:46:58Z</dcterms:created>
  <dcterms:modified xsi:type="dcterms:W3CDTF">2025-07-23T17:39:18Z</dcterms:modified>
</cp:coreProperties>
</file>