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0.xml" ContentType="application/vnd.openxmlformats-officedocument.drawing+xml"/>
  <Override PartName="/xl/tables/table1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8_{BDF5812D-188D-47EF-BF13-CAE585410025}" xr6:coauthVersionLast="47" xr6:coauthVersionMax="47" xr10:uidLastSave="{00000000-0000-0000-0000-000000000000}"/>
  <bookViews>
    <workbookView xWindow="5760" yWindow="324" windowWidth="17280" windowHeight="11916" xr2:uid="{4B363B39-5CDB-4D72-964F-705C1F2BEAA2}"/>
  </bookViews>
  <sheets>
    <sheet name="NTP" sheetId="3" r:id="rId1"/>
    <sheet name="Upah Pekerja Indonesia" sheetId="5" r:id="rId2"/>
    <sheet name="rata-rata upah jatim" sheetId="10" r:id="rId3"/>
    <sheet name="Lapangan Pekerjaan" sheetId="1" r:id="rId4"/>
    <sheet name="Persentase Miskin" sheetId="2" r:id="rId5"/>
    <sheet name="Struktur Ongkos" sheetId="4" r:id="rId6"/>
    <sheet name="Alokasi Pupuk" sheetId="7" r:id="rId7"/>
    <sheet name="Pekerjaan Utama" sheetId="9" r:id="rId8"/>
    <sheet name="Jumlah Penduduk" sheetId="12" r:id="rId9"/>
    <sheet name="Alat Mesin Pertanian" sheetId="13" r:id="rId10"/>
    <sheet name="Pupuk Subsidi Jawa Timur" sheetId="14" r:id="rId11"/>
    <sheet name="Luas Panen" sheetId="15" r:id="rId12"/>
    <sheet name="Petani Digital" sheetId="16" r:id="rId13"/>
    <sheet name="Produksi Padi" sheetId="17" r:id="rId14"/>
    <sheet name="Perhitungan IP" sheetId="22" r:id="rId15"/>
    <sheet name="IP400 Jatim" sheetId="18" r:id="rId16"/>
    <sheet name="Produktivitas IP400 Nganjuk" sheetId="20" r:id="rId17"/>
    <sheet name="Impor Pupuk" sheetId="11" r:id="rId18"/>
    <sheet name="Amonia" sheetId="19" r:id="rId19"/>
    <sheet name="Kelompok Tani" sheetId="21" r:id="rId20"/>
    <sheet name="Subsidi Pupuk" sheetId="23" r:id="rId21"/>
    <sheet name="Survei Petani" sheetId="25" r:id="rId22"/>
    <sheet name="RTUP" sheetId="27" r:id="rId23"/>
  </sheets>
  <definedNames>
    <definedName name="_xlnm._FilterDatabase" localSheetId="8" hidden="1">'Jumlah Penduduk'!$A$4:$B$38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2" l="1"/>
  <c r="B27" i="21"/>
  <c r="C27" i="21"/>
  <c r="B42" i="27"/>
  <c r="N43" i="22"/>
  <c r="L43" i="22"/>
  <c r="W6" i="22" s="1"/>
  <c r="X6" i="22" s="1"/>
  <c r="S30" i="22" s="1"/>
  <c r="F43" i="22"/>
  <c r="J43" i="22"/>
  <c r="K5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H43" i="22"/>
  <c r="U6" i="22" s="1"/>
  <c r="V6" i="22" s="1"/>
  <c r="S29" i="22" s="1"/>
  <c r="D43" i="22"/>
  <c r="S6" i="22" s="1"/>
  <c r="T6" i="22" s="1"/>
  <c r="S28" i="22" s="1"/>
  <c r="S5" i="22"/>
  <c r="T5" i="22" s="1"/>
  <c r="T28" i="22" s="1"/>
  <c r="U5" i="22"/>
  <c r="V5" i="22" s="1"/>
  <c r="T29" i="22" s="1"/>
  <c r="W5" i="22"/>
  <c r="X5" i="22" s="1"/>
  <c r="T30" i="22" s="1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5" i="22"/>
  <c r="C43" i="22"/>
  <c r="B43" i="22"/>
  <c r="B15" i="18"/>
  <c r="E22" i="9"/>
  <c r="H7" i="10"/>
  <c r="H6" i="10"/>
  <c r="H5" i="10"/>
  <c r="O43" i="22" l="1"/>
  <c r="K43" i="22"/>
  <c r="S31" i="22"/>
  <c r="T31" i="22"/>
  <c r="G43" i="22"/>
  <c r="H9" i="10"/>
</calcChain>
</file>

<file path=xl/sharedStrings.xml><?xml version="1.0" encoding="utf-8"?>
<sst xmlns="http://schemas.openxmlformats.org/spreadsheetml/2006/main" count="976" uniqueCount="457">
  <si>
    <t>Pertanian</t>
  </si>
  <si>
    <t xml:space="preserve">Manufaktur </t>
  </si>
  <si>
    <t>Jasa</t>
  </si>
  <si>
    <t>Perkotaan (Urban)</t>
  </si>
  <si>
    <t>Pedesaan (Rural)</t>
  </si>
  <si>
    <t>Total</t>
  </si>
  <si>
    <t>Maret 2016</t>
  </si>
  <si>
    <t>September 2016</t>
  </si>
  <si>
    <t>Maret 2017</t>
  </si>
  <si>
    <t>September 2017</t>
  </si>
  <si>
    <t>Maret 2018</t>
  </si>
  <si>
    <t>September 2018</t>
  </si>
  <si>
    <t>Maret 2019</t>
  </si>
  <si>
    <t>September 2019</t>
  </si>
  <si>
    <t>Maret 2020</t>
  </si>
  <si>
    <t>September 2020</t>
  </si>
  <si>
    <t>Maret 2021</t>
  </si>
  <si>
    <t>September 2021</t>
  </si>
  <si>
    <t>Maret 2022</t>
  </si>
  <si>
    <t>September 2022</t>
  </si>
  <si>
    <t xml:space="preserve">Perkotaan + Pedesaan </t>
  </si>
  <si>
    <t>Sumber : Publikasi Jawa Timur dalam Angka 2023</t>
  </si>
  <si>
    <t>NTP Tanaman Pangan</t>
  </si>
  <si>
    <t>NTP Tanaman Hortikultura</t>
  </si>
  <si>
    <t>NTP Tanaman Perkebunan Rakyat</t>
  </si>
  <si>
    <t>2019-01</t>
  </si>
  <si>
    <t>2019-03</t>
  </si>
  <si>
    <t>2019-05</t>
  </si>
  <si>
    <t>2019-07</t>
  </si>
  <si>
    <t>2019-09</t>
  </si>
  <si>
    <t>2019-11</t>
  </si>
  <si>
    <t>2020-01</t>
  </si>
  <si>
    <t>2020-03</t>
  </si>
  <si>
    <t>2020-05</t>
  </si>
  <si>
    <t>2020-07</t>
  </si>
  <si>
    <t>2020-09</t>
  </si>
  <si>
    <t>2020-11</t>
  </si>
  <si>
    <t>2021-01</t>
  </si>
  <si>
    <t>2021-03</t>
  </si>
  <si>
    <t>2021-05</t>
  </si>
  <si>
    <t>2021-07</t>
  </si>
  <si>
    <t>2021-09</t>
  </si>
  <si>
    <t>2021-11</t>
  </si>
  <si>
    <t>2022-01</t>
  </si>
  <si>
    <t>2022-03</t>
  </si>
  <si>
    <t>2022-05</t>
  </si>
  <si>
    <t>2022-07</t>
  </si>
  <si>
    <t>2022-09</t>
  </si>
  <si>
    <t>2022-11</t>
  </si>
  <si>
    <t>Ongkos Produksi</t>
  </si>
  <si>
    <t>Bibit/ Benih</t>
  </si>
  <si>
    <t xml:space="preserve">Pupuk </t>
  </si>
  <si>
    <t>Pestisida</t>
  </si>
  <si>
    <t>Tenaga Kerja dan Jasa Pertanian</t>
  </si>
  <si>
    <t>(dalam Ribu Rp)</t>
  </si>
  <si>
    <t>%</t>
  </si>
  <si>
    <t>Jagung</t>
  </si>
  <si>
    <t>Kedelai</t>
  </si>
  <si>
    <t xml:space="preserve">Biaya Produksi per Musim Tanam per Hektar Tanaman Jagung dan Kedelai (dalam Ribu Rupiah) tahun 2017 </t>
  </si>
  <si>
    <t>Sumber : Hasil Survei Struktur Ongkos Usaha Tanaman Palawija 2017 (SOUT2017) Provinsi Jawa Timur</t>
  </si>
  <si>
    <t>Upah Pekerja Usia &lt;= 35 (Juta Rupiah) di Sektor Pertanian vs Non pertanian Indonesia</t>
  </si>
  <si>
    <t>Nilai Tukar Petani Tanaman Pangan, Holtikultur, &amp; Perkebunan (2018=100) Provinsi Jawa Timur</t>
  </si>
  <si>
    <t>Persentase Kemiskinan di Desa dan Kota</t>
  </si>
  <si>
    <t>Sumber : Statistik Pemuda Jawa Timur 2016-2022</t>
  </si>
  <si>
    <t>Persentase Pemuda (26-30 Tahun) Jawa Timur Bekerja Menurut Lapangan Usaha Utama 
(Tiga Sektor)</t>
  </si>
  <si>
    <t>Sumber : Badan Pusat Statistik (2023)</t>
  </si>
  <si>
    <t>https://dokumjdih.jatimprov.go.id/upload/45766/2022KG0035751.pdf</t>
  </si>
  <si>
    <t>Alokasi pupuk bersubsidi Jawa Timur (Pemprov Jawa Timur)</t>
  </si>
  <si>
    <t>Jenis Pupuk</t>
  </si>
  <si>
    <t>Urea</t>
  </si>
  <si>
    <t>NPK</t>
  </si>
  <si>
    <t>NPK Formula</t>
  </si>
  <si>
    <t>Alokasi pupuk bersubsidi Provinsi Jawa Timur</t>
  </si>
  <si>
    <t>Sumber: Badan Pusat Statistik Provinsi Jawa Timur (Statistik Nilai Tukar Petani Provinsi Jawa Timur 2020 dan 2022)</t>
  </si>
  <si>
    <t>Jawa Timur</t>
  </si>
  <si>
    <t>Nasional</t>
  </si>
  <si>
    <t>Sumber: https://www.bps.go.id/id/pressrelease/2023/07/17/2016/profil-kemiskinan-di-indonesia-maret-2023.html</t>
  </si>
  <si>
    <t>Penduduk Berumur 15 Tahun Ke Atas yang Bekerja Selama Seminggu yang Lalu Menurut Lapangan Pekerjaan Utama dan Jenis Kelamin, 2022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</si>
  <si>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</si>
  <si>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</si>
  <si>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</si>
  <si>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</si>
  <si>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</si>
  <si>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</si>
  <si>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</si>
  <si>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</si>
  <si>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</si>
  <si>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</si>
  <si>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</si>
  <si>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</si>
  <si>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M, N</t>
  </si>
  <si>
    <t>O</t>
  </si>
  <si>
    <t>P</t>
  </si>
  <si>
    <t>Q</t>
  </si>
  <si>
    <t>R, S, T, U</t>
  </si>
  <si>
    <t>NA</t>
  </si>
  <si>
    <t>Pasuruan</t>
  </si>
  <si>
    <t>Malang</t>
  </si>
  <si>
    <t>Blitar</t>
  </si>
  <si>
    <t>Sumenep</t>
  </si>
  <si>
    <t>Lamongan</t>
  </si>
  <si>
    <t>Nganjuk</t>
  </si>
  <si>
    <t>Banyuwangi</t>
  </si>
  <si>
    <t>Jember</t>
  </si>
  <si>
    <t>Lumajang</t>
  </si>
  <si>
    <t>Ponorogo</t>
  </si>
  <si>
    <t>Pacitan</t>
  </si>
  <si>
    <t>Industri</t>
  </si>
  <si>
    <t>Lapangan Pekerjaan Utama</t>
  </si>
  <si>
    <t>Rata-Rata Upah (Rupiah)</t>
  </si>
  <si>
    <t>Indonesia</t>
  </si>
  <si>
    <t>Sumber: Statistik Impor Provinsi Jawa Timur (2017-2022)</t>
  </si>
  <si>
    <t xml:space="preserve"> Nilai Impor Pupuk di  Jawa Timur dan Indonesia (Nilai CIF (Juta USD)</t>
  </si>
  <si>
    <t>Access Time: January 18, 2024, 1:58 pm</t>
  </si>
  <si>
    <t>Source Url: https://sulut.bps.go.id/indicator/12/958/1/jumlah-penduduk-menurut-provinsi-di-indonesia.html</t>
  </si>
  <si>
    <t>2018-2019: Hasil proyeksi penduduk Survei Penduduk Antar Sensus (SUPAS) 2015 (Pertengahan tahun/Juni), 2020: Hasil Sensus Penduduk (SP) 2020 (September), 2021-2022: Hasil Proyeksi Penduduk Interim 2020–2023 (Pertengahan tahun/Juni)</t>
  </si>
  <si>
    <t>Papua</t>
  </si>
  <si>
    <t>Papua Barat</t>
  </si>
  <si>
    <t>Maluku Utara</t>
  </si>
  <si>
    <t>Maluku</t>
  </si>
  <si>
    <t>Nusa Tenggara Timur</t>
  </si>
  <si>
    <t>Nusa Tenggara Barat</t>
  </si>
  <si>
    <t>Bali</t>
  </si>
  <si>
    <t>Sulawesi Tenggara</t>
  </si>
  <si>
    <t>Sulawesi Barat</t>
  </si>
  <si>
    <t>Sulawesi Selatan</t>
  </si>
  <si>
    <t>Sulawesi Tengah</t>
  </si>
  <si>
    <t>Gorontalo</t>
  </si>
  <si>
    <t>Sulawesi Utara</t>
  </si>
  <si>
    <t>Kalimantan Utara</t>
  </si>
  <si>
    <t>Kalimantan Timur</t>
  </si>
  <si>
    <t>Kalimantan Selatan</t>
  </si>
  <si>
    <t>Kalimantan Tengah</t>
  </si>
  <si>
    <t>Kalimantan Barat</t>
  </si>
  <si>
    <t>DI Yogyakarta</t>
  </si>
  <si>
    <t>Jawa Tengah</t>
  </si>
  <si>
    <t>Banten</t>
  </si>
  <si>
    <t>Jawa Barat</t>
  </si>
  <si>
    <t>DKI Jakarta</t>
  </si>
  <si>
    <t>Lampung</t>
  </si>
  <si>
    <t>Bengkulu</t>
  </si>
  <si>
    <t>Kep. Bangka Belitung</t>
  </si>
  <si>
    <t>Sumatera Selatan</t>
  </si>
  <si>
    <t>Jambi</t>
  </si>
  <si>
    <t>Kep. Riau</t>
  </si>
  <si>
    <t>Riau</t>
  </si>
  <si>
    <t>Sumatera Barat</t>
  </si>
  <si>
    <t>Sumatera Utara</t>
  </si>
  <si>
    <t>Aceh</t>
  </si>
  <si>
    <t>Provinsi di Indonesia</t>
  </si>
  <si>
    <t>Jumlah Penduduk Menurut Provinsi di Indonesia (Ribu Jiwa) 2022</t>
  </si>
  <si>
    <t>sumber: Direktorat Jenderal Sarana dan Prasarana Pertanian 2022</t>
  </si>
  <si>
    <t>Tahun</t>
  </si>
  <si>
    <t>Pupuk Subsidi Jawa Timur</t>
  </si>
  <si>
    <t>Bantuan Alat dan Mesin Pertanian di Provinsi Jawa Timur</t>
  </si>
  <si>
    <t>Dinas Pertanian dan Ketahanan Pangan (DPKP) Provinsi Jatim, 2023</t>
  </si>
  <si>
    <t>Sumber/Source: BPS, Survei Angkatan Kerja Nasional (Sakernas) Agustus/BPS-Statistics Indonesia, August National Labor Force Survey</t>
  </si>
  <si>
    <t>Sumber/Source:  BPS, Survei Angkatan Kerja Nasional (Sakernas) Agustus/BPS-Statistics Indonesia, August National Labor Force Survey</t>
  </si>
  <si>
    <t>Perhitungan</t>
  </si>
  <si>
    <t>Luas Panen</t>
  </si>
  <si>
    <t>Luas Panen Padi di Provinsi Jawa Timur (Juta ha)</t>
  </si>
  <si>
    <t>Jumlah Petani Umur 19–39 Tahun dan/atau Menggunakan Teknologi Digital di Provinsi Jawa Timur (orang), 2023</t>
  </si>
  <si>
    <t>Petani Milenial Umur 19-39 Tahun</t>
  </si>
  <si>
    <t>Menggunakan teknologi Digital</t>
  </si>
  <si>
    <t>petani umur lebih dari 39 tahun dan menggunakan teknologi digital</t>
  </si>
  <si>
    <t>petani umur kurang dari 19 tahun dan menggunakan teknologi digital</t>
  </si>
  <si>
    <t>Tidak menggunakan teknologi digital</t>
  </si>
  <si>
    <t>Survei KSA Padi (Pendataan Statistik Pertanian Tanaman Pangan Terintegrasi dengan Metode Kerangka Sampel Area Komoditas Padi)</t>
  </si>
  <si>
    <t>Luas panen padi</t>
  </si>
  <si>
    <t>Dihasilkan dari kegiatan</t>
  </si>
  <si>
    <t>Indikator</t>
  </si>
  <si>
    <t>Metadata Indikator</t>
  </si>
  <si>
    <t>Provinsi</t>
  </si>
  <si>
    <t>Sumber : Badan Pusat Statistik, 2023</t>
  </si>
  <si>
    <t>https://www.bps.go.id/id/statistics-table/2/MTQ5OCMy/luas-panen--produksi--dan-produktivitas-padi-menurut-provinsi.html</t>
  </si>
  <si>
    <t>sumber: Sensus Pertanian Badan Pusat Statistik, 2023</t>
  </si>
  <si>
    <t>No</t>
  </si>
  <si>
    <t>Kabupaten</t>
  </si>
  <si>
    <t>Luas (Hektar)</t>
  </si>
  <si>
    <t>Supply-Demand Amonia</t>
  </si>
  <si>
    <t>Produksi</t>
  </si>
  <si>
    <t>Impor</t>
  </si>
  <si>
    <t>Ekspor</t>
  </si>
  <si>
    <t>Permintaan</t>
  </si>
  <si>
    <t>Sumber: Kementerian Perindustrian, 2023</t>
  </si>
  <si>
    <t>No.</t>
  </si>
  <si>
    <t>Kecamatan</t>
  </si>
  <si>
    <t>Desa</t>
  </si>
  <si>
    <t>POKTAN</t>
  </si>
  <si>
    <t>Luas Panen (Ha)</t>
  </si>
  <si>
    <t>Produktivitas (Ton/Ha)</t>
  </si>
  <si>
    <t>Musim Tanam I</t>
  </si>
  <si>
    <t>Musim Tanam II</t>
  </si>
  <si>
    <t>Musim Tanam III</t>
  </si>
  <si>
    <t>Musim Tanam IV</t>
  </si>
  <si>
    <t>Produktivitas (Ton/kw)</t>
  </si>
  <si>
    <t>Prambon</t>
  </si>
  <si>
    <t>Tanjungtani</t>
  </si>
  <si>
    <t xml:space="preserve">Tanjung Makmur </t>
  </si>
  <si>
    <t>Singkalanyar</t>
  </si>
  <si>
    <t>Tani Membangun</t>
  </si>
  <si>
    <t>Baron</t>
  </si>
  <si>
    <t>Margo Mulyo</t>
  </si>
  <si>
    <t>Sumber Rejeki</t>
  </si>
  <si>
    <t>Mabung</t>
  </si>
  <si>
    <t>Manunggal Tani</t>
  </si>
  <si>
    <t>Katerban</t>
  </si>
  <si>
    <t>Baru Muncul</t>
  </si>
  <si>
    <t>Murih Mulyo</t>
  </si>
  <si>
    <t>Tanjunganom</t>
  </si>
  <si>
    <t>Sonobekel</t>
  </si>
  <si>
    <t>Tani Mulyo</t>
  </si>
  <si>
    <t>Margo Rukun</t>
  </si>
  <si>
    <t>Wargo Tani I</t>
  </si>
  <si>
    <t>Tgl Tanam</t>
  </si>
  <si>
    <t>Varietas</t>
  </si>
  <si>
    <t>Ciherang</t>
  </si>
  <si>
    <t>Inpari 32</t>
  </si>
  <si>
    <t>Des -21</t>
  </si>
  <si>
    <t>Okt-21</t>
  </si>
  <si>
    <t>Musim Tanam</t>
  </si>
  <si>
    <t>MT I</t>
  </si>
  <si>
    <t>MT II</t>
  </si>
  <si>
    <t>MT III</t>
  </si>
  <si>
    <t>MT IV</t>
  </si>
  <si>
    <t>Produksi (Ton/Ha)</t>
  </si>
  <si>
    <t>Belum Panen</t>
  </si>
  <si>
    <t>Impor pupuk (Ribu ton)</t>
  </si>
  <si>
    <t>Produktibitas Kabupaten Nganjuk IP400</t>
  </si>
  <si>
    <t>Sumber: Sukses menanam padi pola IP400, 2022</t>
  </si>
  <si>
    <t>Sumber: Badan Pusat Statistik, 2023</t>
  </si>
  <si>
    <t>Perkembangan Kelompok Tani 2016-2020</t>
  </si>
  <si>
    <t>Kelompok Tani</t>
  </si>
  <si>
    <t>Sumber: Sistem Informasi Manajemen Penyuluhan Pertanian</t>
  </si>
  <si>
    <t>Kelompok Tani 2020</t>
  </si>
  <si>
    <t>Pemula</t>
  </si>
  <si>
    <t>Lanjut</t>
  </si>
  <si>
    <t>Madya</t>
  </si>
  <si>
    <t>Utama</t>
  </si>
  <si>
    <t>Belum Diketahui</t>
  </si>
  <si>
    <t>Luas Sawah yang Dilindungi (LSD) (Ha)</t>
  </si>
  <si>
    <t>IP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</si>
  <si>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</si>
  <si>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</si>
  <si>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</si>
  <si>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</si>
  <si>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</si>
  <si>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</si>
  <si>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</si>
  <si>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</si>
  <si>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</si>
  <si>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</si>
  <si>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</si>
  <si>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</si>
  <si>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</si>
  <si>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</si>
  <si>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</si>
  <si>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</si>
  <si>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</si>
  <si>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</si>
  <si>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</si>
  <si>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</si>
  <si>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</si>
  <si>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</si>
  <si>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</si>
  <si>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</si>
  <si>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</si>
  <si>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</si>
  <si>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</si>
  <si>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</si>
  <si>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</si>
  <si>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</si>
  <si>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</si>
  <si>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</si>
  <si>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</si>
  <si>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</si>
  <si>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</si>
  <si>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</si>
  <si>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</si>
  <si>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</si>
  <si>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Sumber:</t>
  </si>
  <si>
    <t>ATR/BPN, 2021 : https://ditjenpptr.atrbpn.go.id/hukum/assets/images/posts/c0692f4d94a9144dac73e873e2b635c0.pdf</t>
  </si>
  <si>
    <t>Luas Baku Sawah (BLS) (Ha)</t>
  </si>
  <si>
    <t>IP 2022</t>
  </si>
  <si>
    <t>Persentase Rumah Tangga Padi yang Menerima Bantuan Subsidi Pupuk di Jawa Timur</t>
  </si>
  <si>
    <t>Gratis</t>
  </si>
  <si>
    <t>Subsidi Harga</t>
  </si>
  <si>
    <t>Tidak Mendapatkan Bantuan</t>
  </si>
  <si>
    <t>Sumber: Analisis Produktivitas Padi di Indonesia 2022</t>
  </si>
  <si>
    <t>Luas Baku Sawah (LBS) (Ha)</t>
  </si>
  <si>
    <t>Indeks Pertanaman</t>
  </si>
  <si>
    <t>Rata-Rata Persentase Pertumbuhan</t>
  </si>
  <si>
    <t>Produktivitas (ku/Ha)</t>
  </si>
  <si>
    <t>Produksi (Ton)</t>
  </si>
  <si>
    <t>BPS Jawa Timur, 2022: https://jatim.bps.go.id/statictable/2023/03/16/2521/luas-panen-produktivitas-dan-produksi-padi-menurut-kabupaten-kota-di-provinsi-jawa-timur-2021-dan-2022.html</t>
  </si>
  <si>
    <t>https://jatim.bps.go.id/statictable/2023/02/06/2409/-luas-panen-produktivitas-dan-produksi-padi1-menurut-kabupaten-kota-di-provinsi-jawa-timur-2020-dan-2021.html</t>
  </si>
  <si>
    <t>Kabupaten/Kota</t>
  </si>
  <si>
    <t>Produktivitas</t>
  </si>
  <si>
    <t>Persepsi Responden</t>
  </si>
  <si>
    <t>Responden (Orang)</t>
  </si>
  <si>
    <t>Persentase (%)</t>
  </si>
  <si>
    <t>Setuju</t>
  </si>
  <si>
    <t>Cukup Setuju</t>
  </si>
  <si>
    <t>Jumlah</t>
  </si>
  <si>
    <t>Tanggapan dengan Diadakannya Program Kartu Tani (Kab. Sumenep)</t>
  </si>
  <si>
    <t>Presepsi sarana dan prasarana kartu tani</t>
  </si>
  <si>
    <t>Kurang Tersedia</t>
  </si>
  <si>
    <t>Cukup Tersedia</t>
  </si>
  <si>
    <t>Sumber: 
PERSEPSI PETANI ( Pengguna kartu tani )TERHADAP KEBIJAKAN PROGRAM KARTU TANI DI KECAMATAN BATANG BATANG SUMENEP, Basuki (2019)</t>
  </si>
  <si>
    <t>Kabupaten/ Kota</t>
  </si>
  <si>
    <t>RTUP</t>
  </si>
  <si>
    <t>sumber: Sensus Pertanian 2023</t>
  </si>
  <si>
    <t>Bukan Kelompok Tani</t>
  </si>
  <si>
    <t>Rumah Tangga Usaha Pertanian Kabupaten/ Kota Provinsi Jawa Timur 2023</t>
  </si>
  <si>
    <t>Survei Program Kartu Tani</t>
  </si>
  <si>
    <t>Produksi Padi Menurut Provinsi 2020-2023</t>
  </si>
  <si>
    <t>Perhitungan IP</t>
  </si>
  <si>
    <t>Tahun-Bulan</t>
  </si>
  <si>
    <t>(1)</t>
  </si>
  <si>
    <t>(2)</t>
  </si>
  <si>
    <t>(3)</t>
  </si>
  <si>
    <t>(4)</t>
  </si>
  <si>
    <t>(5)</t>
  </si>
  <si>
    <t>01. Pacitan</t>
  </si>
  <si>
    <t>02. Ponorogo</t>
  </si>
  <si>
    <t>03. Trenggalek</t>
  </si>
  <si>
    <t>04. Tulungagung</t>
  </si>
  <si>
    <t>05. Blitar</t>
  </si>
  <si>
    <t>06. Kediri</t>
  </si>
  <si>
    <t>07. Malang</t>
  </si>
  <si>
    <t>08. Lumajang</t>
  </si>
  <si>
    <t>09. Jember</t>
  </si>
  <si>
    <t>10. Banyuwangi</t>
  </si>
  <si>
    <t>11. Bondowoso</t>
  </si>
  <si>
    <t>12. Situbondo</t>
  </si>
  <si>
    <t>13. Probolinggo</t>
  </si>
  <si>
    <t>14. Pasuruan</t>
  </si>
  <si>
    <t>15. Sidoarjo</t>
  </si>
  <si>
    <t>16. Mojokerto</t>
  </si>
  <si>
    <t>17. Jombang</t>
  </si>
  <si>
    <t>18. Nganjuk</t>
  </si>
  <si>
    <t>19. Madiun</t>
  </si>
  <si>
    <t>20. Magetan</t>
  </si>
  <si>
    <t>21. Ngawi</t>
  </si>
  <si>
    <t>22. Bojonegoro</t>
  </si>
  <si>
    <t>23. Tuban</t>
  </si>
  <si>
    <t>24. Lamongan</t>
  </si>
  <si>
    <t>25. Gresik</t>
  </si>
  <si>
    <t>26. Bangkalan</t>
  </si>
  <si>
    <t>27. Sampang</t>
  </si>
  <si>
    <t>28. Pamekasan</t>
  </si>
  <si>
    <t>29. Sumenep</t>
  </si>
  <si>
    <t>71. Kota Kediri</t>
  </si>
  <si>
    <t>72. Kota Blitar</t>
  </si>
  <si>
    <t>73. Kota Malang</t>
  </si>
  <si>
    <t>74. Kota Probolinggo</t>
  </si>
  <si>
    <t>75. Kota Pasuruan</t>
  </si>
  <si>
    <t>76. Kota Mojokerto</t>
  </si>
  <si>
    <t>77. Kota Madiun</t>
  </si>
  <si>
    <t>78. Kota Surabaya</t>
  </si>
  <si>
    <t>79. Kota Batu</t>
  </si>
  <si>
    <t>Lapangan Usaha Utama</t>
  </si>
  <si>
    <t>Bulan</t>
  </si>
  <si>
    <t>(6)</t>
  </si>
  <si>
    <t>(7)</t>
  </si>
  <si>
    <t>(8)</t>
  </si>
  <si>
    <t>Biaya</t>
  </si>
  <si>
    <t>Alokasi Pupuk Bersubsidi (ton)</t>
  </si>
  <si>
    <t>Laki-Laki</t>
  </si>
  <si>
    <t>Perempuan</t>
  </si>
  <si>
    <r>
      <t>Catatan/</t>
    </r>
    <r>
      <rPr>
        <i/>
        <sz val="12"/>
        <color rgb="FF231F20"/>
        <rFont val="Calibri"/>
        <family val="2"/>
      </rPr>
      <t>Note</t>
    </r>
    <r>
      <rPr>
        <sz val="12"/>
        <color rgb="FF231F20"/>
        <rFont val="Calibri"/>
        <family val="2"/>
      </rPr>
      <t xml:space="preserve">:  </t>
    </r>
    <r>
      <rPr>
        <vertAlign val="superscript"/>
        <sz val="12"/>
        <color rgb="FF231F20"/>
        <rFont val="Calibri"/>
        <family val="2"/>
      </rPr>
      <t xml:space="preserve">1  </t>
    </r>
    <r>
      <rPr>
        <sz val="12"/>
        <color rgb="FF231F20"/>
        <rFont val="Calibri"/>
        <family val="2"/>
      </rPr>
      <t>A.  Pertanian, Kehutanan, Perikanan/</t>
    </r>
    <r>
      <rPr>
        <i/>
        <sz val="12"/>
        <color rgb="FF231F20"/>
        <rFont val="Calibri"/>
        <family val="2"/>
      </rPr>
      <t xml:space="preserve">Agriculture, Forestry, and Fishing
</t>
    </r>
    <r>
      <rPr>
        <sz val="12"/>
        <color rgb="FF231F20"/>
        <rFont val="Calibri"/>
        <family val="2"/>
      </rPr>
      <t>B.  Pertambangan dan Penggalian/</t>
    </r>
    <r>
      <rPr>
        <i/>
        <sz val="12"/>
        <color rgb="FF231F20"/>
        <rFont val="Calibri"/>
        <family val="2"/>
      </rPr>
      <t xml:space="preserve">Mining and Quarrying
</t>
    </r>
    <r>
      <rPr>
        <sz val="12"/>
        <color rgb="FF231F20"/>
        <rFont val="Calibri"/>
        <family val="2"/>
      </rPr>
      <t>C.  Industri Pengolahan/</t>
    </r>
    <r>
      <rPr>
        <i/>
        <sz val="12"/>
        <color rgb="FF231F20"/>
        <rFont val="Calibri"/>
        <family val="2"/>
      </rPr>
      <t xml:space="preserve">Manufacturing
</t>
    </r>
    <r>
      <rPr>
        <sz val="12"/>
        <color rgb="FF231F20"/>
        <rFont val="Calibri"/>
        <family val="2"/>
      </rPr>
      <t>D.  Pengadaan Listrik dan Gas/</t>
    </r>
    <r>
      <rPr>
        <i/>
        <sz val="12"/>
        <color rgb="FF231F20"/>
        <rFont val="Calibri"/>
        <family val="2"/>
      </rPr>
      <t xml:space="preserve">Electricity and Gas
</t>
    </r>
    <r>
      <rPr>
        <sz val="12"/>
        <color rgb="FF231F20"/>
        <rFont val="Calibri"/>
        <family val="2"/>
      </rPr>
      <t>E. Pengadaan Air; Pengelolaan Sampah, Limbah, dan Daur Ulang/</t>
    </r>
    <r>
      <rPr>
        <i/>
        <sz val="12"/>
        <color rgb="FF231F20"/>
        <rFont val="Calibri"/>
        <family val="2"/>
      </rPr>
      <t xml:space="preserve">Water Supply; Sewerage, Waste Management, and Remediation Activities
</t>
    </r>
    <r>
      <rPr>
        <sz val="12"/>
        <color rgb="FF231F20"/>
        <rFont val="Calibri"/>
        <family val="2"/>
      </rPr>
      <t>F.   Konstruksi/</t>
    </r>
    <r>
      <rPr>
        <i/>
        <sz val="12"/>
        <color rgb="FF231F20"/>
        <rFont val="Calibri"/>
        <family val="2"/>
      </rPr>
      <t xml:space="preserve">Construction
</t>
    </r>
    <r>
      <rPr>
        <sz val="12"/>
        <color rgb="FF231F20"/>
        <rFont val="Calibri"/>
        <family val="2"/>
      </rPr>
      <t>G.  Perdagangan Besar dan Eceran; Reparasi Mobil dan Sepeda Motor/</t>
    </r>
    <r>
      <rPr>
        <i/>
        <sz val="12"/>
        <color rgb="FF231F20"/>
        <rFont val="Calibri"/>
        <family val="2"/>
      </rPr>
      <t xml:space="preserve">Wholesale and Retail Trade; Repair of Motor Vehicles and Motorcycles
</t>
    </r>
    <r>
      <rPr>
        <sz val="12"/>
        <color rgb="FF231F20"/>
        <rFont val="Calibri"/>
        <family val="2"/>
      </rPr>
      <t>H. Transportasi dan Pergudangan/</t>
    </r>
    <r>
      <rPr>
        <i/>
        <sz val="12"/>
        <color rgb="FF231F20"/>
        <rFont val="Calibri"/>
        <family val="2"/>
      </rPr>
      <t xml:space="preserve">Transportation and Storage
</t>
    </r>
    <r>
      <rPr>
        <sz val="12"/>
        <color rgb="FF231F20"/>
        <rFont val="Calibri"/>
        <family val="2"/>
      </rPr>
      <t>I.   Penyediaan Akomodasi dan Makan Minum/</t>
    </r>
    <r>
      <rPr>
        <i/>
        <sz val="12"/>
        <color rgb="FF231F20"/>
        <rFont val="Calibri"/>
        <family val="2"/>
      </rPr>
      <t xml:space="preserve">Accommodation and Food Service Activities
</t>
    </r>
    <r>
      <rPr>
        <sz val="12"/>
        <color rgb="FF231F20"/>
        <rFont val="Calibri"/>
        <family val="2"/>
      </rPr>
      <t>J.   Informasi dan Komunikasi/</t>
    </r>
    <r>
      <rPr>
        <i/>
        <sz val="12"/>
        <color rgb="FF231F20"/>
        <rFont val="Calibri"/>
        <family val="2"/>
      </rPr>
      <t xml:space="preserve">Information and Communication
</t>
    </r>
    <r>
      <rPr>
        <sz val="12"/>
        <color rgb="FF231F20"/>
        <rFont val="Calibri"/>
        <family val="2"/>
      </rPr>
      <t>K.  Jasa Keuangan dan Asuransi/</t>
    </r>
    <r>
      <rPr>
        <i/>
        <sz val="12"/>
        <color rgb="FF231F20"/>
        <rFont val="Calibri"/>
        <family val="2"/>
      </rPr>
      <t xml:space="preserve">Financial and Insurance Activities
</t>
    </r>
    <r>
      <rPr>
        <sz val="12"/>
        <color rgb="FF231F20"/>
        <rFont val="Calibri"/>
        <family val="2"/>
      </rPr>
      <t>L.  Real Estat/</t>
    </r>
    <r>
      <rPr>
        <i/>
        <sz val="12"/>
        <color rgb="FF231F20"/>
        <rFont val="Calibri"/>
        <family val="2"/>
      </rPr>
      <t xml:space="preserve">Real Estate Activities
</t>
    </r>
    <r>
      <rPr>
        <sz val="12"/>
        <color rgb="FF231F20"/>
        <rFont val="Calibri"/>
        <family val="2"/>
      </rPr>
      <t>M, N   Jasa Perusahaan/</t>
    </r>
    <r>
      <rPr>
        <i/>
        <sz val="12"/>
        <color rgb="FF231F20"/>
        <rFont val="Calibri"/>
        <family val="2"/>
      </rPr>
      <t xml:space="preserve">Business Activities
</t>
    </r>
    <r>
      <rPr>
        <sz val="12"/>
        <color rgb="FF231F20"/>
        <rFont val="Calibri"/>
        <family val="2"/>
      </rPr>
      <t>O.  Administrasi Pemerintahan, Pertahanan, dan Jaminan Sosial Wajib/</t>
    </r>
    <r>
      <rPr>
        <i/>
        <sz val="12"/>
        <color rgb="FF231F20"/>
        <rFont val="Calibri"/>
        <family val="2"/>
      </rPr>
      <t xml:space="preserve">Public Administration and Defence; Compulsory Social Security
</t>
    </r>
    <r>
      <rPr>
        <sz val="12"/>
        <color rgb="FF231F20"/>
        <rFont val="Calibri"/>
        <family val="2"/>
      </rPr>
      <t>P.   Jasa Pendidikan/</t>
    </r>
    <r>
      <rPr>
        <i/>
        <sz val="12"/>
        <color rgb="FF231F20"/>
        <rFont val="Calibri"/>
        <family val="2"/>
      </rPr>
      <t xml:space="preserve">Education
</t>
    </r>
    <r>
      <rPr>
        <sz val="12"/>
        <color rgb="FF231F20"/>
        <rFont val="Calibri"/>
        <family val="2"/>
      </rPr>
      <t>Q.  Jasa Kesehatan dan Kegiatan Sosial/</t>
    </r>
    <r>
      <rPr>
        <i/>
        <sz val="12"/>
        <color rgb="FF231F20"/>
        <rFont val="Calibri"/>
        <family val="2"/>
      </rPr>
      <t xml:space="preserve">Human Health and Social Work Activities
</t>
    </r>
    <r>
      <rPr>
        <sz val="12"/>
        <color rgb="FF231F20"/>
        <rFont val="Calibri"/>
        <family val="2"/>
      </rPr>
      <t>R, S, T, U    Jasa Lainnya/</t>
    </r>
    <r>
      <rPr>
        <i/>
        <sz val="12"/>
        <color rgb="FF231F20"/>
        <rFont val="Calibri"/>
        <family val="2"/>
      </rPr>
      <t xml:space="preserve">Other Services Activities
</t>
    </r>
  </si>
  <si>
    <t>11. Aceh</t>
  </si>
  <si>
    <t>12. Sumatera Utara</t>
  </si>
  <si>
    <t>13. Sumatera Barat</t>
  </si>
  <si>
    <t>14. Riau</t>
  </si>
  <si>
    <t>15. Jambi</t>
  </si>
  <si>
    <t>16. Sumatera Selatan</t>
  </si>
  <si>
    <t>17. Bengkulu</t>
  </si>
  <si>
    <t>18. Lampung</t>
  </si>
  <si>
    <t>19. Kep. Bangka Belitung</t>
  </si>
  <si>
    <t>21. Kep. Riau</t>
  </si>
  <si>
    <t>31. DKI Jakarta</t>
  </si>
  <si>
    <t>32. Jawa Barat</t>
  </si>
  <si>
    <t>33. Jawa Tengah</t>
  </si>
  <si>
    <t>34. DI Yogyakarta</t>
  </si>
  <si>
    <t>35. Jawa Timur</t>
  </si>
  <si>
    <t>36. Banten</t>
  </si>
  <si>
    <t>51. Bali</t>
  </si>
  <si>
    <t>52. Nusa Tenggara Barat</t>
  </si>
  <si>
    <t>53. Nusa Tenggara Timur</t>
  </si>
  <si>
    <t>61. Kalimantan Barat</t>
  </si>
  <si>
    <t>62. Kalimantan Tengah</t>
  </si>
  <si>
    <t>63. Kalimantan Selatan</t>
  </si>
  <si>
    <t>64. Kalimantan Timur</t>
  </si>
  <si>
    <t>65. Kalimantan Utara</t>
  </si>
  <si>
    <t>71. Sulawesi Utara</t>
  </si>
  <si>
    <t>72. Sulawesi Tengah</t>
  </si>
  <si>
    <t>73. Sulawesi Selatan</t>
  </si>
  <si>
    <t>74. Sulawesi Tenggara</t>
  </si>
  <si>
    <t>75. Gorontalo</t>
  </si>
  <si>
    <t>76. Sulawesi Barat</t>
  </si>
  <si>
    <t>81. Maluku</t>
  </si>
  <si>
    <t>82. Maluku Utara</t>
  </si>
  <si>
    <t>91. Papua</t>
  </si>
  <si>
    <t>92. Papua Barat</t>
  </si>
  <si>
    <t xml:space="preserve">Pompa Air </t>
  </si>
  <si>
    <t>Alat dan Mesin Pertanian</t>
  </si>
  <si>
    <t>Traktor Roda Dua</t>
  </si>
  <si>
    <t>Traktor Roda Empat</t>
  </si>
  <si>
    <t>Produksi Padi (ton)</t>
  </si>
  <si>
    <t xml:space="preserve"> ACEH</t>
  </si>
  <si>
    <t xml:space="preserve"> SUMATERA UTARA</t>
  </si>
  <si>
    <t xml:space="preserve"> SUMATERA BARAT</t>
  </si>
  <si>
    <t xml:space="preserve"> RIAU</t>
  </si>
  <si>
    <t xml:space="preserve"> JAMBI</t>
  </si>
  <si>
    <t xml:space="preserve"> SUMATERA SELATAN</t>
  </si>
  <si>
    <t xml:space="preserve"> BENGKULU</t>
  </si>
  <si>
    <t xml:space="preserve"> LAMPUNG</t>
  </si>
  <si>
    <t xml:space="preserve"> KEP. BANGKA BELITUNG</t>
  </si>
  <si>
    <t xml:space="preserve"> KEP. RIAU</t>
  </si>
  <si>
    <t xml:space="preserve"> DKI JAKARTA</t>
  </si>
  <si>
    <t xml:space="preserve"> JAWA BARAT</t>
  </si>
  <si>
    <t xml:space="preserve"> JAWA TENGAH</t>
  </si>
  <si>
    <t xml:space="preserve"> DI YOGYAKARTA</t>
  </si>
  <si>
    <t xml:space="preserve"> JAWA TIMUR</t>
  </si>
  <si>
    <t xml:space="preserve"> BANTEN</t>
  </si>
  <si>
    <t xml:space="preserve"> BALI</t>
  </si>
  <si>
    <t xml:space="preserve"> NUSA TENGGARA BARAT</t>
  </si>
  <si>
    <t xml:space="preserve"> NUSA TENGGARA TIMUR</t>
  </si>
  <si>
    <t xml:space="preserve"> KALIMANTAN BARAT</t>
  </si>
  <si>
    <t xml:space="preserve"> KALIMANTAN TENGAH</t>
  </si>
  <si>
    <t xml:space="preserve"> KALIMANTAN SELATAN</t>
  </si>
  <si>
    <t xml:space="preserve"> KALIMANTAN TIMUR</t>
  </si>
  <si>
    <t xml:space="preserve"> KALIMANTAN UTARA</t>
  </si>
  <si>
    <t xml:space="preserve"> SULAWESI UTARA</t>
  </si>
  <si>
    <t xml:space="preserve"> SULAWESI TENGAH</t>
  </si>
  <si>
    <t xml:space="preserve"> SULAWESI SELATAN</t>
  </si>
  <si>
    <t xml:space="preserve"> SULAWESI TENGGARA</t>
  </si>
  <si>
    <t xml:space="preserve"> GORONTALO</t>
  </si>
  <si>
    <t xml:space="preserve"> SULAWESI BARAT</t>
  </si>
  <si>
    <t xml:space="preserve"> MALUKU</t>
  </si>
  <si>
    <t xml:space="preserve"> MALUKU UTARA</t>
  </si>
  <si>
    <t xml:space="preserve"> PAPUA</t>
  </si>
  <si>
    <t xml:space="preserve"> PAPUA BARAT</t>
  </si>
  <si>
    <t xml:space="preserve"> INDONESIA</t>
  </si>
  <si>
    <t>Jumlah Penduduk (Ribu Jiwa)</t>
  </si>
  <si>
    <t>Luas Sawah untuk IP400 (Ha)</t>
  </si>
  <si>
    <t>Luas Sawah IP400 Jawa Timur (Ha) (2021)</t>
  </si>
  <si>
    <t>Impor Pupuk Jawa Timur (Ribu Ton)</t>
  </si>
  <si>
    <t>Impor Pupuk Jawa Timur (Niai CIF (JUTA USD))</t>
  </si>
  <si>
    <t>Impor Pupuk Nasional (Niai CIF (JUTA USD))</t>
  </si>
  <si>
    <t>Rumah Tangga Usaha Pertanian</t>
  </si>
  <si>
    <t>Pertanian (Juta Rupiah)</t>
  </si>
  <si>
    <t>Non-Pertanian (Juta Rupiah)</t>
  </si>
  <si>
    <r>
      <t>Rata-Rata Upah/Gaji Bersih Sebulan Pekerja Tidak Formal</t>
    </r>
    <r>
      <rPr>
        <b/>
        <sz val="11"/>
        <color rgb="FF231F20"/>
        <rFont val="Calibri"/>
        <family val="2"/>
      </rPr>
      <t>¹</t>
    </r>
    <r>
      <rPr>
        <b/>
        <sz val="11"/>
        <color rgb="FF231F20"/>
        <rFont val="Aptos Narrow"/>
        <family val="2"/>
        <scheme val="minor"/>
      </rPr>
      <t xml:space="preserve"> Menurut Kabupaten/Kota dan Lapangan Pekerjaan Utama (rupiah) di Provinsi Jawa Timur Tahun 2022</t>
    </r>
  </si>
  <si>
    <r>
      <t>Catatan/</t>
    </r>
    <r>
      <rPr>
        <i/>
        <sz val="11"/>
        <rFont val="Aptos Narrow"/>
        <family val="2"/>
        <scheme val="minor"/>
      </rPr>
      <t>Note</t>
    </r>
    <r>
      <rPr>
        <sz val="11"/>
        <rFont val="Aptos Narrow"/>
        <family val="2"/>
        <scheme val="minor"/>
      </rPr>
      <t xml:space="preserve">:   </t>
    </r>
    <r>
      <rPr>
        <vertAlign val="superscript"/>
        <sz val="11"/>
        <rFont val="Aptos Narrow"/>
        <family val="2"/>
        <scheme val="minor"/>
      </rPr>
      <t xml:space="preserve">1 </t>
    </r>
    <r>
      <rPr>
        <sz val="11"/>
        <rFont val="Aptos Narrow"/>
        <family val="2"/>
        <scheme val="minor"/>
      </rPr>
      <t xml:space="preserve">Pekerja Informal/ </t>
    </r>
    <r>
      <rPr>
        <i/>
        <sz val="11"/>
        <rFont val="Aptos Narrow"/>
        <family val="2"/>
        <scheme val="minor"/>
      </rPr>
      <t xml:space="preserve">Informal Employee </t>
    </r>
    <r>
      <rPr>
        <sz val="11"/>
        <rFont val="Aptos Narrow"/>
        <family val="2"/>
        <scheme val="minor"/>
      </rPr>
      <t xml:space="preserve">: Pekerja yang berstatus berusaha sendiri dan pekerja bebas di sektor pertanian dan nonpertanian/ </t>
    </r>
    <r>
      <rPr>
        <i/>
        <sz val="11"/>
        <rFont val="Aptos Narrow"/>
        <family val="2"/>
        <scheme val="minor"/>
      </rPr>
      <t>Employment status are self employed, casual agricultural worker, and casual non- agricultural worker</t>
    </r>
  </si>
  <si>
    <r>
      <rPr>
        <vertAlign val="superscript"/>
        <sz val="11"/>
        <rFont val="Aptos Narrow"/>
        <family val="2"/>
        <scheme val="minor"/>
      </rPr>
      <t xml:space="preserve">2   </t>
    </r>
    <r>
      <rPr>
        <sz val="11"/>
        <rFont val="Aptos Narrow"/>
        <family val="2"/>
        <scheme val="minor"/>
      </rPr>
      <t xml:space="preserve">Pertanian: Pertanian, Perkebunan, Kehutanan, Perburuan, dan Perikanan/ </t>
    </r>
    <r>
      <rPr>
        <i/>
        <sz val="11"/>
        <rFont val="Aptos Narrow"/>
        <family val="2"/>
        <scheme val="minor"/>
      </rPr>
      <t xml:space="preserve">Agriculture: Agriculture, Forestry, Hunting, and Fisherie
</t>
    </r>
    <r>
      <rPr>
        <sz val="11"/>
        <rFont val="Aptos Narrow"/>
        <family val="2"/>
        <scheme val="minor"/>
      </rPr>
      <t xml:space="preserve">Industri: Pertambangan dan Penggalian, Industri, Listrik, Gas, dan Air Minum, Konstruksi/ </t>
    </r>
    <r>
      <rPr>
        <i/>
        <sz val="11"/>
        <rFont val="Aptos Narrow"/>
        <family val="2"/>
        <scheme val="minor"/>
      </rPr>
      <t xml:space="preserve">Manufacture: Mining, Manufacturing Industry, Electricity, Gas, Water, and Construction.
</t>
    </r>
    <r>
      <rPr>
        <sz val="11"/>
        <rFont val="Aptos Narrow"/>
        <family val="2"/>
        <scheme val="minor"/>
      </rPr>
      <t xml:space="preserve">Jasa: Perdagangan, Rumah Makan, dan Jasa Akomodasi, Transportasi, Pergudangan dan Komunikasi, Lembaga Keuangan, Real Estate, Usaha Persewaan dan Jasa Perusahaan, Jasa Kemasyarakatan, Sosial dan Perorangan/ </t>
    </r>
    <r>
      <rPr>
        <i/>
        <sz val="11"/>
        <rFont val="Aptos Narrow"/>
        <family val="2"/>
        <scheme val="minor"/>
      </rPr>
      <t xml:space="preserve">Services: Wholesale Trade, Retail Trade, Restaurants and Hotels, Transportation, Warehousing, and Communication, Financing, Insurance, Real Estate, Business Services, and Public Service
</t>
    </r>
    <r>
      <rPr>
        <sz val="11"/>
        <rFont val="Aptos Narrow"/>
        <family val="2"/>
        <scheme val="minor"/>
      </rPr>
      <t>Sumber/</t>
    </r>
    <r>
      <rPr>
        <i/>
        <sz val="11"/>
        <rFont val="Aptos Narrow"/>
        <family val="2"/>
        <scheme val="minor"/>
      </rPr>
      <t>Source</t>
    </r>
    <r>
      <rPr>
        <sz val="11"/>
        <rFont val="Aptos Narrow"/>
        <family val="2"/>
        <scheme val="minor"/>
      </rPr>
      <t>:  BPS, Survei Angkatan Kerja Nasional (Sakernas) Agustus</t>
    </r>
    <r>
      <rPr>
        <i/>
        <sz val="11"/>
        <rFont val="Aptos Narrow"/>
        <family val="2"/>
        <scheme val="minor"/>
      </rPr>
      <t>/BPS-Statistics Indonesia, August National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</si>
</sst>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3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9"/>
      <color theme="0"/>
      <name val="Aptos Narrow"/>
      <family val="2"/>
      <scheme val="minor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231F20"/>
      <name val="Calibri"/>
      <family val="2"/>
    </font>
    <font>
      <sz val="12"/>
      <color rgb="FF231F20"/>
      <name val="Calibri"/>
      <family val="2"/>
    </font>
    <font>
      <i/>
      <sz val="12"/>
      <color rgb="FF231F20"/>
      <name val="Calibri"/>
      <family val="2"/>
    </font>
    <font>
      <vertAlign val="superscript"/>
      <sz val="12"/>
      <color rgb="FF231F20"/>
      <name val="Calibri"/>
      <family val="2"/>
    </font>
    <font>
      <b/>
      <sz val="14"/>
      <color rgb="FF595959"/>
      <name val="Calibri"/>
      <family val="2"/>
    </font>
    <font>
      <b/>
      <sz val="12"/>
      <color rgb="FF595959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2"/>
      <color theme="1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231F20"/>
      <name val="Aptos Narrow"/>
      <family val="2"/>
      <scheme val="minor"/>
    </font>
    <font>
      <b/>
      <sz val="11"/>
      <color rgb="FF231F20"/>
      <name val="Calibri"/>
      <family val="2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vertAlign val="superscript"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1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/>
      <top/>
      <bottom style="thin">
        <color theme="3" tint="0.749992370372631"/>
      </bottom>
      <diagonal/>
    </border>
    <border>
      <left/>
      <right/>
      <top/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/>
      <bottom style="thin">
        <color theme="3" tint="0.74999237037263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8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vertical="center" wrapText="1"/>
    </xf>
    <xf numFmtId="3" fontId="0" fillId="0" borderId="0" xfId="0" applyNumberFormat="1"/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3" fontId="0" fillId="0" borderId="1" xfId="0" applyNumberForma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3" fillId="0" borderId="0" xfId="0" applyFont="1"/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4" fontId="5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0" fontId="15" fillId="0" borderId="4" xfId="4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2" fontId="13" fillId="6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164" fontId="12" fillId="8" borderId="1" xfId="0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164" fontId="12" fillId="10" borderId="1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13" xfId="0" applyFont="1" applyBorder="1"/>
    <xf numFmtId="9" fontId="0" fillId="0" borderId="0" xfId="0" applyNumberFormat="1"/>
    <xf numFmtId="10" fontId="0" fillId="0" borderId="1" xfId="0" applyNumberFormat="1" applyBorder="1"/>
    <xf numFmtId="0" fontId="14" fillId="0" borderId="0" xfId="0" applyFont="1"/>
    <xf numFmtId="0" fontId="5" fillId="0" borderId="0" xfId="0" applyFont="1"/>
    <xf numFmtId="0" fontId="5" fillId="0" borderId="1" xfId="0" applyFont="1" applyBorder="1"/>
    <xf numFmtId="0" fontId="16" fillId="11" borderId="15" xfId="0" applyFont="1" applyFill="1" applyBorder="1" applyAlignment="1">
      <alignment horizontal="center" vertical="center" wrapText="1"/>
    </xf>
    <xf numFmtId="0" fontId="14" fillId="0" borderId="15" xfId="0" quotePrefix="1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5" fillId="0" borderId="15" xfId="0" applyFont="1" applyBorder="1"/>
    <xf numFmtId="0" fontId="1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6" fillId="11" borderId="1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3" fontId="19" fillId="3" borderId="15" xfId="0" applyNumberFormat="1" applyFont="1" applyFill="1" applyBorder="1" applyAlignment="1">
      <alignment horizontal="right" vertical="center" shrinkToFit="1"/>
    </xf>
    <xf numFmtId="0" fontId="19" fillId="0" borderId="15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top" wrapText="1"/>
    </xf>
    <xf numFmtId="0" fontId="16" fillId="11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left" vertical="center" wrapText="1"/>
    </xf>
    <xf numFmtId="3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3" fontId="14" fillId="0" borderId="1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3" fontId="18" fillId="3" borderId="15" xfId="0" applyNumberFormat="1" applyFont="1" applyFill="1" applyBorder="1" applyAlignment="1">
      <alignment horizontal="right" vertical="center" shrinkToFit="1"/>
    </xf>
    <xf numFmtId="0" fontId="5" fillId="0" borderId="0" xfId="0" applyFont="1" applyAlignment="1">
      <alignment horizontal="left" wrapText="1"/>
    </xf>
    <xf numFmtId="0" fontId="24" fillId="0" borderId="0" xfId="0" applyFont="1" applyAlignment="1">
      <alignment horizontal="left" vertical="center" readingOrder="1"/>
    </xf>
    <xf numFmtId="0" fontId="5" fillId="0" borderId="0" xfId="1" applyFont="1"/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5" fillId="0" borderId="1" xfId="1" applyFont="1" applyBorder="1"/>
    <xf numFmtId="0" fontId="16" fillId="11" borderId="15" xfId="1" applyFont="1" applyFill="1" applyBorder="1" applyAlignment="1">
      <alignment horizontal="center" vertical="center"/>
    </xf>
    <xf numFmtId="0" fontId="16" fillId="11" borderId="15" xfId="1" applyFont="1" applyFill="1" applyBorder="1" applyAlignment="1">
      <alignment horizontal="center" vertical="center" wrapText="1"/>
    </xf>
    <xf numFmtId="0" fontId="5" fillId="0" borderId="15" xfId="1" applyFont="1" applyBorder="1"/>
    <xf numFmtId="0" fontId="5" fillId="0" borderId="15" xfId="0" quotePrefix="1" applyFont="1" applyBorder="1" applyAlignment="1">
      <alignment horizontal="center" vertical="center" wrapText="1"/>
    </xf>
    <xf numFmtId="0" fontId="13" fillId="0" borderId="15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readingOrder="1"/>
    </xf>
    <xf numFmtId="1" fontId="5" fillId="0" borderId="15" xfId="0" applyNumberFormat="1" applyFont="1" applyBorder="1"/>
    <xf numFmtId="0" fontId="26" fillId="0" borderId="15" xfId="0" applyFont="1" applyBorder="1"/>
    <xf numFmtId="0" fontId="27" fillId="11" borderId="15" xfId="0" applyFont="1" applyFill="1" applyBorder="1" applyAlignment="1">
      <alignment horizontal="center"/>
    </xf>
    <xf numFmtId="3" fontId="0" fillId="0" borderId="15" xfId="0" applyNumberFormat="1" applyBorder="1"/>
    <xf numFmtId="0" fontId="8" fillId="0" borderId="0" xfId="3" applyAlignment="1">
      <alignment vertical="center"/>
    </xf>
    <xf numFmtId="0" fontId="5" fillId="0" borderId="0" xfId="2" applyFont="1"/>
    <xf numFmtId="0" fontId="14" fillId="0" borderId="1" xfId="2" applyFont="1" applyBorder="1"/>
    <xf numFmtId="0" fontId="14" fillId="0" borderId="1" xfId="0" applyFont="1" applyBorder="1"/>
    <xf numFmtId="0" fontId="28" fillId="0" borderId="0" xfId="3" applyFont="1"/>
    <xf numFmtId="0" fontId="0" fillId="0" borderId="0" xfId="0" applyAlignment="1">
      <alignment horizontal="left"/>
    </xf>
    <xf numFmtId="0" fontId="14" fillId="0" borderId="15" xfId="1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18" fillId="3" borderId="15" xfId="0" applyNumberFormat="1" applyFont="1" applyFill="1" applyBorder="1" applyAlignment="1">
      <alignment horizontal="right" vertical="top" indent="1" shrinkToFit="1"/>
    </xf>
    <xf numFmtId="0" fontId="16" fillId="11" borderId="18" xfId="0" applyFont="1" applyFill="1" applyBorder="1" applyAlignment="1">
      <alignment horizontal="center" vertical="center" wrapText="1"/>
    </xf>
    <xf numFmtId="4" fontId="19" fillId="3" borderId="15" xfId="0" applyNumberFormat="1" applyFont="1" applyFill="1" applyBorder="1" applyAlignment="1">
      <alignment horizontal="center" vertical="center" shrinkToFit="1"/>
    </xf>
    <xf numFmtId="0" fontId="18" fillId="0" borderId="15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25" fillId="0" borderId="0" xfId="0" applyFont="1" applyAlignment="1">
      <alignment vertical="center" readingOrder="1"/>
    </xf>
    <xf numFmtId="0" fontId="5" fillId="0" borderId="11" xfId="0" applyFont="1" applyBorder="1"/>
    <xf numFmtId="3" fontId="5" fillId="0" borderId="12" xfId="0" applyNumberFormat="1" applyFont="1" applyBorder="1"/>
    <xf numFmtId="3" fontId="5" fillId="0" borderId="0" xfId="0" applyNumberFormat="1" applyFont="1"/>
    <xf numFmtId="3" fontId="5" fillId="0" borderId="10" xfId="0" applyNumberFormat="1" applyFont="1" applyBorder="1"/>
    <xf numFmtId="3" fontId="5" fillId="0" borderId="14" xfId="0" applyNumberFormat="1" applyFont="1" applyBorder="1"/>
    <xf numFmtId="0" fontId="5" fillId="0" borderId="0" xfId="0" applyFont="1" applyAlignment="1">
      <alignment horizontal="right"/>
    </xf>
    <xf numFmtId="41" fontId="18" fillId="0" borderId="15" xfId="0" applyNumberFormat="1" applyFont="1" applyBorder="1" applyAlignment="1">
      <alignment horizontal="right" vertical="top" wrapText="1"/>
    </xf>
    <xf numFmtId="41" fontId="19" fillId="0" borderId="15" xfId="0" applyNumberFormat="1" applyFont="1" applyBorder="1" applyAlignment="1">
      <alignment horizontal="center" vertical="top" wrapText="1"/>
    </xf>
    <xf numFmtId="0" fontId="5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9" fillId="11" borderId="15" xfId="0" applyFont="1" applyFill="1" applyBorder="1" applyAlignment="1">
      <alignment horizontal="center" vertical="center" wrapText="1"/>
    </xf>
    <xf numFmtId="0" fontId="29" fillId="11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left" vertical="top" wrapText="1"/>
    </xf>
    <xf numFmtId="3" fontId="32" fillId="3" borderId="15" xfId="0" applyNumberFormat="1" applyFont="1" applyFill="1" applyBorder="1" applyAlignment="1">
      <alignment horizontal="right" vertical="top" indent="1" shrinkToFit="1"/>
    </xf>
    <xf numFmtId="0" fontId="32" fillId="3" borderId="15" xfId="0" applyFont="1" applyFill="1" applyBorder="1" applyAlignment="1">
      <alignment horizontal="right" vertical="top" wrapText="1" indent="1"/>
    </xf>
    <xf numFmtId="0" fontId="31" fillId="0" borderId="15" xfId="0" applyFont="1" applyBorder="1" applyAlignment="1">
      <alignment horizontal="center" vertical="center" wrapText="1"/>
    </xf>
    <xf numFmtId="3" fontId="31" fillId="3" borderId="15" xfId="0" applyNumberFormat="1" applyFont="1" applyFill="1" applyBorder="1" applyAlignment="1">
      <alignment horizontal="center" vertical="center" shrinkToFit="1"/>
    </xf>
    <xf numFmtId="0" fontId="5" fillId="0" borderId="15" xfId="0" applyFont="1" applyBorder="1" applyAlignment="1">
      <alignment horizontal="right" vertical="center"/>
    </xf>
    <xf numFmtId="3" fontId="14" fillId="0" borderId="15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/>
    </xf>
    <xf numFmtId="3" fontId="5" fillId="0" borderId="15" xfId="0" quotePrefix="1" applyNumberFormat="1" applyFont="1" applyBorder="1" applyAlignment="1">
      <alignment horizontal="center" vertical="center" wrapText="1"/>
    </xf>
    <xf numFmtId="4" fontId="14" fillId="0" borderId="15" xfId="1" applyNumberFormat="1" applyFont="1" applyBorder="1" applyAlignment="1">
      <alignment horizontal="right" vertical="center"/>
    </xf>
    <xf numFmtId="1" fontId="16" fillId="11" borderId="15" xfId="1" applyNumberFormat="1" applyFont="1" applyFill="1" applyBorder="1" applyAlignment="1">
      <alignment horizontal="center" vertical="center" wrapText="1"/>
    </xf>
    <xf numFmtId="3" fontId="5" fillId="0" borderId="15" xfId="1" applyNumberFormat="1" applyFont="1" applyBorder="1" applyAlignment="1">
      <alignment vertical="center"/>
    </xf>
    <xf numFmtId="4" fontId="5" fillId="0" borderId="15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15" xfId="0" applyFont="1" applyBorder="1" applyAlignment="1">
      <alignment horizontal="left" vertical="center" wrapText="1"/>
    </xf>
    <xf numFmtId="4" fontId="18" fillId="3" borderId="15" xfId="0" applyNumberFormat="1" applyFont="1" applyFill="1" applyBorder="1" applyAlignment="1">
      <alignment horizontal="right" vertical="center" shrinkToFit="1"/>
    </xf>
    <xf numFmtId="0" fontId="18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right" vertical="center" wrapText="1"/>
    </xf>
    <xf numFmtId="0" fontId="11" fillId="0" borderId="0" xfId="0" applyFont="1"/>
    <xf numFmtId="0" fontId="35" fillId="0" borderId="15" xfId="0" applyFont="1" applyBorder="1" applyAlignment="1">
      <alignment horizontal="left" vertical="top" wrapText="1"/>
    </xf>
    <xf numFmtId="0" fontId="29" fillId="11" borderId="15" xfId="0" applyFont="1" applyFill="1" applyBorder="1" applyAlignment="1">
      <alignment horizontal="center" vertical="center" wrapText="1"/>
    </xf>
    <xf numFmtId="0" fontId="30" fillId="11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left" vertical="top" wrapText="1"/>
    </xf>
    <xf numFmtId="0" fontId="5" fillId="0" borderId="0" xfId="1" applyFont="1"/>
    <xf numFmtId="3" fontId="16" fillId="11" borderId="16" xfId="1" applyNumberFormat="1" applyFont="1" applyFill="1" applyBorder="1" applyAlignment="1">
      <alignment horizontal="center" vertical="center" wrapText="1"/>
    </xf>
    <xf numFmtId="3" fontId="16" fillId="11" borderId="17" xfId="1" applyNumberFormat="1" applyFont="1" applyFill="1" applyBorder="1" applyAlignment="1">
      <alignment horizontal="center" vertical="center" wrapText="1"/>
    </xf>
    <xf numFmtId="3" fontId="16" fillId="11" borderId="18" xfId="1" applyNumberFormat="1" applyFont="1" applyFill="1" applyBorder="1" applyAlignment="1">
      <alignment horizontal="center" vertical="center"/>
    </xf>
    <xf numFmtId="3" fontId="16" fillId="11" borderId="19" xfId="1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1" xr:uid="{9E5FAD05-991F-0544-A2BC-E517B0B02B56}"/>
    <cellStyle name="Normal 3" xfId="2" xr:uid="{8F015BB7-190A-B645-BE90-B61B841CC44C}"/>
    <cellStyle name="Percent" xfId="4" builtinId="5"/>
  </cellStyles>
  <dxfs count="35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</a:rPr>
              <a:t>Nilai Tukar Petani Tanaman Pangan, Hortikultur, &amp; Perkebunan (2018=100) Provinsi Jawa Timur</a:t>
            </a:r>
          </a:p>
          <a:p>
            <a:pPr>
              <a:defRPr/>
            </a:pPr>
            <a:r>
              <a:rPr kumimoji="0" lang="en-US" sz="1400" b="0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</a:rPr>
              <a:t>Sumber: Badan Pusat Statistik Provinsi Jawa Timur,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NTP!$C$3</c:f>
              <c:strCache>
                <c:ptCount val="1"/>
                <c:pt idx="0">
                  <c:v>NTP Tanaman Pangan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NTP!$B$5:$B$28</c:f>
              <c:strCache>
                <c:ptCount val="24"/>
                <c:pt idx="0">
                  <c:v>2019-01</c:v>
                </c:pt>
                <c:pt idx="1">
                  <c:v>2019-03</c:v>
                </c:pt>
                <c:pt idx="2">
                  <c:v>2019-05</c:v>
                </c:pt>
                <c:pt idx="3">
                  <c:v>2019-07</c:v>
                </c:pt>
                <c:pt idx="4">
                  <c:v>2019-09</c:v>
                </c:pt>
                <c:pt idx="5">
                  <c:v>2019-11</c:v>
                </c:pt>
                <c:pt idx="6">
                  <c:v>2020-01</c:v>
                </c:pt>
                <c:pt idx="7">
                  <c:v>2020-03</c:v>
                </c:pt>
                <c:pt idx="8">
                  <c:v>2020-05</c:v>
                </c:pt>
                <c:pt idx="9">
                  <c:v>2020-07</c:v>
                </c:pt>
                <c:pt idx="10">
                  <c:v>2020-09</c:v>
                </c:pt>
                <c:pt idx="11">
                  <c:v>2020-11</c:v>
                </c:pt>
                <c:pt idx="12">
                  <c:v>2021-01</c:v>
                </c:pt>
                <c:pt idx="13">
                  <c:v>2021-03</c:v>
                </c:pt>
                <c:pt idx="14">
                  <c:v>2021-05</c:v>
                </c:pt>
                <c:pt idx="15">
                  <c:v>2021-07</c:v>
                </c:pt>
                <c:pt idx="16">
                  <c:v>2021-09</c:v>
                </c:pt>
                <c:pt idx="17">
                  <c:v>2021-11</c:v>
                </c:pt>
                <c:pt idx="18">
                  <c:v>2022-01</c:v>
                </c:pt>
                <c:pt idx="19">
                  <c:v>2022-03</c:v>
                </c:pt>
                <c:pt idx="20">
                  <c:v>2022-05</c:v>
                </c:pt>
                <c:pt idx="21">
                  <c:v>2022-07</c:v>
                </c:pt>
                <c:pt idx="22">
                  <c:v>2022-09</c:v>
                </c:pt>
                <c:pt idx="23">
                  <c:v>2022-11</c:v>
                </c:pt>
              </c:strCache>
            </c:strRef>
          </c:cat>
          <c:val>
            <c:numRef>
              <c:f>NTP!$C$5:$C$28</c:f>
              <c:numCache>
                <c:formatCode>General</c:formatCode>
                <c:ptCount val="24"/>
                <c:pt idx="0">
                  <c:v>112.51</c:v>
                </c:pt>
                <c:pt idx="1">
                  <c:v>108.96</c:v>
                </c:pt>
                <c:pt idx="2">
                  <c:v>108.64</c:v>
                </c:pt>
                <c:pt idx="3">
                  <c:v>110.58</c:v>
                </c:pt>
                <c:pt idx="4">
                  <c:v>115.27</c:v>
                </c:pt>
                <c:pt idx="5">
                  <c:v>115.7</c:v>
                </c:pt>
                <c:pt idx="6">
                  <c:v>106.77</c:v>
                </c:pt>
                <c:pt idx="7">
                  <c:v>102.57</c:v>
                </c:pt>
                <c:pt idx="8">
                  <c:v>100.28</c:v>
                </c:pt>
                <c:pt idx="9">
                  <c:v>101.09</c:v>
                </c:pt>
                <c:pt idx="10">
                  <c:v>103.44</c:v>
                </c:pt>
                <c:pt idx="11">
                  <c:v>102.68</c:v>
                </c:pt>
                <c:pt idx="12">
                  <c:v>102.21</c:v>
                </c:pt>
                <c:pt idx="13">
                  <c:v>98.21</c:v>
                </c:pt>
                <c:pt idx="14">
                  <c:v>98.73</c:v>
                </c:pt>
                <c:pt idx="15">
                  <c:v>97.81</c:v>
                </c:pt>
                <c:pt idx="16">
                  <c:v>102.86</c:v>
                </c:pt>
                <c:pt idx="17">
                  <c:v>103.24</c:v>
                </c:pt>
                <c:pt idx="18">
                  <c:v>104.54</c:v>
                </c:pt>
                <c:pt idx="19">
                  <c:v>101.4</c:v>
                </c:pt>
                <c:pt idx="20">
                  <c:v>99.05</c:v>
                </c:pt>
                <c:pt idx="21">
                  <c:v>97.09</c:v>
                </c:pt>
                <c:pt idx="22">
                  <c:v>102.73</c:v>
                </c:pt>
                <c:pt idx="23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796-9B6E-13D076426815}"/>
            </c:ext>
          </c:extLst>
        </c:ser>
        <c:ser>
          <c:idx val="1"/>
          <c:order val="1"/>
          <c:tx>
            <c:strRef>
              <c:f>NTP!$D$3</c:f>
              <c:strCache>
                <c:ptCount val="1"/>
                <c:pt idx="0">
                  <c:v>NTP Tanaman Hortikultura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NTP!$B$5:$B$28</c:f>
              <c:strCache>
                <c:ptCount val="24"/>
                <c:pt idx="0">
                  <c:v>2019-01</c:v>
                </c:pt>
                <c:pt idx="1">
                  <c:v>2019-03</c:v>
                </c:pt>
                <c:pt idx="2">
                  <c:v>2019-05</c:v>
                </c:pt>
                <c:pt idx="3">
                  <c:v>2019-07</c:v>
                </c:pt>
                <c:pt idx="4">
                  <c:v>2019-09</c:v>
                </c:pt>
                <c:pt idx="5">
                  <c:v>2019-11</c:v>
                </c:pt>
                <c:pt idx="6">
                  <c:v>2020-01</c:v>
                </c:pt>
                <c:pt idx="7">
                  <c:v>2020-03</c:v>
                </c:pt>
                <c:pt idx="8">
                  <c:v>2020-05</c:v>
                </c:pt>
                <c:pt idx="9">
                  <c:v>2020-07</c:v>
                </c:pt>
                <c:pt idx="10">
                  <c:v>2020-09</c:v>
                </c:pt>
                <c:pt idx="11">
                  <c:v>2020-11</c:v>
                </c:pt>
                <c:pt idx="12">
                  <c:v>2021-01</c:v>
                </c:pt>
                <c:pt idx="13">
                  <c:v>2021-03</c:v>
                </c:pt>
                <c:pt idx="14">
                  <c:v>2021-05</c:v>
                </c:pt>
                <c:pt idx="15">
                  <c:v>2021-07</c:v>
                </c:pt>
                <c:pt idx="16">
                  <c:v>2021-09</c:v>
                </c:pt>
                <c:pt idx="17">
                  <c:v>2021-11</c:v>
                </c:pt>
                <c:pt idx="18">
                  <c:v>2022-01</c:v>
                </c:pt>
                <c:pt idx="19">
                  <c:v>2022-03</c:v>
                </c:pt>
                <c:pt idx="20">
                  <c:v>2022-05</c:v>
                </c:pt>
                <c:pt idx="21">
                  <c:v>2022-07</c:v>
                </c:pt>
                <c:pt idx="22">
                  <c:v>2022-09</c:v>
                </c:pt>
                <c:pt idx="23">
                  <c:v>2022-11</c:v>
                </c:pt>
              </c:strCache>
            </c:strRef>
          </c:cat>
          <c:val>
            <c:numRef>
              <c:f>NTP!$D$5:$D$28</c:f>
              <c:numCache>
                <c:formatCode>General</c:formatCode>
                <c:ptCount val="24"/>
                <c:pt idx="0">
                  <c:v>101.97</c:v>
                </c:pt>
                <c:pt idx="1">
                  <c:v>100.18</c:v>
                </c:pt>
                <c:pt idx="2">
                  <c:v>98.09</c:v>
                </c:pt>
                <c:pt idx="3">
                  <c:v>103.82</c:v>
                </c:pt>
                <c:pt idx="4">
                  <c:v>102.83</c:v>
                </c:pt>
                <c:pt idx="5">
                  <c:v>101.17</c:v>
                </c:pt>
                <c:pt idx="6">
                  <c:v>107.1</c:v>
                </c:pt>
                <c:pt idx="7">
                  <c:v>103.44</c:v>
                </c:pt>
                <c:pt idx="8">
                  <c:v>97.96</c:v>
                </c:pt>
                <c:pt idx="9">
                  <c:v>93.62</c:v>
                </c:pt>
                <c:pt idx="10">
                  <c:v>89.27</c:v>
                </c:pt>
                <c:pt idx="11">
                  <c:v>95.7</c:v>
                </c:pt>
                <c:pt idx="12">
                  <c:v>100.01</c:v>
                </c:pt>
                <c:pt idx="13">
                  <c:v>106.59</c:v>
                </c:pt>
                <c:pt idx="14">
                  <c:v>97.57</c:v>
                </c:pt>
                <c:pt idx="15">
                  <c:v>97.35</c:v>
                </c:pt>
                <c:pt idx="16">
                  <c:v>92.14</c:v>
                </c:pt>
                <c:pt idx="17">
                  <c:v>90.23</c:v>
                </c:pt>
                <c:pt idx="18">
                  <c:v>96.27</c:v>
                </c:pt>
                <c:pt idx="19">
                  <c:v>103.6</c:v>
                </c:pt>
                <c:pt idx="20">
                  <c:v>103.51</c:v>
                </c:pt>
                <c:pt idx="21">
                  <c:v>130.74</c:v>
                </c:pt>
                <c:pt idx="22">
                  <c:v>115.51</c:v>
                </c:pt>
                <c:pt idx="23">
                  <c:v>104.38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796-9B6E-13D076426815}"/>
            </c:ext>
          </c:extLst>
        </c:ser>
        <c:ser>
          <c:idx val="2"/>
          <c:order val="2"/>
          <c:tx>
            <c:strRef>
              <c:f>NTP!$E$3</c:f>
              <c:strCache>
                <c:ptCount val="1"/>
                <c:pt idx="0">
                  <c:v>NTP Tanaman Perkebunan Rakyat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NTP!$B$5:$B$28</c:f>
              <c:strCache>
                <c:ptCount val="24"/>
                <c:pt idx="0">
                  <c:v>2019-01</c:v>
                </c:pt>
                <c:pt idx="1">
                  <c:v>2019-03</c:v>
                </c:pt>
                <c:pt idx="2">
                  <c:v>2019-05</c:v>
                </c:pt>
                <c:pt idx="3">
                  <c:v>2019-07</c:v>
                </c:pt>
                <c:pt idx="4">
                  <c:v>2019-09</c:v>
                </c:pt>
                <c:pt idx="5">
                  <c:v>2019-11</c:v>
                </c:pt>
                <c:pt idx="6">
                  <c:v>2020-01</c:v>
                </c:pt>
                <c:pt idx="7">
                  <c:v>2020-03</c:v>
                </c:pt>
                <c:pt idx="8">
                  <c:v>2020-05</c:v>
                </c:pt>
                <c:pt idx="9">
                  <c:v>2020-07</c:v>
                </c:pt>
                <c:pt idx="10">
                  <c:v>2020-09</c:v>
                </c:pt>
                <c:pt idx="11">
                  <c:v>2020-11</c:v>
                </c:pt>
                <c:pt idx="12">
                  <c:v>2021-01</c:v>
                </c:pt>
                <c:pt idx="13">
                  <c:v>2021-03</c:v>
                </c:pt>
                <c:pt idx="14">
                  <c:v>2021-05</c:v>
                </c:pt>
                <c:pt idx="15">
                  <c:v>2021-07</c:v>
                </c:pt>
                <c:pt idx="16">
                  <c:v>2021-09</c:v>
                </c:pt>
                <c:pt idx="17">
                  <c:v>2021-11</c:v>
                </c:pt>
                <c:pt idx="18">
                  <c:v>2022-01</c:v>
                </c:pt>
                <c:pt idx="19">
                  <c:v>2022-03</c:v>
                </c:pt>
                <c:pt idx="20">
                  <c:v>2022-05</c:v>
                </c:pt>
                <c:pt idx="21">
                  <c:v>2022-07</c:v>
                </c:pt>
                <c:pt idx="22">
                  <c:v>2022-09</c:v>
                </c:pt>
                <c:pt idx="23">
                  <c:v>2022-11</c:v>
                </c:pt>
              </c:strCache>
            </c:strRef>
          </c:cat>
          <c:val>
            <c:numRef>
              <c:f>NTP!$E$5:$E$28</c:f>
              <c:numCache>
                <c:formatCode>General</c:formatCode>
                <c:ptCount val="24"/>
                <c:pt idx="0">
                  <c:v>96.61</c:v>
                </c:pt>
                <c:pt idx="1">
                  <c:v>96.45</c:v>
                </c:pt>
                <c:pt idx="2">
                  <c:v>95.34</c:v>
                </c:pt>
                <c:pt idx="3">
                  <c:v>94.31</c:v>
                </c:pt>
                <c:pt idx="4">
                  <c:v>95.87</c:v>
                </c:pt>
                <c:pt idx="5">
                  <c:v>95.05</c:v>
                </c:pt>
                <c:pt idx="6">
                  <c:v>98.62</c:v>
                </c:pt>
                <c:pt idx="7">
                  <c:v>97.48</c:v>
                </c:pt>
                <c:pt idx="8">
                  <c:v>97.71</c:v>
                </c:pt>
                <c:pt idx="9">
                  <c:v>99.68</c:v>
                </c:pt>
                <c:pt idx="10">
                  <c:v>98.7</c:v>
                </c:pt>
                <c:pt idx="11">
                  <c:v>98.07</c:v>
                </c:pt>
                <c:pt idx="12">
                  <c:v>98.35</c:v>
                </c:pt>
                <c:pt idx="13">
                  <c:v>99.01</c:v>
                </c:pt>
                <c:pt idx="14">
                  <c:v>99.06</c:v>
                </c:pt>
                <c:pt idx="15">
                  <c:v>98.74</c:v>
                </c:pt>
                <c:pt idx="16">
                  <c:v>100.54</c:v>
                </c:pt>
                <c:pt idx="17">
                  <c:v>100.35</c:v>
                </c:pt>
                <c:pt idx="18">
                  <c:v>99.99</c:v>
                </c:pt>
                <c:pt idx="19">
                  <c:v>100.65</c:v>
                </c:pt>
                <c:pt idx="20">
                  <c:v>100.53</c:v>
                </c:pt>
                <c:pt idx="21">
                  <c:v>103.12</c:v>
                </c:pt>
                <c:pt idx="22">
                  <c:v>102.91</c:v>
                </c:pt>
                <c:pt idx="23">
                  <c:v>104.02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796-9B6E-13D07642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37920"/>
        <c:axId val="787934320"/>
      </c:lineChart>
      <c:catAx>
        <c:axId val="7879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34320"/>
        <c:crosses val="autoZero"/>
        <c:auto val="1"/>
        <c:lblAlgn val="ctr"/>
        <c:lblOffset val="100"/>
        <c:noMultiLvlLbl val="0"/>
      </c:catAx>
      <c:valAx>
        <c:axId val="7879343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Bantuan Alat dan</a:t>
            </a:r>
            <a:r>
              <a:rPr lang="en-ID" baseline="0"/>
              <a:t> Mesin Pertanian di Provinsi Jawa Timur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Traktor Roda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'Alat Mesin Pertanian'!$B$3:$F$3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'Alat Mesin Pertanian'!$B$5:$F$5</c:f>
              <c:numCache>
                <c:formatCode>#,##0</c:formatCode>
                <c:ptCount val="5"/>
                <c:pt idx="0">
                  <c:v>3327</c:v>
                </c:pt>
                <c:pt idx="1">
                  <c:v>2740</c:v>
                </c:pt>
                <c:pt idx="2">
                  <c:v>1120</c:v>
                </c:pt>
                <c:pt idx="3" formatCode="General">
                  <c:v>797</c:v>
                </c:pt>
                <c:pt idx="4" formatCode="General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F-4C0C-88E5-E5E8C27B250F}"/>
            </c:ext>
          </c:extLst>
        </c:ser>
        <c:ser>
          <c:idx val="1"/>
          <c:order val="1"/>
          <c:tx>
            <c:v>Traktor Roda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'Alat Mesin Pertanian'!$B$3:$F$3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'Alat Mesin Pertanian'!$B$6:$F$6</c:f>
              <c:numCache>
                <c:formatCode>General</c:formatCode>
                <c:ptCount val="5"/>
                <c:pt idx="0">
                  <c:v>300</c:v>
                </c:pt>
                <c:pt idx="1">
                  <c:v>260</c:v>
                </c:pt>
                <c:pt idx="2">
                  <c:v>88</c:v>
                </c:pt>
                <c:pt idx="3">
                  <c:v>102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F-4C0C-88E5-E5E8C27B250F}"/>
            </c:ext>
          </c:extLst>
        </c:ser>
        <c:ser>
          <c:idx val="2"/>
          <c:order val="2"/>
          <c:tx>
            <c:v>Pompa Air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'Alat Mesin Pertanian'!$B$3:$F$3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'Alat Mesin Pertanian'!$B$7:$F$7</c:f>
              <c:numCache>
                <c:formatCode>#,##0</c:formatCode>
                <c:ptCount val="5"/>
                <c:pt idx="0">
                  <c:v>2597</c:v>
                </c:pt>
                <c:pt idx="1">
                  <c:v>3085</c:v>
                </c:pt>
                <c:pt idx="2">
                  <c:v>1025</c:v>
                </c:pt>
                <c:pt idx="3">
                  <c:v>1078</c:v>
                </c:pt>
                <c:pt idx="4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F-4C0C-88E5-E5E8C27B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708872"/>
        <c:axId val="939713552"/>
      </c:lineChart>
      <c:catAx>
        <c:axId val="939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13552"/>
        <c:crosses val="autoZero"/>
        <c:auto val="1"/>
        <c:lblAlgn val="ctr"/>
        <c:lblOffset val="100"/>
        <c:noMultiLvlLbl val="0"/>
      </c:catAx>
      <c:valAx>
        <c:axId val="939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'Pupuk Subsidi Jawa Timur'!$C$3</c:f>
              <c:strCache>
                <c:ptCount val="1"/>
                <c:pt idx="0">
                  <c:v>Pupuk Subsidi Jawa Timur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'Pupuk Subsidi Jawa Timur'!$B$5:$B$7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'Pupuk Subsidi Jawa Timur'!$C$5:$C$7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1.9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0E4E-B6FB-916FB40D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27888"/>
        <c:axId val="890132256"/>
      </c:lineChart>
      <c:catAx>
        <c:axId val="890127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32256"/>
        <c:crosses val="autoZero"/>
        <c:auto val="1"/>
        <c:lblAlgn val="ctr"/>
        <c:lblOffset val="100"/>
        <c:noMultiLvlLbl val="0"/>
      </c:catAx>
      <c:valAx>
        <c:axId val="8901322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Luas Panen Padi di Provinsi Jawa Timur (Juta 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2021</c:v>
              </c:pt>
              <c:pt idx="1">
                <c:v>2022</c:v>
              </c:pt>
              <c:pt idx="2">
                <c:v>2023</c:v>
              </c:pt>
            </c:numLit>
          </c:cat>
          <c:val>
            <c:numRef>
              <c:f>'Luas Panen'!$B$4:$D$4</c:f>
              <c:numCache>
                <c:formatCode>General</c:formatCode>
                <c:ptCount val="3"/>
                <c:pt idx="0">
                  <c:v>1750000</c:v>
                </c:pt>
                <c:pt idx="1">
                  <c:v>1693000</c:v>
                </c:pt>
                <c:pt idx="2">
                  <c:v>1686000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D-43EB-9704-344EE256B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2696"/>
        <c:axId val="787313416"/>
      </c:lineChart>
      <c:catAx>
        <c:axId val="78731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13416"/>
        <c:crosses val="autoZero"/>
        <c:auto val="1"/>
        <c:lblAlgn val="ctr"/>
        <c:lblOffset val="100"/>
        <c:noMultiLvlLbl val="0"/>
      </c:catAx>
      <c:valAx>
        <c:axId val="7873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/>
              <a:t>Jumlah Petani Umur 19–39 Tahun dan/atau Menggunakan Teknologi Digital di Provinsi Jawa Timur (orang),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4E-F946-8A27-92EB3ADC74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4E-F946-8A27-92EB3ADC74D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'Petani Digital'!$A$7:$A$8</c:f>
              <c:strCache>
                <c:ptCount val="2"/>
                <c:pt idx="0">
                  <c:v>Menggunakan teknologi Digital</c:v>
                </c:pt>
                <c:pt idx="1">
                  <c:v>Tidak menggunakan teknologi digital</c:v>
                </c:pt>
              </c:strCache>
            </c:strRef>
          </c:cat>
          <c:val>
            <c:numRef>
              <c:f>'Petani Digital'!$B$7:$B$8</c:f>
              <c:numCache>
                <c:formatCode>General</c:formatCode>
                <c:ptCount val="2"/>
                <c:pt idx="0">
                  <c:v>425861</c:v>
                </c:pt>
                <c:pt idx="1">
                  <c:v>545241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F-439C-8E45-D50DE5E0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Produksi Padi Menurut</a:t>
            </a:r>
            <a:r>
              <a:rPr lang="en-US" baseline="0"/>
              <a:t> Provinsi Tahun 2020-2023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'Produksi Padi'!$E$3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'Produksi Padi'!$A$5:$A$38</c:f>
              <c:strCache>
                <c:ptCount val="34"/>
                <c:pt idx="0">
                  <c:v> JAWA TIMUR</c:v>
                </c:pt>
                <c:pt idx="1">
                  <c:v> JAWA TENGAH</c:v>
                </c:pt>
                <c:pt idx="2">
                  <c:v> JAWA BARAT</c:v>
                </c:pt>
                <c:pt idx="3">
                  <c:v> SULAWESI SELATAN</c:v>
                </c:pt>
                <c:pt idx="4">
                  <c:v> SUMATERA SELATAN</c:v>
                </c:pt>
                <c:pt idx="5">
                  <c:v> LAMPUNG</c:v>
                </c:pt>
                <c:pt idx="6">
                  <c:v> SUMATERA UTARA</c:v>
                </c:pt>
                <c:pt idx="7">
                  <c:v> ACEH</c:v>
                </c:pt>
                <c:pt idx="8">
                  <c:v> BANTEN</c:v>
                </c:pt>
                <c:pt idx="9">
                  <c:v> SUMATERA BARAT</c:v>
                </c:pt>
                <c:pt idx="10">
                  <c:v> NUSA TENGGARA BARAT</c:v>
                </c:pt>
                <c:pt idx="11">
                  <c:v> KALIMANTAN SELATAN</c:v>
                </c:pt>
                <c:pt idx="12">
                  <c:v> SULAWESI TENGAH</c:v>
                </c:pt>
                <c:pt idx="13">
                  <c:v> KALIMANTAN BARAT</c:v>
                </c:pt>
                <c:pt idx="14">
                  <c:v> NUSA TENGGARA TIMUR</c:v>
                </c:pt>
                <c:pt idx="15">
                  <c:v> SULAWESI TENGGARA</c:v>
                </c:pt>
                <c:pt idx="16">
                  <c:v> BALI</c:v>
                </c:pt>
                <c:pt idx="17">
                  <c:v> DI YOGYAKARTA</c:v>
                </c:pt>
                <c:pt idx="18">
                  <c:v> KALIMANTAN TENGAH</c:v>
                </c:pt>
                <c:pt idx="19">
                  <c:v> JAMBI</c:v>
                </c:pt>
                <c:pt idx="20">
                  <c:v> SULAWESI BARAT</c:v>
                </c:pt>
                <c:pt idx="21">
                  <c:v> BENGKULU</c:v>
                </c:pt>
                <c:pt idx="22">
                  <c:v> KALIMANTAN TIMUR</c:v>
                </c:pt>
                <c:pt idx="23">
                  <c:v> SULAWESI UTARA</c:v>
                </c:pt>
                <c:pt idx="24">
                  <c:v> RIAU</c:v>
                </c:pt>
                <c:pt idx="25">
                  <c:v> GORONTALO</c:v>
                </c:pt>
                <c:pt idx="26">
                  <c:v> PAPUA</c:v>
                </c:pt>
                <c:pt idx="27">
                  <c:v> MALUKU</c:v>
                </c:pt>
                <c:pt idx="28">
                  <c:v> KEP. BANGKA BELITUNG</c:v>
                </c:pt>
                <c:pt idx="29">
                  <c:v> MALUKU UTARA</c:v>
                </c:pt>
                <c:pt idx="30">
                  <c:v> KALIMANTAN UTARA</c:v>
                </c:pt>
                <c:pt idx="31">
                  <c:v> PAPUA BARAT</c:v>
                </c:pt>
                <c:pt idx="32">
                  <c:v> DKI JAKARTA</c:v>
                </c:pt>
                <c:pt idx="33">
                  <c:v> KEP. RIAU</c:v>
                </c:pt>
              </c:strCache>
            </c:strRef>
          </c:cat>
          <c:val>
            <c:numRef>
              <c:f>'Produksi Padi'!$E$5:$E$38</c:f>
              <c:numCache>
                <c:formatCode>General</c:formatCode>
                <c:ptCount val="34"/>
                <c:pt idx="0">
                  <c:v>9591422.3200000003</c:v>
                </c:pt>
                <c:pt idx="1">
                  <c:v>9061714.8499999996</c:v>
                </c:pt>
                <c:pt idx="2">
                  <c:v>9095938.0299999993</c:v>
                </c:pt>
                <c:pt idx="3">
                  <c:v>4943096.3600000003</c:v>
                </c:pt>
                <c:pt idx="4">
                  <c:v>2762059.57</c:v>
                </c:pt>
                <c:pt idx="5">
                  <c:v>2728780.6</c:v>
                </c:pt>
                <c:pt idx="6">
                  <c:v>2080663.46</c:v>
                </c:pt>
                <c:pt idx="7">
                  <c:v>1393474.11</c:v>
                </c:pt>
                <c:pt idx="8">
                  <c:v>1678765.59</c:v>
                </c:pt>
                <c:pt idx="9">
                  <c:v>1457502.44</c:v>
                </c:pt>
                <c:pt idx="10">
                  <c:v>1546819.76</c:v>
                </c:pt>
                <c:pt idx="11">
                  <c:v>835282.46</c:v>
                </c:pt>
                <c:pt idx="12">
                  <c:v>812948.49</c:v>
                </c:pt>
                <c:pt idx="13">
                  <c:v>688413.14</c:v>
                </c:pt>
                <c:pt idx="14">
                  <c:v>757505.4</c:v>
                </c:pt>
                <c:pt idx="15">
                  <c:v>482371.05</c:v>
                </c:pt>
                <c:pt idx="16">
                  <c:v>668612.13</c:v>
                </c:pt>
                <c:pt idx="17">
                  <c:v>532805.26</c:v>
                </c:pt>
                <c:pt idx="18">
                  <c:v>334732.63</c:v>
                </c:pt>
                <c:pt idx="19">
                  <c:v>274557.09000000003</c:v>
                </c:pt>
                <c:pt idx="20">
                  <c:v>294026.68</c:v>
                </c:pt>
                <c:pt idx="21">
                  <c:v>277310.01</c:v>
                </c:pt>
                <c:pt idx="22">
                  <c:v>215290.58</c:v>
                </c:pt>
                <c:pt idx="23">
                  <c:v>230832.14</c:v>
                </c:pt>
                <c:pt idx="24">
                  <c:v>209190.02</c:v>
                </c:pt>
                <c:pt idx="25">
                  <c:v>243193.49</c:v>
                </c:pt>
                <c:pt idx="26">
                  <c:v>200115.34</c:v>
                </c:pt>
                <c:pt idx="27">
                  <c:v>83065.17</c:v>
                </c:pt>
                <c:pt idx="28">
                  <c:v>65500.85</c:v>
                </c:pt>
                <c:pt idx="29">
                  <c:v>28168.81</c:v>
                </c:pt>
                <c:pt idx="30">
                  <c:v>24347.22</c:v>
                </c:pt>
                <c:pt idx="31">
                  <c:v>23808.11</c:v>
                </c:pt>
                <c:pt idx="32">
                  <c:v>2803.24</c:v>
                </c:pt>
                <c:pt idx="33">
                  <c:v>423.11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A-A243-AC3D-B99EB2B01DCA}"/>
            </c:ext>
          </c:extLst>
        </c:ser>
        <c:ser>
          <c:idx val="2"/>
          <c:order val="1"/>
          <c:tx>
            <c:strRef>
              <c:f>'Produksi Padi'!$D$3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'Produksi Padi'!$A$5:$A$38</c:f>
              <c:strCache>
                <c:ptCount val="34"/>
                <c:pt idx="0">
                  <c:v> JAWA TIMUR</c:v>
                </c:pt>
                <c:pt idx="1">
                  <c:v> JAWA TENGAH</c:v>
                </c:pt>
                <c:pt idx="2">
                  <c:v> JAWA BARAT</c:v>
                </c:pt>
                <c:pt idx="3">
                  <c:v> SULAWESI SELATAN</c:v>
                </c:pt>
                <c:pt idx="4">
                  <c:v> SUMATERA SELATAN</c:v>
                </c:pt>
                <c:pt idx="5">
                  <c:v> LAMPUNG</c:v>
                </c:pt>
                <c:pt idx="6">
                  <c:v> SUMATERA UTARA</c:v>
                </c:pt>
                <c:pt idx="7">
                  <c:v> ACEH</c:v>
                </c:pt>
                <c:pt idx="8">
                  <c:v> BANTEN</c:v>
                </c:pt>
                <c:pt idx="9">
                  <c:v> SUMATERA BARAT</c:v>
                </c:pt>
                <c:pt idx="10">
                  <c:v> NUSA TENGGARA BARAT</c:v>
                </c:pt>
                <c:pt idx="11">
                  <c:v> KALIMANTAN SELATAN</c:v>
                </c:pt>
                <c:pt idx="12">
                  <c:v> SULAWESI TENGAH</c:v>
                </c:pt>
                <c:pt idx="13">
                  <c:v> KALIMANTAN BARAT</c:v>
                </c:pt>
                <c:pt idx="14">
                  <c:v> NUSA TENGGARA TIMUR</c:v>
                </c:pt>
                <c:pt idx="15">
                  <c:v> SULAWESI TENGGARA</c:v>
                </c:pt>
                <c:pt idx="16">
                  <c:v> BALI</c:v>
                </c:pt>
                <c:pt idx="17">
                  <c:v> DI YOGYAKARTA</c:v>
                </c:pt>
                <c:pt idx="18">
                  <c:v> KALIMANTAN TENGAH</c:v>
                </c:pt>
                <c:pt idx="19">
                  <c:v> JAMBI</c:v>
                </c:pt>
                <c:pt idx="20">
                  <c:v> SULAWESI BARAT</c:v>
                </c:pt>
                <c:pt idx="21">
                  <c:v> BENGKULU</c:v>
                </c:pt>
                <c:pt idx="22">
                  <c:v> KALIMANTAN TIMUR</c:v>
                </c:pt>
                <c:pt idx="23">
                  <c:v> SULAWESI UTARA</c:v>
                </c:pt>
                <c:pt idx="24">
                  <c:v> RIAU</c:v>
                </c:pt>
                <c:pt idx="25">
                  <c:v> GORONTALO</c:v>
                </c:pt>
                <c:pt idx="26">
                  <c:v> PAPUA</c:v>
                </c:pt>
                <c:pt idx="27">
                  <c:v> MALUKU</c:v>
                </c:pt>
                <c:pt idx="28">
                  <c:v> KEP. BANGKA BELITUNG</c:v>
                </c:pt>
                <c:pt idx="29">
                  <c:v> MALUKU UTARA</c:v>
                </c:pt>
                <c:pt idx="30">
                  <c:v> KALIMANTAN UTARA</c:v>
                </c:pt>
                <c:pt idx="31">
                  <c:v> PAPUA BARAT</c:v>
                </c:pt>
                <c:pt idx="32">
                  <c:v> DKI JAKARTA</c:v>
                </c:pt>
                <c:pt idx="33">
                  <c:v> KEP. RIAU</c:v>
                </c:pt>
              </c:strCache>
            </c:strRef>
          </c:cat>
          <c:val>
            <c:numRef>
              <c:f>'Produksi Padi'!$D$5:$D$38</c:f>
              <c:numCache>
                <c:formatCode>General</c:formatCode>
                <c:ptCount val="34"/>
                <c:pt idx="0">
                  <c:v>9526516</c:v>
                </c:pt>
                <c:pt idx="1">
                  <c:v>9356445</c:v>
                </c:pt>
                <c:pt idx="2">
                  <c:v>9433723</c:v>
                </c:pt>
                <c:pt idx="3">
                  <c:v>5360169</c:v>
                </c:pt>
                <c:pt idx="4">
                  <c:v>2775069</c:v>
                </c:pt>
                <c:pt idx="5">
                  <c:v>2688160</c:v>
                </c:pt>
                <c:pt idx="6">
                  <c:v>2088584</c:v>
                </c:pt>
                <c:pt idx="7">
                  <c:v>1509456</c:v>
                </c:pt>
                <c:pt idx="8">
                  <c:v>1788583</c:v>
                </c:pt>
                <c:pt idx="9">
                  <c:v>1373532</c:v>
                </c:pt>
                <c:pt idx="10">
                  <c:v>1452945</c:v>
                </c:pt>
                <c:pt idx="11">
                  <c:v>819419.2</c:v>
                </c:pt>
                <c:pt idx="12">
                  <c:v>744408.7</c:v>
                </c:pt>
                <c:pt idx="13">
                  <c:v>731225.8</c:v>
                </c:pt>
                <c:pt idx="14">
                  <c:v>756049.9</c:v>
                </c:pt>
                <c:pt idx="15">
                  <c:v>478958</c:v>
                </c:pt>
                <c:pt idx="16">
                  <c:v>680601.59999999998</c:v>
                </c:pt>
                <c:pt idx="17">
                  <c:v>561699.5</c:v>
                </c:pt>
                <c:pt idx="18">
                  <c:v>343918.8</c:v>
                </c:pt>
                <c:pt idx="19">
                  <c:v>277743.8</c:v>
                </c:pt>
                <c:pt idx="20">
                  <c:v>353513.3</c:v>
                </c:pt>
                <c:pt idx="21">
                  <c:v>281610.09999999998</c:v>
                </c:pt>
                <c:pt idx="22">
                  <c:v>239425.3</c:v>
                </c:pt>
                <c:pt idx="23">
                  <c:v>243730.3</c:v>
                </c:pt>
                <c:pt idx="24">
                  <c:v>213557.2</c:v>
                </c:pt>
                <c:pt idx="25">
                  <c:v>240134.5</c:v>
                </c:pt>
                <c:pt idx="26">
                  <c:v>193943.5</c:v>
                </c:pt>
                <c:pt idx="27">
                  <c:v>92601.06</c:v>
                </c:pt>
                <c:pt idx="28">
                  <c:v>61425.07</c:v>
                </c:pt>
                <c:pt idx="29">
                  <c:v>24486.03</c:v>
                </c:pt>
                <c:pt idx="30">
                  <c:v>30533.59</c:v>
                </c:pt>
                <c:pt idx="31">
                  <c:v>23963.919999999998</c:v>
                </c:pt>
                <c:pt idx="32">
                  <c:v>2337.77</c:v>
                </c:pt>
                <c:pt idx="33">
                  <c:v>506.91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A-A243-AC3D-B99EB2B01DCA}"/>
            </c:ext>
          </c:extLst>
        </c:ser>
        <c:ser>
          <c:idx val="1"/>
          <c:order val="2"/>
          <c:tx>
            <c:strRef>
              <c:f>'Produksi Padi'!$C$3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'Produksi Padi'!$A$5:$A$38</c:f>
              <c:strCache>
                <c:ptCount val="34"/>
                <c:pt idx="0">
                  <c:v> JAWA TIMUR</c:v>
                </c:pt>
                <c:pt idx="1">
                  <c:v> JAWA TENGAH</c:v>
                </c:pt>
                <c:pt idx="2">
                  <c:v> JAWA BARAT</c:v>
                </c:pt>
                <c:pt idx="3">
                  <c:v> SULAWESI SELATAN</c:v>
                </c:pt>
                <c:pt idx="4">
                  <c:v> SUMATERA SELATAN</c:v>
                </c:pt>
                <c:pt idx="5">
                  <c:v> LAMPUNG</c:v>
                </c:pt>
                <c:pt idx="6">
                  <c:v> SUMATERA UTARA</c:v>
                </c:pt>
                <c:pt idx="7">
                  <c:v> ACEH</c:v>
                </c:pt>
                <c:pt idx="8">
                  <c:v> BANTEN</c:v>
                </c:pt>
                <c:pt idx="9">
                  <c:v> SUMATERA BARAT</c:v>
                </c:pt>
                <c:pt idx="10">
                  <c:v> NUSA TENGGARA BARAT</c:v>
                </c:pt>
                <c:pt idx="11">
                  <c:v> KALIMANTAN SELATAN</c:v>
                </c:pt>
                <c:pt idx="12">
                  <c:v> SULAWESI TENGAH</c:v>
                </c:pt>
                <c:pt idx="13">
                  <c:v> KALIMANTAN BARAT</c:v>
                </c:pt>
                <c:pt idx="14">
                  <c:v> NUSA TENGGARA TIMUR</c:v>
                </c:pt>
                <c:pt idx="15">
                  <c:v> SULAWESI TENGGARA</c:v>
                </c:pt>
                <c:pt idx="16">
                  <c:v> BALI</c:v>
                </c:pt>
                <c:pt idx="17">
                  <c:v> DI YOGYAKARTA</c:v>
                </c:pt>
                <c:pt idx="18">
                  <c:v> KALIMANTAN TENGAH</c:v>
                </c:pt>
                <c:pt idx="19">
                  <c:v> JAMBI</c:v>
                </c:pt>
                <c:pt idx="20">
                  <c:v> SULAWESI BARAT</c:v>
                </c:pt>
                <c:pt idx="21">
                  <c:v> BENGKULU</c:v>
                </c:pt>
                <c:pt idx="22">
                  <c:v> KALIMANTAN TIMUR</c:v>
                </c:pt>
                <c:pt idx="23">
                  <c:v> SULAWESI UTARA</c:v>
                </c:pt>
                <c:pt idx="24">
                  <c:v> RIAU</c:v>
                </c:pt>
                <c:pt idx="25">
                  <c:v> GORONTALO</c:v>
                </c:pt>
                <c:pt idx="26">
                  <c:v> PAPUA</c:v>
                </c:pt>
                <c:pt idx="27">
                  <c:v> MALUKU</c:v>
                </c:pt>
                <c:pt idx="28">
                  <c:v> KEP. BANGKA BELITUNG</c:v>
                </c:pt>
                <c:pt idx="29">
                  <c:v> MALUKU UTARA</c:v>
                </c:pt>
                <c:pt idx="30">
                  <c:v> KALIMANTAN UTARA</c:v>
                </c:pt>
                <c:pt idx="31">
                  <c:v> PAPUA BARAT</c:v>
                </c:pt>
                <c:pt idx="32">
                  <c:v> DKI JAKARTA</c:v>
                </c:pt>
                <c:pt idx="33">
                  <c:v> KEP. RIAU</c:v>
                </c:pt>
              </c:strCache>
            </c:strRef>
          </c:cat>
          <c:val>
            <c:numRef>
              <c:f>'Produksi Padi'!$C$5:$C$38</c:f>
              <c:numCache>
                <c:formatCode>General</c:formatCode>
                <c:ptCount val="34"/>
                <c:pt idx="0">
                  <c:v>9789587.6699999999</c:v>
                </c:pt>
                <c:pt idx="1">
                  <c:v>9618656.8100000005</c:v>
                </c:pt>
                <c:pt idx="2">
                  <c:v>9113573.0800000001</c:v>
                </c:pt>
                <c:pt idx="3">
                  <c:v>5090637.2300000004</c:v>
                </c:pt>
                <c:pt idx="4">
                  <c:v>2552443.19</c:v>
                </c:pt>
                <c:pt idx="5">
                  <c:v>2485452.7799999998</c:v>
                </c:pt>
                <c:pt idx="6">
                  <c:v>2004142.51</c:v>
                </c:pt>
                <c:pt idx="7">
                  <c:v>1634639.6</c:v>
                </c:pt>
                <c:pt idx="8">
                  <c:v>1603247</c:v>
                </c:pt>
                <c:pt idx="9">
                  <c:v>1317209.3799999999</c:v>
                </c:pt>
                <c:pt idx="10">
                  <c:v>1419559.84</c:v>
                </c:pt>
                <c:pt idx="11">
                  <c:v>1016313.55</c:v>
                </c:pt>
                <c:pt idx="12">
                  <c:v>867012.77</c:v>
                </c:pt>
                <c:pt idx="13">
                  <c:v>711898.01</c:v>
                </c:pt>
                <c:pt idx="14">
                  <c:v>731877.74</c:v>
                </c:pt>
                <c:pt idx="15">
                  <c:v>530029.07999999996</c:v>
                </c:pt>
                <c:pt idx="16">
                  <c:v>618910.81000000006</c:v>
                </c:pt>
                <c:pt idx="17">
                  <c:v>556531.03</c:v>
                </c:pt>
                <c:pt idx="18">
                  <c:v>381189.55</c:v>
                </c:pt>
                <c:pt idx="19">
                  <c:v>298149.25</c:v>
                </c:pt>
                <c:pt idx="20">
                  <c:v>311072.46000000002</c:v>
                </c:pt>
                <c:pt idx="21">
                  <c:v>271117.19</c:v>
                </c:pt>
                <c:pt idx="22">
                  <c:v>244677.96</c:v>
                </c:pt>
                <c:pt idx="23">
                  <c:v>232884.76</c:v>
                </c:pt>
                <c:pt idx="24">
                  <c:v>217458.87</c:v>
                </c:pt>
                <c:pt idx="25">
                  <c:v>234392.86</c:v>
                </c:pt>
                <c:pt idx="26">
                  <c:v>286279.8</c:v>
                </c:pt>
                <c:pt idx="27">
                  <c:v>116803.67</c:v>
                </c:pt>
                <c:pt idx="28">
                  <c:v>70496.25</c:v>
                </c:pt>
                <c:pt idx="29">
                  <c:v>28050.799999999999</c:v>
                </c:pt>
                <c:pt idx="30">
                  <c:v>29967.31</c:v>
                </c:pt>
                <c:pt idx="31">
                  <c:v>26926.93</c:v>
                </c:pt>
                <c:pt idx="32">
                  <c:v>3249.47</c:v>
                </c:pt>
                <c:pt idx="33">
                  <c:v>855.01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A-A243-AC3D-B99EB2B01DCA}"/>
            </c:ext>
          </c:extLst>
        </c:ser>
        <c:ser>
          <c:idx val="0"/>
          <c:order val="3"/>
          <c:tx>
            <c:strRef>
              <c:f>'Produksi Padi'!$B$3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'Produksi Padi'!$A$5:$A$38</c:f>
              <c:strCache>
                <c:ptCount val="34"/>
                <c:pt idx="0">
                  <c:v> JAWA TIMUR</c:v>
                </c:pt>
                <c:pt idx="1">
                  <c:v> JAWA TENGAH</c:v>
                </c:pt>
                <c:pt idx="2">
                  <c:v> JAWA BARAT</c:v>
                </c:pt>
                <c:pt idx="3">
                  <c:v> SULAWESI SELATAN</c:v>
                </c:pt>
                <c:pt idx="4">
                  <c:v> SUMATERA SELATAN</c:v>
                </c:pt>
                <c:pt idx="5">
                  <c:v> LAMPUNG</c:v>
                </c:pt>
                <c:pt idx="6">
                  <c:v> SUMATERA UTARA</c:v>
                </c:pt>
                <c:pt idx="7">
                  <c:v> ACEH</c:v>
                </c:pt>
                <c:pt idx="8">
                  <c:v> BANTEN</c:v>
                </c:pt>
                <c:pt idx="9">
                  <c:v> SUMATERA BARAT</c:v>
                </c:pt>
                <c:pt idx="10">
                  <c:v> NUSA TENGGARA BARAT</c:v>
                </c:pt>
                <c:pt idx="11">
                  <c:v> KALIMANTAN SELATAN</c:v>
                </c:pt>
                <c:pt idx="12">
                  <c:v> SULAWESI TENGAH</c:v>
                </c:pt>
                <c:pt idx="13">
                  <c:v> KALIMANTAN BARAT</c:v>
                </c:pt>
                <c:pt idx="14">
                  <c:v> NUSA TENGGARA TIMUR</c:v>
                </c:pt>
                <c:pt idx="15">
                  <c:v> SULAWESI TENGGARA</c:v>
                </c:pt>
                <c:pt idx="16">
                  <c:v> BALI</c:v>
                </c:pt>
                <c:pt idx="17">
                  <c:v> DI YOGYAKARTA</c:v>
                </c:pt>
                <c:pt idx="18">
                  <c:v> KALIMANTAN TENGAH</c:v>
                </c:pt>
                <c:pt idx="19">
                  <c:v> JAMBI</c:v>
                </c:pt>
                <c:pt idx="20">
                  <c:v> SULAWESI BARAT</c:v>
                </c:pt>
                <c:pt idx="21">
                  <c:v> BENGKULU</c:v>
                </c:pt>
                <c:pt idx="22">
                  <c:v> KALIMANTAN TIMUR</c:v>
                </c:pt>
                <c:pt idx="23">
                  <c:v> SULAWESI UTARA</c:v>
                </c:pt>
                <c:pt idx="24">
                  <c:v> RIAU</c:v>
                </c:pt>
                <c:pt idx="25">
                  <c:v> GORONTALO</c:v>
                </c:pt>
                <c:pt idx="26">
                  <c:v> PAPUA</c:v>
                </c:pt>
                <c:pt idx="27">
                  <c:v> MALUKU</c:v>
                </c:pt>
                <c:pt idx="28">
                  <c:v> KEP. BANGKA BELITUNG</c:v>
                </c:pt>
                <c:pt idx="29">
                  <c:v> MALUKU UTARA</c:v>
                </c:pt>
                <c:pt idx="30">
                  <c:v> KALIMANTAN UTARA</c:v>
                </c:pt>
                <c:pt idx="31">
                  <c:v> PAPUA BARAT</c:v>
                </c:pt>
                <c:pt idx="32">
                  <c:v> DKI JAKARTA</c:v>
                </c:pt>
                <c:pt idx="33">
                  <c:v> KEP. RIAU</c:v>
                </c:pt>
              </c:strCache>
            </c:strRef>
          </c:cat>
          <c:val>
            <c:numRef>
              <c:f>'Produksi Padi'!$B$5:$B$38</c:f>
              <c:numCache>
                <c:formatCode>General</c:formatCode>
                <c:ptCount val="34"/>
                <c:pt idx="0">
                  <c:v>9944538.2599999998</c:v>
                </c:pt>
                <c:pt idx="1">
                  <c:v>9489164.6199999992</c:v>
                </c:pt>
                <c:pt idx="2">
                  <c:v>9016772.5800000001</c:v>
                </c:pt>
                <c:pt idx="3">
                  <c:v>4708464.97</c:v>
                </c:pt>
                <c:pt idx="4">
                  <c:v>2743059.68</c:v>
                </c:pt>
                <c:pt idx="5">
                  <c:v>2650289.64</c:v>
                </c:pt>
                <c:pt idx="6">
                  <c:v>2040500.19</c:v>
                </c:pt>
                <c:pt idx="7">
                  <c:v>1757313.07</c:v>
                </c:pt>
                <c:pt idx="8">
                  <c:v>1655170.09</c:v>
                </c:pt>
                <c:pt idx="9">
                  <c:v>1387269.29</c:v>
                </c:pt>
                <c:pt idx="10">
                  <c:v>1317189.81</c:v>
                </c:pt>
                <c:pt idx="11">
                  <c:v>1150306.6599999999</c:v>
                </c:pt>
                <c:pt idx="12">
                  <c:v>792248.84</c:v>
                </c:pt>
                <c:pt idx="13">
                  <c:v>778170.36</c:v>
                </c:pt>
                <c:pt idx="14">
                  <c:v>725024.3</c:v>
                </c:pt>
                <c:pt idx="15">
                  <c:v>532773.49</c:v>
                </c:pt>
                <c:pt idx="16">
                  <c:v>532168.44999999995</c:v>
                </c:pt>
                <c:pt idx="17">
                  <c:v>523395.95</c:v>
                </c:pt>
                <c:pt idx="18">
                  <c:v>457952</c:v>
                </c:pt>
                <c:pt idx="19">
                  <c:v>386413.49</c:v>
                </c:pt>
                <c:pt idx="20">
                  <c:v>345050.37</c:v>
                </c:pt>
                <c:pt idx="21">
                  <c:v>292834.03999999998</c:v>
                </c:pt>
                <c:pt idx="22">
                  <c:v>262434.52</c:v>
                </c:pt>
                <c:pt idx="23">
                  <c:v>248879.48</c:v>
                </c:pt>
                <c:pt idx="24">
                  <c:v>243685.04</c:v>
                </c:pt>
                <c:pt idx="25">
                  <c:v>227627.2</c:v>
                </c:pt>
                <c:pt idx="26">
                  <c:v>166002.29999999999</c:v>
                </c:pt>
                <c:pt idx="27">
                  <c:v>110447.3</c:v>
                </c:pt>
                <c:pt idx="28">
                  <c:v>57324.32</c:v>
                </c:pt>
                <c:pt idx="29">
                  <c:v>43382.85</c:v>
                </c:pt>
                <c:pt idx="30">
                  <c:v>33574.28</c:v>
                </c:pt>
                <c:pt idx="31">
                  <c:v>24378.33</c:v>
                </c:pt>
                <c:pt idx="32">
                  <c:v>4543.93</c:v>
                </c:pt>
                <c:pt idx="33">
                  <c:v>852.54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A243-AC3D-B99EB2B0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103824"/>
        <c:axId val="620619568"/>
      </c:barChart>
      <c:catAx>
        <c:axId val="63010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9568"/>
        <c:crosses val="autoZero"/>
        <c:auto val="1"/>
        <c:lblAlgn val="ctr"/>
        <c:lblOffset val="100"/>
        <c:noMultiLvlLbl val="0"/>
      </c:catAx>
      <c:valAx>
        <c:axId val="6206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Perkembangan IP Tahun</a:t>
            </a:r>
            <a:r>
              <a:rPr lang="en-US" baseline="0"/>
              <a:t>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'Perhitungan IP'!$Q$5</c:f>
              <c:strCache>
                <c:ptCount val="1"/>
                <c:pt idx="0">
                  <c:v>Nasional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Ref>
              <c:f>('Perhitungan IP'!$T$5,'Perhitungan IP'!$V$5,'Perhitungan IP'!$X$5)</c:f>
              <c:numCache>
                <c:formatCode>0.00</c:formatCode>
                <c:ptCount val="3"/>
                <c:pt idx="0">
                  <c:v>2.6829651345408858</c:v>
                </c:pt>
                <c:pt idx="1">
                  <c:v>2.6200438133743549</c:v>
                </c:pt>
                <c:pt idx="2">
                  <c:v>2.6301112247609995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A-DA40-BBED-219C62C4B4EB}"/>
            </c:ext>
          </c:extLst>
        </c:ser>
        <c:ser>
          <c:idx val="1"/>
          <c:order val="1"/>
          <c:tx>
            <c:strRef>
              <c:f>'Perhitungan IP'!$Q$6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0-47A9-B1E4-2DAA34A66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Ref>
              <c:f>('Perhitungan IP'!$T$6,'Perhitungan IP'!$V$6,'Perhitungan IP'!$X$6)</c:f>
              <c:numCache>
                <c:formatCode>0.00</c:formatCode>
                <c:ptCount val="3"/>
                <c:pt idx="0">
                  <c:v>1.4440424759064832</c:v>
                </c:pt>
                <c:pt idx="1">
                  <c:v>1.4383637793060211</c:v>
                </c:pt>
                <c:pt idx="2">
                  <c:v>1.4031992381151617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A-DA40-BBED-219C62C4B4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812399"/>
        <c:axId val="423454624"/>
      </c:lineChart>
      <c:catAx>
        <c:axId val="19408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4624"/>
        <c:crosses val="autoZero"/>
        <c:auto val="1"/>
        <c:lblAlgn val="ctr"/>
        <c:lblOffset val="100"/>
        <c:noMultiLvlLbl val="0"/>
      </c:catAx>
      <c:valAx>
        <c:axId val="423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'Perhitungan IP'!$B$58</c:f>
              <c:strCache>
                <c:ptCount val="1"/>
                <c:pt idx="0">
                  <c:v>IP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'Perhitungan IP'!$A$59:$A$96</c:f>
              <c:strCache>
                <c:ptCount val="38"/>
                <c:pt idx="0">
                  <c:v>Kota Probolinggo</c:v>
                </c:pt>
                <c:pt idx="1">
                  <c:v>Kota Batu</c:v>
                </c:pt>
                <c:pt idx="2">
                  <c:v>Kota Surabaya</c:v>
                </c:pt>
                <c:pt idx="3">
                  <c:v>Kabupaten Kediri</c:v>
                </c:pt>
                <c:pt idx="4">
                  <c:v>Kota Blitar</c:v>
                </c:pt>
                <c:pt idx="5">
                  <c:v>Kabupaten Situbondo</c:v>
                </c:pt>
                <c:pt idx="6">
                  <c:v>Kabupaten Pamekasan</c:v>
                </c:pt>
                <c:pt idx="7">
                  <c:v>Kabupaten Probolinggo</c:v>
                </c:pt>
                <c:pt idx="8">
                  <c:v>Kota Kediri</c:v>
                </c:pt>
                <c:pt idx="9">
                  <c:v>Kabupaten Blitar</c:v>
                </c:pt>
                <c:pt idx="10">
                  <c:v>Kabupaten Malang</c:v>
                </c:pt>
                <c:pt idx="11">
                  <c:v>Kabupaten Bangkalan</c:v>
                </c:pt>
                <c:pt idx="12">
                  <c:v>Kabupaten Sampang</c:v>
                </c:pt>
                <c:pt idx="13">
                  <c:v>Kabupaten Sumenep</c:v>
                </c:pt>
                <c:pt idx="14">
                  <c:v>Kabupaten Banyuwangi</c:v>
                </c:pt>
                <c:pt idx="15">
                  <c:v>Kabupaten Tuban</c:v>
                </c:pt>
                <c:pt idx="16">
                  <c:v>Kabupaten Mojokerto</c:v>
                </c:pt>
                <c:pt idx="17">
                  <c:v>Kabupaten Pasuruan</c:v>
                </c:pt>
                <c:pt idx="18">
                  <c:v>Kabupaten Jombang</c:v>
                </c:pt>
                <c:pt idx="19">
                  <c:v>Kabupaten Sidoarjo</c:v>
                </c:pt>
                <c:pt idx="20">
                  <c:v>Kabupaten Bondowoso</c:v>
                </c:pt>
                <c:pt idx="21">
                  <c:v>Kota Malang</c:v>
                </c:pt>
                <c:pt idx="22">
                  <c:v>Kabupaten Jember</c:v>
                </c:pt>
                <c:pt idx="23">
                  <c:v>Kabupaten Lamongan</c:v>
                </c:pt>
                <c:pt idx="24">
                  <c:v>Kabupaten Pacitan</c:v>
                </c:pt>
                <c:pt idx="25">
                  <c:v>Kabupaten Gresik</c:v>
                </c:pt>
                <c:pt idx="26">
                  <c:v>Kabupaten Nganjuk</c:v>
                </c:pt>
                <c:pt idx="27">
                  <c:v>Kabupaten Tulungagung</c:v>
                </c:pt>
                <c:pt idx="28">
                  <c:v>Kabupaten Bojonegoro</c:v>
                </c:pt>
                <c:pt idx="29">
                  <c:v>Kota Pasuruan</c:v>
                </c:pt>
                <c:pt idx="30">
                  <c:v>Kabupaten Lumajang</c:v>
                </c:pt>
                <c:pt idx="31">
                  <c:v>Kota Mojokerto</c:v>
                </c:pt>
                <c:pt idx="32">
                  <c:v>Kabupaten Magetan</c:v>
                </c:pt>
                <c:pt idx="33">
                  <c:v>Kabupaten Ponorogo</c:v>
                </c:pt>
                <c:pt idx="34">
                  <c:v>Kabupaten Trenggalek</c:v>
                </c:pt>
                <c:pt idx="35">
                  <c:v>Kota Madiun</c:v>
                </c:pt>
                <c:pt idx="36">
                  <c:v>Kabupaten Madiun</c:v>
                </c:pt>
                <c:pt idx="37">
                  <c:v>Kabupaten Ngawi</c:v>
                </c:pt>
              </c:strCache>
            </c:strRef>
          </c:cat>
          <c:val>
            <c:numRef>
              <c:f>'Perhitungan IP'!$B$59:$B$96</c:f>
              <c:numCache>
                <c:formatCode>0.00</c:formatCode>
                <c:ptCount val="38"/>
                <c:pt idx="0">
                  <c:v>0.58660602258469263</c:v>
                </c:pt>
                <c:pt idx="1">
                  <c:v>0.59743963299339764</c:v>
                </c:pt>
                <c:pt idx="2">
                  <c:v>0.65386066737345239</c:v>
                </c:pt>
                <c:pt idx="3">
                  <c:v>0.6733779892649816</c:v>
                </c:pt>
                <c:pt idx="4">
                  <c:v>0.78413095009289513</c:v>
                </c:pt>
                <c:pt idx="5">
                  <c:v>0.82802799904922686</c:v>
                </c:pt>
                <c:pt idx="6">
                  <c:v>0.83753700438638601</c:v>
                </c:pt>
                <c:pt idx="7">
                  <c:v>0.860710221401082</c:v>
                </c:pt>
                <c:pt idx="8">
                  <c:v>0.9467530631740505</c:v>
                </c:pt>
                <c:pt idx="9">
                  <c:v>1.0522992751742177</c:v>
                </c:pt>
                <c:pt idx="10">
                  <c:v>1.0776647132328334</c:v>
                </c:pt>
                <c:pt idx="11">
                  <c:v>1.1217627965537655</c:v>
                </c:pt>
                <c:pt idx="12">
                  <c:v>1.1307340906821715</c:v>
                </c:pt>
                <c:pt idx="13">
                  <c:v>1.1410960784887449</c:v>
                </c:pt>
                <c:pt idx="14">
                  <c:v>1.1447675828228825</c:v>
                </c:pt>
                <c:pt idx="15">
                  <c:v>1.2804717283856912</c:v>
                </c:pt>
                <c:pt idx="16">
                  <c:v>1.3231193389143334</c:v>
                </c:pt>
                <c:pt idx="17">
                  <c:v>1.3505999121537606</c:v>
                </c:pt>
                <c:pt idx="18">
                  <c:v>1.3580365244032881</c:v>
                </c:pt>
                <c:pt idx="19">
                  <c:v>1.3610750612414753</c:v>
                </c:pt>
                <c:pt idx="20">
                  <c:v>1.3776431893923695</c:v>
                </c:pt>
                <c:pt idx="21">
                  <c:v>1.4420869107536431</c:v>
                </c:pt>
                <c:pt idx="22">
                  <c:v>1.4953104355850748</c:v>
                </c:pt>
                <c:pt idx="23">
                  <c:v>1.5219661088370036</c:v>
                </c:pt>
                <c:pt idx="24">
                  <c:v>1.5246706553329554</c:v>
                </c:pt>
                <c:pt idx="25">
                  <c:v>1.5345220211688766</c:v>
                </c:pt>
                <c:pt idx="26">
                  <c:v>1.542497311256253</c:v>
                </c:pt>
                <c:pt idx="27">
                  <c:v>1.5979368706174633</c:v>
                </c:pt>
                <c:pt idx="28">
                  <c:v>1.6074917948176761</c:v>
                </c:pt>
                <c:pt idx="29">
                  <c:v>1.6125731652408823</c:v>
                </c:pt>
                <c:pt idx="30">
                  <c:v>1.6204922809049951</c:v>
                </c:pt>
                <c:pt idx="31">
                  <c:v>1.6913493075801749</c:v>
                </c:pt>
                <c:pt idx="32">
                  <c:v>1.7219643911565135</c:v>
                </c:pt>
                <c:pt idx="33">
                  <c:v>1.8473957689330971</c:v>
                </c:pt>
                <c:pt idx="34">
                  <c:v>1.8503528345454154</c:v>
                </c:pt>
                <c:pt idx="35">
                  <c:v>2.0467815886345879</c:v>
                </c:pt>
                <c:pt idx="36">
                  <c:v>2.350567670416051</c:v>
                </c:pt>
                <c:pt idx="37">
                  <c:v>2.5840785254347263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A-9543-92B0-4F8BE757E1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1873680"/>
        <c:axId val="2095050479"/>
      </c:barChart>
      <c:catAx>
        <c:axId val="40187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50479"/>
        <c:crosses val="autoZero"/>
        <c:auto val="1"/>
        <c:lblAlgn val="ctr"/>
        <c:lblOffset val="100"/>
        <c:noMultiLvlLbl val="0"/>
      </c:catAx>
      <c:valAx>
        <c:axId val="20950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Produktivitas Padi Jawa Timur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7499999999999999E-3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FC-4D4A-A4A1-D4A905BF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'Perhitungan IP'!$R$34:$T$34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'Perhitungan IP'!$R$35:$T$35</c:f>
              <c:numCache>
                <c:formatCode>General</c:formatCode>
                <c:ptCount val="3"/>
                <c:pt idx="0">
                  <c:v>56.68</c:v>
                </c:pt>
                <c:pt idx="1">
                  <c:v>56.02</c:v>
                </c:pt>
                <c:pt idx="2">
                  <c:v>56.82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C-4D4A-A4A1-D4A905BFE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787912"/>
        <c:axId val="975788272"/>
      </c:lineChart>
      <c:catAx>
        <c:axId val="97578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88272"/>
        <c:crosses val="autoZero"/>
        <c:auto val="1"/>
        <c:lblAlgn val="ctr"/>
        <c:lblOffset val="100"/>
        <c:noMultiLvlLbl val="0"/>
      </c:catAx>
      <c:valAx>
        <c:axId val="9757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8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'Perhitungan IP'!$B$3</c:f>
              <c:strCache>
                <c:ptCount val="1"/>
                <c:pt idx="0">
                  <c:v>Luas Baku Sawah (BLS)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'Perhitungan IP'!$A$4:$A$42</c:f>
              <c:strCache>
                <c:ptCount val="39"/>
                <c:pt idx="1">
                  <c:v>Kabupaten Pacitan</c:v>
                </c:pt>
                <c:pt idx="2">
                  <c:v>Kabupaten Ponorogo</c:v>
                </c:pt>
                <c:pt idx="3">
                  <c:v>Kabupaten Trenggalek</c:v>
                </c:pt>
                <c:pt idx="4">
                  <c:v>Kabupaten Tulungagung</c:v>
                </c:pt>
                <c:pt idx="5">
                  <c:v>Kabupaten Blitar</c:v>
                </c:pt>
                <c:pt idx="6">
                  <c:v>Kabupaten Kediri</c:v>
                </c:pt>
                <c:pt idx="7">
                  <c:v>Kabupaten Malang</c:v>
                </c:pt>
                <c:pt idx="8">
                  <c:v>Kabupaten Lumajang</c:v>
                </c:pt>
                <c:pt idx="9">
                  <c:v>Kabupaten Jember</c:v>
                </c:pt>
                <c:pt idx="10">
                  <c:v>Kabupaten Banyuwangi</c:v>
                </c:pt>
                <c:pt idx="11">
                  <c:v>Kabupaten Bondowoso</c:v>
                </c:pt>
                <c:pt idx="12">
                  <c:v>Kabupaten Situbondo</c:v>
                </c:pt>
                <c:pt idx="13">
                  <c:v>Kabupaten Probolinggo</c:v>
                </c:pt>
                <c:pt idx="14">
                  <c:v>Kabupaten Pasuruan</c:v>
                </c:pt>
                <c:pt idx="15">
                  <c:v>Kabupaten Sidoarjo</c:v>
                </c:pt>
                <c:pt idx="16">
                  <c:v>Kabupaten Mojokerto</c:v>
                </c:pt>
                <c:pt idx="17">
                  <c:v>Kabupaten Jombang</c:v>
                </c:pt>
                <c:pt idx="18">
                  <c:v>Kabupaten Nganjuk</c:v>
                </c:pt>
                <c:pt idx="19">
                  <c:v>Kabupaten Madiun</c:v>
                </c:pt>
                <c:pt idx="20">
                  <c:v>Kabupaten Magetan</c:v>
                </c:pt>
                <c:pt idx="21">
                  <c:v>Kabupaten Ngawi</c:v>
                </c:pt>
                <c:pt idx="22">
                  <c:v>Kabupaten Bojonegoro</c:v>
                </c:pt>
                <c:pt idx="23">
                  <c:v>Kabupaten Tuban</c:v>
                </c:pt>
                <c:pt idx="24">
                  <c:v>Kabupaten Lamongan</c:v>
                </c:pt>
                <c:pt idx="25">
                  <c:v>Kabupaten Gresik</c:v>
                </c:pt>
                <c:pt idx="26">
                  <c:v>Kabupaten Bangkalan</c:v>
                </c:pt>
                <c:pt idx="27">
                  <c:v>Kabupaten Sampang</c:v>
                </c:pt>
                <c:pt idx="28">
                  <c:v>Kabupaten Pamekasan</c:v>
                </c:pt>
                <c:pt idx="29">
                  <c:v>Kabupaten Sumenep</c:v>
                </c:pt>
                <c:pt idx="30">
                  <c:v>Kota Kediri</c:v>
                </c:pt>
                <c:pt idx="31">
                  <c:v>Kota Blitar</c:v>
                </c:pt>
                <c:pt idx="32">
                  <c:v>Kota Malang</c:v>
                </c:pt>
                <c:pt idx="33">
                  <c:v>Kota Probolinggo</c:v>
                </c:pt>
                <c:pt idx="34">
                  <c:v>Kota Pasuruan</c:v>
                </c:pt>
                <c:pt idx="35">
                  <c:v>Kota Mojokerto</c:v>
                </c:pt>
                <c:pt idx="36">
                  <c:v>Kota Madiun</c:v>
                </c:pt>
                <c:pt idx="37">
                  <c:v>Kota Surabaya</c:v>
                </c:pt>
                <c:pt idx="38">
                  <c:v>Kota Batu</c:v>
                </c:pt>
              </c:strCache>
            </c:strRef>
          </c:cat>
          <c:val>
            <c:numRef>
              <c:f>'Perhitungan IP'!$B$4:$B$42</c:f>
              <c:numCache>
                <c:formatCode>General</c:formatCode>
                <c:ptCount val="39"/>
                <c:pt idx="1">
                  <c:v>11798.43</c:v>
                </c:pt>
                <c:pt idx="2">
                  <c:v>34937.760000000002</c:v>
                </c:pt>
                <c:pt idx="3">
                  <c:v>12048.14</c:v>
                </c:pt>
                <c:pt idx="4">
                  <c:v>25414.79</c:v>
                </c:pt>
                <c:pt idx="5">
                  <c:v>32552.65</c:v>
                </c:pt>
                <c:pt idx="6">
                  <c:v>44331.55</c:v>
                </c:pt>
                <c:pt idx="7">
                  <c:v>44374.85</c:v>
                </c:pt>
                <c:pt idx="8">
                  <c:v>34597.32</c:v>
                </c:pt>
                <c:pt idx="9">
                  <c:v>80122.58</c:v>
                </c:pt>
                <c:pt idx="10">
                  <c:v>68095.009999999995</c:v>
                </c:pt>
                <c:pt idx="11">
                  <c:v>35758.410000000003</c:v>
                </c:pt>
                <c:pt idx="12">
                  <c:v>32815.4</c:v>
                </c:pt>
                <c:pt idx="13">
                  <c:v>39771.26</c:v>
                </c:pt>
                <c:pt idx="14">
                  <c:v>35539.370000000003</c:v>
                </c:pt>
                <c:pt idx="15">
                  <c:v>23093.01</c:v>
                </c:pt>
                <c:pt idx="16">
                  <c:v>37246.61</c:v>
                </c:pt>
                <c:pt idx="17">
                  <c:v>40668.699999999997</c:v>
                </c:pt>
                <c:pt idx="18">
                  <c:v>46173.98</c:v>
                </c:pt>
                <c:pt idx="19">
                  <c:v>31542.07</c:v>
                </c:pt>
                <c:pt idx="20">
                  <c:v>24742.73</c:v>
                </c:pt>
                <c:pt idx="21">
                  <c:v>50104.53</c:v>
                </c:pt>
                <c:pt idx="22">
                  <c:v>83197.42</c:v>
                </c:pt>
                <c:pt idx="23">
                  <c:v>66534.05</c:v>
                </c:pt>
                <c:pt idx="24">
                  <c:v>99386.97</c:v>
                </c:pt>
                <c:pt idx="25">
                  <c:v>41212.39</c:v>
                </c:pt>
                <c:pt idx="26">
                  <c:v>35383.550000000003</c:v>
                </c:pt>
                <c:pt idx="27">
                  <c:v>30847.96</c:v>
                </c:pt>
                <c:pt idx="28">
                  <c:v>24473.45</c:v>
                </c:pt>
                <c:pt idx="29">
                  <c:v>35543.440000000002</c:v>
                </c:pt>
                <c:pt idx="30">
                  <c:v>1987.8889999999999</c:v>
                </c:pt>
                <c:pt idx="31">
                  <c:v>936.54</c:v>
                </c:pt>
                <c:pt idx="32">
                  <c:v>1215.96</c:v>
                </c:pt>
                <c:pt idx="33">
                  <c:v>2231.6</c:v>
                </c:pt>
                <c:pt idx="34">
                  <c:v>888.4</c:v>
                </c:pt>
                <c:pt idx="35">
                  <c:v>439.04</c:v>
                </c:pt>
                <c:pt idx="36">
                  <c:v>1062.17</c:v>
                </c:pt>
                <c:pt idx="37">
                  <c:v>2226.04</c:v>
                </c:pt>
                <c:pt idx="38">
                  <c:v>1613.05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B-454B-8581-F556EF4C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3600712"/>
        <c:axId val="833602512"/>
      </c:barChart>
      <c:catAx>
        <c:axId val="83360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02512"/>
        <c:crosses val="autoZero"/>
        <c:auto val="1"/>
        <c:lblAlgn val="ctr"/>
        <c:lblOffset val="100"/>
        <c:noMultiLvlLbl val="0"/>
      </c:catAx>
      <c:valAx>
        <c:axId val="8336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0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Luas</a:t>
            </a:r>
            <a:r>
              <a:rPr lang="en-US" b="1" baseline="0"/>
              <a:t> Wilayah IP400 Jawa Timur (Ha) (2021)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'IP400 Jatim'!$B$3</c:f>
              <c:strCache>
                <c:ptCount val="1"/>
                <c:pt idx="0">
                  <c:v>Luas (Hektar)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DD-CC49-B220-D0F302E34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DD-CC49-B220-D0F302E347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DD-CC49-B220-D0F302E347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DD-CC49-B220-D0F302E347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DD-CC49-B220-D0F302E347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BDD-CC49-B220-D0F302E347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DD-CC49-B220-D0F302E347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BDD-CC49-B220-D0F302E347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DD-CC49-B220-D0F302E347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BDD-CC49-B220-D0F302E347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DD-CC49-B220-D0F302E3470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'IP400 Jatim'!$A$4:$A$14</c:f>
              <c:strCache>
                <c:ptCount val="11"/>
                <c:pt idx="0">
                  <c:v>Banyuwangi</c:v>
                </c:pt>
                <c:pt idx="1">
                  <c:v>Malang</c:v>
                </c:pt>
                <c:pt idx="2">
                  <c:v>Pacitan</c:v>
                </c:pt>
                <c:pt idx="3">
                  <c:v>Pasuruan</c:v>
                </c:pt>
                <c:pt idx="4">
                  <c:v>Lamongan</c:v>
                </c:pt>
                <c:pt idx="5">
                  <c:v>Lumajang</c:v>
                </c:pt>
                <c:pt idx="6">
                  <c:v>Sumenep</c:v>
                </c:pt>
                <c:pt idx="7">
                  <c:v>Ponorogo</c:v>
                </c:pt>
                <c:pt idx="8">
                  <c:v>Blitar</c:v>
                </c:pt>
                <c:pt idx="9">
                  <c:v>Nganjuk</c:v>
                </c:pt>
                <c:pt idx="10">
                  <c:v>Jember</c:v>
                </c:pt>
              </c:strCache>
            </c:strRef>
          </c:cat>
          <c:val>
            <c:numRef>
              <c:f>'IP400 Jatim'!$B$4:$B$14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</c:v>
                </c:pt>
                <c:pt idx="2">
                  <c:v>10</c:v>
                </c:pt>
                <c:pt idx="3">
                  <c:v>45</c:v>
                </c:pt>
                <c:pt idx="4">
                  <c:v>100</c:v>
                </c:pt>
                <c:pt idx="5">
                  <c:v>198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415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CC49-B220-D0F302E3470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Upah Pekerja Usia &lt;= 35 (Juta Rupiah) di Sektor Pertanian vs Non 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'Upah Pekerja Indonesia'!$B$3</c:f>
              <c:strCache>
                <c:ptCount val="1"/>
                <c:pt idx="0">
                  <c:v>Pertanian (Juta Rupiah)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'Upah Pekerja Indonesia'!$A$5:$A$8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'Upah Pekerja Indonesia'!$B$5:$B$8</c:f>
              <c:numCache>
                <c:formatCode>General</c:formatCode>
                <c:ptCount val="4"/>
                <c:pt idx="0">
                  <c:v>1.53</c:v>
                </c:pt>
                <c:pt idx="1">
                  <c:v>1.62</c:v>
                </c:pt>
                <c:pt idx="2">
                  <c:v>1.48</c:v>
                </c:pt>
                <c:pt idx="3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D-439B-BE27-441420DE9386}"/>
            </c:ext>
          </c:extLst>
        </c:ser>
        <c:ser>
          <c:idx val="1"/>
          <c:order val="1"/>
          <c:tx>
            <c:strRef>
              <c:f>'Upah Pekerja Indonesia'!$C$3</c:f>
              <c:strCache>
                <c:ptCount val="1"/>
                <c:pt idx="0">
                  <c:v>Non-Pertanian (Juta Rupiah)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'Upah Pekerja Indonesia'!$A$5:$A$8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'Upah Pekerja Indonesia'!$C$5:$C$8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2.4</c:v>
                </c:pt>
                <c:pt idx="2">
                  <c:v>2.2599999999999998</c:v>
                </c:pt>
                <c:pt idx="3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D-439B-BE27-441420DE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57088"/>
        <c:axId val="657157808"/>
      </c:barChart>
      <c:catAx>
        <c:axId val="6571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Sumber: Badan Pusat Statistik, 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57808"/>
        <c:crosses val="autoZero"/>
        <c:auto val="1"/>
        <c:lblAlgn val="ctr"/>
        <c:lblOffset val="100"/>
        <c:noMultiLvlLbl val="0"/>
      </c:catAx>
      <c:valAx>
        <c:axId val="6571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100"/>
              <a:t> Nilai Impor Pupuk di  Jawa Timur dan Indonesia (Nilai CIF (Juta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'Impor Pupuk'!$B$3</c:f>
              <c:strCache>
                <c:ptCount val="1"/>
                <c:pt idx="0">
                  <c:v>Jawa Timur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'Impor Pupuk'!$A$4:$A$9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'Impor Pupuk'!$B$4:$B$9</c:f>
              <c:numCache>
                <c:formatCode>General</c:formatCode>
                <c:ptCount val="6"/>
                <c:pt idx="0">
                  <c:v>757.09</c:v>
                </c:pt>
                <c:pt idx="1">
                  <c:v>864.99</c:v>
                </c:pt>
                <c:pt idx="2">
                  <c:v>745.99</c:v>
                </c:pt>
                <c:pt idx="3">
                  <c:v>591.97</c:v>
                </c:pt>
                <c:pt idx="4">
                  <c:v>1101.44</c:v>
                </c:pt>
                <c:pt idx="5">
                  <c:v>1784.23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8-4FDA-A9BF-DE7BD7F759CD}"/>
            </c:ext>
          </c:extLst>
        </c:ser>
        <c:ser>
          <c:idx val="1"/>
          <c:order val="1"/>
          <c:tx>
            <c:strRef>
              <c:f>'Impor Pupuk'!$C$3</c:f>
              <c:strCache>
                <c:ptCount val="1"/>
                <c:pt idx="0">
                  <c:v>Indonesia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'Impor Pupuk'!$A$4:$A$9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'Impor Pupuk'!$C$4:$C$9</c:f>
              <c:numCache>
                <c:formatCode>General</c:formatCode>
                <c:ptCount val="6"/>
                <c:pt idx="0">
                  <c:v>1707.5</c:v>
                </c:pt>
                <c:pt idx="1">
                  <c:v>1916.7</c:v>
                </c:pt>
                <c:pt idx="2">
                  <c:v>1534.9</c:v>
                </c:pt>
                <c:pt idx="3">
                  <c:v>1345</c:v>
                </c:pt>
                <c:pt idx="4">
                  <c:v>2204.3000000000002</c:v>
                </c:pt>
                <c:pt idx="5">
                  <c:v>3648.3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8-4FDA-A9BF-DE7BD7F75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7451848"/>
        <c:axId val="1217457968"/>
      </c:scatterChart>
      <c:valAx>
        <c:axId val="121745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57968"/>
        <c:crosses val="autoZero"/>
        <c:crossBetween val="midCat"/>
      </c:valAx>
      <c:valAx>
        <c:axId val="1217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Impor Pupuk (Juta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3352777777777777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AB-46E9-B96A-27684B057434}"/>
                </c:ext>
              </c:extLst>
            </c:dLbl>
            <c:dLbl>
              <c:idx val="3"/>
              <c:layout>
                <c:manualLayout>
                  <c:x val="-0.12519444444444455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AB-46E9-B96A-27684B057434}"/>
                </c:ext>
              </c:extLst>
            </c:dLbl>
            <c:dLbl>
              <c:idx val="5"/>
              <c:layout>
                <c:manualLayout>
                  <c:x val="-8.5277777777778788E-3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AB-46E9-B96A-27684B057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'Impor Pupuk'!$A$15:$F$15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'Impor Pupuk'!$A$16:$F$16</c:f>
              <c:numCache>
                <c:formatCode>General</c:formatCode>
                <c:ptCount val="6"/>
                <c:pt idx="0">
                  <c:v>7927.5</c:v>
                </c:pt>
                <c:pt idx="1">
                  <c:v>8083.1</c:v>
                </c:pt>
                <c:pt idx="2">
                  <c:v>6134.5</c:v>
                </c:pt>
                <c:pt idx="3">
                  <c:v>6248.7</c:v>
                </c:pt>
                <c:pt idx="4">
                  <c:v>8120.1</c:v>
                </c:pt>
                <c:pt idx="5">
                  <c:v>6396.7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B-46E9-B96A-27684B0574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148464"/>
        <c:axId val="1178145944"/>
      </c:lineChart>
      <c:catAx>
        <c:axId val="11781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45944"/>
        <c:crosses val="autoZero"/>
        <c:auto val="1"/>
        <c:lblAlgn val="ctr"/>
        <c:lblOffset val="100"/>
        <c:noMultiLvlLbl val="0"/>
      </c:catAx>
      <c:valAx>
        <c:axId val="11781459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Supply-Demand</a:t>
            </a:r>
            <a:r>
              <a:rPr lang="en-ID" baseline="0"/>
              <a:t> Amonia (Ton)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Amonia!$B$4:$G$4</c:f>
              <c:numCache>
                <c:formatCode>#,##0</c:formatCode>
                <c:ptCount val="6"/>
                <c:pt idx="0">
                  <c:v>5718493</c:v>
                </c:pt>
                <c:pt idx="1">
                  <c:v>5921106</c:v>
                </c:pt>
                <c:pt idx="2">
                  <c:v>6660043</c:v>
                </c:pt>
                <c:pt idx="3">
                  <c:v>7224515</c:v>
                </c:pt>
                <c:pt idx="4">
                  <c:v>7186950</c:v>
                </c:pt>
                <c:pt idx="5">
                  <c:v>7282144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D5-4BF4-8FFC-89E75E7AD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Amonia!$B$5:$G$5</c:f>
              <c:numCache>
                <c:formatCode>#,##0</c:formatCode>
                <c:ptCount val="6"/>
                <c:pt idx="0">
                  <c:v>1114468</c:v>
                </c:pt>
                <c:pt idx="1">
                  <c:v>1055327</c:v>
                </c:pt>
                <c:pt idx="2">
                  <c:v>139556</c:v>
                </c:pt>
                <c:pt idx="3">
                  <c:v>1792830</c:v>
                </c:pt>
                <c:pt idx="4">
                  <c:v>1612036</c:v>
                </c:pt>
                <c:pt idx="5">
                  <c:v>1790401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D5-4BF4-8FFC-89E75E7AD6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Amonia!$B$6:$G$6</c:f>
              <c:numCache>
                <c:formatCode>#,##0</c:formatCode>
                <c:ptCount val="6"/>
                <c:pt idx="0">
                  <c:v>4649758</c:v>
                </c:pt>
                <c:pt idx="1">
                  <c:v>4902165</c:v>
                </c:pt>
                <c:pt idx="2">
                  <c:v>5286003</c:v>
                </c:pt>
                <c:pt idx="3">
                  <c:v>5443886</c:v>
                </c:pt>
                <c:pt idx="4">
                  <c:v>5595156</c:v>
                </c:pt>
                <c:pt idx="5">
                  <c:v>5529960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5D5-4BF4-8FFC-89E75E7A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31048"/>
        <c:axId val="672131408"/>
      </c:lineChart>
      <c:catAx>
        <c:axId val="6721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31408"/>
        <c:crosses val="autoZero"/>
        <c:auto val="1"/>
        <c:lblAlgn val="ctr"/>
        <c:lblOffset val="100"/>
        <c:noMultiLvlLbl val="0"/>
      </c:catAx>
      <c:valAx>
        <c:axId val="672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3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Supply-Demand Amonia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4439104106267098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1D-47FA-8291-3B55B7E2939F}"/>
                </c:ext>
              </c:extLst>
            </c:dLbl>
            <c:dLbl>
              <c:idx val="4"/>
              <c:layout>
                <c:manualLayout>
                  <c:x val="-7.4439104106267195E-2"/>
                  <c:y val="-3.9317220764071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1D-47FA-8291-3B55B7E2939F}"/>
                </c:ext>
              </c:extLst>
            </c:dLbl>
            <c:dLbl>
              <c:idx val="5"/>
              <c:layout>
                <c:manualLayout>
                  <c:x val="-4.027882514115347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1D-47FA-8291-3B55B7E29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Amonia!$B$4:$G$4</c:f>
              <c:numCache>
                <c:formatCode>#,##0</c:formatCode>
                <c:ptCount val="6"/>
                <c:pt idx="0">
                  <c:v>5718493</c:v>
                </c:pt>
                <c:pt idx="1">
                  <c:v>5921106</c:v>
                </c:pt>
                <c:pt idx="2">
                  <c:v>6660043</c:v>
                </c:pt>
                <c:pt idx="3">
                  <c:v>7224515</c:v>
                </c:pt>
                <c:pt idx="4">
                  <c:v>7186950</c:v>
                </c:pt>
                <c:pt idx="5">
                  <c:v>7282144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1D-47FA-8291-3B55B7E293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9323214981537593E-2"/>
                  <c:y val="-0.155057961504811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1D-47FA-8291-3B55B7E29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Amonia!$B$5:$G$5</c:f>
              <c:numCache>
                <c:formatCode>#,##0</c:formatCode>
                <c:ptCount val="6"/>
                <c:pt idx="0">
                  <c:v>1114468</c:v>
                </c:pt>
                <c:pt idx="1">
                  <c:v>1055327</c:v>
                </c:pt>
                <c:pt idx="2">
                  <c:v>139556</c:v>
                </c:pt>
                <c:pt idx="3">
                  <c:v>1792830</c:v>
                </c:pt>
                <c:pt idx="4">
                  <c:v>1612036</c:v>
                </c:pt>
                <c:pt idx="5">
                  <c:v>1790401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1D-47FA-8291-3B55B7E293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466611780103414E-2"/>
                  <c:y val="-4.3946850393700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1D-47FA-8291-3B55B7E2939F}"/>
                </c:ext>
              </c:extLst>
            </c:dLbl>
            <c:dLbl>
              <c:idx val="1"/>
              <c:layout>
                <c:manualLayout>
                  <c:x val="-7.446661178010340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1D-47FA-8291-3B55B7E2939F}"/>
                </c:ext>
              </c:extLst>
            </c:dLbl>
            <c:dLbl>
              <c:idx val="2"/>
              <c:layout>
                <c:manualLayout>
                  <c:x val="-7.4466611780103401E-2"/>
                  <c:y val="-4.3946850393700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1D-47FA-8291-3B55B7E29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Amonia!$B$6:$G$6</c:f>
              <c:numCache>
                <c:formatCode>#,##0</c:formatCode>
                <c:ptCount val="6"/>
                <c:pt idx="0">
                  <c:v>4649758</c:v>
                </c:pt>
                <c:pt idx="1">
                  <c:v>4902165</c:v>
                </c:pt>
                <c:pt idx="2">
                  <c:v>5286003</c:v>
                </c:pt>
                <c:pt idx="3">
                  <c:v>5443886</c:v>
                </c:pt>
                <c:pt idx="4">
                  <c:v>5595156</c:v>
                </c:pt>
                <c:pt idx="5">
                  <c:v>5529960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1D-47FA-8291-3B55B7E293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2438230190570732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1D-47FA-8291-3B55B7E29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Amonia!$B$7:$G$7</c:f>
              <c:numCache>
                <c:formatCode>#,##0</c:formatCode>
                <c:ptCount val="6"/>
                <c:pt idx="0">
                  <c:v>45733</c:v>
                </c:pt>
                <c:pt idx="1">
                  <c:v>36386</c:v>
                </c:pt>
                <c:pt idx="2">
                  <c:v>21516</c:v>
                </c:pt>
                <c:pt idx="3">
                  <c:v>12201</c:v>
                </c:pt>
                <c:pt idx="4">
                  <c:v>20242</c:v>
                </c:pt>
                <c:pt idx="5">
                  <c:v>38247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1D-47FA-8291-3B55B7E293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518552"/>
        <c:axId val="981522872"/>
      </c:lineChart>
      <c:catAx>
        <c:axId val="9815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22872"/>
        <c:crosses val="autoZero"/>
        <c:auto val="1"/>
        <c:lblAlgn val="ctr"/>
        <c:lblOffset val="100"/>
        <c:noMultiLvlLbl val="0"/>
      </c:catAx>
      <c:valAx>
        <c:axId val="9815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1855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Kelompok Tani di</a:t>
            </a:r>
            <a:r>
              <a:rPr lang="en-ID" baseline="0"/>
              <a:t> Provinsi Jawa Timur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'Kelompok Tani'!$B$3:$F$3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'Kelompok Tani'!$B$4:$F$4</c:f>
              <c:numCache>
                <c:formatCode>General</c:formatCode>
                <c:ptCount val="5"/>
                <c:pt idx="0">
                  <c:v>43082</c:v>
                </c:pt>
                <c:pt idx="1">
                  <c:v>44436</c:v>
                </c:pt>
                <c:pt idx="2">
                  <c:v>45795</c:v>
                </c:pt>
                <c:pt idx="3">
                  <c:v>46284</c:v>
                </c:pt>
                <c:pt idx="4">
                  <c:v>47003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C-48C0-9CC9-0D307460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644056"/>
        <c:axId val="2023645496"/>
      </c:lineChart>
      <c:catAx>
        <c:axId val="202364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5496"/>
        <c:crosses val="autoZero"/>
        <c:auto val="1"/>
        <c:lblAlgn val="ctr"/>
        <c:lblOffset val="100"/>
        <c:noMultiLvlLbl val="0"/>
      </c:catAx>
      <c:valAx>
        <c:axId val="20236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Kelompok Tani Menurut Kelas Kelompok di Provinsi Jawa Timur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8-354A-8782-E9AF6946C9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68-354A-8782-E9AF6946C9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68-354A-8782-E9AF6946C9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68-354A-8782-E9AF6946C9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68-354A-8782-E9AF6946C9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'Kelompok Tani'!$I$2:$M$2</c:f>
              <c:strCache>
                <c:ptCount val="5"/>
                <c:pt idx="0">
                  <c:v>Pemula</c:v>
                </c:pt>
                <c:pt idx="1">
                  <c:v>Lanjut</c:v>
                </c:pt>
                <c:pt idx="2">
                  <c:v>Madya</c:v>
                </c:pt>
                <c:pt idx="3">
                  <c:v>Utama</c:v>
                </c:pt>
                <c:pt idx="4">
                  <c:v>Belum Diketahui</c:v>
                </c:pt>
              </c:strCache>
            </c:strRef>
          </c:cat>
          <c:val>
            <c:numRef>
              <c:f>'Kelompok Tani'!$I$3:$M$3</c:f>
              <c:numCache>
                <c:formatCode>General</c:formatCode>
                <c:ptCount val="5"/>
                <c:pt idx="0">
                  <c:v>16588</c:v>
                </c:pt>
                <c:pt idx="1">
                  <c:v>17679</c:v>
                </c:pt>
                <c:pt idx="2">
                  <c:v>5502</c:v>
                </c:pt>
                <c:pt idx="3">
                  <c:v>454</c:v>
                </c:pt>
                <c:pt idx="4">
                  <c:v>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0-435A-9AF3-522314CE2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 b="1"/>
              <a:t>Persentase</a:t>
            </a:r>
            <a:r>
              <a:rPr lang="en-ID" sz="1200" b="1" baseline="0"/>
              <a:t> Anggota Kelompok Tani Jawa Timur 2020</a:t>
            </a:r>
            <a:endParaRPr lang="en-ID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C-43DC-B8E5-5FFDFEAB4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6C-43DC-B8E5-5FFDFEAB46DB}"/>
              </c:ext>
            </c:extLst>
          </c:dPt>
          <c:dLbls>
            <c:dLbl>
              <c:idx val="0"/>
              <c:layout>
                <c:manualLayout>
                  <c:x val="-1.4406583563860466E-2"/>
                  <c:y val="-6.61667818414013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33,05%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16C-43DC-B8E5-5FFDFEAB46DB}"/>
                </c:ext>
              </c:extLst>
            </c:dLbl>
            <c:dLbl>
              <c:idx val="1"/>
              <c:layout>
                <c:manualLayout>
                  <c:x val="-1.407031933508314E-2"/>
                  <c:y val="-2.07586030912802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66,95%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16C-43DC-B8E5-5FFDFEAB46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'Kelompok Tani'!$A$26:$A$27</c:f>
              <c:strCache>
                <c:ptCount val="2"/>
                <c:pt idx="0">
                  <c:v>Kelompok Tani</c:v>
                </c:pt>
                <c:pt idx="1">
                  <c:v>Bukan Kelompok Tani</c:v>
                </c:pt>
              </c:strCache>
            </c:strRef>
          </c:cat>
          <c:val>
            <c:numRef>
              <c:f>'Kelompok Tani'!$B$26:$B$27</c:f>
              <c:numCache>
                <c:formatCode>#,##0</c:formatCode>
                <c:ptCount val="2"/>
                <c:pt idx="0">
                  <c:v>2303146</c:v>
                </c:pt>
                <c:pt idx="1">
                  <c:v>4665525.7095310101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C-43DC-B8E5-5FFDFEAB46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100"/>
              <a:t>Persentase Rumah Tangga Padi yang Menerima Bantuan Subsidi Pupuk di Jawa Timur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6-4F4A-8748-B4FDEFFC0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6-4F4A-8748-B4FDEFFC0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6-4F4A-8748-B4FDEFFC09AE}"/>
              </c:ext>
            </c:extLst>
          </c:dPt>
          <c:dLbls>
            <c:dLbl>
              <c:idx val="0"/>
              <c:layout>
                <c:manualLayout>
                  <c:x val="4.9123797025371826E-2"/>
                  <c:y val="-3.5906969962088071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6-4F4A-8748-B4FDEFFC09AE}"/>
                </c:ext>
              </c:extLst>
            </c:dLbl>
            <c:dLbl>
              <c:idx val="1"/>
              <c:layout>
                <c:manualLayout>
                  <c:x val="3.7499999999999999E-2"/>
                  <c:y val="-2.51698745990084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22222222222222"/>
                      <c:h val="5.20833333333333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F6-4F4A-8748-B4FDEFFC09AE}"/>
                </c:ext>
              </c:extLst>
            </c:dLbl>
            <c:dLbl>
              <c:idx val="2"/>
              <c:layout>
                <c:manualLayout>
                  <c:x val="5.2753718285214347E-3"/>
                  <c:y val="-1.89125838436862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F6-4F4A-8748-B4FDEFFC09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'Subsidi Pupuk'!$B$3:$D$3</c:f>
              <c:strCache>
                <c:ptCount val="3"/>
                <c:pt idx="0">
                  <c:v>Gratis</c:v>
                </c:pt>
                <c:pt idx="1">
                  <c:v>Subsidi Harga</c:v>
                </c:pt>
                <c:pt idx="2">
                  <c:v>Tidak Mendapatkan Bantuan</c:v>
                </c:pt>
              </c:strCache>
            </c:strRef>
          </c:cat>
          <c:val>
            <c:numRef>
              <c:f>'Subsidi Pupuk'!$B$4:$D$4</c:f>
              <c:numCache>
                <c:formatCode>0.00%</c:formatCode>
                <c:ptCount val="3"/>
                <c:pt idx="0">
                  <c:v>7.1000000000000004E-3</c:v>
                </c:pt>
                <c:pt idx="1">
                  <c:v>0.86650000000000005</c:v>
                </c:pt>
                <c:pt idx="2">
                  <c:v>0.12640000000000001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D-42DF-90A6-F709A30B13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Tanggapan dengan di adakannya program kartu tani (Kabupaten Sumenep)</a:t>
            </a:r>
            <a:r>
              <a:rPr lang="en-ID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'Survei Petani'!$E$5</c:f>
              <c:strCache>
                <c:ptCount val="1"/>
                <c:pt idx="0">
                  <c:v>Persentase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'Survei Petani'!$C$6:$C$7</c:f>
              <c:strCache>
                <c:ptCount val="2"/>
                <c:pt idx="0">
                  <c:v>Setuju</c:v>
                </c:pt>
                <c:pt idx="1">
                  <c:v>Cukup Setuju</c:v>
                </c:pt>
              </c:strCache>
            </c:strRef>
          </c:cat>
          <c:val>
            <c:numRef>
              <c:f>'Survei Petani'!$E$6:$E$7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1-4D47-A240-7A280E38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76592"/>
        <c:axId val="783478864"/>
      </c:barChart>
      <c:catAx>
        <c:axId val="7834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78864"/>
        <c:crosses val="autoZero"/>
        <c:auto val="1"/>
        <c:lblAlgn val="ctr"/>
        <c:lblOffset val="100"/>
        <c:noMultiLvlLbl val="0"/>
      </c:catAx>
      <c:valAx>
        <c:axId val="7834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76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Presepsi sarana dan prasarana kartu tani</a:t>
            </a:r>
            <a:r>
              <a:rPr lang="en-ID" sz="1400" b="0" i="0" u="none" strike="noStrike" baseline="0"/>
              <a:t>  (Kabupaten Sumenep)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'Survei Petani'!$E$16</c:f>
              <c:strCache>
                <c:ptCount val="1"/>
                <c:pt idx="0">
                  <c:v>Persentase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'Survei Petani'!$C$17:$C$18</c:f>
              <c:strCache>
                <c:ptCount val="2"/>
                <c:pt idx="0">
                  <c:v>Kurang Tersedia</c:v>
                </c:pt>
                <c:pt idx="1">
                  <c:v>Cukup Tersedia</c:v>
                </c:pt>
              </c:strCache>
            </c:strRef>
          </c:cat>
          <c:val>
            <c:numRef>
              <c:f>'Survei Petani'!$E$17:$E$18</c:f>
              <c:numCache>
                <c:formatCode>General</c:formatCode>
                <c:ptCount val="2"/>
                <c:pt idx="0">
                  <c:v>83.25</c:v>
                </c:pt>
                <c:pt idx="1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304C-8728-06DD8A1F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264"/>
        <c:axId val="12833088"/>
      </c:barChart>
      <c:catAx>
        <c:axId val="126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088"/>
        <c:crosses val="autoZero"/>
        <c:auto val="1"/>
        <c:lblAlgn val="ctr"/>
        <c:lblOffset val="100"/>
        <c:noMultiLvlLbl val="0"/>
      </c:catAx>
      <c:valAx>
        <c:axId val="12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Upah/Gaji Bersih Sebulan Pekerja Tidak Formal Menurut Lapangan</a:t>
            </a:r>
            <a:r>
              <a:rPr lang="en-US" baseline="0"/>
              <a:t> Pekerja Utama (Rupiah) di Jawa Timur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'rata-rata upah jatim'!$H$3</c:f>
              <c:strCache>
                <c:ptCount val="1"/>
                <c:pt idx="0">
                  <c:v>Rata-Rata Upah (Rupiah)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'rata-rata upah jatim'!$G$5:$G$7</c:f>
              <c:strCache>
                <c:ptCount val="3"/>
                <c:pt idx="0">
                  <c:v>Pertanian</c:v>
                </c:pt>
                <c:pt idx="1">
                  <c:v>Industri</c:v>
                </c:pt>
                <c:pt idx="2">
                  <c:v>Jasa</c:v>
                </c:pt>
              </c:strCache>
            </c:strRef>
          </c:cat>
          <c:val>
            <c:numRef>
              <c:f>'rata-rata upah jatim'!$H$5:$H$7</c:f>
              <c:numCache>
                <c:formatCode>#,##0</c:formatCode>
                <c:ptCount val="3"/>
                <c:pt idx="0">
                  <c:v>1252165</c:v>
                </c:pt>
                <c:pt idx="1">
                  <c:v>1755770</c:v>
                </c:pt>
                <c:pt idx="2">
                  <c:v>1940338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2-DF43-885D-B7D0DFAC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704640"/>
        <c:axId val="278940848"/>
      </c:barChart>
      <c:catAx>
        <c:axId val="1472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0848"/>
        <c:crosses val="autoZero"/>
        <c:auto val="1"/>
        <c:lblAlgn val="ctr"/>
        <c:lblOffset val="100"/>
        <c:noMultiLvlLbl val="0"/>
      </c:catAx>
      <c:valAx>
        <c:axId val="278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Rumah Tangga Usaha Pertanian Kabupaten/ Kota Provinsi Jawa Timur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RTUP!$B$3</c:f>
              <c:strCache>
                <c:ptCount val="1"/>
                <c:pt idx="0">
                  <c:v>RTUP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RTUP!$A$4:$A$41</c:f>
              <c:strCache>
                <c:ptCount val="38"/>
                <c:pt idx="0">
                  <c:v>Kabupaten Jember</c:v>
                </c:pt>
                <c:pt idx="1">
                  <c:v>Kabupaten Malang</c:v>
                </c:pt>
                <c:pt idx="2">
                  <c:v>Kabupaten Bojonegoro</c:v>
                </c:pt>
                <c:pt idx="3">
                  <c:v>Kabupaten Banyuwangi</c:v>
                </c:pt>
                <c:pt idx="4">
                  <c:v>Kabupaten Sumenep</c:v>
                </c:pt>
                <c:pt idx="5">
                  <c:v>Kabupaten Blitar</c:v>
                </c:pt>
                <c:pt idx="6">
                  <c:v>Kabupaten Tuban</c:v>
                </c:pt>
                <c:pt idx="7">
                  <c:v>Kabupaten Pasuruan</c:v>
                </c:pt>
                <c:pt idx="8">
                  <c:v>Kabupaten Kediri</c:v>
                </c:pt>
                <c:pt idx="9">
                  <c:v>Kabupaten Probolinggo</c:v>
                </c:pt>
                <c:pt idx="10">
                  <c:v>Kabupaten Ponorogo</c:v>
                </c:pt>
                <c:pt idx="11">
                  <c:v>Kabupaten Lamongan</c:v>
                </c:pt>
                <c:pt idx="12">
                  <c:v>Kabupaten Ngawi</c:v>
                </c:pt>
                <c:pt idx="13">
                  <c:v>Kabupaten Lumajang</c:v>
                </c:pt>
                <c:pt idx="14">
                  <c:v>Kabupaten Sampang</c:v>
                </c:pt>
                <c:pt idx="15">
                  <c:v>Kabupaten Nganjuk</c:v>
                </c:pt>
                <c:pt idx="16">
                  <c:v>Kabupaten Pamekasan</c:v>
                </c:pt>
                <c:pt idx="17">
                  <c:v>Kabupaten Trenggalek</c:v>
                </c:pt>
                <c:pt idx="18">
                  <c:v>Kabupaten Tulungagung</c:v>
                </c:pt>
                <c:pt idx="19">
                  <c:v>Kabupaten Bangkalan</c:v>
                </c:pt>
                <c:pt idx="20">
                  <c:v>Kabupaten Bondowoso</c:v>
                </c:pt>
                <c:pt idx="21">
                  <c:v>Kabupaten Situbondo</c:v>
                </c:pt>
                <c:pt idx="22">
                  <c:v>Kabupaten Jombang</c:v>
                </c:pt>
                <c:pt idx="23">
                  <c:v>Kabupaten Pacitan</c:v>
                </c:pt>
                <c:pt idx="24">
                  <c:v>Kabupaten Madiun</c:v>
                </c:pt>
                <c:pt idx="25">
                  <c:v>Kabupaten Magetan</c:v>
                </c:pt>
                <c:pt idx="26">
                  <c:v>Kabupaten Mojokerto</c:v>
                </c:pt>
                <c:pt idx="27">
                  <c:v>Kabupaten Gresik</c:v>
                </c:pt>
                <c:pt idx="28">
                  <c:v>Kabupaten Sidoarjo</c:v>
                </c:pt>
                <c:pt idx="29">
                  <c:v>Kota Batu</c:v>
                </c:pt>
                <c:pt idx="30">
                  <c:v>Kota Probolinggo</c:v>
                </c:pt>
                <c:pt idx="31">
                  <c:v>Kota Malang</c:v>
                </c:pt>
                <c:pt idx="32">
                  <c:v>Kota Surabaya</c:v>
                </c:pt>
                <c:pt idx="33">
                  <c:v>Kota Blitar</c:v>
                </c:pt>
                <c:pt idx="34">
                  <c:v>Kota Kediri</c:v>
                </c:pt>
                <c:pt idx="35">
                  <c:v>Kota Madiun</c:v>
                </c:pt>
                <c:pt idx="36">
                  <c:v>Kota Pasuruan</c:v>
                </c:pt>
                <c:pt idx="37">
                  <c:v>Kota Mojokerto</c:v>
                </c:pt>
              </c:strCache>
            </c:strRef>
          </c:cat>
          <c:val>
            <c:numRef>
              <c:f>RTUP!$B$4:$B$41</c:f>
              <c:numCache>
                <c:formatCode>#,##0</c:formatCode>
                <c:ptCount val="38"/>
                <c:pt idx="0">
                  <c:v>366697</c:v>
                </c:pt>
                <c:pt idx="1">
                  <c:v>343176</c:v>
                </c:pt>
                <c:pt idx="2">
                  <c:v>269627</c:v>
                </c:pt>
                <c:pt idx="3">
                  <c:v>256180</c:v>
                </c:pt>
                <c:pt idx="4">
                  <c:v>249256</c:v>
                </c:pt>
                <c:pt idx="5">
                  <c:v>232279</c:v>
                </c:pt>
                <c:pt idx="6">
                  <c:v>226618</c:v>
                </c:pt>
                <c:pt idx="7">
                  <c:v>223229</c:v>
                </c:pt>
                <c:pt idx="8">
                  <c:v>222156</c:v>
                </c:pt>
                <c:pt idx="9">
                  <c:v>213591</c:v>
                </c:pt>
                <c:pt idx="10">
                  <c:v>198160</c:v>
                </c:pt>
                <c:pt idx="11">
                  <c:v>192412</c:v>
                </c:pt>
                <c:pt idx="12">
                  <c:v>189782</c:v>
                </c:pt>
                <c:pt idx="13">
                  <c:v>181676</c:v>
                </c:pt>
                <c:pt idx="14">
                  <c:v>180811</c:v>
                </c:pt>
                <c:pt idx="15">
                  <c:v>178052</c:v>
                </c:pt>
                <c:pt idx="16">
                  <c:v>175703</c:v>
                </c:pt>
                <c:pt idx="17">
                  <c:v>174636</c:v>
                </c:pt>
                <c:pt idx="18">
                  <c:v>164045</c:v>
                </c:pt>
                <c:pt idx="19">
                  <c:v>163129</c:v>
                </c:pt>
                <c:pt idx="20">
                  <c:v>159299</c:v>
                </c:pt>
                <c:pt idx="21">
                  <c:v>147962</c:v>
                </c:pt>
                <c:pt idx="22">
                  <c:v>136564</c:v>
                </c:pt>
                <c:pt idx="23">
                  <c:v>136381</c:v>
                </c:pt>
                <c:pt idx="24">
                  <c:v>129443</c:v>
                </c:pt>
                <c:pt idx="25">
                  <c:v>115667</c:v>
                </c:pt>
                <c:pt idx="26">
                  <c:v>113728</c:v>
                </c:pt>
                <c:pt idx="27">
                  <c:v>95694</c:v>
                </c:pt>
                <c:pt idx="28">
                  <c:v>37107</c:v>
                </c:pt>
                <c:pt idx="29">
                  <c:v>17567</c:v>
                </c:pt>
                <c:pt idx="30">
                  <c:v>9737</c:v>
                </c:pt>
                <c:pt idx="31">
                  <c:v>7615</c:v>
                </c:pt>
                <c:pt idx="32">
                  <c:v>5576</c:v>
                </c:pt>
                <c:pt idx="33">
                  <c:v>5106</c:v>
                </c:pt>
                <c:pt idx="34">
                  <c:v>4880</c:v>
                </c:pt>
                <c:pt idx="35">
                  <c:v>3380</c:v>
                </c:pt>
                <c:pt idx="36">
                  <c:v>2804</c:v>
                </c:pt>
                <c:pt idx="37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C02-A0C4-E51BC54F18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7025024"/>
        <c:axId val="987025384"/>
      </c:barChart>
      <c:catAx>
        <c:axId val="98702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5384"/>
        <c:crosses val="autoZero"/>
        <c:auto val="1"/>
        <c:lblAlgn val="ctr"/>
        <c:lblOffset val="100"/>
        <c:noMultiLvlLbl val="0"/>
      </c:catAx>
      <c:valAx>
        <c:axId val="987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900" b="1"/>
              <a:t>Persentase Pemuda (16-30 Tahun)Bekerja Menurut Lapangan Usaha Utama</a:t>
            </a:r>
          </a:p>
          <a:p>
            <a:pPr>
              <a:defRPr/>
            </a:pPr>
            <a:r>
              <a:rPr lang="en-ID" sz="900" b="1"/>
              <a:t>(Tiga Sektor) Jawa Timur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'Lapangan Pekerjaan'!$B$3:$H$3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'Lapangan Pekerjaan'!$B$4:$H$4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AF2-9D38-79328D3645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C3-4AF2-9D38-79328D3645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'Lapangan Pekerjaan'!$B$3:$H$3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'Lapangan Pekerjaan'!$B$5:$H$5</c:f>
              <c:numCache>
                <c:formatCode>General</c:formatCode>
                <c:ptCount val="7"/>
                <c:pt idx="0">
                  <c:v>21.39</c:v>
                </c:pt>
                <c:pt idx="1">
                  <c:v>18.97</c:v>
                </c:pt>
                <c:pt idx="2">
                  <c:v>18.690000000000001</c:v>
                </c:pt>
                <c:pt idx="3">
                  <c:v>16.760000000000002</c:v>
                </c:pt>
                <c:pt idx="4">
                  <c:v>18.91</c:v>
                </c:pt>
                <c:pt idx="5">
                  <c:v>17.04</c:v>
                </c:pt>
                <c:pt idx="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3-4AF2-9D38-79328D3645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C3-4AF2-9D38-79328D3645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'Lapangan Pekerjaan'!$B$3:$H$3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'Lapangan Pekerjaan'!$B$6:$H$6</c:f>
              <c:numCache>
                <c:formatCode>General</c:formatCode>
                <c:ptCount val="7"/>
                <c:pt idx="0">
                  <c:v>29.57</c:v>
                </c:pt>
                <c:pt idx="1">
                  <c:v>30.08</c:v>
                </c:pt>
                <c:pt idx="2">
                  <c:v>31.16</c:v>
                </c:pt>
                <c:pt idx="3">
                  <c:v>29.14</c:v>
                </c:pt>
                <c:pt idx="4">
                  <c:v>26.35</c:v>
                </c:pt>
                <c:pt idx="5">
                  <c:v>27.36</c:v>
                </c:pt>
                <c:pt idx="6">
                  <c:v>26.83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3-4AF2-9D38-79328D3645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78-4E2C-9E6C-E40AE7BE1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'Lapangan Pekerjaan'!$B$3:$H$3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'Lapangan Pekerjaan'!$B$7:$H$7</c:f>
              <c:numCache>
                <c:formatCode>General</c:formatCode>
                <c:ptCount val="7"/>
                <c:pt idx="0">
                  <c:v>49.04</c:v>
                </c:pt>
                <c:pt idx="1">
                  <c:v>50.96</c:v>
                </c:pt>
                <c:pt idx="2">
                  <c:v>50.15</c:v>
                </c:pt>
                <c:pt idx="3">
                  <c:v>54.1</c:v>
                </c:pt>
                <c:pt idx="4">
                  <c:v>54.74</c:v>
                </c:pt>
                <c:pt idx="5">
                  <c:v>55.6</c:v>
                </c:pt>
                <c:pt idx="6">
                  <c:v>57.79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8-4E2C-9E6C-E40AE7BE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528080"/>
        <c:axId val="649528440"/>
      </c:lineChart>
      <c:catAx>
        <c:axId val="6495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8440"/>
        <c:crosses val="autoZero"/>
        <c:auto val="1"/>
        <c:lblAlgn val="ctr"/>
        <c:lblOffset val="100"/>
        <c:noMultiLvlLbl val="0"/>
      </c:catAx>
      <c:valAx>
        <c:axId val="649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Persentase Kemiskinan</a:t>
            </a:r>
            <a:r>
              <a:rPr lang="en-ID" baseline="0"/>
              <a:t> di Desa dan Kota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'Persentase Miskin'!$B$3</c:f>
              <c:strCache>
                <c:ptCount val="1"/>
                <c:pt idx="0">
                  <c:v>Perkotaan (Urban)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'Persentase Miskin'!$A$5:$A$18</c:f>
              <c:strCache>
                <c:ptCount val="14"/>
                <c:pt idx="0">
                  <c:v>Maret 2016</c:v>
                </c:pt>
                <c:pt idx="1">
                  <c:v>September 2016</c:v>
                </c:pt>
                <c:pt idx="2">
                  <c:v>Maret 2017</c:v>
                </c:pt>
                <c:pt idx="3">
                  <c:v>September 2017</c:v>
                </c:pt>
                <c:pt idx="4">
                  <c:v>Maret 2018</c:v>
                </c:pt>
                <c:pt idx="5">
                  <c:v>September 2018</c:v>
                </c:pt>
                <c:pt idx="6">
                  <c:v>Maret 2019</c:v>
                </c:pt>
                <c:pt idx="7">
                  <c:v>September 2019</c:v>
                </c:pt>
                <c:pt idx="8">
                  <c:v>Maret 2020</c:v>
                </c:pt>
                <c:pt idx="9">
                  <c:v>September 2020</c:v>
                </c:pt>
                <c:pt idx="10">
                  <c:v>Maret 2021</c:v>
                </c:pt>
                <c:pt idx="11">
                  <c:v>September 2021</c:v>
                </c:pt>
                <c:pt idx="12">
                  <c:v>Maret 2022</c:v>
                </c:pt>
                <c:pt idx="13">
                  <c:v>September 2022</c:v>
                </c:pt>
              </c:strCache>
            </c:strRef>
          </c:cat>
          <c:val>
            <c:numRef>
              <c:f>'Persentase Miskin'!$B$5:$B$18</c:f>
              <c:numCache>
                <c:formatCode>General</c:formatCode>
                <c:ptCount val="14"/>
                <c:pt idx="0">
                  <c:v>7.94</c:v>
                </c:pt>
                <c:pt idx="1">
                  <c:v>7.91</c:v>
                </c:pt>
                <c:pt idx="2">
                  <c:v>7.87</c:v>
                </c:pt>
                <c:pt idx="3">
                  <c:v>7.13</c:v>
                </c:pt>
                <c:pt idx="4">
                  <c:v>7.06</c:v>
                </c:pt>
                <c:pt idx="5">
                  <c:v>6.97</c:v>
                </c:pt>
                <c:pt idx="6">
                  <c:v>6.84</c:v>
                </c:pt>
                <c:pt idx="7">
                  <c:v>6.77</c:v>
                </c:pt>
                <c:pt idx="8">
                  <c:v>7.89</c:v>
                </c:pt>
                <c:pt idx="9">
                  <c:v>8.3699999999999992</c:v>
                </c:pt>
                <c:pt idx="10">
                  <c:v>8.3800000000000008</c:v>
                </c:pt>
                <c:pt idx="11">
                  <c:v>7.99</c:v>
                </c:pt>
                <c:pt idx="12">
                  <c:v>7.71</c:v>
                </c:pt>
                <c:pt idx="13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4-40BF-8E07-CF524DA66E44}"/>
            </c:ext>
          </c:extLst>
        </c:ser>
        <c:ser>
          <c:idx val="1"/>
          <c:order val="1"/>
          <c:tx>
            <c:strRef>
              <c:f>'Persentase Miskin'!$C$3</c:f>
              <c:strCache>
                <c:ptCount val="1"/>
                <c:pt idx="0">
                  <c:v>Pedesaan (Rural)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'Persentase Miskin'!$A$5:$A$18</c:f>
              <c:strCache>
                <c:ptCount val="14"/>
                <c:pt idx="0">
                  <c:v>Maret 2016</c:v>
                </c:pt>
                <c:pt idx="1">
                  <c:v>September 2016</c:v>
                </c:pt>
                <c:pt idx="2">
                  <c:v>Maret 2017</c:v>
                </c:pt>
                <c:pt idx="3">
                  <c:v>September 2017</c:v>
                </c:pt>
                <c:pt idx="4">
                  <c:v>Maret 2018</c:v>
                </c:pt>
                <c:pt idx="5">
                  <c:v>September 2018</c:v>
                </c:pt>
                <c:pt idx="6">
                  <c:v>Maret 2019</c:v>
                </c:pt>
                <c:pt idx="7">
                  <c:v>September 2019</c:v>
                </c:pt>
                <c:pt idx="8">
                  <c:v>Maret 2020</c:v>
                </c:pt>
                <c:pt idx="9">
                  <c:v>September 2020</c:v>
                </c:pt>
                <c:pt idx="10">
                  <c:v>Maret 2021</c:v>
                </c:pt>
                <c:pt idx="11">
                  <c:v>September 2021</c:v>
                </c:pt>
                <c:pt idx="12">
                  <c:v>Maret 2022</c:v>
                </c:pt>
                <c:pt idx="13">
                  <c:v>September 2022</c:v>
                </c:pt>
              </c:strCache>
            </c:strRef>
          </c:cat>
          <c:val>
            <c:numRef>
              <c:f>'Persentase Miskin'!$C$5:$C$18</c:f>
              <c:numCache>
                <c:formatCode>General</c:formatCode>
                <c:ptCount val="14"/>
                <c:pt idx="0">
                  <c:v>16.010000000000002</c:v>
                </c:pt>
                <c:pt idx="1">
                  <c:v>15.83</c:v>
                </c:pt>
                <c:pt idx="2">
                  <c:v>15.82</c:v>
                </c:pt>
                <c:pt idx="3">
                  <c:v>15.58</c:v>
                </c:pt>
                <c:pt idx="4">
                  <c:v>15.3</c:v>
                </c:pt>
                <c:pt idx="5">
                  <c:v>15.21</c:v>
                </c:pt>
                <c:pt idx="6">
                  <c:v>14.43</c:v>
                </c:pt>
                <c:pt idx="7">
                  <c:v>14.16</c:v>
                </c:pt>
                <c:pt idx="8">
                  <c:v>14.77</c:v>
                </c:pt>
                <c:pt idx="9">
                  <c:v>15.16</c:v>
                </c:pt>
                <c:pt idx="10">
                  <c:v>15.05</c:v>
                </c:pt>
                <c:pt idx="11">
                  <c:v>13.79</c:v>
                </c:pt>
                <c:pt idx="12">
                  <c:v>13.69</c:v>
                </c:pt>
                <c:pt idx="13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4-40BF-8E07-CF524DA66E44}"/>
            </c:ext>
          </c:extLst>
        </c:ser>
        <c:ser>
          <c:idx val="2"/>
          <c:order val="2"/>
          <c:tx>
            <c:strRef>
              <c:f>'Persentase Miskin'!$D$3</c:f>
              <c:strCache>
                <c:ptCount val="1"/>
                <c:pt idx="0">
                  <c:v>Perkotaan + Pedesaan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'Persentase Miskin'!$A$5:$A$18</c:f>
              <c:strCache>
                <c:ptCount val="14"/>
                <c:pt idx="0">
                  <c:v>Maret 2016</c:v>
                </c:pt>
                <c:pt idx="1">
                  <c:v>September 2016</c:v>
                </c:pt>
                <c:pt idx="2">
                  <c:v>Maret 2017</c:v>
                </c:pt>
                <c:pt idx="3">
                  <c:v>September 2017</c:v>
                </c:pt>
                <c:pt idx="4">
                  <c:v>Maret 2018</c:v>
                </c:pt>
                <c:pt idx="5">
                  <c:v>September 2018</c:v>
                </c:pt>
                <c:pt idx="6">
                  <c:v>Maret 2019</c:v>
                </c:pt>
                <c:pt idx="7">
                  <c:v>September 2019</c:v>
                </c:pt>
                <c:pt idx="8">
                  <c:v>Maret 2020</c:v>
                </c:pt>
                <c:pt idx="9">
                  <c:v>September 2020</c:v>
                </c:pt>
                <c:pt idx="10">
                  <c:v>Maret 2021</c:v>
                </c:pt>
                <c:pt idx="11">
                  <c:v>September 2021</c:v>
                </c:pt>
                <c:pt idx="12">
                  <c:v>Maret 2022</c:v>
                </c:pt>
                <c:pt idx="13">
                  <c:v>September 2022</c:v>
                </c:pt>
              </c:strCache>
            </c:strRef>
          </c:cat>
          <c:val>
            <c:numRef>
              <c:f>'Persentase Miskin'!$D$5:$D$18</c:f>
              <c:numCache>
                <c:formatCode>General</c:formatCode>
                <c:ptCount val="14"/>
                <c:pt idx="0">
                  <c:v>12.05</c:v>
                </c:pt>
                <c:pt idx="1">
                  <c:v>11.85</c:v>
                </c:pt>
                <c:pt idx="2">
                  <c:v>11.77</c:v>
                </c:pt>
                <c:pt idx="3">
                  <c:v>11.2</c:v>
                </c:pt>
                <c:pt idx="4">
                  <c:v>10.98</c:v>
                </c:pt>
                <c:pt idx="5">
                  <c:v>10.85</c:v>
                </c:pt>
                <c:pt idx="6">
                  <c:v>10.37</c:v>
                </c:pt>
                <c:pt idx="7">
                  <c:v>10.199999999999999</c:v>
                </c:pt>
                <c:pt idx="8">
                  <c:v>11.09</c:v>
                </c:pt>
                <c:pt idx="9">
                  <c:v>11.46</c:v>
                </c:pt>
                <c:pt idx="10">
                  <c:v>11.4</c:v>
                </c:pt>
                <c:pt idx="11">
                  <c:v>10.59</c:v>
                </c:pt>
                <c:pt idx="12">
                  <c:v>10.38</c:v>
                </c:pt>
                <c:pt idx="13">
                  <c:v>10.49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4-40BF-8E07-CF524DA6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80280"/>
        <c:axId val="647577040"/>
      </c:lineChart>
      <c:catAx>
        <c:axId val="64758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77040"/>
        <c:crosses val="autoZero"/>
        <c:auto val="1"/>
        <c:lblAlgn val="ctr"/>
        <c:lblOffset val="100"/>
        <c:noMultiLvlLbl val="0"/>
      </c:catAx>
      <c:valAx>
        <c:axId val="6475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Perkembangan</a:t>
            </a:r>
            <a:r>
              <a:rPr lang="en-US" baseline="0"/>
              <a:t> Persentase Tingkat Kemiskinan Jawa Timur dan Nasional Tahun 2016-2023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'Persentase Miskin'!$B$26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'Persentase Miskin'!$A$28:$A$35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'Persentase Miskin'!$B$28:$B$35</c:f>
              <c:numCache>
                <c:formatCode>General</c:formatCode>
                <c:ptCount val="8"/>
                <c:pt idx="0">
                  <c:v>12.05</c:v>
                </c:pt>
                <c:pt idx="1">
                  <c:v>11.77</c:v>
                </c:pt>
                <c:pt idx="2">
                  <c:v>10.98</c:v>
                </c:pt>
                <c:pt idx="3">
                  <c:v>10.37</c:v>
                </c:pt>
                <c:pt idx="4">
                  <c:v>11.09</c:v>
                </c:pt>
                <c:pt idx="5">
                  <c:v>11.4</c:v>
                </c:pt>
                <c:pt idx="6">
                  <c:v>10.38</c:v>
                </c:pt>
                <c:pt idx="7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3-2146-9B47-8ECE300B4BE2}"/>
            </c:ext>
          </c:extLst>
        </c:ser>
        <c:ser>
          <c:idx val="1"/>
          <c:order val="1"/>
          <c:tx>
            <c:strRef>
              <c:f>'Persentase Miskin'!$C$26</c:f>
              <c:strCache>
                <c:ptCount val="1"/>
                <c:pt idx="0">
                  <c:v>Nasional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'Persentase Miskin'!$A$28:$A$35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'Persentase Miskin'!$C$28:$C$35</c:f>
              <c:numCache>
                <c:formatCode>General</c:formatCode>
                <c:ptCount val="8"/>
                <c:pt idx="0">
                  <c:v>10.86</c:v>
                </c:pt>
                <c:pt idx="1">
                  <c:v>10.64</c:v>
                </c:pt>
                <c:pt idx="2">
                  <c:v>9.82</c:v>
                </c:pt>
                <c:pt idx="3">
                  <c:v>9.41</c:v>
                </c:pt>
                <c:pt idx="4">
                  <c:v>9.7799999999999994</c:v>
                </c:pt>
                <c:pt idx="5">
                  <c:v>10.14</c:v>
                </c:pt>
                <c:pt idx="6">
                  <c:v>9.5399999999999991</c:v>
                </c:pt>
                <c:pt idx="7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3-2146-9B47-8ECE300B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957104"/>
        <c:axId val="2018227567"/>
      </c:lineChart>
      <c:catAx>
        <c:axId val="8779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27567"/>
        <c:crosses val="autoZero"/>
        <c:auto val="1"/>
        <c:lblAlgn val="ctr"/>
        <c:lblOffset val="100"/>
        <c:noMultiLvlLbl val="0"/>
      </c:catAx>
      <c:valAx>
        <c:axId val="201822756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Penduduk Berumur 15 Tahun ke Atas yang Bekerja Selama</a:t>
            </a:r>
            <a:r>
              <a:rPr lang="en-US" baseline="0"/>
              <a:t> Seminggu yang Lalu menurut Lapangan Pekerjaan (2022)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'Pekerjaan Utama'!$D$3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'Pekerjaan Utama'!$A$5:$A$21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M, 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R, S, T, U</c:v>
                </c:pt>
              </c:strCache>
            </c:strRef>
          </c:cat>
          <c:val>
            <c:numRef>
              <c:f>'Pekerjaan Utama'!$D$5:$D$21</c:f>
              <c:numCache>
                <c:formatCode>#,##0</c:formatCode>
                <c:ptCount val="17"/>
                <c:pt idx="0">
                  <c:v>6766440</c:v>
                </c:pt>
                <c:pt idx="1">
                  <c:v>108273</c:v>
                </c:pt>
                <c:pt idx="2">
                  <c:v>3221241</c:v>
                </c:pt>
                <c:pt idx="3">
                  <c:v>43101</c:v>
                </c:pt>
                <c:pt idx="4">
                  <c:v>69351</c:v>
                </c:pt>
                <c:pt idx="5">
                  <c:v>1396816</c:v>
                </c:pt>
                <c:pt idx="6">
                  <c:v>4340444</c:v>
                </c:pt>
                <c:pt idx="7">
                  <c:v>705855</c:v>
                </c:pt>
                <c:pt idx="8">
                  <c:v>1556876</c:v>
                </c:pt>
                <c:pt idx="9">
                  <c:v>126854</c:v>
                </c:pt>
                <c:pt idx="10">
                  <c:v>204139</c:v>
                </c:pt>
                <c:pt idx="11">
                  <c:v>37368</c:v>
                </c:pt>
                <c:pt idx="12">
                  <c:v>285802</c:v>
                </c:pt>
                <c:pt idx="13">
                  <c:v>462128</c:v>
                </c:pt>
                <c:pt idx="14">
                  <c:v>998127</c:v>
                </c:pt>
                <c:pt idx="15">
                  <c:v>313930</c:v>
                </c:pt>
                <c:pt idx="16">
                  <c:v>976548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1248-B0ED-B85C2AA7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9840"/>
        <c:axId val="877909952"/>
      </c:barChart>
      <c:catAx>
        <c:axId val="1789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09952"/>
        <c:crosses val="autoZero"/>
        <c:auto val="1"/>
        <c:lblAlgn val="ctr"/>
        <c:lblOffset val="100"/>
        <c:noMultiLvlLbl val="0"/>
      </c:catAx>
      <c:valAx>
        <c:axId val="8779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'Jumlah Penduduk'!$B$3</c:f>
              <c:strCache>
                <c:ptCount val="1"/>
                <c:pt idx="0">
                  <c:v>Jumlah Penduduk Menurut Provinsi di Indonesia (Ribu Jiwa)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Penduduk'!$A$4:$A$37</c:f>
              <c:strCache>
                <c:ptCount val="34"/>
                <c:pt idx="0">
                  <c:v>Kalimantan Utara</c:v>
                </c:pt>
                <c:pt idx="1">
                  <c:v>Papua Barat</c:v>
                </c:pt>
                <c:pt idx="2">
                  <c:v>Gorontalo</c:v>
                </c:pt>
                <c:pt idx="3">
                  <c:v>Maluku Utara</c:v>
                </c:pt>
                <c:pt idx="4">
                  <c:v>Sulawesi Barat</c:v>
                </c:pt>
                <c:pt idx="5">
                  <c:v>Kep. Bangka Belitung</c:v>
                </c:pt>
                <c:pt idx="6">
                  <c:v>Maluku</c:v>
                </c:pt>
                <c:pt idx="7">
                  <c:v>Bengkulu</c:v>
                </c:pt>
                <c:pt idx="8">
                  <c:v>Kep. Riau</c:v>
                </c:pt>
                <c:pt idx="9">
                  <c:v>Sulawesi Utara</c:v>
                </c:pt>
                <c:pt idx="10">
                  <c:v>Sulawesi Tenggara</c:v>
                </c:pt>
                <c:pt idx="11">
                  <c:v>Kalimantan Tengah</c:v>
                </c:pt>
                <c:pt idx="12">
                  <c:v>Sulawesi Tengah</c:v>
                </c:pt>
                <c:pt idx="13">
                  <c:v>Jambi</c:v>
                </c:pt>
                <c:pt idx="14">
                  <c:v>DI Yogyakarta</c:v>
                </c:pt>
                <c:pt idx="15">
                  <c:v>Kalimantan Timur</c:v>
                </c:pt>
                <c:pt idx="16">
                  <c:v>Kalimantan Selatan</c:v>
                </c:pt>
                <c:pt idx="17">
                  <c:v>Bali</c:v>
                </c:pt>
                <c:pt idx="18">
                  <c:v>Papua</c:v>
                </c:pt>
                <c:pt idx="19">
                  <c:v>Aceh</c:v>
                </c:pt>
                <c:pt idx="20">
                  <c:v>Nusa Tenggara Timur</c:v>
                </c:pt>
                <c:pt idx="21">
                  <c:v>Nusa Tenggara Barat</c:v>
                </c:pt>
                <c:pt idx="22">
                  <c:v>Kalimantan Barat</c:v>
                </c:pt>
                <c:pt idx="23">
                  <c:v>Sumatera Barat</c:v>
                </c:pt>
                <c:pt idx="24">
                  <c:v>Riau</c:v>
                </c:pt>
                <c:pt idx="25">
                  <c:v>Sumatera Selatan</c:v>
                </c:pt>
                <c:pt idx="26">
                  <c:v>Lampung</c:v>
                </c:pt>
                <c:pt idx="27">
                  <c:v>Sulawesi Selatan</c:v>
                </c:pt>
                <c:pt idx="28">
                  <c:v>DKI Jakarta</c:v>
                </c:pt>
                <c:pt idx="29">
                  <c:v>Banten</c:v>
                </c:pt>
                <c:pt idx="30">
                  <c:v>Sumatera Utara</c:v>
                </c:pt>
                <c:pt idx="31">
                  <c:v>Jawa Tengah</c:v>
                </c:pt>
                <c:pt idx="32">
                  <c:v>Jawa Timur</c:v>
                </c:pt>
                <c:pt idx="33">
                  <c:v>Jawa Barat</c:v>
                </c:pt>
              </c:strCache>
            </c:strRef>
          </c:cat>
          <c:val>
            <c:numRef>
              <c:f>'Jumlah Penduduk'!$B$4:$B$37</c:f>
              <c:numCache>
                <c:formatCode>General</c:formatCode>
                <c:ptCount val="34"/>
                <c:pt idx="0">
                  <c:v>727.8</c:v>
                </c:pt>
                <c:pt idx="1">
                  <c:v>1183.3</c:v>
                </c:pt>
                <c:pt idx="2">
                  <c:v>1192.7</c:v>
                </c:pt>
                <c:pt idx="3">
                  <c:v>1319.3</c:v>
                </c:pt>
                <c:pt idx="4">
                  <c:v>1458.6</c:v>
                </c:pt>
                <c:pt idx="5">
                  <c:v>1494.6</c:v>
                </c:pt>
                <c:pt idx="6">
                  <c:v>1881.7</c:v>
                </c:pt>
                <c:pt idx="7">
                  <c:v>2060.1</c:v>
                </c:pt>
                <c:pt idx="8">
                  <c:v>2179.8000000000002</c:v>
                </c:pt>
                <c:pt idx="9">
                  <c:v>2659.5</c:v>
                </c:pt>
                <c:pt idx="10">
                  <c:v>2701.7</c:v>
                </c:pt>
                <c:pt idx="11">
                  <c:v>2741.1</c:v>
                </c:pt>
                <c:pt idx="12">
                  <c:v>3066.1</c:v>
                </c:pt>
                <c:pt idx="13">
                  <c:v>3631.1</c:v>
                </c:pt>
                <c:pt idx="14">
                  <c:v>3761.9</c:v>
                </c:pt>
                <c:pt idx="15">
                  <c:v>3859.8</c:v>
                </c:pt>
                <c:pt idx="16">
                  <c:v>4182.1000000000004</c:v>
                </c:pt>
                <c:pt idx="17">
                  <c:v>4415.1000000000004</c:v>
                </c:pt>
                <c:pt idx="18">
                  <c:v>4418.6000000000004</c:v>
                </c:pt>
                <c:pt idx="19">
                  <c:v>5407.9</c:v>
                </c:pt>
                <c:pt idx="20">
                  <c:v>5466.3</c:v>
                </c:pt>
                <c:pt idx="21">
                  <c:v>5473.7</c:v>
                </c:pt>
                <c:pt idx="22">
                  <c:v>5541.4</c:v>
                </c:pt>
                <c:pt idx="23">
                  <c:v>5640.6</c:v>
                </c:pt>
                <c:pt idx="24">
                  <c:v>6614.4</c:v>
                </c:pt>
                <c:pt idx="25">
                  <c:v>8657</c:v>
                </c:pt>
                <c:pt idx="26">
                  <c:v>9176.6</c:v>
                </c:pt>
                <c:pt idx="27">
                  <c:v>9225.7999999999993</c:v>
                </c:pt>
                <c:pt idx="28">
                  <c:v>10680</c:v>
                </c:pt>
                <c:pt idx="29">
                  <c:v>12252</c:v>
                </c:pt>
                <c:pt idx="30">
                  <c:v>15115.2</c:v>
                </c:pt>
                <c:pt idx="31">
                  <c:v>37032.400000000001</c:v>
                </c:pt>
                <c:pt idx="32">
                  <c:v>41150</c:v>
                </c:pt>
                <c:pt idx="33">
                  <c:v>49405.8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D-4A39-95EC-E46A9361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472616"/>
        <c:axId val="771472976"/>
      </c:barChart>
      <c:catAx>
        <c:axId val="771472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2976"/>
        <c:crosses val="autoZero"/>
        <c:auto val="1"/>
        <c:lblAlgn val="ctr"/>
        <c:lblOffset val="100"/>
        <c:noMultiLvlLbl val="0"/>
      </c:catAx>
      <c:valAx>
        <c:axId val="771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Penduduk'!$B$3</c:f>
              <c:strCache>
                <c:ptCount val="1"/>
                <c:pt idx="0">
                  <c:v>Jumlah Penduduk Menurut Provinsi di Indonesia (Ribu Jiwa)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Penduduk'!$A$4:$A$37</c:f>
              <c:strCache>
                <c:ptCount val="34"/>
                <c:pt idx="0">
                  <c:v>Kalimantan Utara</c:v>
                </c:pt>
                <c:pt idx="1">
                  <c:v>Papua Barat</c:v>
                </c:pt>
                <c:pt idx="2">
                  <c:v>Gorontalo</c:v>
                </c:pt>
                <c:pt idx="3">
                  <c:v>Maluku Utara</c:v>
                </c:pt>
                <c:pt idx="4">
                  <c:v>Sulawesi Barat</c:v>
                </c:pt>
                <c:pt idx="5">
                  <c:v>Kep. Bangka Belitung</c:v>
                </c:pt>
                <c:pt idx="6">
                  <c:v>Maluku</c:v>
                </c:pt>
                <c:pt idx="7">
                  <c:v>Bengkulu</c:v>
                </c:pt>
                <c:pt idx="8">
                  <c:v>Kep. Riau</c:v>
                </c:pt>
                <c:pt idx="9">
                  <c:v>Sulawesi Utara</c:v>
                </c:pt>
                <c:pt idx="10">
                  <c:v>Sulawesi Tenggara</c:v>
                </c:pt>
                <c:pt idx="11">
                  <c:v>Kalimantan Tengah</c:v>
                </c:pt>
                <c:pt idx="12">
                  <c:v>Sulawesi Tengah</c:v>
                </c:pt>
                <c:pt idx="13">
                  <c:v>Jambi</c:v>
                </c:pt>
                <c:pt idx="14">
                  <c:v>DI Yogyakarta</c:v>
                </c:pt>
                <c:pt idx="15">
                  <c:v>Kalimantan Timur</c:v>
                </c:pt>
                <c:pt idx="16">
                  <c:v>Kalimantan Selatan</c:v>
                </c:pt>
                <c:pt idx="17">
                  <c:v>Bali</c:v>
                </c:pt>
                <c:pt idx="18">
                  <c:v>Papua</c:v>
                </c:pt>
                <c:pt idx="19">
                  <c:v>Aceh</c:v>
                </c:pt>
                <c:pt idx="20">
                  <c:v>Nusa Tenggara Timur</c:v>
                </c:pt>
                <c:pt idx="21">
                  <c:v>Nusa Tenggara Barat</c:v>
                </c:pt>
                <c:pt idx="22">
                  <c:v>Kalimantan Barat</c:v>
                </c:pt>
                <c:pt idx="23">
                  <c:v>Sumatera Barat</c:v>
                </c:pt>
                <c:pt idx="24">
                  <c:v>Riau</c:v>
                </c:pt>
                <c:pt idx="25">
                  <c:v>Sumatera Selatan</c:v>
                </c:pt>
                <c:pt idx="26">
                  <c:v>Lampung</c:v>
                </c:pt>
                <c:pt idx="27">
                  <c:v>Sulawesi Selatan</c:v>
                </c:pt>
                <c:pt idx="28">
                  <c:v>DKI Jakarta</c:v>
                </c:pt>
                <c:pt idx="29">
                  <c:v>Banten</c:v>
                </c:pt>
                <c:pt idx="30">
                  <c:v>Sumatera Utara</c:v>
                </c:pt>
                <c:pt idx="31">
                  <c:v>Jawa Tengah</c:v>
                </c:pt>
                <c:pt idx="32">
                  <c:v>Jawa Timur</c:v>
                </c:pt>
                <c:pt idx="33">
                  <c:v>Jawa Barat</c:v>
                </c:pt>
              </c:strCache>
            </c:strRef>
          </c:cat>
          <c:val>
            <c:numRef>
              <c:f>'Jumlah Penduduk'!$B$4:$B$37</c:f>
              <c:numCache>
                <c:formatCode>General</c:formatCode>
                <c:ptCount val="34"/>
                <c:pt idx="0">
                  <c:v>727.8</c:v>
                </c:pt>
                <c:pt idx="1">
                  <c:v>1183.3</c:v>
                </c:pt>
                <c:pt idx="2">
                  <c:v>1192.7</c:v>
                </c:pt>
                <c:pt idx="3">
                  <c:v>1319.3</c:v>
                </c:pt>
                <c:pt idx="4">
                  <c:v>1458.6</c:v>
                </c:pt>
                <c:pt idx="5">
                  <c:v>1494.6</c:v>
                </c:pt>
                <c:pt idx="6">
                  <c:v>1881.7</c:v>
                </c:pt>
                <c:pt idx="7">
                  <c:v>2060.1</c:v>
                </c:pt>
                <c:pt idx="8">
                  <c:v>2179.8000000000002</c:v>
                </c:pt>
                <c:pt idx="9">
                  <c:v>2659.5</c:v>
                </c:pt>
                <c:pt idx="10">
                  <c:v>2701.7</c:v>
                </c:pt>
                <c:pt idx="11">
                  <c:v>2741.1</c:v>
                </c:pt>
                <c:pt idx="12">
                  <c:v>3066.1</c:v>
                </c:pt>
                <c:pt idx="13">
                  <c:v>3631.1</c:v>
                </c:pt>
                <c:pt idx="14">
                  <c:v>3761.9</c:v>
                </c:pt>
                <c:pt idx="15">
                  <c:v>3859.8</c:v>
                </c:pt>
                <c:pt idx="16">
                  <c:v>4182.1000000000004</c:v>
                </c:pt>
                <c:pt idx="17">
                  <c:v>4415.1000000000004</c:v>
                </c:pt>
                <c:pt idx="18">
                  <c:v>4418.6000000000004</c:v>
                </c:pt>
                <c:pt idx="19">
                  <c:v>5407.9</c:v>
                </c:pt>
                <c:pt idx="20">
                  <c:v>5466.3</c:v>
                </c:pt>
                <c:pt idx="21">
                  <c:v>5473.7</c:v>
                </c:pt>
                <c:pt idx="22">
                  <c:v>5541.4</c:v>
                </c:pt>
                <c:pt idx="23">
                  <c:v>5640.6</c:v>
                </c:pt>
                <c:pt idx="24">
                  <c:v>6614.4</c:v>
                </c:pt>
                <c:pt idx="25">
                  <c:v>8657</c:v>
                </c:pt>
                <c:pt idx="26">
                  <c:v>9176.6</c:v>
                </c:pt>
                <c:pt idx="27">
                  <c:v>9225.7999999999993</c:v>
                </c:pt>
                <c:pt idx="28">
                  <c:v>10680</c:v>
                </c:pt>
                <c:pt idx="29">
                  <c:v>12252</c:v>
                </c:pt>
                <c:pt idx="30">
                  <c:v>15115.2</c:v>
                </c:pt>
                <c:pt idx="31">
                  <c:v>37032.400000000001</c:v>
                </c:pt>
                <c:pt idx="32">
                  <c:v>41150</c:v>
                </c:pt>
                <c:pt idx="33">
                  <c:v>49405.8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BBF-8E88-436E13B3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72824"/>
        <c:axId val="1259269584"/>
      </c:barChart>
      <c:catAx>
        <c:axId val="12592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9584"/>
        <c:crosses val="autoZero"/>
        <c:auto val="1"/>
        <c:lblAlgn val="ctr"/>
        <c:lblOffset val="100"/>
        <c:noMultiLvlLbl val="0"/>
      </c:catAx>
      <c:valAx>
        <c:axId val="1259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794354</xdr:colOff>
      <xdr:row>1</xdr:row>
      <xdr:rowOff>155727</xdr:rowOff>
    </xdr:from>
    <xdr:to>
      <xdr:col>15</xdr:col>
      <xdr:colOff>152399</xdr:colOff>
      <xdr:row>27</xdr:row>
      <xdr:rowOff>152400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51FFFC7-F3F3-04C1-4F5E-F1126181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90487</xdr:rowOff>
    </xdr:from>
    <xdr:to>
      <xdr:col>11</xdr:col>
      <xdr:colOff>342900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1A800-DAAF-E209-52C9-DE1D8702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157162</xdr:rowOff>
    </xdr:from>
    <xdr:to>
      <xdr:col>9</xdr:col>
      <xdr:colOff>209550</xdr:colOff>
      <xdr:row>18</xdr:row>
      <xdr:rowOff>180975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7D6EB4F2-ADE9-71B7-3EC4-A50E0176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1523999</xdr:colOff>
      <xdr:row>47</xdr:row>
      <xdr:rowOff>16932</xdr:rowOff>
    </xdr:from>
    <xdr:to>
      <xdr:col>6</xdr:col>
      <xdr:colOff>795867</xdr:colOff>
      <xdr:row>82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A9716-C41B-A250-98AA-20C152E0E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23928</xdr:colOff>
      <xdr:row>8</xdr:row>
      <xdr:rowOff>7849</xdr:rowOff>
    </xdr:from>
    <xdr:to>
      <xdr:col>19</xdr:col>
      <xdr:colOff>654243</xdr:colOff>
      <xdr:row>23</xdr:row>
      <xdr:rowOff>25656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F451F4-B173-E4FD-A644-FF0F82E0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40969</xdr:colOff>
      <xdr:row>57</xdr:row>
      <xdr:rowOff>20485</xdr:rowOff>
    </xdr:from>
    <xdr:to>
      <xdr:col>11</xdr:col>
      <xdr:colOff>739468</xdr:colOff>
      <xdr:row>93</xdr:row>
      <xdr:rowOff>102419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7426AE-D378-C9C5-1352-E60168007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717549</xdr:colOff>
      <xdr:row>37</xdr:row>
      <xdr:rowOff>0</xdr:rowOff>
    </xdr:from>
    <xdr:to>
      <xdr:col>19</xdr:col>
      <xdr:colOff>19049</xdr:colOff>
      <xdr:row>50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9E5CB-A997-02C2-BE78-1A61282D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1415761</xdr:colOff>
      <xdr:row>46</xdr:row>
      <xdr:rowOff>129308</xdr:rowOff>
    </xdr:from>
    <xdr:to>
      <xdr:col>15</xdr:col>
      <xdr:colOff>460375</xdr:colOff>
      <xdr:row>61</xdr:row>
      <xdr:rowOff>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53F80-9861-B928-11CB-BA596C3D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22</xdr:row>
      <xdr:rowOff>0</xdr:rowOff>
    </xdr:from>
    <xdr:to>
      <xdr:col>8</xdr:col>
      <xdr:colOff>127000</xdr:colOff>
      <xdr:row>48</xdr:row>
      <xdr:rowOff>76199</xdr:rowOff>
    </xdr:to>
    <xdr:graphicFrame macro="">
      <xdr:nvGraphicFramePr>
        <xdr:cNvPr id="112" name="Chart 1">
          <a:extLst>
            <a:ext uri="{FF2B5EF4-FFF2-40B4-BE49-F238E27FC236}">
              <a16:creationId xmlns:a16="http://schemas.microsoft.com/office/drawing/2014/main" id="{EF457022-8990-7B65-CC63-BD48C685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33</xdr:row>
      <xdr:rowOff>185736</xdr:rowOff>
    </xdr:from>
    <xdr:to>
      <xdr:col>5</xdr:col>
      <xdr:colOff>787400</xdr:colOff>
      <xdr:row>50</xdr:row>
      <xdr:rowOff>57149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32D1BFE-C904-5A65-8E7D-2462F9D1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18</xdr:row>
      <xdr:rowOff>80962</xdr:rowOff>
    </xdr:from>
    <xdr:to>
      <xdr:col>6</xdr:col>
      <xdr:colOff>38100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5F293-C788-7827-0E9E-B4191058D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33337</xdr:rowOff>
    </xdr:from>
    <xdr:to>
      <xdr:col>15</xdr:col>
      <xdr:colOff>323850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1953B-6946-BBFC-0E95-501964ED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436108</xdr:colOff>
      <xdr:row>8</xdr:row>
      <xdr:rowOff>105455</xdr:rowOff>
    </xdr:from>
    <xdr:to>
      <xdr:col>6</xdr:col>
      <xdr:colOff>331333</xdr:colOff>
      <xdr:row>22</xdr:row>
      <xdr:rowOff>181655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35753-FFB6-9F1D-15F3-2AA631B9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529477</xdr:colOff>
      <xdr:row>5</xdr:row>
      <xdr:rowOff>45664</xdr:rowOff>
    </xdr:from>
    <xdr:to>
      <xdr:col>7</xdr:col>
      <xdr:colOff>329452</xdr:colOff>
      <xdr:row>19</xdr:row>
      <xdr:rowOff>121864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3A7C3-94B4-0B61-5399-D2114061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235324</xdr:colOff>
      <xdr:row>4</xdr:row>
      <xdr:rowOff>168087</xdr:rowOff>
    </xdr:from>
    <xdr:to>
      <xdr:col>14</xdr:col>
      <xdr:colOff>465044</xdr:colOff>
      <xdr:row>19</xdr:row>
      <xdr:rowOff>10084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D56B8-467D-D540-39D6-FF8EF8A1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265043</xdr:colOff>
      <xdr:row>22</xdr:row>
      <xdr:rowOff>185530</xdr:rowOff>
    </xdr:from>
    <xdr:to>
      <xdr:col>9</xdr:col>
      <xdr:colOff>16564</xdr:colOff>
      <xdr:row>34</xdr:row>
      <xdr:rowOff>165652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CD105-0314-2897-FA96-51EF7F108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119062</xdr:rowOff>
    </xdr:from>
    <xdr:to>
      <xdr:col>10</xdr:col>
      <xdr:colOff>628650</xdr:colOff>
      <xdr:row>17</xdr:row>
      <xdr:rowOff>4762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5A8C7D06-7751-5AC0-BE2B-CB5569895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11981</xdr:colOff>
      <xdr:row>2</xdr:row>
      <xdr:rowOff>7068</xdr:rowOff>
    </xdr:from>
    <xdr:to>
      <xdr:col>10</xdr:col>
      <xdr:colOff>822984</xdr:colOff>
      <xdr:row>13</xdr:row>
      <xdr:rowOff>23963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1FCEF4CE-EE43-F16F-CB91-7EB361B6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11043</xdr:colOff>
      <xdr:row>14</xdr:row>
      <xdr:rowOff>0</xdr:rowOff>
    </xdr:from>
    <xdr:to>
      <xdr:col>10</xdr:col>
      <xdr:colOff>817216</xdr:colOff>
      <xdr:row>26</xdr:row>
      <xdr:rowOff>0</xdr:rowOff>
    </xdr:to>
    <xdr:graphicFrame macro="">
      <xdr:nvGraphicFramePr>
        <xdr:cNvPr id="55" name="Chart 4">
          <a:extLst>
            <a:ext uri="{FF2B5EF4-FFF2-40B4-BE49-F238E27FC236}">
              <a16:creationId xmlns:a16="http://schemas.microsoft.com/office/drawing/2014/main" id="{9888A432-AFC1-FF2E-1AA5-F823387F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90487</xdr:rowOff>
    </xdr:from>
    <xdr:to>
      <xdr:col>8</xdr:col>
      <xdr:colOff>828675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4910-8816-D6E4-B40A-B74218A2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385233</xdr:colOff>
      <xdr:row>45</xdr:row>
      <xdr:rowOff>4760</xdr:rowOff>
    </xdr:from>
    <xdr:to>
      <xdr:col>4</xdr:col>
      <xdr:colOff>849842</xdr:colOff>
      <xdr:row>77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4241A-5D30-C38D-975A-0DEE06C6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349250</xdr:rowOff>
    </xdr:from>
    <xdr:to>
      <xdr:col>15</xdr:col>
      <xdr:colOff>25400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C80F3-3CC9-89CA-C31C-24EAEB88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71437</xdr:rowOff>
    </xdr:from>
    <xdr:to>
      <xdr:col>19</xdr:col>
      <xdr:colOff>244928</xdr:colOff>
      <xdr:row>6</xdr:row>
      <xdr:rowOff>748393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5DEBE-859B-C0BE-23F9-C31D90E3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171450</xdr:rowOff>
    </xdr:from>
    <xdr:to>
      <xdr:col>15</xdr:col>
      <xdr:colOff>28575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E1D07-E95A-52AF-38B4-9D9A86217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22</xdr:row>
      <xdr:rowOff>6350</xdr:rowOff>
    </xdr:from>
    <xdr:to>
      <xdr:col>13</xdr:col>
      <xdr:colOff>527050</xdr:colOff>
      <xdr:row>36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1EB42-DF94-F10D-2363-1F3B634E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447365</xdr:colOff>
      <xdr:row>1</xdr:row>
      <xdr:rowOff>170543</xdr:rowOff>
    </xdr:from>
    <xdr:to>
      <xdr:col>11</xdr:col>
      <xdr:colOff>475056</xdr:colOff>
      <xdr:row>13</xdr:row>
      <xdr:rowOff>164718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DF6E993-FCCF-4980-F0B1-774C428C9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5985</xdr:colOff>
      <xdr:row>4</xdr:row>
      <xdr:rowOff>4306</xdr:rowOff>
    </xdr:from>
    <xdr:to>
      <xdr:col>14</xdr:col>
      <xdr:colOff>80433</xdr:colOff>
      <xdr:row>38</xdr:row>
      <xdr:rowOff>63499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9CED9B5-3D1D-0E2B-A881-2F692144B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7884</xdr:colOff>
      <xdr:row>4</xdr:row>
      <xdr:rowOff>19195</xdr:rowOff>
    </xdr:from>
    <xdr:to>
      <xdr:col>23</xdr:col>
      <xdr:colOff>235608</xdr:colOff>
      <xdr:row>23</xdr:row>
      <xdr:rowOff>16933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C923E181-07B9-935B-5866-86C1AD4A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8</xdr:row>
      <xdr:rowOff>80962</xdr:rowOff>
    </xdr:from>
    <xdr:to>
      <xdr:col>6</xdr:col>
      <xdr:colOff>276225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5D2F6-C318-7940-F730-9C3DE6D8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85724</xdr:rowOff>
    </xdr:from>
    <xdr:to>
      <xdr:col>8</xdr:col>
      <xdr:colOff>355834</xdr:colOff>
      <xdr:row>14</xdr:row>
      <xdr:rowOff>143109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1538D27-7A1D-15D0-9F8C-EBC3F3C89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74A53E-11E7-4ACF-B1A8-2315E0F7B7B8}" name="Table2" displayName="Table2" ref="A3:B41" totalsRowShown="0" headerRowDxfId="34" dataDxfId="32" headerRowBorderDxfId="33" tableBorderDxfId="31" totalsRowBorderDxfId="30">
  <autoFilter ref="A3:B41" xr:uid="{3774A53E-11E7-4ACF-B1A8-2315E0F7B7B8}"/>
  <sortState xmlns:xlrd2="http://schemas.microsoft.com/office/spreadsheetml/2017/richdata2" ref="A4:B41">
    <sortCondition descending="1" ref="B3:B41"/>
  </sortState>
  <tableColumns count="2">
    <tableColumn id="1" xr3:uid="{8A8E2E81-E48C-4751-A596-C834408CB836}" name="Kabupaten/ Kota" dataDxfId="29"/>
    <tableColumn id="2" xr3:uid="{23E49ED2-43CF-448C-9264-C10D781F06FE}" name="RTUP" dataDxfId="2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kumjdih.jatimprov.go.id/upload/45766/2022KG0035751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FBD1-3DDD-4C2B-B552-CABAB9B1A063}">
  <dimension ref="A1:E30"/>
  <sheetViews>
    <sheetView tabSelected="1" topLeftCell="A11" zoomScale="75" zoomScaleNormal="55" workbookViewId="0">
      <selection activeCell="D30" sqref="D30"/>
    </sheetView>
  </sheetViews>
  <sheetFormatPr defaultColWidth="12.44140625" defaultRowHeight="15.6" x14ac:dyDescent="0.3"/>
  <cols>
    <col min="1" max="1" width="12.44140625" style="60"/>
    <col min="2" max="2" width="17.44140625" style="60" customWidth="1"/>
    <col min="3" max="5" width="20.77734375" style="60" customWidth="1"/>
    <col min="6" max="16384" width="12.44140625" style="60"/>
  </cols>
  <sheetData>
    <row r="1" spans="1:5" x14ac:dyDescent="0.3">
      <c r="A1" s="59" t="s">
        <v>61</v>
      </c>
    </row>
    <row r="3" spans="1:5" ht="49.05" customHeight="1" x14ac:dyDescent="0.3">
      <c r="B3" s="62" t="s">
        <v>317</v>
      </c>
      <c r="C3" s="62" t="s">
        <v>22</v>
      </c>
      <c r="D3" s="62" t="s">
        <v>23</v>
      </c>
      <c r="E3" s="62" t="s">
        <v>24</v>
      </c>
    </row>
    <row r="4" spans="1:5" x14ac:dyDescent="0.3">
      <c r="B4" s="91" t="s">
        <v>318</v>
      </c>
      <c r="C4" s="91" t="s">
        <v>319</v>
      </c>
      <c r="D4" s="91" t="s">
        <v>320</v>
      </c>
      <c r="E4" s="92" t="s">
        <v>321</v>
      </c>
    </row>
    <row r="5" spans="1:5" s="4" customFormat="1" ht="22.95" customHeight="1" x14ac:dyDescent="0.3">
      <c r="B5" s="122" t="s">
        <v>25</v>
      </c>
      <c r="C5" s="122">
        <v>112.51</v>
      </c>
      <c r="D5" s="122">
        <v>101.97</v>
      </c>
      <c r="E5" s="123">
        <v>96.61</v>
      </c>
    </row>
    <row r="6" spans="1:5" s="4" customFormat="1" ht="22.95" customHeight="1" x14ac:dyDescent="0.3">
      <c r="B6" s="122" t="s">
        <v>26</v>
      </c>
      <c r="C6" s="122">
        <v>108.96</v>
      </c>
      <c r="D6" s="122">
        <v>100.18</v>
      </c>
      <c r="E6" s="123">
        <v>96.45</v>
      </c>
    </row>
    <row r="7" spans="1:5" s="4" customFormat="1" ht="22.95" customHeight="1" x14ac:dyDescent="0.3">
      <c r="B7" s="122" t="s">
        <v>27</v>
      </c>
      <c r="C7" s="122">
        <v>108.64</v>
      </c>
      <c r="D7" s="122">
        <v>98.09</v>
      </c>
      <c r="E7" s="123">
        <v>95.34</v>
      </c>
    </row>
    <row r="8" spans="1:5" s="4" customFormat="1" ht="22.95" customHeight="1" x14ac:dyDescent="0.3">
      <c r="B8" s="122" t="s">
        <v>28</v>
      </c>
      <c r="C8" s="122">
        <v>110.58</v>
      </c>
      <c r="D8" s="122">
        <v>103.82</v>
      </c>
      <c r="E8" s="123">
        <v>94.31</v>
      </c>
    </row>
    <row r="9" spans="1:5" s="4" customFormat="1" ht="22.95" customHeight="1" x14ac:dyDescent="0.3">
      <c r="B9" s="122" t="s">
        <v>29</v>
      </c>
      <c r="C9" s="122">
        <v>115.27</v>
      </c>
      <c r="D9" s="122">
        <v>102.83</v>
      </c>
      <c r="E9" s="123">
        <v>95.87</v>
      </c>
    </row>
    <row r="10" spans="1:5" s="4" customFormat="1" ht="22.95" customHeight="1" x14ac:dyDescent="0.3">
      <c r="B10" s="122" t="s">
        <v>30</v>
      </c>
      <c r="C10" s="122">
        <v>115.7</v>
      </c>
      <c r="D10" s="122">
        <v>101.17</v>
      </c>
      <c r="E10" s="123">
        <v>95.05</v>
      </c>
    </row>
    <row r="11" spans="1:5" s="4" customFormat="1" ht="22.95" customHeight="1" x14ac:dyDescent="0.3">
      <c r="B11" s="122" t="s">
        <v>31</v>
      </c>
      <c r="C11" s="122">
        <v>106.77</v>
      </c>
      <c r="D11" s="122">
        <v>107.1</v>
      </c>
      <c r="E11" s="123">
        <v>98.62</v>
      </c>
    </row>
    <row r="12" spans="1:5" s="4" customFormat="1" ht="22.95" customHeight="1" x14ac:dyDescent="0.3">
      <c r="B12" s="122" t="s">
        <v>32</v>
      </c>
      <c r="C12" s="122">
        <v>102.57</v>
      </c>
      <c r="D12" s="122">
        <v>103.44</v>
      </c>
      <c r="E12" s="123">
        <v>97.48</v>
      </c>
    </row>
    <row r="13" spans="1:5" s="4" customFormat="1" ht="22.95" customHeight="1" x14ac:dyDescent="0.3">
      <c r="B13" s="122" t="s">
        <v>33</v>
      </c>
      <c r="C13" s="122">
        <v>100.28</v>
      </c>
      <c r="D13" s="122">
        <v>97.96</v>
      </c>
      <c r="E13" s="123">
        <v>97.71</v>
      </c>
    </row>
    <row r="14" spans="1:5" s="4" customFormat="1" ht="22.95" customHeight="1" x14ac:dyDescent="0.3">
      <c r="B14" s="122" t="s">
        <v>34</v>
      </c>
      <c r="C14" s="122">
        <v>101.09</v>
      </c>
      <c r="D14" s="122">
        <v>93.62</v>
      </c>
      <c r="E14" s="123">
        <v>99.68</v>
      </c>
    </row>
    <row r="15" spans="1:5" s="4" customFormat="1" ht="22.95" customHeight="1" x14ac:dyDescent="0.3">
      <c r="B15" s="122" t="s">
        <v>35</v>
      </c>
      <c r="C15" s="122">
        <v>103.44</v>
      </c>
      <c r="D15" s="122">
        <v>89.27</v>
      </c>
      <c r="E15" s="123">
        <v>98.7</v>
      </c>
    </row>
    <row r="16" spans="1:5" s="4" customFormat="1" ht="22.95" customHeight="1" x14ac:dyDescent="0.3">
      <c r="B16" s="122" t="s">
        <v>36</v>
      </c>
      <c r="C16" s="122">
        <v>102.68</v>
      </c>
      <c r="D16" s="122">
        <v>95.7</v>
      </c>
      <c r="E16" s="123">
        <v>98.07</v>
      </c>
    </row>
    <row r="17" spans="1:5" s="4" customFormat="1" ht="22.95" customHeight="1" x14ac:dyDescent="0.3">
      <c r="B17" s="122" t="s">
        <v>37</v>
      </c>
      <c r="C17" s="122">
        <v>102.21</v>
      </c>
      <c r="D17" s="122">
        <v>100.01</v>
      </c>
      <c r="E17" s="123">
        <v>98.35</v>
      </c>
    </row>
    <row r="18" spans="1:5" s="4" customFormat="1" ht="22.95" customHeight="1" x14ac:dyDescent="0.3">
      <c r="B18" s="122" t="s">
        <v>38</v>
      </c>
      <c r="C18" s="122">
        <v>98.21</v>
      </c>
      <c r="D18" s="122">
        <v>106.59</v>
      </c>
      <c r="E18" s="123">
        <v>99.01</v>
      </c>
    </row>
    <row r="19" spans="1:5" s="4" customFormat="1" ht="22.95" customHeight="1" x14ac:dyDescent="0.3">
      <c r="B19" s="122" t="s">
        <v>39</v>
      </c>
      <c r="C19" s="122">
        <v>98.73</v>
      </c>
      <c r="D19" s="122">
        <v>97.57</v>
      </c>
      <c r="E19" s="123">
        <v>99.06</v>
      </c>
    </row>
    <row r="20" spans="1:5" s="4" customFormat="1" ht="22.95" customHeight="1" x14ac:dyDescent="0.3">
      <c r="B20" s="122" t="s">
        <v>40</v>
      </c>
      <c r="C20" s="122">
        <v>97.81</v>
      </c>
      <c r="D20" s="122">
        <v>97.35</v>
      </c>
      <c r="E20" s="123">
        <v>98.74</v>
      </c>
    </row>
    <row r="21" spans="1:5" s="4" customFormat="1" ht="22.95" customHeight="1" x14ac:dyDescent="0.3">
      <c r="B21" s="122" t="s">
        <v>41</v>
      </c>
      <c r="C21" s="122">
        <v>102.86</v>
      </c>
      <c r="D21" s="122">
        <v>92.14</v>
      </c>
      <c r="E21" s="123">
        <v>100.54</v>
      </c>
    </row>
    <row r="22" spans="1:5" s="4" customFormat="1" ht="22.95" customHeight="1" x14ac:dyDescent="0.3">
      <c r="B22" s="122" t="s">
        <v>42</v>
      </c>
      <c r="C22" s="122">
        <v>103.24</v>
      </c>
      <c r="D22" s="122">
        <v>90.23</v>
      </c>
      <c r="E22" s="123">
        <v>100.35</v>
      </c>
    </row>
    <row r="23" spans="1:5" s="4" customFormat="1" ht="22.95" customHeight="1" x14ac:dyDescent="0.3">
      <c r="B23" s="122" t="s">
        <v>43</v>
      </c>
      <c r="C23" s="122">
        <v>104.54</v>
      </c>
      <c r="D23" s="122">
        <v>96.27</v>
      </c>
      <c r="E23" s="123">
        <v>99.99</v>
      </c>
    </row>
    <row r="24" spans="1:5" s="4" customFormat="1" ht="22.95" customHeight="1" x14ac:dyDescent="0.3">
      <c r="B24" s="122" t="s">
        <v>44</v>
      </c>
      <c r="C24" s="122">
        <v>101.4</v>
      </c>
      <c r="D24" s="122">
        <v>103.6</v>
      </c>
      <c r="E24" s="123">
        <v>100.65</v>
      </c>
    </row>
    <row r="25" spans="1:5" s="4" customFormat="1" ht="22.95" customHeight="1" x14ac:dyDescent="0.3">
      <c r="B25" s="122" t="s">
        <v>45</v>
      </c>
      <c r="C25" s="122">
        <v>99.05</v>
      </c>
      <c r="D25" s="122">
        <v>103.51</v>
      </c>
      <c r="E25" s="123">
        <v>100.53</v>
      </c>
    </row>
    <row r="26" spans="1:5" s="4" customFormat="1" ht="22.95" customHeight="1" x14ac:dyDescent="0.3">
      <c r="B26" s="122" t="s">
        <v>46</v>
      </c>
      <c r="C26" s="122">
        <v>97.09</v>
      </c>
      <c r="D26" s="122">
        <v>130.74</v>
      </c>
      <c r="E26" s="123">
        <v>103.12</v>
      </c>
    </row>
    <row r="27" spans="1:5" s="4" customFormat="1" ht="22.95" customHeight="1" x14ac:dyDescent="0.3">
      <c r="B27" s="122" t="s">
        <v>47</v>
      </c>
      <c r="C27" s="122">
        <v>102.73</v>
      </c>
      <c r="D27" s="122">
        <v>115.51</v>
      </c>
      <c r="E27" s="123">
        <v>102.91</v>
      </c>
    </row>
    <row r="28" spans="1:5" s="4" customFormat="1" ht="22.95" customHeight="1" x14ac:dyDescent="0.3">
      <c r="B28" s="122" t="s">
        <v>48</v>
      </c>
      <c r="C28" s="122">
        <v>102.9</v>
      </c>
      <c r="D28" s="122">
        <v>104.38</v>
      </c>
      <c r="E28" s="123">
        <v>104.02</v>
      </c>
    </row>
    <row r="30" spans="1:5" x14ac:dyDescent="0.3">
      <c r="A30" s="61" t="s">
        <v>73</v>
      </c>
    </row>
  </sheetData>
  <conditionalFormatting sqref="B3:E28">
    <cfRule type="expression" dxfId="27" priority="2">
      <formula>"ISODD(row())"</formula>
    </cfRule>
    <cfRule type="expression" dxfId="26" priority="3">
      <formula>"isodd(row()"</formula>
    </cfRule>
  </conditionalFormatting>
  <conditionalFormatting sqref="B5:E28">
    <cfRule type="expression" dxfId="25" priority="1">
      <formula>ISODD(ROW())</formula>
    </cfRule>
  </conditionalFormatting>
  <pageMargins left="0.7" right="0.7" top="0.75" bottom="0.75" header="0.3" footer="0.3"/>
  <ignoredErrors>
    <ignoredError sqref="B4:E4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20F9-B6EF-49CB-93F1-1150C4F1C8B5}">
  <dimension ref="A1:H25"/>
  <sheetViews>
    <sheetView zoomScale="91" zoomScaleNormal="91" workbookViewId="0">
      <selection activeCell="I6" sqref="I6"/>
    </sheetView>
  </sheetViews>
  <sheetFormatPr defaultColWidth="8.77734375" defaultRowHeight="15.6" x14ac:dyDescent="0.3"/>
  <cols>
    <col min="1" max="1" width="27.44140625" style="60" customWidth="1"/>
    <col min="2" max="2" width="9.33203125" style="60" customWidth="1"/>
    <col min="3" max="16384" width="8.77734375" style="60"/>
  </cols>
  <sheetData>
    <row r="1" spans="1:8" x14ac:dyDescent="0.3">
      <c r="A1" s="93" t="s">
        <v>154</v>
      </c>
    </row>
    <row r="3" spans="1:8" ht="28.05" customHeight="1" x14ac:dyDescent="0.3">
      <c r="A3" s="68" t="s">
        <v>406</v>
      </c>
      <c r="B3" s="68">
        <v>2017</v>
      </c>
      <c r="C3" s="68">
        <v>2018</v>
      </c>
      <c r="D3" s="68">
        <v>2019</v>
      </c>
      <c r="E3" s="68">
        <v>2020</v>
      </c>
      <c r="F3" s="68">
        <v>2021</v>
      </c>
      <c r="G3" s="68" t="s">
        <v>303</v>
      </c>
    </row>
    <row r="4" spans="1:8" x14ac:dyDescent="0.3">
      <c r="A4" s="91" t="s">
        <v>318</v>
      </c>
      <c r="B4" s="91" t="s">
        <v>319</v>
      </c>
      <c r="C4" s="91" t="s">
        <v>320</v>
      </c>
      <c r="D4" s="92" t="s">
        <v>321</v>
      </c>
      <c r="E4" s="91" t="s">
        <v>322</v>
      </c>
      <c r="F4" s="91" t="s">
        <v>363</v>
      </c>
      <c r="G4" s="92" t="s">
        <v>364</v>
      </c>
      <c r="H4" s="92"/>
    </row>
    <row r="5" spans="1:8" ht="61.95" customHeight="1" x14ac:dyDescent="0.3">
      <c r="A5" s="76" t="s">
        <v>407</v>
      </c>
      <c r="B5" s="75">
        <v>3327</v>
      </c>
      <c r="C5" s="75">
        <v>2740</v>
      </c>
      <c r="D5" s="75">
        <v>1120</v>
      </c>
      <c r="E5" s="67">
        <v>797</v>
      </c>
      <c r="F5" s="67">
        <v>851</v>
      </c>
      <c r="G5" s="75">
        <v>8835</v>
      </c>
    </row>
    <row r="6" spans="1:8" ht="61.95" customHeight="1" x14ac:dyDescent="0.3">
      <c r="A6" s="76" t="s">
        <v>408</v>
      </c>
      <c r="B6" s="67">
        <v>300</v>
      </c>
      <c r="C6" s="67">
        <v>260</v>
      </c>
      <c r="D6" s="67">
        <v>88</v>
      </c>
      <c r="E6" s="67">
        <v>102</v>
      </c>
      <c r="F6" s="67">
        <v>77</v>
      </c>
      <c r="G6" s="67">
        <v>827</v>
      </c>
    </row>
    <row r="7" spans="1:8" ht="61.95" customHeight="1" x14ac:dyDescent="0.3">
      <c r="A7" s="76" t="s">
        <v>405</v>
      </c>
      <c r="B7" s="75">
        <v>2597</v>
      </c>
      <c r="C7" s="75">
        <v>3085</v>
      </c>
      <c r="D7" s="75">
        <v>1025</v>
      </c>
      <c r="E7" s="75">
        <v>1078</v>
      </c>
      <c r="F7" s="75">
        <v>1218</v>
      </c>
      <c r="G7" s="75">
        <v>9003</v>
      </c>
    </row>
    <row r="25" spans="1:1" x14ac:dyDescent="0.3">
      <c r="A25" s="60" t="s">
        <v>151</v>
      </c>
    </row>
  </sheetData>
  <conditionalFormatting sqref="A5:G7">
    <cfRule type="expression" dxfId="13" priority="2" stopIfTrue="1">
      <formula>ISODD(ROW())</formula>
    </cfRule>
  </conditionalFormatting>
  <conditionalFormatting sqref="A4:H4">
    <cfRule type="expression" dxfId="12" priority="1">
      <formula>ISODD(ROW())</formula>
    </cfRule>
  </conditionalFormatting>
  <pageMargins left="0.7" right="0.7" top="0.75" bottom="0.75" header="0.3" footer="0.3"/>
  <ignoredErrors>
    <ignoredError sqref="A4:XFD4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7DF1-AFEC-1E46-9F56-ECF2183D1E32}">
  <dimension ref="A1:C16"/>
  <sheetViews>
    <sheetView zoomScale="125" zoomScaleNormal="73" workbookViewId="0">
      <selection activeCell="B4" sqref="B4:C4"/>
    </sheetView>
  </sheetViews>
  <sheetFormatPr defaultColWidth="11.44140625" defaultRowHeight="15.6" x14ac:dyDescent="0.3"/>
  <cols>
    <col min="1" max="2" width="11.44140625" style="60"/>
    <col min="3" max="3" width="24.77734375" style="60" customWidth="1"/>
    <col min="4" max="16384" width="11.44140625" style="60"/>
  </cols>
  <sheetData>
    <row r="1" spans="1:3" x14ac:dyDescent="0.3">
      <c r="A1" s="93" t="s">
        <v>153</v>
      </c>
    </row>
    <row r="3" spans="1:3" x14ac:dyDescent="0.3">
      <c r="B3" s="73" t="s">
        <v>152</v>
      </c>
      <c r="C3" s="73" t="s">
        <v>153</v>
      </c>
    </row>
    <row r="4" spans="1:3" x14ac:dyDescent="0.3">
      <c r="B4" s="91" t="s">
        <v>318</v>
      </c>
      <c r="C4" s="91" t="s">
        <v>319</v>
      </c>
    </row>
    <row r="5" spans="1:3" x14ac:dyDescent="0.3">
      <c r="B5" s="94">
        <v>2021</v>
      </c>
      <c r="C5" s="65">
        <v>2.2999999999999998</v>
      </c>
    </row>
    <row r="6" spans="1:3" x14ac:dyDescent="0.3">
      <c r="B6" s="94">
        <v>2022</v>
      </c>
      <c r="C6" s="65">
        <v>1.9</v>
      </c>
    </row>
    <row r="7" spans="1:3" x14ac:dyDescent="0.3">
      <c r="B7" s="94">
        <v>2023</v>
      </c>
      <c r="C7" s="65">
        <v>1.6</v>
      </c>
    </row>
    <row r="16" spans="1:3" x14ac:dyDescent="0.3">
      <c r="A16" s="13" t="s">
        <v>155</v>
      </c>
    </row>
  </sheetData>
  <conditionalFormatting sqref="B4:C7">
    <cfRule type="expression" dxfId="11" priority="1">
      <formula>ISODD(ROW())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1B6-1188-4B06-A3DD-9FE6091190B7}">
  <dimension ref="A1:D15"/>
  <sheetViews>
    <sheetView zoomScale="182" workbookViewId="0">
      <selection activeCell="C12" sqref="C12"/>
    </sheetView>
  </sheetViews>
  <sheetFormatPr defaultColWidth="8.77734375" defaultRowHeight="14.4" x14ac:dyDescent="0.3"/>
  <cols>
    <col min="1" max="1" width="13.44140625" customWidth="1"/>
    <col min="2" max="2" width="12.109375" customWidth="1"/>
  </cols>
  <sheetData>
    <row r="1" spans="1:4" x14ac:dyDescent="0.3">
      <c r="A1" s="3" t="s">
        <v>160</v>
      </c>
    </row>
    <row r="3" spans="1:4" x14ac:dyDescent="0.3">
      <c r="A3" s="2" t="s">
        <v>152</v>
      </c>
      <c r="B3" s="2">
        <v>2021</v>
      </c>
      <c r="C3" s="2">
        <v>2022</v>
      </c>
      <c r="D3" s="2">
        <v>2023</v>
      </c>
    </row>
    <row r="4" spans="1:4" x14ac:dyDescent="0.3">
      <c r="A4" s="1" t="s">
        <v>159</v>
      </c>
      <c r="B4" s="1">
        <v>1750000</v>
      </c>
      <c r="C4" s="1">
        <v>1693000</v>
      </c>
      <c r="D4" s="1">
        <v>1686000</v>
      </c>
    </row>
    <row r="8" spans="1:4" x14ac:dyDescent="0.3">
      <c r="A8" t="s">
        <v>230</v>
      </c>
    </row>
    <row r="11" spans="1:4" x14ac:dyDescent="0.3">
      <c r="A11" s="96" t="s">
        <v>152</v>
      </c>
      <c r="B11" s="96" t="s">
        <v>159</v>
      </c>
    </row>
    <row r="12" spans="1:4" ht="15.6" x14ac:dyDescent="0.3">
      <c r="A12" s="91" t="s">
        <v>318</v>
      </c>
      <c r="B12" s="91" t="s">
        <v>319</v>
      </c>
    </row>
    <row r="13" spans="1:4" x14ac:dyDescent="0.3">
      <c r="A13" s="95">
        <v>2021</v>
      </c>
      <c r="B13" s="97">
        <v>1750000</v>
      </c>
    </row>
    <row r="14" spans="1:4" x14ac:dyDescent="0.3">
      <c r="A14" s="95">
        <v>2022</v>
      </c>
      <c r="B14" s="97">
        <v>1693000</v>
      </c>
    </row>
    <row r="15" spans="1:4" x14ac:dyDescent="0.3">
      <c r="A15" s="95">
        <v>2023</v>
      </c>
      <c r="B15" s="97">
        <v>1686000</v>
      </c>
    </row>
  </sheetData>
  <conditionalFormatting sqref="A12:B15">
    <cfRule type="expression" dxfId="10" priority="1">
      <formula>ISODD(ROW())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D56C-9657-425E-BE21-8C2484FFAF8D}">
  <dimension ref="A1:B13"/>
  <sheetViews>
    <sheetView zoomScale="87" workbookViewId="0">
      <selection activeCell="A7" sqref="A7:B8"/>
    </sheetView>
  </sheetViews>
  <sheetFormatPr defaultColWidth="11.44140625" defaultRowHeight="14.4" x14ac:dyDescent="0.3"/>
  <cols>
    <col min="1" max="1" width="66.44140625" customWidth="1"/>
  </cols>
  <sheetData>
    <row r="1" spans="1:2" x14ac:dyDescent="0.3">
      <c r="A1" s="3" t="s">
        <v>161</v>
      </c>
    </row>
    <row r="2" spans="1:2" x14ac:dyDescent="0.3">
      <c r="A2" s="3"/>
    </row>
    <row r="3" spans="1:2" x14ac:dyDescent="0.3">
      <c r="A3" s="3"/>
    </row>
    <row r="6" spans="1:2" x14ac:dyDescent="0.3">
      <c r="A6" s="2" t="s">
        <v>162</v>
      </c>
      <c r="B6" s="1">
        <v>971102</v>
      </c>
    </row>
    <row r="7" spans="1:2" x14ac:dyDescent="0.3">
      <c r="A7" s="2" t="s">
        <v>163</v>
      </c>
      <c r="B7" s="1">
        <v>425861</v>
      </c>
    </row>
    <row r="8" spans="1:2" x14ac:dyDescent="0.3">
      <c r="A8" s="2" t="s">
        <v>166</v>
      </c>
      <c r="B8" s="1">
        <v>545241</v>
      </c>
    </row>
    <row r="9" spans="1:2" x14ac:dyDescent="0.3">
      <c r="A9" s="2" t="s">
        <v>164</v>
      </c>
      <c r="B9" s="1">
        <v>2264127</v>
      </c>
    </row>
    <row r="10" spans="1:2" x14ac:dyDescent="0.3">
      <c r="A10" s="2" t="s">
        <v>165</v>
      </c>
      <c r="B10" s="1">
        <v>616</v>
      </c>
    </row>
    <row r="13" spans="1:2" x14ac:dyDescent="0.3">
      <c r="A13" t="s">
        <v>175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35F5-BDEA-D348-B87A-2E011D0329C5}">
  <dimension ref="A1:O45"/>
  <sheetViews>
    <sheetView topLeftCell="A7" zoomScale="60" zoomScaleNormal="88" workbookViewId="0">
      <selection activeCell="L24" sqref="K2:O39"/>
    </sheetView>
  </sheetViews>
  <sheetFormatPr defaultColWidth="10.77734375" defaultRowHeight="15.6" x14ac:dyDescent="0.3"/>
  <cols>
    <col min="1" max="1" width="23" style="99" bestFit="1" customWidth="1"/>
    <col min="2" max="3" width="26.44140625" style="99" customWidth="1"/>
    <col min="4" max="10" width="10.77734375" style="99"/>
    <col min="11" max="11" width="23" style="99" bestFit="1" customWidth="1"/>
    <col min="12" max="12" width="19.44140625" style="99" bestFit="1" customWidth="1"/>
    <col min="13" max="15" width="19.44140625" style="99" customWidth="1"/>
    <col min="16" max="17" width="15.33203125" style="99" customWidth="1"/>
    <col min="18" max="16384" width="10.77734375" style="99"/>
  </cols>
  <sheetData>
    <row r="1" spans="1:15" x14ac:dyDescent="0.3">
      <c r="A1" s="93" t="s">
        <v>315</v>
      </c>
      <c r="B1" s="93"/>
      <c r="C1" s="93"/>
    </row>
    <row r="2" spans="1:15" ht="25.05" customHeight="1" x14ac:dyDescent="0.3">
      <c r="K2" s="157" t="s">
        <v>149</v>
      </c>
      <c r="L2" s="155" t="s">
        <v>409</v>
      </c>
      <c r="M2" s="156"/>
      <c r="N2" s="156"/>
      <c r="O2" s="156"/>
    </row>
    <row r="3" spans="1:15" ht="24" customHeight="1" x14ac:dyDescent="0.3">
      <c r="A3" s="100" t="s">
        <v>172</v>
      </c>
      <c r="B3" s="101">
        <v>2020</v>
      </c>
      <c r="C3" s="101">
        <v>2021</v>
      </c>
      <c r="D3" s="101">
        <v>2022</v>
      </c>
      <c r="E3" s="101">
        <v>2023</v>
      </c>
      <c r="K3" s="158"/>
      <c r="L3" s="136">
        <v>2020</v>
      </c>
      <c r="M3" s="136">
        <v>2021</v>
      </c>
      <c r="N3" s="136">
        <v>2022</v>
      </c>
      <c r="O3" s="136">
        <v>2023</v>
      </c>
    </row>
    <row r="4" spans="1:15" x14ac:dyDescent="0.3">
      <c r="A4" s="61" t="s">
        <v>444</v>
      </c>
      <c r="B4" s="61">
        <v>54649202.240000002</v>
      </c>
      <c r="C4" s="61">
        <v>54415294.219999999</v>
      </c>
      <c r="D4" s="61">
        <v>54748977</v>
      </c>
      <c r="E4" s="61">
        <v>53625539.509999998</v>
      </c>
      <c r="K4" s="134" t="s">
        <v>318</v>
      </c>
      <c r="L4" s="134" t="s">
        <v>319</v>
      </c>
      <c r="M4" s="134" t="s">
        <v>320</v>
      </c>
      <c r="N4" s="134" t="s">
        <v>321</v>
      </c>
      <c r="O4" s="134" t="s">
        <v>322</v>
      </c>
    </row>
    <row r="5" spans="1:15" ht="21" customHeight="1" x14ac:dyDescent="0.3">
      <c r="A5" s="61" t="s">
        <v>424</v>
      </c>
      <c r="B5" s="61">
        <v>9944538.2599999998</v>
      </c>
      <c r="C5" s="61">
        <v>9789587.6699999999</v>
      </c>
      <c r="D5" s="61">
        <v>9526516</v>
      </c>
      <c r="E5" s="61">
        <v>9591422.3200000003</v>
      </c>
      <c r="K5" s="137" t="s">
        <v>371</v>
      </c>
      <c r="L5" s="138">
        <v>1757313.07</v>
      </c>
      <c r="M5" s="138">
        <v>1634639.6</v>
      </c>
      <c r="N5" s="138">
        <v>1509456</v>
      </c>
      <c r="O5" s="138">
        <v>1393474.11</v>
      </c>
    </row>
    <row r="6" spans="1:15" ht="21" customHeight="1" x14ac:dyDescent="0.3">
      <c r="A6" s="61" t="s">
        <v>422</v>
      </c>
      <c r="B6" s="61">
        <v>9489164.6199999992</v>
      </c>
      <c r="C6" s="61">
        <v>9618656.8100000005</v>
      </c>
      <c r="D6" s="61">
        <v>9356445</v>
      </c>
      <c r="E6" s="61">
        <v>9061714.8499999996</v>
      </c>
      <c r="K6" s="137" t="s">
        <v>372</v>
      </c>
      <c r="L6" s="138">
        <v>2040500.19</v>
      </c>
      <c r="M6" s="138">
        <v>2004142.51</v>
      </c>
      <c r="N6" s="138">
        <v>2088584</v>
      </c>
      <c r="O6" s="138">
        <v>2080663.46</v>
      </c>
    </row>
    <row r="7" spans="1:15" ht="21" customHeight="1" x14ac:dyDescent="0.3">
      <c r="A7" s="61" t="s">
        <v>421</v>
      </c>
      <c r="B7" s="61">
        <v>9016772.5800000001</v>
      </c>
      <c r="C7" s="61">
        <v>9113573.0800000001</v>
      </c>
      <c r="D7" s="61">
        <v>9433723</v>
      </c>
      <c r="E7" s="61">
        <v>9095938.0299999993</v>
      </c>
      <c r="K7" s="137" t="s">
        <v>373</v>
      </c>
      <c r="L7" s="138">
        <v>1387269.29</v>
      </c>
      <c r="M7" s="138">
        <v>1317209.3799999999</v>
      </c>
      <c r="N7" s="138">
        <v>1373532</v>
      </c>
      <c r="O7" s="138">
        <v>1457502.44</v>
      </c>
    </row>
    <row r="8" spans="1:15" ht="21" customHeight="1" x14ac:dyDescent="0.3">
      <c r="A8" s="61" t="s">
        <v>436</v>
      </c>
      <c r="B8" s="61">
        <v>4708464.97</v>
      </c>
      <c r="C8" s="61">
        <v>5090637.2300000004</v>
      </c>
      <c r="D8" s="61">
        <v>5360169</v>
      </c>
      <c r="E8" s="61">
        <v>4943096.3600000003</v>
      </c>
      <c r="K8" s="137" t="s">
        <v>374</v>
      </c>
      <c r="L8" s="138">
        <v>243685.04</v>
      </c>
      <c r="M8" s="138">
        <v>217458.87</v>
      </c>
      <c r="N8" s="138">
        <v>213557.2</v>
      </c>
      <c r="O8" s="138">
        <v>209190.02</v>
      </c>
    </row>
    <row r="9" spans="1:15" ht="21" customHeight="1" x14ac:dyDescent="0.3">
      <c r="A9" s="61" t="s">
        <v>415</v>
      </c>
      <c r="B9" s="61">
        <v>2743059.68</v>
      </c>
      <c r="C9" s="61">
        <v>2552443.19</v>
      </c>
      <c r="D9" s="61">
        <v>2775069</v>
      </c>
      <c r="E9" s="61">
        <v>2762059.57</v>
      </c>
      <c r="K9" s="137" t="s">
        <v>375</v>
      </c>
      <c r="L9" s="138">
        <v>386413.49</v>
      </c>
      <c r="M9" s="138">
        <v>298149.25</v>
      </c>
      <c r="N9" s="138">
        <v>277743.8</v>
      </c>
      <c r="O9" s="138">
        <v>274557.09000000003</v>
      </c>
    </row>
    <row r="10" spans="1:15" ht="21" customHeight="1" x14ac:dyDescent="0.3">
      <c r="A10" s="61" t="s">
        <v>417</v>
      </c>
      <c r="B10" s="61">
        <v>2650289.64</v>
      </c>
      <c r="C10" s="61">
        <v>2485452.7799999998</v>
      </c>
      <c r="D10" s="61">
        <v>2688160</v>
      </c>
      <c r="E10" s="61">
        <v>2728780.6</v>
      </c>
      <c r="K10" s="137" t="s">
        <v>376</v>
      </c>
      <c r="L10" s="138">
        <v>2743059.68</v>
      </c>
      <c r="M10" s="138">
        <v>2552443.19</v>
      </c>
      <c r="N10" s="138">
        <v>2775069</v>
      </c>
      <c r="O10" s="138">
        <v>2762059.57</v>
      </c>
    </row>
    <row r="11" spans="1:15" ht="21" customHeight="1" x14ac:dyDescent="0.3">
      <c r="A11" s="61" t="s">
        <v>411</v>
      </c>
      <c r="B11" s="61">
        <v>2040500.19</v>
      </c>
      <c r="C11" s="61">
        <v>2004142.51</v>
      </c>
      <c r="D11" s="61">
        <v>2088584</v>
      </c>
      <c r="E11" s="61">
        <v>2080663.46</v>
      </c>
      <c r="K11" s="137" t="s">
        <v>377</v>
      </c>
      <c r="L11" s="138">
        <v>292834.03999999998</v>
      </c>
      <c r="M11" s="138">
        <v>271117.19</v>
      </c>
      <c r="N11" s="138">
        <v>281610.09999999998</v>
      </c>
      <c r="O11" s="138">
        <v>277310.01</v>
      </c>
    </row>
    <row r="12" spans="1:15" ht="21" customHeight="1" x14ac:dyDescent="0.3">
      <c r="A12" s="61" t="s">
        <v>410</v>
      </c>
      <c r="B12" s="61">
        <v>1757313.07</v>
      </c>
      <c r="C12" s="61">
        <v>1634639.6</v>
      </c>
      <c r="D12" s="61">
        <v>1509456</v>
      </c>
      <c r="E12" s="61">
        <v>1393474.11</v>
      </c>
      <c r="K12" s="137" t="s">
        <v>378</v>
      </c>
      <c r="L12" s="138">
        <v>2650289.64</v>
      </c>
      <c r="M12" s="138">
        <v>2485452.7799999998</v>
      </c>
      <c r="N12" s="138">
        <v>2688160</v>
      </c>
      <c r="O12" s="138">
        <v>2728780.6</v>
      </c>
    </row>
    <row r="13" spans="1:15" ht="21" customHeight="1" x14ac:dyDescent="0.3">
      <c r="A13" s="61" t="s">
        <v>425</v>
      </c>
      <c r="B13" s="61">
        <v>1655170.09</v>
      </c>
      <c r="C13" s="61">
        <v>1603247</v>
      </c>
      <c r="D13" s="61">
        <v>1788583</v>
      </c>
      <c r="E13" s="61">
        <v>1678765.59</v>
      </c>
      <c r="K13" s="137" t="s">
        <v>379</v>
      </c>
      <c r="L13" s="138">
        <v>57324.32</v>
      </c>
      <c r="M13" s="138">
        <v>70496.25</v>
      </c>
      <c r="N13" s="138">
        <v>61425.07</v>
      </c>
      <c r="O13" s="138">
        <v>65500.85</v>
      </c>
    </row>
    <row r="14" spans="1:15" ht="21" customHeight="1" x14ac:dyDescent="0.3">
      <c r="A14" s="61" t="s">
        <v>412</v>
      </c>
      <c r="B14" s="61">
        <v>1387269.29</v>
      </c>
      <c r="C14" s="61">
        <v>1317209.3799999999</v>
      </c>
      <c r="D14" s="61">
        <v>1373532</v>
      </c>
      <c r="E14" s="61">
        <v>1457502.44</v>
      </c>
      <c r="K14" s="137" t="s">
        <v>380</v>
      </c>
      <c r="L14" s="138">
        <v>852.54</v>
      </c>
      <c r="M14" s="138">
        <v>855.01</v>
      </c>
      <c r="N14" s="138">
        <v>506.91</v>
      </c>
      <c r="O14" s="138">
        <v>423.11</v>
      </c>
    </row>
    <row r="15" spans="1:15" ht="21" customHeight="1" x14ac:dyDescent="0.3">
      <c r="A15" s="61" t="s">
        <v>427</v>
      </c>
      <c r="B15" s="61">
        <v>1317189.81</v>
      </c>
      <c r="C15" s="61">
        <v>1419559.84</v>
      </c>
      <c r="D15" s="61">
        <v>1452945</v>
      </c>
      <c r="E15" s="61">
        <v>1546819.76</v>
      </c>
      <c r="K15" s="137" t="s">
        <v>381</v>
      </c>
      <c r="L15" s="138">
        <v>4543.93</v>
      </c>
      <c r="M15" s="138">
        <v>3249.47</v>
      </c>
      <c r="N15" s="138">
        <v>2337.77</v>
      </c>
      <c r="O15" s="138">
        <v>2803.24</v>
      </c>
    </row>
    <row r="16" spans="1:15" ht="21" customHeight="1" x14ac:dyDescent="0.3">
      <c r="A16" s="61" t="s">
        <v>431</v>
      </c>
      <c r="B16" s="61">
        <v>1150306.6599999999</v>
      </c>
      <c r="C16" s="61">
        <v>1016313.55</v>
      </c>
      <c r="D16" s="61">
        <v>819419.2</v>
      </c>
      <c r="E16" s="61">
        <v>835282.46</v>
      </c>
      <c r="K16" s="137" t="s">
        <v>382</v>
      </c>
      <c r="L16" s="138">
        <v>9016772.5800000001</v>
      </c>
      <c r="M16" s="138">
        <v>9113573.0800000001</v>
      </c>
      <c r="N16" s="138">
        <v>9433723</v>
      </c>
      <c r="O16" s="138">
        <v>9095938.0299999993</v>
      </c>
    </row>
    <row r="17" spans="1:15" ht="21" customHeight="1" x14ac:dyDescent="0.3">
      <c r="A17" s="61" t="s">
        <v>435</v>
      </c>
      <c r="B17" s="61">
        <v>792248.84</v>
      </c>
      <c r="C17" s="61">
        <v>867012.77</v>
      </c>
      <c r="D17" s="61">
        <v>744408.7</v>
      </c>
      <c r="E17" s="61">
        <v>812948.49</v>
      </c>
      <c r="K17" s="137" t="s">
        <v>383</v>
      </c>
      <c r="L17" s="138">
        <v>9489164.6199999992</v>
      </c>
      <c r="M17" s="138">
        <v>9618656.8100000005</v>
      </c>
      <c r="N17" s="138">
        <v>9356445</v>
      </c>
      <c r="O17" s="138">
        <v>9061714.8499999996</v>
      </c>
    </row>
    <row r="18" spans="1:15" ht="21" customHeight="1" x14ac:dyDescent="0.3">
      <c r="A18" s="61" t="s">
        <v>429</v>
      </c>
      <c r="B18" s="61">
        <v>778170.36</v>
      </c>
      <c r="C18" s="61">
        <v>711898.01</v>
      </c>
      <c r="D18" s="61">
        <v>731225.8</v>
      </c>
      <c r="E18" s="61">
        <v>688413.14</v>
      </c>
      <c r="K18" s="137" t="s">
        <v>384</v>
      </c>
      <c r="L18" s="138">
        <v>523395.95</v>
      </c>
      <c r="M18" s="138">
        <v>556531.03</v>
      </c>
      <c r="N18" s="138">
        <v>561699.5</v>
      </c>
      <c r="O18" s="138">
        <v>532805.26</v>
      </c>
    </row>
    <row r="19" spans="1:15" ht="21" customHeight="1" x14ac:dyDescent="0.3">
      <c r="A19" s="61" t="s">
        <v>428</v>
      </c>
      <c r="B19" s="61">
        <v>725024.3</v>
      </c>
      <c r="C19" s="61">
        <v>731877.74</v>
      </c>
      <c r="D19" s="61">
        <v>756049.9</v>
      </c>
      <c r="E19" s="61">
        <v>757505.4</v>
      </c>
      <c r="K19" s="137" t="s">
        <v>385</v>
      </c>
      <c r="L19" s="138">
        <v>9944538.2599999998</v>
      </c>
      <c r="M19" s="138">
        <v>9789587.6699999999</v>
      </c>
      <c r="N19" s="138">
        <v>9526516</v>
      </c>
      <c r="O19" s="138">
        <v>9591422.3200000003</v>
      </c>
    </row>
    <row r="20" spans="1:15" ht="21" customHeight="1" x14ac:dyDescent="0.3">
      <c r="A20" s="61" t="s">
        <v>437</v>
      </c>
      <c r="B20" s="61">
        <v>532773.49</v>
      </c>
      <c r="C20" s="61">
        <v>530029.07999999996</v>
      </c>
      <c r="D20" s="61">
        <v>478958</v>
      </c>
      <c r="E20" s="61">
        <v>482371.05</v>
      </c>
      <c r="K20" s="137" t="s">
        <v>386</v>
      </c>
      <c r="L20" s="138">
        <v>1655170.09</v>
      </c>
      <c r="M20" s="138">
        <v>1603247</v>
      </c>
      <c r="N20" s="138">
        <v>1788583</v>
      </c>
      <c r="O20" s="138">
        <v>1678765.59</v>
      </c>
    </row>
    <row r="21" spans="1:15" ht="21" customHeight="1" x14ac:dyDescent="0.3">
      <c r="A21" s="61" t="s">
        <v>426</v>
      </c>
      <c r="B21" s="61">
        <v>532168.44999999995</v>
      </c>
      <c r="C21" s="61">
        <v>618910.81000000006</v>
      </c>
      <c r="D21" s="61">
        <v>680601.59999999998</v>
      </c>
      <c r="E21" s="61">
        <v>668612.13</v>
      </c>
      <c r="K21" s="137" t="s">
        <v>387</v>
      </c>
      <c r="L21" s="138">
        <v>532168.44999999995</v>
      </c>
      <c r="M21" s="138">
        <v>618910.81000000006</v>
      </c>
      <c r="N21" s="138">
        <v>680601.59999999998</v>
      </c>
      <c r="O21" s="138">
        <v>668612.13</v>
      </c>
    </row>
    <row r="22" spans="1:15" ht="21" customHeight="1" x14ac:dyDescent="0.3">
      <c r="A22" s="61" t="s">
        <v>423</v>
      </c>
      <c r="B22" s="61">
        <v>523395.95</v>
      </c>
      <c r="C22" s="61">
        <v>556531.03</v>
      </c>
      <c r="D22" s="61">
        <v>561699.5</v>
      </c>
      <c r="E22" s="61">
        <v>532805.26</v>
      </c>
      <c r="K22" s="137" t="s">
        <v>388</v>
      </c>
      <c r="L22" s="138">
        <v>1317189.81</v>
      </c>
      <c r="M22" s="138">
        <v>1419559.84</v>
      </c>
      <c r="N22" s="138">
        <v>1452945</v>
      </c>
      <c r="O22" s="138">
        <v>1546819.76</v>
      </c>
    </row>
    <row r="23" spans="1:15" ht="21" customHeight="1" x14ac:dyDescent="0.3">
      <c r="A23" s="61" t="s">
        <v>430</v>
      </c>
      <c r="B23" s="61">
        <v>457952</v>
      </c>
      <c r="C23" s="61">
        <v>381189.55</v>
      </c>
      <c r="D23" s="61">
        <v>343918.8</v>
      </c>
      <c r="E23" s="61">
        <v>334732.63</v>
      </c>
      <c r="K23" s="137" t="s">
        <v>389</v>
      </c>
      <c r="L23" s="138">
        <v>725024.3</v>
      </c>
      <c r="M23" s="138">
        <v>731877.74</v>
      </c>
      <c r="N23" s="138">
        <v>756049.9</v>
      </c>
      <c r="O23" s="138">
        <v>757505.4</v>
      </c>
    </row>
    <row r="24" spans="1:15" ht="21" customHeight="1" x14ac:dyDescent="0.3">
      <c r="A24" s="61" t="s">
        <v>414</v>
      </c>
      <c r="B24" s="61">
        <v>386413.49</v>
      </c>
      <c r="C24" s="61">
        <v>298149.25</v>
      </c>
      <c r="D24" s="61">
        <v>277743.8</v>
      </c>
      <c r="E24" s="61">
        <v>274557.09000000003</v>
      </c>
      <c r="K24" s="137" t="s">
        <v>390</v>
      </c>
      <c r="L24" s="138">
        <v>778170.36</v>
      </c>
      <c r="M24" s="138">
        <v>711898.01</v>
      </c>
      <c r="N24" s="138">
        <v>731225.8</v>
      </c>
      <c r="O24" s="138">
        <v>688413.14</v>
      </c>
    </row>
    <row r="25" spans="1:15" ht="21" customHeight="1" x14ac:dyDescent="0.3">
      <c r="A25" s="61" t="s">
        <v>439</v>
      </c>
      <c r="B25" s="61">
        <v>345050.37</v>
      </c>
      <c r="C25" s="61">
        <v>311072.46000000002</v>
      </c>
      <c r="D25" s="61">
        <v>353513.3</v>
      </c>
      <c r="E25" s="61">
        <v>294026.68</v>
      </c>
      <c r="K25" s="137" t="s">
        <v>391</v>
      </c>
      <c r="L25" s="138">
        <v>457952</v>
      </c>
      <c r="M25" s="138">
        <v>381189.55</v>
      </c>
      <c r="N25" s="138">
        <v>343918.8</v>
      </c>
      <c r="O25" s="138">
        <v>334732.63</v>
      </c>
    </row>
    <row r="26" spans="1:15" ht="21" customHeight="1" x14ac:dyDescent="0.3">
      <c r="A26" s="61" t="s">
        <v>416</v>
      </c>
      <c r="B26" s="61">
        <v>292834.03999999998</v>
      </c>
      <c r="C26" s="61">
        <v>271117.19</v>
      </c>
      <c r="D26" s="61">
        <v>281610.09999999998</v>
      </c>
      <c r="E26" s="61">
        <v>277310.01</v>
      </c>
      <c r="K26" s="137" t="s">
        <v>392</v>
      </c>
      <c r="L26" s="138">
        <v>1150306.6599999999</v>
      </c>
      <c r="M26" s="138">
        <v>1016313.55</v>
      </c>
      <c r="N26" s="138">
        <v>819419.2</v>
      </c>
      <c r="O26" s="138">
        <v>835282.46</v>
      </c>
    </row>
    <row r="27" spans="1:15" ht="21" customHeight="1" x14ac:dyDescent="0.3">
      <c r="A27" s="61" t="s">
        <v>432</v>
      </c>
      <c r="B27" s="61">
        <v>262434.52</v>
      </c>
      <c r="C27" s="61">
        <v>244677.96</v>
      </c>
      <c r="D27" s="61">
        <v>239425.3</v>
      </c>
      <c r="E27" s="61">
        <v>215290.58</v>
      </c>
      <c r="K27" s="137" t="s">
        <v>393</v>
      </c>
      <c r="L27" s="138">
        <v>262434.52</v>
      </c>
      <c r="M27" s="138">
        <v>244677.96</v>
      </c>
      <c r="N27" s="138">
        <v>239425.3</v>
      </c>
      <c r="O27" s="138">
        <v>215290.58</v>
      </c>
    </row>
    <row r="28" spans="1:15" ht="21" customHeight="1" x14ac:dyDescent="0.3">
      <c r="A28" s="61" t="s">
        <v>434</v>
      </c>
      <c r="B28" s="61">
        <v>248879.48</v>
      </c>
      <c r="C28" s="61">
        <v>232884.76</v>
      </c>
      <c r="D28" s="61">
        <v>243730.3</v>
      </c>
      <c r="E28" s="61">
        <v>230832.14</v>
      </c>
      <c r="K28" s="137" t="s">
        <v>394</v>
      </c>
      <c r="L28" s="138">
        <v>33574.28</v>
      </c>
      <c r="M28" s="138">
        <v>29967.31</v>
      </c>
      <c r="N28" s="138">
        <v>30533.59</v>
      </c>
      <c r="O28" s="138">
        <v>24347.22</v>
      </c>
    </row>
    <row r="29" spans="1:15" ht="21" customHeight="1" x14ac:dyDescent="0.3">
      <c r="A29" s="61" t="s">
        <v>413</v>
      </c>
      <c r="B29" s="61">
        <v>243685.04</v>
      </c>
      <c r="C29" s="61">
        <v>217458.87</v>
      </c>
      <c r="D29" s="61">
        <v>213557.2</v>
      </c>
      <c r="E29" s="61">
        <v>209190.02</v>
      </c>
      <c r="K29" s="137" t="s">
        <v>395</v>
      </c>
      <c r="L29" s="138">
        <v>248879.48</v>
      </c>
      <c r="M29" s="138">
        <v>232884.76</v>
      </c>
      <c r="N29" s="138">
        <v>243730.3</v>
      </c>
      <c r="O29" s="138">
        <v>230832.14</v>
      </c>
    </row>
    <row r="30" spans="1:15" ht="21" customHeight="1" x14ac:dyDescent="0.3">
      <c r="A30" s="61" t="s">
        <v>438</v>
      </c>
      <c r="B30" s="61">
        <v>227627.2</v>
      </c>
      <c r="C30" s="61">
        <v>234392.86</v>
      </c>
      <c r="D30" s="61">
        <v>240134.5</v>
      </c>
      <c r="E30" s="61">
        <v>243193.49</v>
      </c>
      <c r="K30" s="137" t="s">
        <v>396</v>
      </c>
      <c r="L30" s="138">
        <v>792248.84</v>
      </c>
      <c r="M30" s="138">
        <v>867012.77</v>
      </c>
      <c r="N30" s="138">
        <v>744408.7</v>
      </c>
      <c r="O30" s="138">
        <v>812948.49</v>
      </c>
    </row>
    <row r="31" spans="1:15" ht="21" customHeight="1" x14ac:dyDescent="0.3">
      <c r="A31" s="61" t="s">
        <v>442</v>
      </c>
      <c r="B31" s="61">
        <v>166002.29999999999</v>
      </c>
      <c r="C31" s="61">
        <v>286279.8</v>
      </c>
      <c r="D31" s="61">
        <v>193943.5</v>
      </c>
      <c r="E31" s="61">
        <v>200115.34</v>
      </c>
      <c r="K31" s="137" t="s">
        <v>397</v>
      </c>
      <c r="L31" s="138">
        <v>4708464.97</v>
      </c>
      <c r="M31" s="138">
        <v>5090637.2300000004</v>
      </c>
      <c r="N31" s="138">
        <v>5360169</v>
      </c>
      <c r="O31" s="138">
        <v>4943096.3600000003</v>
      </c>
    </row>
    <row r="32" spans="1:15" ht="21" customHeight="1" x14ac:dyDescent="0.3">
      <c r="A32" s="61" t="s">
        <v>440</v>
      </c>
      <c r="B32" s="61">
        <v>110447.3</v>
      </c>
      <c r="C32" s="61">
        <v>116803.67</v>
      </c>
      <c r="D32" s="61">
        <v>92601.06</v>
      </c>
      <c r="E32" s="61">
        <v>83065.17</v>
      </c>
      <c r="K32" s="137" t="s">
        <v>398</v>
      </c>
      <c r="L32" s="138">
        <v>532773.49</v>
      </c>
      <c r="M32" s="138">
        <v>530029.07999999996</v>
      </c>
      <c r="N32" s="138">
        <v>478958</v>
      </c>
      <c r="O32" s="138">
        <v>482371.05</v>
      </c>
    </row>
    <row r="33" spans="1:15" ht="21" customHeight="1" x14ac:dyDescent="0.3">
      <c r="A33" s="61" t="s">
        <v>418</v>
      </c>
      <c r="B33" s="61">
        <v>57324.32</v>
      </c>
      <c r="C33" s="61">
        <v>70496.25</v>
      </c>
      <c r="D33" s="61">
        <v>61425.07</v>
      </c>
      <c r="E33" s="61">
        <v>65500.85</v>
      </c>
      <c r="K33" s="137" t="s">
        <v>399</v>
      </c>
      <c r="L33" s="138">
        <v>227627.2</v>
      </c>
      <c r="M33" s="138">
        <v>234392.86</v>
      </c>
      <c r="N33" s="138">
        <v>240134.5</v>
      </c>
      <c r="O33" s="138">
        <v>243193.49</v>
      </c>
    </row>
    <row r="34" spans="1:15" ht="21" customHeight="1" x14ac:dyDescent="0.3">
      <c r="A34" s="61" t="s">
        <v>441</v>
      </c>
      <c r="B34" s="61">
        <v>43382.85</v>
      </c>
      <c r="C34" s="61">
        <v>28050.799999999999</v>
      </c>
      <c r="D34" s="61">
        <v>24486.03</v>
      </c>
      <c r="E34" s="61">
        <v>28168.81</v>
      </c>
      <c r="K34" s="137" t="s">
        <v>400</v>
      </c>
      <c r="L34" s="138">
        <v>345050.37</v>
      </c>
      <c r="M34" s="138">
        <v>311072.46000000002</v>
      </c>
      <c r="N34" s="138">
        <v>353513.3</v>
      </c>
      <c r="O34" s="138">
        <v>294026.68</v>
      </c>
    </row>
    <row r="35" spans="1:15" ht="21" customHeight="1" x14ac:dyDescent="0.3">
      <c r="A35" s="61" t="s">
        <v>433</v>
      </c>
      <c r="B35" s="61">
        <v>33574.28</v>
      </c>
      <c r="C35" s="61">
        <v>29967.31</v>
      </c>
      <c r="D35" s="61">
        <v>30533.59</v>
      </c>
      <c r="E35" s="61">
        <v>24347.22</v>
      </c>
      <c r="K35" s="137" t="s">
        <v>401</v>
      </c>
      <c r="L35" s="138">
        <v>110447.3</v>
      </c>
      <c r="M35" s="138">
        <v>116803.67</v>
      </c>
      <c r="N35" s="138">
        <v>92601.06</v>
      </c>
      <c r="O35" s="138">
        <v>83065.17</v>
      </c>
    </row>
    <row r="36" spans="1:15" ht="21" customHeight="1" x14ac:dyDescent="0.3">
      <c r="A36" s="61" t="s">
        <v>443</v>
      </c>
      <c r="B36" s="61">
        <v>24378.33</v>
      </c>
      <c r="C36" s="61">
        <v>26926.93</v>
      </c>
      <c r="D36" s="61">
        <v>23963.919999999998</v>
      </c>
      <c r="E36" s="61">
        <v>23808.11</v>
      </c>
      <c r="K36" s="137" t="s">
        <v>402</v>
      </c>
      <c r="L36" s="138">
        <v>43382.85</v>
      </c>
      <c r="M36" s="138">
        <v>28050.799999999999</v>
      </c>
      <c r="N36" s="138">
        <v>24486.03</v>
      </c>
      <c r="O36" s="138">
        <v>28168.81</v>
      </c>
    </row>
    <row r="37" spans="1:15" ht="21" customHeight="1" x14ac:dyDescent="0.3">
      <c r="A37" s="61" t="s">
        <v>420</v>
      </c>
      <c r="B37" s="61">
        <v>4543.93</v>
      </c>
      <c r="C37" s="61">
        <v>3249.47</v>
      </c>
      <c r="D37" s="61">
        <v>2337.77</v>
      </c>
      <c r="E37" s="61">
        <v>2803.24</v>
      </c>
      <c r="K37" s="137" t="s">
        <v>403</v>
      </c>
      <c r="L37" s="138">
        <v>166002.29999999999</v>
      </c>
      <c r="M37" s="138">
        <v>286279.8</v>
      </c>
      <c r="N37" s="138">
        <v>193943.5</v>
      </c>
      <c r="O37" s="138">
        <v>200115.34</v>
      </c>
    </row>
    <row r="38" spans="1:15" ht="21" customHeight="1" x14ac:dyDescent="0.3">
      <c r="A38" s="61" t="s">
        <v>419</v>
      </c>
      <c r="B38" s="61">
        <v>852.54</v>
      </c>
      <c r="C38" s="61">
        <v>855.01</v>
      </c>
      <c r="D38" s="61">
        <v>506.91</v>
      </c>
      <c r="E38" s="61">
        <v>423.11</v>
      </c>
      <c r="K38" s="137" t="s">
        <v>404</v>
      </c>
      <c r="L38" s="138">
        <v>24378.33</v>
      </c>
      <c r="M38" s="138">
        <v>26926.93</v>
      </c>
      <c r="N38" s="138">
        <v>23963.919999999998</v>
      </c>
      <c r="O38" s="138">
        <v>23808.11</v>
      </c>
    </row>
    <row r="39" spans="1:15" s="105" customFormat="1" ht="24" customHeight="1" x14ac:dyDescent="0.3">
      <c r="D39" s="106"/>
      <c r="K39" s="132" t="s">
        <v>110</v>
      </c>
      <c r="L39" s="135">
        <v>54649202.240000002</v>
      </c>
      <c r="M39" s="135">
        <v>54415294.219999999</v>
      </c>
      <c r="N39" s="135">
        <v>54748977</v>
      </c>
      <c r="O39" s="135">
        <v>53625539.509999998</v>
      </c>
    </row>
    <row r="40" spans="1:15" x14ac:dyDescent="0.3">
      <c r="A40" s="99" t="s">
        <v>171</v>
      </c>
    </row>
    <row r="41" spans="1:15" x14ac:dyDescent="0.3">
      <c r="A41" s="99" t="s">
        <v>170</v>
      </c>
      <c r="C41" s="99" t="s">
        <v>169</v>
      </c>
    </row>
    <row r="42" spans="1:15" x14ac:dyDescent="0.3">
      <c r="A42" s="99" t="s">
        <v>168</v>
      </c>
      <c r="C42" s="99" t="s">
        <v>167</v>
      </c>
    </row>
    <row r="44" spans="1:15" x14ac:dyDescent="0.3">
      <c r="A44" s="99" t="s">
        <v>173</v>
      </c>
    </row>
    <row r="45" spans="1:15" x14ac:dyDescent="0.3">
      <c r="A45" s="102" t="s">
        <v>174</v>
      </c>
      <c r="B45" s="102"/>
    </row>
  </sheetData>
  <sortState xmlns:xlrd2="http://schemas.microsoft.com/office/spreadsheetml/2017/richdata2" ref="A4:E38">
    <sortCondition descending="1" ref="B4:B38"/>
  </sortState>
  <mergeCells count="2">
    <mergeCell ref="L2:O2"/>
    <mergeCell ref="K2:K3"/>
  </mergeCells>
  <conditionalFormatting sqref="K4:O39">
    <cfRule type="expression" dxfId="9" priority="1">
      <formula>ISODD(ROW())</formula>
    </cfRule>
  </conditionalFormatting>
  <pageMargins left="0.7" right="0.7" top="0.75" bottom="0.75" header="0.3" footer="0.3"/>
  <ignoredErrors>
    <ignoredError sqref="K2:O4" numberStoredAsText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2DC-3188-A44E-B069-FAEF3A41CAA3}">
  <dimension ref="A1:X451"/>
  <sheetViews>
    <sheetView topLeftCell="M1" zoomScale="67" zoomScaleNormal="66" workbookViewId="0">
      <selection activeCell="R5" sqref="R5"/>
    </sheetView>
  </sheetViews>
  <sheetFormatPr defaultColWidth="11.44140625" defaultRowHeight="14.4" x14ac:dyDescent="0.3"/>
  <cols>
    <col min="1" max="1" width="30.6640625" customWidth="1"/>
    <col min="2" max="3" width="18" customWidth="1"/>
    <col min="4" max="6" width="18" style="26" customWidth="1"/>
    <col min="7" max="7" width="30.77734375" customWidth="1"/>
    <col min="8" max="9" width="33.44140625" style="26" customWidth="1"/>
    <col min="10" max="10" width="15.33203125" style="26" customWidth="1"/>
    <col min="11" max="11" width="11.109375" customWidth="1"/>
    <col min="12" max="12" width="22.33203125" style="26" customWidth="1"/>
    <col min="13" max="13" width="27.6640625" style="26" customWidth="1"/>
    <col min="14" max="14" width="21.77734375" style="26" customWidth="1"/>
    <col min="15" max="15" width="11.109375" bestFit="1" customWidth="1"/>
    <col min="17" max="17" width="27.109375" customWidth="1"/>
    <col min="18" max="18" width="25.109375" customWidth="1"/>
    <col min="19" max="19" width="15.33203125" bestFit="1" customWidth="1"/>
    <col min="20" max="20" width="11" customWidth="1"/>
    <col min="21" max="21" width="21.6640625" customWidth="1"/>
    <col min="23" max="23" width="26" customWidth="1"/>
    <col min="24" max="24" width="12.44140625" customWidth="1"/>
  </cols>
  <sheetData>
    <row r="1" spans="1:24" x14ac:dyDescent="0.3">
      <c r="A1" s="3" t="s">
        <v>316</v>
      </c>
    </row>
    <row r="3" spans="1:24" ht="15" customHeight="1" x14ac:dyDescent="0.3">
      <c r="A3" s="160" t="s">
        <v>296</v>
      </c>
      <c r="B3" s="161" t="s">
        <v>282</v>
      </c>
      <c r="C3" s="161" t="s">
        <v>240</v>
      </c>
      <c r="D3" s="164">
        <v>2020</v>
      </c>
      <c r="E3" s="164"/>
      <c r="F3" s="164"/>
      <c r="G3" s="164"/>
      <c r="H3" s="165">
        <v>2021</v>
      </c>
      <c r="I3" s="165"/>
      <c r="J3" s="165"/>
      <c r="K3" s="165"/>
      <c r="L3" s="166">
        <v>2022</v>
      </c>
      <c r="M3" s="166"/>
      <c r="N3" s="166"/>
      <c r="O3" s="166"/>
      <c r="Q3" s="162"/>
      <c r="R3" s="169" t="s">
        <v>289</v>
      </c>
      <c r="S3" s="159">
        <v>2020</v>
      </c>
      <c r="T3" s="159"/>
      <c r="U3" s="159">
        <v>2021</v>
      </c>
      <c r="V3" s="159"/>
      <c r="W3" s="159">
        <v>2022</v>
      </c>
      <c r="X3" s="159"/>
    </row>
    <row r="4" spans="1:24" ht="15.6" x14ac:dyDescent="0.3">
      <c r="A4" s="160"/>
      <c r="B4" s="161"/>
      <c r="C4" s="161"/>
      <c r="D4" s="35" t="s">
        <v>189</v>
      </c>
      <c r="E4" s="35" t="s">
        <v>292</v>
      </c>
      <c r="F4" s="35" t="s">
        <v>293</v>
      </c>
      <c r="G4" s="35" t="s">
        <v>241</v>
      </c>
      <c r="H4" s="36" t="s">
        <v>189</v>
      </c>
      <c r="I4" s="36" t="s">
        <v>292</v>
      </c>
      <c r="J4" s="36" t="s">
        <v>293</v>
      </c>
      <c r="K4" s="36" t="s">
        <v>241</v>
      </c>
      <c r="L4" s="37" t="s">
        <v>189</v>
      </c>
      <c r="M4" s="37" t="s">
        <v>292</v>
      </c>
      <c r="N4" s="37" t="s">
        <v>293</v>
      </c>
      <c r="O4" s="37" t="s">
        <v>241</v>
      </c>
      <c r="Q4" s="163"/>
      <c r="R4" s="170"/>
      <c r="S4" s="24" t="s">
        <v>189</v>
      </c>
      <c r="T4" s="24" t="s">
        <v>241</v>
      </c>
      <c r="U4" s="24" t="s">
        <v>189</v>
      </c>
      <c r="V4" s="24" t="s">
        <v>241</v>
      </c>
      <c r="W4" s="24" t="s">
        <v>189</v>
      </c>
      <c r="X4" s="24" t="s">
        <v>241</v>
      </c>
    </row>
    <row r="5" spans="1:24" ht="15.6" x14ac:dyDescent="0.3">
      <c r="A5" s="38" t="s">
        <v>242</v>
      </c>
      <c r="B5" s="39">
        <v>11798.43</v>
      </c>
      <c r="C5" s="40">
        <v>11658.35</v>
      </c>
      <c r="D5" s="41">
        <v>19292.310000000001</v>
      </c>
      <c r="E5" s="41">
        <v>43.51</v>
      </c>
      <c r="F5" s="41">
        <v>83940.9</v>
      </c>
      <c r="G5" s="42">
        <f>D5/B5</f>
        <v>1.6351590847256796</v>
      </c>
      <c r="H5" s="43">
        <v>18894.009999999998</v>
      </c>
      <c r="I5" s="43">
        <v>46.64</v>
      </c>
      <c r="J5" s="43">
        <v>88116.57</v>
      </c>
      <c r="K5" s="44">
        <f t="shared" ref="K5:K42" si="0">H5/B5</f>
        <v>1.6014003558100525</v>
      </c>
      <c r="L5" s="45">
        <v>17988.72</v>
      </c>
      <c r="M5" s="45">
        <v>50.56</v>
      </c>
      <c r="N5" s="45">
        <v>90955.25</v>
      </c>
      <c r="O5" s="46">
        <f t="shared" ref="O5:O42" si="1">L5/B5</f>
        <v>1.5246706553329554</v>
      </c>
      <c r="Q5" s="30" t="s">
        <v>75</v>
      </c>
      <c r="R5" s="29">
        <v>3973216</v>
      </c>
      <c r="S5" s="23">
        <f>10.66*1000000</f>
        <v>10660000</v>
      </c>
      <c r="T5" s="33">
        <f>S5/$R$5</f>
        <v>2.6829651345408858</v>
      </c>
      <c r="U5" s="23">
        <f>10.41*1000000</f>
        <v>10410000</v>
      </c>
      <c r="V5" s="33">
        <f>U5/$R$5</f>
        <v>2.6200438133743549</v>
      </c>
      <c r="W5" s="23">
        <f>10.45*1000000</f>
        <v>10450000</v>
      </c>
      <c r="X5" s="33">
        <f>W5/$R$5</f>
        <v>2.6301112247609995</v>
      </c>
    </row>
    <row r="6" spans="1:24" ht="15.6" x14ac:dyDescent="0.3">
      <c r="A6" s="38" t="s">
        <v>243</v>
      </c>
      <c r="B6" s="39">
        <v>34937.760000000002</v>
      </c>
      <c r="C6" s="40">
        <v>34600.82</v>
      </c>
      <c r="D6" s="41">
        <v>65073.25</v>
      </c>
      <c r="E6" s="41">
        <v>57.99</v>
      </c>
      <c r="F6" s="41">
        <v>377333.2</v>
      </c>
      <c r="G6" s="42">
        <f t="shared" ref="G6:G43" si="2">D6/B6</f>
        <v>1.8625478565311571</v>
      </c>
      <c r="H6" s="43">
        <v>68741.09</v>
      </c>
      <c r="I6" s="43">
        <v>58.87</v>
      </c>
      <c r="J6" s="43">
        <v>404665.04</v>
      </c>
      <c r="K6" s="44">
        <f>H6/B6</f>
        <v>1.9675299733010929</v>
      </c>
      <c r="L6" s="45">
        <v>64543.87</v>
      </c>
      <c r="M6" s="45">
        <v>57.39</v>
      </c>
      <c r="N6" s="45">
        <v>370435.11</v>
      </c>
      <c r="O6" s="46">
        <f t="shared" si="1"/>
        <v>1.8473957689330971</v>
      </c>
      <c r="Q6" s="30" t="s">
        <v>74</v>
      </c>
      <c r="R6" s="29">
        <v>1214909.0689999999</v>
      </c>
      <c r="S6" s="23">
        <f>D43</f>
        <v>1754380.3000000003</v>
      </c>
      <c r="T6" s="33">
        <f>S6/$R$6</f>
        <v>1.4440424759064832</v>
      </c>
      <c r="U6" s="23">
        <f>H43</f>
        <v>1747481.1999999995</v>
      </c>
      <c r="V6" s="33">
        <f>U6/$R$6</f>
        <v>1.4383637793060211</v>
      </c>
      <c r="W6" s="23">
        <f>L43</f>
        <v>1704759.4800000002</v>
      </c>
      <c r="X6" s="33">
        <f>W6/$R$6</f>
        <v>1.4031992381151617</v>
      </c>
    </row>
    <row r="7" spans="1:24" ht="15.6" x14ac:dyDescent="0.3">
      <c r="A7" s="38" t="s">
        <v>244</v>
      </c>
      <c r="B7" s="39">
        <v>12048.14</v>
      </c>
      <c r="C7" s="40">
        <v>11756.94</v>
      </c>
      <c r="D7" s="41">
        <v>19630.82</v>
      </c>
      <c r="E7" s="41">
        <v>55.24</v>
      </c>
      <c r="F7" s="41">
        <v>108445.62</v>
      </c>
      <c r="G7" s="42">
        <f t="shared" si="2"/>
        <v>1.6293651966195613</v>
      </c>
      <c r="H7" s="43">
        <v>22491.95</v>
      </c>
      <c r="I7" s="43">
        <v>51.78</v>
      </c>
      <c r="J7" s="43">
        <v>116456.34</v>
      </c>
      <c r="K7" s="44">
        <f t="shared" si="0"/>
        <v>1.8668400267593173</v>
      </c>
      <c r="L7" s="45">
        <v>22293.31</v>
      </c>
      <c r="M7" s="45">
        <v>52.64</v>
      </c>
      <c r="N7" s="45">
        <v>117346.67</v>
      </c>
      <c r="O7" s="46">
        <f t="shared" si="1"/>
        <v>1.8503528345454154</v>
      </c>
    </row>
    <row r="8" spans="1:24" ht="15.6" x14ac:dyDescent="0.3">
      <c r="A8" s="38" t="s">
        <v>245</v>
      </c>
      <c r="B8" s="39">
        <v>25414.79</v>
      </c>
      <c r="C8" s="40">
        <v>23740.52</v>
      </c>
      <c r="D8" s="41">
        <v>36689.03</v>
      </c>
      <c r="E8" s="41">
        <v>58.44</v>
      </c>
      <c r="F8" s="41">
        <v>214398.13</v>
      </c>
      <c r="G8" s="42">
        <f t="shared" si="2"/>
        <v>1.4436094101111989</v>
      </c>
      <c r="H8" s="43">
        <v>39850.76</v>
      </c>
      <c r="I8" s="43">
        <v>59.7</v>
      </c>
      <c r="J8" s="43">
        <v>237916.96</v>
      </c>
      <c r="K8" s="44">
        <f t="shared" si="0"/>
        <v>1.5680145301220274</v>
      </c>
      <c r="L8" s="45">
        <v>40611.230000000003</v>
      </c>
      <c r="M8" s="45">
        <v>54.58</v>
      </c>
      <c r="N8" s="45">
        <v>221637.05</v>
      </c>
      <c r="O8" s="46">
        <f t="shared" si="1"/>
        <v>1.5979368706174633</v>
      </c>
    </row>
    <row r="9" spans="1:24" ht="15.6" x14ac:dyDescent="0.3">
      <c r="A9" s="38" t="s">
        <v>246</v>
      </c>
      <c r="B9" s="39">
        <v>32552.65</v>
      </c>
      <c r="C9" s="40">
        <v>31612.23</v>
      </c>
      <c r="D9" s="41">
        <v>34794.97</v>
      </c>
      <c r="E9" s="41">
        <v>56.57</v>
      </c>
      <c r="F9" s="41">
        <v>196847.53</v>
      </c>
      <c r="G9" s="42">
        <f t="shared" si="2"/>
        <v>1.0688828712869767</v>
      </c>
      <c r="H9" s="43">
        <v>38640.6</v>
      </c>
      <c r="I9" s="43">
        <v>64.02</v>
      </c>
      <c r="J9" s="43">
        <v>247366.27</v>
      </c>
      <c r="K9" s="44">
        <f t="shared" si="0"/>
        <v>1.1870185683807615</v>
      </c>
      <c r="L9" s="45">
        <v>34255.129999999997</v>
      </c>
      <c r="M9" s="45">
        <v>63.51</v>
      </c>
      <c r="N9" s="45">
        <v>217566.97</v>
      </c>
      <c r="O9" s="46">
        <f t="shared" si="1"/>
        <v>1.0522992751742177</v>
      </c>
    </row>
    <row r="10" spans="1:24" ht="15.6" x14ac:dyDescent="0.3">
      <c r="A10" s="38" t="s">
        <v>247</v>
      </c>
      <c r="B10" s="39">
        <v>44331.55</v>
      </c>
      <c r="C10" s="40">
        <v>43493.72</v>
      </c>
      <c r="D10" s="41">
        <v>36363.620000000003</v>
      </c>
      <c r="E10" s="41">
        <v>59.38</v>
      </c>
      <c r="F10" s="41">
        <v>215913.41</v>
      </c>
      <c r="G10" s="42">
        <f t="shared" si="2"/>
        <v>0.82026502569840221</v>
      </c>
      <c r="H10" s="43">
        <v>35113.22</v>
      </c>
      <c r="I10" s="43">
        <v>56.45</v>
      </c>
      <c r="J10" s="43">
        <v>198222.01</v>
      </c>
      <c r="K10" s="44">
        <f t="shared" si="0"/>
        <v>0.79205937983219621</v>
      </c>
      <c r="L10" s="45">
        <v>29851.89</v>
      </c>
      <c r="M10" s="45">
        <v>57.78</v>
      </c>
      <c r="N10" s="45">
        <v>172474.88</v>
      </c>
      <c r="O10" s="46">
        <f t="shared" si="1"/>
        <v>0.6733779892649816</v>
      </c>
    </row>
    <row r="11" spans="1:24" ht="15.6" x14ac:dyDescent="0.3">
      <c r="A11" s="38" t="s">
        <v>248</v>
      </c>
      <c r="B11" s="39">
        <v>44374.85</v>
      </c>
      <c r="C11" s="40">
        <v>44368.79</v>
      </c>
      <c r="D11" s="41">
        <v>46121.03</v>
      </c>
      <c r="E11" s="41">
        <v>59.49</v>
      </c>
      <c r="F11" s="41">
        <v>274389.82</v>
      </c>
      <c r="G11" s="42">
        <f t="shared" si="2"/>
        <v>1.039350668227611</v>
      </c>
      <c r="H11" s="43">
        <v>45344.49</v>
      </c>
      <c r="I11" s="43">
        <v>60.28</v>
      </c>
      <c r="J11" s="43">
        <v>273358.61</v>
      </c>
      <c r="K11" s="44">
        <f t="shared" si="0"/>
        <v>1.0218511161164487</v>
      </c>
      <c r="L11" s="45">
        <v>47821.21</v>
      </c>
      <c r="M11" s="45">
        <v>59.37</v>
      </c>
      <c r="N11" s="45">
        <v>283895.28999999998</v>
      </c>
      <c r="O11" s="46">
        <f t="shared" si="1"/>
        <v>1.0776647132328334</v>
      </c>
    </row>
    <row r="12" spans="1:24" ht="15.6" x14ac:dyDescent="0.3">
      <c r="A12" s="38" t="s">
        <v>249</v>
      </c>
      <c r="B12" s="39">
        <v>34597.32</v>
      </c>
      <c r="C12" s="40">
        <v>28302.81</v>
      </c>
      <c r="D12" s="41">
        <v>53781.48</v>
      </c>
      <c r="E12" s="41">
        <v>54.05</v>
      </c>
      <c r="F12" s="41">
        <v>290688.21000000002</v>
      </c>
      <c r="G12" s="42">
        <f t="shared" si="2"/>
        <v>1.5544984409197014</v>
      </c>
      <c r="H12" s="43">
        <v>56671.26</v>
      </c>
      <c r="I12" s="43">
        <v>52.07</v>
      </c>
      <c r="J12" s="43">
        <v>295075.52</v>
      </c>
      <c r="K12" s="44">
        <f t="shared" si="0"/>
        <v>1.638024563752337</v>
      </c>
      <c r="L12" s="45">
        <v>56064.69</v>
      </c>
      <c r="M12" s="45">
        <v>54.13</v>
      </c>
      <c r="N12" s="45">
        <v>303468.63</v>
      </c>
      <c r="O12" s="46">
        <f t="shared" si="1"/>
        <v>1.6204922809049951</v>
      </c>
    </row>
    <row r="13" spans="1:24" ht="15.6" x14ac:dyDescent="0.3">
      <c r="A13" s="38" t="s">
        <v>250</v>
      </c>
      <c r="B13" s="39">
        <v>80122.58</v>
      </c>
      <c r="C13" s="40">
        <v>77969.710000000006</v>
      </c>
      <c r="D13" s="41">
        <v>121605.87</v>
      </c>
      <c r="E13" s="41">
        <v>48.54</v>
      </c>
      <c r="F13" s="41">
        <v>590263.37</v>
      </c>
      <c r="G13" s="42">
        <f t="shared" si="2"/>
        <v>1.5177478059243723</v>
      </c>
      <c r="H13" s="43">
        <v>124027.77</v>
      </c>
      <c r="I13" s="43">
        <v>49.64</v>
      </c>
      <c r="J13" s="43">
        <v>615697.87</v>
      </c>
      <c r="K13" s="44">
        <f t="shared" si="0"/>
        <v>1.5479752399386042</v>
      </c>
      <c r="L13" s="45">
        <v>119808.13</v>
      </c>
      <c r="M13" s="45">
        <v>51.18</v>
      </c>
      <c r="N13" s="45">
        <v>613237.38</v>
      </c>
      <c r="O13" s="46">
        <f t="shared" si="1"/>
        <v>1.4953104355850748</v>
      </c>
    </row>
    <row r="14" spans="1:24" ht="15.6" x14ac:dyDescent="0.3">
      <c r="A14" s="38" t="s">
        <v>251</v>
      </c>
      <c r="B14" s="39">
        <v>68095.009999999995</v>
      </c>
      <c r="C14" s="40">
        <v>66816.36</v>
      </c>
      <c r="D14" s="41">
        <v>83992.78</v>
      </c>
      <c r="E14" s="41">
        <v>56.06</v>
      </c>
      <c r="F14" s="41">
        <v>470832.63</v>
      </c>
      <c r="G14" s="42">
        <f t="shared" si="2"/>
        <v>1.2334645372693243</v>
      </c>
      <c r="H14" s="43">
        <v>89125.2</v>
      </c>
      <c r="I14" s="43">
        <v>57.61</v>
      </c>
      <c r="J14" s="43">
        <v>513490.07</v>
      </c>
      <c r="K14" s="44">
        <f t="shared" si="0"/>
        <v>1.3088359925345485</v>
      </c>
      <c r="L14" s="45">
        <v>77952.960000000006</v>
      </c>
      <c r="M14" s="45">
        <v>59.34</v>
      </c>
      <c r="N14" s="45">
        <v>462584.81</v>
      </c>
      <c r="O14" s="46">
        <f t="shared" si="1"/>
        <v>1.1447675828228825</v>
      </c>
    </row>
    <row r="15" spans="1:24" ht="15.6" x14ac:dyDescent="0.3">
      <c r="A15" s="38" t="s">
        <v>252</v>
      </c>
      <c r="B15" s="39">
        <v>35758.410000000003</v>
      </c>
      <c r="C15" s="40">
        <v>35532.980000000003</v>
      </c>
      <c r="D15" s="41">
        <v>54209.66</v>
      </c>
      <c r="E15" s="41">
        <v>48.15</v>
      </c>
      <c r="F15" s="41">
        <v>261018.48</v>
      </c>
      <c r="G15" s="42">
        <f t="shared" si="2"/>
        <v>1.5159974954143653</v>
      </c>
      <c r="H15" s="43">
        <v>51620.95</v>
      </c>
      <c r="I15" s="43">
        <v>50.16</v>
      </c>
      <c r="J15" s="43">
        <v>258951.46</v>
      </c>
      <c r="K15" s="44">
        <f t="shared" si="0"/>
        <v>1.4436030572947733</v>
      </c>
      <c r="L15" s="45">
        <v>49262.33</v>
      </c>
      <c r="M15" s="45">
        <v>50.02</v>
      </c>
      <c r="N15" s="45">
        <v>246388.27</v>
      </c>
      <c r="O15" s="46">
        <f t="shared" si="1"/>
        <v>1.3776431893923695</v>
      </c>
    </row>
    <row r="16" spans="1:24" ht="15.6" x14ac:dyDescent="0.3">
      <c r="A16" s="38" t="s">
        <v>253</v>
      </c>
      <c r="B16" s="39">
        <v>32815.4</v>
      </c>
      <c r="C16" s="40">
        <v>32325.35</v>
      </c>
      <c r="D16" s="41">
        <v>30529.3</v>
      </c>
      <c r="E16" s="41">
        <v>52.39</v>
      </c>
      <c r="F16" s="41">
        <v>159928.19</v>
      </c>
      <c r="G16" s="42">
        <f t="shared" si="2"/>
        <v>0.93033453805225585</v>
      </c>
      <c r="H16" s="43">
        <v>30388.14</v>
      </c>
      <c r="I16" s="43">
        <v>49.74</v>
      </c>
      <c r="J16" s="43">
        <v>151157.12</v>
      </c>
      <c r="K16" s="44">
        <f t="shared" si="0"/>
        <v>0.92603289918757647</v>
      </c>
      <c r="L16" s="45">
        <v>27172.07</v>
      </c>
      <c r="M16" s="45">
        <v>52.23</v>
      </c>
      <c r="N16" s="45">
        <v>141914.26999999999</v>
      </c>
      <c r="O16" s="46">
        <f t="shared" si="1"/>
        <v>0.82802799904922686</v>
      </c>
    </row>
    <row r="17" spans="1:20" ht="15.6" x14ac:dyDescent="0.3">
      <c r="A17" s="38" t="s">
        <v>254</v>
      </c>
      <c r="B17" s="39">
        <v>39771.26</v>
      </c>
      <c r="C17" s="40">
        <v>39344.67</v>
      </c>
      <c r="D17" s="41">
        <v>36925.53</v>
      </c>
      <c r="E17" s="41">
        <v>52.16</v>
      </c>
      <c r="F17" s="41">
        <v>192600.06</v>
      </c>
      <c r="G17" s="42">
        <f t="shared" si="2"/>
        <v>0.9284475774717722</v>
      </c>
      <c r="H17" s="43">
        <v>37043.19</v>
      </c>
      <c r="I17" s="43">
        <v>51.34</v>
      </c>
      <c r="J17" s="43">
        <v>190180.14</v>
      </c>
      <c r="K17" s="44">
        <f t="shared" si="0"/>
        <v>0.93140599518345657</v>
      </c>
      <c r="L17" s="45">
        <v>34231.53</v>
      </c>
      <c r="M17" s="45">
        <v>54.71</v>
      </c>
      <c r="N17" s="45">
        <v>187277.08</v>
      </c>
      <c r="O17" s="46">
        <f t="shared" si="1"/>
        <v>0.860710221401082</v>
      </c>
    </row>
    <row r="18" spans="1:20" ht="15.6" x14ac:dyDescent="0.3">
      <c r="A18" s="38" t="s">
        <v>255</v>
      </c>
      <c r="B18" s="39">
        <v>35539.370000000003</v>
      </c>
      <c r="C18" s="40">
        <v>31753.65</v>
      </c>
      <c r="D18" s="41">
        <v>53127.08</v>
      </c>
      <c r="E18" s="41">
        <v>51.37</v>
      </c>
      <c r="F18" s="41">
        <v>272936.27</v>
      </c>
      <c r="G18" s="42">
        <f t="shared" si="2"/>
        <v>1.4948796222330334</v>
      </c>
      <c r="H18" s="43">
        <v>50305.51</v>
      </c>
      <c r="I18" s="43">
        <v>52.67</v>
      </c>
      <c r="J18" s="43">
        <v>264950.78000000003</v>
      </c>
      <c r="K18" s="44">
        <f t="shared" si="0"/>
        <v>1.4154868248930692</v>
      </c>
      <c r="L18" s="45">
        <v>47999.47</v>
      </c>
      <c r="M18" s="45">
        <v>53.04</v>
      </c>
      <c r="N18" s="45">
        <v>254578.42</v>
      </c>
      <c r="O18" s="46">
        <f t="shared" si="1"/>
        <v>1.3505999121537606</v>
      </c>
    </row>
    <row r="19" spans="1:20" ht="15.6" x14ac:dyDescent="0.3">
      <c r="A19" s="38" t="s">
        <v>256</v>
      </c>
      <c r="B19" s="39">
        <v>23093.01</v>
      </c>
      <c r="C19" s="40">
        <v>17803.580000000002</v>
      </c>
      <c r="D19" s="41">
        <v>34321.14</v>
      </c>
      <c r="E19" s="41">
        <v>60.93</v>
      </c>
      <c r="F19" s="41">
        <v>209109.93</v>
      </c>
      <c r="G19" s="42">
        <f t="shared" si="2"/>
        <v>1.4862133606662795</v>
      </c>
      <c r="H19" s="43">
        <v>32586.19</v>
      </c>
      <c r="I19" s="43">
        <v>62.14</v>
      </c>
      <c r="J19" s="43">
        <v>202501.4</v>
      </c>
      <c r="K19" s="44">
        <f t="shared" si="0"/>
        <v>1.411084566282178</v>
      </c>
      <c r="L19" s="45">
        <v>31431.32</v>
      </c>
      <c r="M19" s="45">
        <v>62.63</v>
      </c>
      <c r="N19" s="45">
        <v>196839.63</v>
      </c>
      <c r="O19" s="46">
        <f t="shared" si="1"/>
        <v>1.3610750612414753</v>
      </c>
    </row>
    <row r="20" spans="1:20" ht="15.6" x14ac:dyDescent="0.3">
      <c r="A20" s="38" t="s">
        <v>257</v>
      </c>
      <c r="B20" s="39">
        <v>37246.61</v>
      </c>
      <c r="C20" s="40">
        <v>37060.97</v>
      </c>
      <c r="D20" s="41">
        <v>54504.65</v>
      </c>
      <c r="E20" s="41">
        <v>57.37</v>
      </c>
      <c r="F20" s="41">
        <v>312686.37</v>
      </c>
      <c r="G20" s="42">
        <f t="shared" si="2"/>
        <v>1.4633452547762065</v>
      </c>
      <c r="H20" s="43">
        <v>51258.22</v>
      </c>
      <c r="I20" s="43">
        <v>57.95</v>
      </c>
      <c r="J20" s="43">
        <v>297042.32</v>
      </c>
      <c r="K20" s="44">
        <f t="shared" si="0"/>
        <v>1.3761848393719589</v>
      </c>
      <c r="L20" s="45">
        <v>49281.71</v>
      </c>
      <c r="M20" s="45">
        <v>58.29</v>
      </c>
      <c r="N20" s="45">
        <v>287251.32</v>
      </c>
      <c r="O20" s="46">
        <f t="shared" si="1"/>
        <v>1.3231193389143334</v>
      </c>
    </row>
    <row r="21" spans="1:20" ht="15.6" x14ac:dyDescent="0.3">
      <c r="A21" s="38" t="s">
        <v>258</v>
      </c>
      <c r="B21" s="39">
        <v>40668.699999999997</v>
      </c>
      <c r="C21" s="40">
        <v>42493.919999999998</v>
      </c>
      <c r="D21" s="41">
        <v>55793.120000000003</v>
      </c>
      <c r="E21" s="41">
        <v>61.51</v>
      </c>
      <c r="F21" s="41">
        <v>343163.9</v>
      </c>
      <c r="G21" s="42">
        <f t="shared" si="2"/>
        <v>1.3718933725444877</v>
      </c>
      <c r="H21" s="43">
        <v>54968.44</v>
      </c>
      <c r="I21" s="43">
        <v>59.46</v>
      </c>
      <c r="J21" s="43">
        <v>326826.64</v>
      </c>
      <c r="K21" s="44">
        <f t="shared" si="0"/>
        <v>1.3516153700511697</v>
      </c>
      <c r="L21" s="45">
        <v>55229.58</v>
      </c>
      <c r="M21" s="45">
        <v>62.18</v>
      </c>
      <c r="N21" s="45">
        <v>343427.84000000003</v>
      </c>
      <c r="O21" s="46">
        <f t="shared" si="1"/>
        <v>1.3580365244032881</v>
      </c>
    </row>
    <row r="22" spans="1:20" ht="15.6" x14ac:dyDescent="0.3">
      <c r="A22" s="38" t="s">
        <v>259</v>
      </c>
      <c r="B22" s="39">
        <v>46173.98</v>
      </c>
      <c r="C22" s="40">
        <v>44772.04</v>
      </c>
      <c r="D22" s="41">
        <v>71155.009999999995</v>
      </c>
      <c r="E22" s="41">
        <v>61.4</v>
      </c>
      <c r="F22" s="41">
        <v>436884.05</v>
      </c>
      <c r="G22" s="42">
        <f t="shared" si="2"/>
        <v>1.5410196391993931</v>
      </c>
      <c r="H22" s="43">
        <v>72439.86</v>
      </c>
      <c r="I22" s="43">
        <v>59.26</v>
      </c>
      <c r="J22" s="43">
        <v>429311.01</v>
      </c>
      <c r="K22" s="44">
        <f t="shared" si="0"/>
        <v>1.56884591711609</v>
      </c>
      <c r="L22" s="45">
        <v>71223.240000000005</v>
      </c>
      <c r="M22" s="45">
        <v>54.46</v>
      </c>
      <c r="N22" s="45">
        <v>387897.28</v>
      </c>
      <c r="O22" s="46">
        <f t="shared" si="1"/>
        <v>1.542497311256253</v>
      </c>
    </row>
    <row r="23" spans="1:20" ht="15.6" x14ac:dyDescent="0.3">
      <c r="A23" s="38" t="s">
        <v>260</v>
      </c>
      <c r="B23" s="39">
        <v>31542.07</v>
      </c>
      <c r="C23" s="40">
        <v>30662.61</v>
      </c>
      <c r="D23" s="41">
        <v>73000.03</v>
      </c>
      <c r="E23" s="41">
        <v>61.1</v>
      </c>
      <c r="F23" s="41">
        <v>446052.38</v>
      </c>
      <c r="G23" s="42">
        <f t="shared" si="2"/>
        <v>2.3143702997298528</v>
      </c>
      <c r="H23" s="43">
        <v>75713.289999999994</v>
      </c>
      <c r="I23" s="43">
        <v>60.99</v>
      </c>
      <c r="J23" s="43">
        <v>461798.12</v>
      </c>
      <c r="K23" s="44">
        <f t="shared" si="0"/>
        <v>2.4003906528645707</v>
      </c>
      <c r="L23" s="45">
        <v>74141.77</v>
      </c>
      <c r="M23" s="45">
        <v>56.65</v>
      </c>
      <c r="N23" s="45">
        <v>419977.93</v>
      </c>
      <c r="O23" s="46">
        <f t="shared" si="1"/>
        <v>2.350567670416051</v>
      </c>
    </row>
    <row r="24" spans="1:20" ht="15.6" x14ac:dyDescent="0.3">
      <c r="A24" s="38" t="s">
        <v>261</v>
      </c>
      <c r="B24" s="39">
        <v>24742.73</v>
      </c>
      <c r="C24" s="40">
        <v>24696.15</v>
      </c>
      <c r="D24" s="41">
        <v>46821.62</v>
      </c>
      <c r="E24" s="41">
        <v>66.010000000000005</v>
      </c>
      <c r="F24" s="41">
        <v>309053.07</v>
      </c>
      <c r="G24" s="42">
        <f t="shared" si="2"/>
        <v>1.8923384767970231</v>
      </c>
      <c r="H24" s="43">
        <v>48487.59</v>
      </c>
      <c r="I24" s="43">
        <v>63.37</v>
      </c>
      <c r="J24" s="43">
        <v>307279.68</v>
      </c>
      <c r="K24" s="44">
        <f t="shared" si="0"/>
        <v>1.9596701738247961</v>
      </c>
      <c r="L24" s="45">
        <v>42606.1</v>
      </c>
      <c r="M24" s="45">
        <v>61.92</v>
      </c>
      <c r="N24" s="45">
        <v>263822.71000000002</v>
      </c>
      <c r="O24" s="46">
        <f t="shared" si="1"/>
        <v>1.7219643911565135</v>
      </c>
    </row>
    <row r="25" spans="1:20" ht="15.6" x14ac:dyDescent="0.3">
      <c r="A25" s="38" t="s">
        <v>262</v>
      </c>
      <c r="B25" s="39">
        <v>50104.53</v>
      </c>
      <c r="C25" s="40">
        <v>48216.38</v>
      </c>
      <c r="D25" s="41">
        <v>125908.27</v>
      </c>
      <c r="E25" s="41">
        <v>66.540000000000006</v>
      </c>
      <c r="F25" s="41">
        <v>837773.15</v>
      </c>
      <c r="G25" s="42">
        <f t="shared" si="2"/>
        <v>2.5129119063685459</v>
      </c>
      <c r="H25" s="43">
        <v>128737.95</v>
      </c>
      <c r="I25" s="43">
        <v>61.09</v>
      </c>
      <c r="J25" s="43">
        <v>786475.65</v>
      </c>
      <c r="K25" s="44">
        <f t="shared" si="0"/>
        <v>2.5693874386208195</v>
      </c>
      <c r="L25" s="45">
        <v>129474.04</v>
      </c>
      <c r="M25" s="45">
        <v>60.63</v>
      </c>
      <c r="N25" s="45">
        <v>785037.99</v>
      </c>
      <c r="O25" s="46">
        <f t="shared" si="1"/>
        <v>2.5840785254347263</v>
      </c>
    </row>
    <row r="26" spans="1:20" ht="15.6" x14ac:dyDescent="0.3">
      <c r="A26" s="38" t="s">
        <v>263</v>
      </c>
      <c r="B26" s="39">
        <v>83197.42</v>
      </c>
      <c r="C26" s="40">
        <v>93054.38</v>
      </c>
      <c r="D26" s="41">
        <v>135635.01999999999</v>
      </c>
      <c r="E26" s="41">
        <v>53.74</v>
      </c>
      <c r="F26" s="41">
        <v>728915.12</v>
      </c>
      <c r="G26" s="42">
        <f t="shared" si="2"/>
        <v>1.6302791600989548</v>
      </c>
      <c r="H26" s="43">
        <v>134609.22</v>
      </c>
      <c r="I26" s="43">
        <v>50.07</v>
      </c>
      <c r="J26" s="43">
        <v>674002</v>
      </c>
      <c r="K26" s="44">
        <f t="shared" si="0"/>
        <v>1.6179494508363361</v>
      </c>
      <c r="L26" s="45">
        <v>133739.17000000001</v>
      </c>
      <c r="M26" s="45">
        <v>53.48</v>
      </c>
      <c r="N26" s="45">
        <v>715198.84</v>
      </c>
      <c r="O26" s="46">
        <f t="shared" si="1"/>
        <v>1.6074917948176761</v>
      </c>
      <c r="Q26" s="171" t="s">
        <v>176</v>
      </c>
      <c r="R26" s="171" t="s">
        <v>152</v>
      </c>
      <c r="S26" s="171" t="s">
        <v>290</v>
      </c>
      <c r="T26" s="171"/>
    </row>
    <row r="27" spans="1:20" ht="15.6" x14ac:dyDescent="0.3">
      <c r="A27" s="38" t="s">
        <v>264</v>
      </c>
      <c r="B27" s="39">
        <v>66534.05</v>
      </c>
      <c r="C27" s="40">
        <v>65465.86</v>
      </c>
      <c r="D27" s="41">
        <v>92341.72</v>
      </c>
      <c r="E27" s="41">
        <v>54.91</v>
      </c>
      <c r="F27" s="41">
        <v>507053.88</v>
      </c>
      <c r="G27" s="42">
        <f t="shared" si="2"/>
        <v>1.3878866535255256</v>
      </c>
      <c r="H27" s="43">
        <v>88049.64</v>
      </c>
      <c r="I27" s="43">
        <v>55.58</v>
      </c>
      <c r="J27" s="43">
        <v>489418.62</v>
      </c>
      <c r="K27" s="44">
        <f t="shared" si="0"/>
        <v>1.3233771279517781</v>
      </c>
      <c r="L27" s="45">
        <v>85194.97</v>
      </c>
      <c r="M27" s="45">
        <v>58.94</v>
      </c>
      <c r="N27" s="45">
        <v>502136.24</v>
      </c>
      <c r="O27" s="46">
        <f t="shared" si="1"/>
        <v>1.2804717283856912</v>
      </c>
      <c r="Q27" s="171"/>
      <c r="R27" s="171"/>
      <c r="S27" s="31" t="s">
        <v>172</v>
      </c>
      <c r="T27" s="31" t="s">
        <v>75</v>
      </c>
    </row>
    <row r="28" spans="1:20" ht="15.6" x14ac:dyDescent="0.3">
      <c r="A28" s="38" t="s">
        <v>265</v>
      </c>
      <c r="B28" s="39">
        <v>99386.97</v>
      </c>
      <c r="C28" s="40">
        <v>98481.919999999998</v>
      </c>
      <c r="D28" s="41">
        <v>148030.9</v>
      </c>
      <c r="E28" s="41">
        <v>59.86</v>
      </c>
      <c r="F28" s="41">
        <v>886060.99</v>
      </c>
      <c r="G28" s="42">
        <f t="shared" si="2"/>
        <v>1.4894397122681171</v>
      </c>
      <c r="H28" s="43">
        <v>138450.43</v>
      </c>
      <c r="I28" s="43">
        <v>57.25</v>
      </c>
      <c r="J28" s="43">
        <v>792662.09</v>
      </c>
      <c r="K28" s="44">
        <f t="shared" si="0"/>
        <v>1.3930440781120501</v>
      </c>
      <c r="L28" s="45">
        <v>151263.6</v>
      </c>
      <c r="M28" s="45">
        <v>60.88</v>
      </c>
      <c r="N28" s="45">
        <v>920935.59</v>
      </c>
      <c r="O28" s="46">
        <f t="shared" si="1"/>
        <v>1.5219661088370036</v>
      </c>
      <c r="Q28" s="27">
        <v>1</v>
      </c>
      <c r="R28" s="27">
        <v>2020</v>
      </c>
      <c r="S28" s="32">
        <f>T6</f>
        <v>1.4440424759064832</v>
      </c>
      <c r="T28" s="32">
        <f>T5</f>
        <v>2.6829651345408858</v>
      </c>
    </row>
    <row r="29" spans="1:20" ht="15.6" x14ac:dyDescent="0.3">
      <c r="A29" s="38" t="s">
        <v>266</v>
      </c>
      <c r="B29" s="39">
        <v>41212.39</v>
      </c>
      <c r="C29" s="40">
        <v>39939.4</v>
      </c>
      <c r="D29" s="41">
        <v>67010.8</v>
      </c>
      <c r="E29" s="41">
        <v>60.84</v>
      </c>
      <c r="F29" s="41">
        <v>407716.63</v>
      </c>
      <c r="G29" s="42">
        <f t="shared" si="2"/>
        <v>1.6259867481599588</v>
      </c>
      <c r="H29" s="43">
        <v>61394.39</v>
      </c>
      <c r="I29" s="43">
        <v>61.84</v>
      </c>
      <c r="J29" s="43">
        <v>379666.19</v>
      </c>
      <c r="K29" s="44">
        <f t="shared" si="0"/>
        <v>1.4897071002191331</v>
      </c>
      <c r="L29" s="45">
        <v>63241.32</v>
      </c>
      <c r="M29" s="45">
        <v>64.88</v>
      </c>
      <c r="N29" s="45">
        <v>410323.14</v>
      </c>
      <c r="O29" s="46">
        <f t="shared" si="1"/>
        <v>1.5345220211688766</v>
      </c>
      <c r="Q29" s="27">
        <v>2</v>
      </c>
      <c r="R29" s="27">
        <v>2021</v>
      </c>
      <c r="S29" s="32">
        <f>V6</f>
        <v>1.4383637793060211</v>
      </c>
      <c r="T29" s="32">
        <f>V5</f>
        <v>2.6200438133743549</v>
      </c>
    </row>
    <row r="30" spans="1:20" ht="15.6" x14ac:dyDescent="0.3">
      <c r="A30" s="38" t="s">
        <v>267</v>
      </c>
      <c r="B30" s="39">
        <v>35383.550000000003</v>
      </c>
      <c r="C30" s="40">
        <v>35656.06</v>
      </c>
      <c r="D30" s="41">
        <v>44047.57</v>
      </c>
      <c r="E30" s="41">
        <v>47.06</v>
      </c>
      <c r="F30" s="41">
        <v>207294.89</v>
      </c>
      <c r="G30" s="42">
        <f t="shared" si="2"/>
        <v>1.2448601115490106</v>
      </c>
      <c r="H30" s="43">
        <v>42110.04</v>
      </c>
      <c r="I30" s="43">
        <v>46.38</v>
      </c>
      <c r="J30" s="43">
        <v>195323.29</v>
      </c>
      <c r="K30" s="44">
        <f t="shared" si="0"/>
        <v>1.190102180250427</v>
      </c>
      <c r="L30" s="45">
        <v>39691.949999999997</v>
      </c>
      <c r="M30" s="45">
        <v>48.71</v>
      </c>
      <c r="N30" s="45">
        <v>193329.37</v>
      </c>
      <c r="O30" s="46">
        <f t="shared" si="1"/>
        <v>1.1217627965537655</v>
      </c>
      <c r="Q30" s="27">
        <v>3</v>
      </c>
      <c r="R30" s="27">
        <v>2022</v>
      </c>
      <c r="S30" s="32">
        <f>X6</f>
        <v>1.4031992381151617</v>
      </c>
      <c r="T30" s="32">
        <f>X5</f>
        <v>2.6301112247609995</v>
      </c>
    </row>
    <row r="31" spans="1:20" ht="15.6" x14ac:dyDescent="0.3">
      <c r="A31" s="38" t="s">
        <v>268</v>
      </c>
      <c r="B31" s="39">
        <v>30847.96</v>
      </c>
      <c r="C31" s="40">
        <v>31603.11</v>
      </c>
      <c r="D31" s="41">
        <v>37792.370000000003</v>
      </c>
      <c r="E31" s="41">
        <v>50.73</v>
      </c>
      <c r="F31" s="41">
        <v>191735.47</v>
      </c>
      <c r="G31" s="42">
        <f t="shared" si="2"/>
        <v>1.225117317320173</v>
      </c>
      <c r="H31" s="43">
        <v>38151.910000000003</v>
      </c>
      <c r="I31" s="43">
        <v>51.27</v>
      </c>
      <c r="J31" s="43">
        <v>195600.69</v>
      </c>
      <c r="K31" s="44">
        <f t="shared" si="0"/>
        <v>1.2367725450888811</v>
      </c>
      <c r="L31" s="45">
        <v>34880.839999999997</v>
      </c>
      <c r="M31" s="45">
        <v>49.47</v>
      </c>
      <c r="N31" s="45">
        <v>172558.93</v>
      </c>
      <c r="O31" s="46">
        <f t="shared" si="1"/>
        <v>1.1307340906821715</v>
      </c>
      <c r="Q31" s="167" t="s">
        <v>291</v>
      </c>
      <c r="R31" s="168"/>
      <c r="S31" s="34">
        <f>(((S29-S28)/S28)+((S30-S29)/S29))/2</f>
        <v>-1.4190049452701765E-2</v>
      </c>
      <c r="T31" s="34">
        <f>(((T29-T28)/T28)+((T30-T29)/T29))/2</f>
        <v>-9.8048492123139382E-3</v>
      </c>
    </row>
    <row r="32" spans="1:20" ht="15.6" x14ac:dyDescent="0.3">
      <c r="A32" s="38" t="s">
        <v>269</v>
      </c>
      <c r="B32" s="39">
        <v>24473.45</v>
      </c>
      <c r="C32" s="40">
        <v>25332.09</v>
      </c>
      <c r="D32" s="41">
        <v>20170.12</v>
      </c>
      <c r="E32" s="41">
        <v>50.48</v>
      </c>
      <c r="F32" s="41">
        <v>101827.44</v>
      </c>
      <c r="G32" s="42">
        <f t="shared" si="2"/>
        <v>0.82416332801464443</v>
      </c>
      <c r="H32" s="43">
        <v>18925.740000000002</v>
      </c>
      <c r="I32" s="43">
        <v>51.11</v>
      </c>
      <c r="J32" s="43">
        <v>96723.97</v>
      </c>
      <c r="K32" s="44">
        <f t="shared" si="0"/>
        <v>0.77331720701413165</v>
      </c>
      <c r="L32" s="45">
        <v>20497.419999999998</v>
      </c>
      <c r="M32" s="45">
        <v>52.7</v>
      </c>
      <c r="N32" s="45">
        <v>108020.2</v>
      </c>
      <c r="O32" s="46">
        <f t="shared" si="1"/>
        <v>0.83753700438638601</v>
      </c>
    </row>
    <row r="33" spans="1:20" ht="15.6" x14ac:dyDescent="0.3">
      <c r="A33" s="38" t="s">
        <v>270</v>
      </c>
      <c r="B33" s="39">
        <v>35543.440000000002</v>
      </c>
      <c r="C33" s="40">
        <v>35479.01</v>
      </c>
      <c r="D33" s="41">
        <v>42754.1</v>
      </c>
      <c r="E33" s="41">
        <v>53.56</v>
      </c>
      <c r="F33" s="41">
        <v>228980.21</v>
      </c>
      <c r="G33" s="42">
        <f t="shared" si="2"/>
        <v>1.2028689400913359</v>
      </c>
      <c r="H33" s="43">
        <v>40298.589999999997</v>
      </c>
      <c r="I33" s="43">
        <v>55.08</v>
      </c>
      <c r="J33" s="43">
        <v>221979.41</v>
      </c>
      <c r="K33" s="44">
        <f t="shared" si="0"/>
        <v>1.1337841807095765</v>
      </c>
      <c r="L33" s="45">
        <v>40558.480000000003</v>
      </c>
      <c r="M33" s="45">
        <v>54.98</v>
      </c>
      <c r="N33" s="45">
        <v>223000.46</v>
      </c>
      <c r="O33" s="46">
        <f t="shared" si="1"/>
        <v>1.1410960784887449</v>
      </c>
    </row>
    <row r="34" spans="1:20" ht="15.6" x14ac:dyDescent="0.3">
      <c r="A34" s="38" t="s">
        <v>271</v>
      </c>
      <c r="B34" s="39">
        <v>1987.8889999999999</v>
      </c>
      <c r="C34" s="40">
        <v>1847.13</v>
      </c>
      <c r="D34" s="41">
        <v>1686.21</v>
      </c>
      <c r="E34" s="41">
        <v>60.99</v>
      </c>
      <c r="F34" s="41">
        <v>10283.81</v>
      </c>
      <c r="G34" s="42">
        <f t="shared" si="2"/>
        <v>0.84824152656410901</v>
      </c>
      <c r="H34" s="43">
        <v>1735.3</v>
      </c>
      <c r="I34" s="43">
        <v>54.95</v>
      </c>
      <c r="J34" s="43">
        <v>9534.86</v>
      </c>
      <c r="K34" s="44">
        <f t="shared" si="0"/>
        <v>0.8729360643375963</v>
      </c>
      <c r="L34" s="45">
        <v>1882.04</v>
      </c>
      <c r="M34" s="45">
        <v>55.52</v>
      </c>
      <c r="N34" s="45">
        <v>10449.52</v>
      </c>
      <c r="O34" s="46">
        <f t="shared" si="1"/>
        <v>0.9467530631740505</v>
      </c>
      <c r="Q34" s="2" t="s">
        <v>297</v>
      </c>
      <c r="R34" s="1">
        <v>2020</v>
      </c>
      <c r="S34" s="1">
        <v>2021</v>
      </c>
      <c r="T34" s="1">
        <v>2022</v>
      </c>
    </row>
    <row r="35" spans="1:20" ht="15.6" x14ac:dyDescent="0.3">
      <c r="A35" s="38" t="s">
        <v>272</v>
      </c>
      <c r="B35" s="39">
        <v>936.54</v>
      </c>
      <c r="C35" s="40">
        <v>933.9</v>
      </c>
      <c r="D35" s="41">
        <v>771.27</v>
      </c>
      <c r="E35" s="41">
        <v>68.38</v>
      </c>
      <c r="F35" s="41">
        <v>5274.24</v>
      </c>
      <c r="G35" s="42">
        <f t="shared" si="2"/>
        <v>0.82353129604715225</v>
      </c>
      <c r="H35" s="43">
        <v>884.95</v>
      </c>
      <c r="I35" s="43">
        <v>65.459999999999994</v>
      </c>
      <c r="J35" s="43">
        <v>5793.3</v>
      </c>
      <c r="K35" s="44">
        <f t="shared" si="0"/>
        <v>0.94491425886774727</v>
      </c>
      <c r="L35" s="45">
        <v>734.37</v>
      </c>
      <c r="M35" s="45">
        <v>71.63</v>
      </c>
      <c r="N35" s="45">
        <v>5259.99</v>
      </c>
      <c r="O35" s="46">
        <f t="shared" si="1"/>
        <v>0.78413095009289513</v>
      </c>
      <c r="Q35" s="1" t="s">
        <v>74</v>
      </c>
      <c r="R35" s="1">
        <v>56.68</v>
      </c>
      <c r="S35" s="1">
        <v>56.02</v>
      </c>
      <c r="T35" s="1">
        <v>56.82</v>
      </c>
    </row>
    <row r="36" spans="1:20" ht="15.6" x14ac:dyDescent="0.3">
      <c r="A36" s="38" t="s">
        <v>273</v>
      </c>
      <c r="B36" s="39">
        <v>1215.96</v>
      </c>
      <c r="C36" s="40">
        <v>1012.04</v>
      </c>
      <c r="D36" s="41">
        <v>1738.53</v>
      </c>
      <c r="E36" s="41">
        <v>67.430000000000007</v>
      </c>
      <c r="F36" s="41">
        <v>11723.75</v>
      </c>
      <c r="G36" s="42">
        <f t="shared" si="2"/>
        <v>1.4297592026053487</v>
      </c>
      <c r="H36" s="43">
        <v>1791.43</v>
      </c>
      <c r="I36" s="43">
        <v>63.14</v>
      </c>
      <c r="J36" s="43">
        <v>11311.4</v>
      </c>
      <c r="K36" s="44">
        <f t="shared" si="0"/>
        <v>1.473263923155367</v>
      </c>
      <c r="L36" s="45">
        <v>1753.52</v>
      </c>
      <c r="M36" s="45">
        <v>65.72</v>
      </c>
      <c r="N36" s="45">
        <v>11524.42</v>
      </c>
      <c r="O36" s="46">
        <f t="shared" si="1"/>
        <v>1.4420869107536431</v>
      </c>
    </row>
    <row r="37" spans="1:20" ht="15.6" x14ac:dyDescent="0.3">
      <c r="A37" s="38" t="s">
        <v>274</v>
      </c>
      <c r="B37" s="39">
        <v>2231.6</v>
      </c>
      <c r="C37" s="40">
        <v>2069.9699999999998</v>
      </c>
      <c r="D37" s="41">
        <v>1449.75</v>
      </c>
      <c r="E37" s="41">
        <v>52.03</v>
      </c>
      <c r="F37" s="41">
        <v>7543.19</v>
      </c>
      <c r="G37" s="42">
        <f t="shared" si="2"/>
        <v>0.64964599390571787</v>
      </c>
      <c r="H37" s="43">
        <v>1530.83</v>
      </c>
      <c r="I37" s="43">
        <v>58.3</v>
      </c>
      <c r="J37" s="43">
        <v>8924.08</v>
      </c>
      <c r="K37" s="44">
        <f t="shared" si="0"/>
        <v>0.68597867001254709</v>
      </c>
      <c r="L37" s="45">
        <v>1309.07</v>
      </c>
      <c r="M37" s="45">
        <v>61.63</v>
      </c>
      <c r="N37" s="45">
        <v>8067.16</v>
      </c>
      <c r="O37" s="46">
        <f t="shared" si="1"/>
        <v>0.58660602258469263</v>
      </c>
    </row>
    <row r="38" spans="1:20" ht="15.6" x14ac:dyDescent="0.3">
      <c r="A38" s="38" t="s">
        <v>275</v>
      </c>
      <c r="B38" s="39">
        <v>888.4</v>
      </c>
      <c r="C38" s="40">
        <v>983.46</v>
      </c>
      <c r="D38" s="41">
        <v>1648.68</v>
      </c>
      <c r="E38" s="41">
        <v>61.35</v>
      </c>
      <c r="F38" s="41">
        <v>10115.209999999999</v>
      </c>
      <c r="G38" s="42">
        <f t="shared" si="2"/>
        <v>1.855785682125169</v>
      </c>
      <c r="H38" s="43">
        <v>1553.82</v>
      </c>
      <c r="I38" s="43">
        <v>53.45</v>
      </c>
      <c r="J38" s="43">
        <v>8304.59</v>
      </c>
      <c r="K38" s="44">
        <f t="shared" si="0"/>
        <v>1.7490094552003601</v>
      </c>
      <c r="L38" s="45">
        <v>1432.61</v>
      </c>
      <c r="M38" s="45">
        <v>55.42</v>
      </c>
      <c r="N38" s="45">
        <v>7939.57</v>
      </c>
      <c r="O38" s="46">
        <f t="shared" si="1"/>
        <v>1.6125731652408823</v>
      </c>
    </row>
    <row r="39" spans="1:20" ht="15.6" x14ac:dyDescent="0.3">
      <c r="A39" s="38" t="s">
        <v>276</v>
      </c>
      <c r="B39" s="39">
        <v>439.04</v>
      </c>
      <c r="C39" s="40">
        <v>354.66</v>
      </c>
      <c r="D39" s="41">
        <v>733.26</v>
      </c>
      <c r="E39" s="41">
        <v>60.85</v>
      </c>
      <c r="F39" s="41">
        <v>4461.78</v>
      </c>
      <c r="G39" s="42">
        <f t="shared" si="2"/>
        <v>1.6701439504373177</v>
      </c>
      <c r="H39" s="43">
        <v>754.27</v>
      </c>
      <c r="I39" s="43">
        <v>58.53</v>
      </c>
      <c r="J39" s="43">
        <v>4414.93</v>
      </c>
      <c r="K39" s="44">
        <f t="shared" si="0"/>
        <v>1.7179983600583089</v>
      </c>
      <c r="L39" s="45">
        <v>742.57</v>
      </c>
      <c r="M39" s="45">
        <v>58.23</v>
      </c>
      <c r="N39" s="45">
        <v>4324.18</v>
      </c>
      <c r="O39" s="46">
        <f t="shared" si="1"/>
        <v>1.6913493075801749</v>
      </c>
    </row>
    <row r="40" spans="1:20" ht="15.6" x14ac:dyDescent="0.3">
      <c r="A40" s="38" t="s">
        <v>277</v>
      </c>
      <c r="B40" s="39">
        <v>1062.17</v>
      </c>
      <c r="C40" s="40">
        <v>973.08</v>
      </c>
      <c r="D40" s="41">
        <v>2313.6799999999998</v>
      </c>
      <c r="E40" s="41">
        <v>65.55</v>
      </c>
      <c r="F40" s="41">
        <v>15166.53</v>
      </c>
      <c r="G40" s="42">
        <f t="shared" si="2"/>
        <v>2.1782577176911415</v>
      </c>
      <c r="H40" s="43">
        <v>2229.4899999999998</v>
      </c>
      <c r="I40" s="43">
        <v>60.58</v>
      </c>
      <c r="J40" s="43">
        <v>13505.81</v>
      </c>
      <c r="K40" s="44">
        <f t="shared" si="0"/>
        <v>2.0989954527053105</v>
      </c>
      <c r="L40" s="45">
        <v>2174.0300000000002</v>
      </c>
      <c r="M40" s="45">
        <v>53.29</v>
      </c>
      <c r="N40" s="45">
        <v>11585.31</v>
      </c>
      <c r="O40" s="46">
        <f t="shared" si="1"/>
        <v>2.0467815886345879</v>
      </c>
    </row>
    <row r="41" spans="1:20" ht="15.6" x14ac:dyDescent="0.3">
      <c r="A41" s="38" t="s">
        <v>278</v>
      </c>
      <c r="B41" s="39">
        <v>2226.04</v>
      </c>
      <c r="C41" s="40">
        <v>1200.3800000000001</v>
      </c>
      <c r="D41" s="41">
        <v>1865.64</v>
      </c>
      <c r="E41" s="41">
        <v>59.7</v>
      </c>
      <c r="F41" s="41">
        <v>11138.05</v>
      </c>
      <c r="G41" s="42">
        <f t="shared" si="2"/>
        <v>0.83809814738279642</v>
      </c>
      <c r="H41" s="43">
        <v>1736.08</v>
      </c>
      <c r="I41" s="43">
        <v>56.64</v>
      </c>
      <c r="J41" s="43">
        <v>9832.67</v>
      </c>
      <c r="K41" s="44">
        <f t="shared" si="0"/>
        <v>0.77989613843417005</v>
      </c>
      <c r="L41" s="45">
        <v>1455.52</v>
      </c>
      <c r="M41" s="45">
        <v>56.2</v>
      </c>
      <c r="N41" s="45">
        <v>8180.52</v>
      </c>
      <c r="O41" s="46">
        <f t="shared" si="1"/>
        <v>0.65386066737345239</v>
      </c>
    </row>
    <row r="42" spans="1:20" ht="15.6" x14ac:dyDescent="0.3">
      <c r="A42" s="38" t="s">
        <v>279</v>
      </c>
      <c r="B42" s="39">
        <v>1613.05</v>
      </c>
      <c r="C42" s="40">
        <v>684.4</v>
      </c>
      <c r="D42" s="41">
        <v>750.11</v>
      </c>
      <c r="E42" s="41">
        <v>66.5</v>
      </c>
      <c r="F42" s="41">
        <v>4988.3999999999996</v>
      </c>
      <c r="G42" s="42">
        <f t="shared" si="2"/>
        <v>0.46502588264467937</v>
      </c>
      <c r="H42" s="43">
        <v>825.39</v>
      </c>
      <c r="I42" s="43">
        <v>69.67</v>
      </c>
      <c r="J42" s="43">
        <v>5750.19</v>
      </c>
      <c r="K42" s="44">
        <f t="shared" si="0"/>
        <v>0.51169523573354825</v>
      </c>
      <c r="L42" s="45">
        <v>963.7</v>
      </c>
      <c r="M42" s="45">
        <v>61.35</v>
      </c>
      <c r="N42" s="45">
        <v>5912.16</v>
      </c>
      <c r="O42" s="46">
        <f t="shared" si="1"/>
        <v>0.59743963299339764</v>
      </c>
    </row>
    <row r="43" spans="1:20" s="3" customFormat="1" ht="15.6" x14ac:dyDescent="0.3">
      <c r="A43" s="47" t="s">
        <v>74</v>
      </c>
      <c r="B43" s="47">
        <f>SUM(B5:B42)</f>
        <v>1214909.0689999999</v>
      </c>
      <c r="C43" s="47">
        <f>SUM(C5:C42)</f>
        <v>1194053.3999999999</v>
      </c>
      <c r="D43" s="48">
        <f>SUM(D5:D42)</f>
        <v>1754380.3000000003</v>
      </c>
      <c r="E43" s="48">
        <v>56.68</v>
      </c>
      <c r="F43" s="48">
        <f>SUM(F5:F42)</f>
        <v>9944538.2600000035</v>
      </c>
      <c r="G43" s="49">
        <f t="shared" si="2"/>
        <v>1.4440424759064832</v>
      </c>
      <c r="H43" s="50">
        <f>SUM(H5:H42)</f>
        <v>1747481.1999999995</v>
      </c>
      <c r="I43" s="50">
        <v>56.02</v>
      </c>
      <c r="J43" s="50">
        <f>SUM(J5:J42)</f>
        <v>9789587.6699999981</v>
      </c>
      <c r="K43" s="51">
        <f t="shared" ref="K43" si="3">H43/B43</f>
        <v>1.4383637793060211</v>
      </c>
      <c r="L43" s="52">
        <f>SUM(L5:L42)</f>
        <v>1704759.4800000002</v>
      </c>
      <c r="M43" s="52">
        <v>56.82</v>
      </c>
      <c r="N43" s="52">
        <f>SUM(N5:N42)</f>
        <v>9686760.3800000008</v>
      </c>
      <c r="O43" s="53">
        <f t="shared" ref="O43" si="4">L43/B43</f>
        <v>1.4031992381151617</v>
      </c>
      <c r="Q43"/>
      <c r="R43"/>
      <c r="S43"/>
      <c r="T43"/>
    </row>
    <row r="45" spans="1:20" ht="15.6" x14ac:dyDescent="0.3">
      <c r="A45" s="22" t="s">
        <v>280</v>
      </c>
      <c r="D45" s="25"/>
      <c r="E45" s="25"/>
      <c r="F45" s="25"/>
      <c r="H45" s="25"/>
      <c r="I45" s="25"/>
      <c r="J45" s="25"/>
      <c r="M45" s="25"/>
      <c r="N45" s="25"/>
      <c r="Q45" s="3"/>
      <c r="R45" s="3"/>
      <c r="S45" s="3"/>
      <c r="T45" s="3"/>
    </row>
    <row r="46" spans="1:20" x14ac:dyDescent="0.3">
      <c r="A46" t="s">
        <v>281</v>
      </c>
    </row>
    <row r="47" spans="1:20" x14ac:dyDescent="0.3">
      <c r="A47" t="s">
        <v>294</v>
      </c>
    </row>
    <row r="48" spans="1:20" x14ac:dyDescent="0.3">
      <c r="A48" t="s">
        <v>295</v>
      </c>
    </row>
    <row r="58" spans="1:2" ht="15.6" x14ac:dyDescent="0.3">
      <c r="A58" s="54" t="s">
        <v>296</v>
      </c>
      <c r="B58" s="37" t="s">
        <v>283</v>
      </c>
    </row>
    <row r="59" spans="1:2" ht="15.6" x14ac:dyDescent="0.3">
      <c r="A59" s="38" t="s">
        <v>274</v>
      </c>
      <c r="B59" s="46">
        <v>0.58660602258469263</v>
      </c>
    </row>
    <row r="60" spans="1:2" ht="15.6" x14ac:dyDescent="0.3">
      <c r="A60" s="38" t="s">
        <v>279</v>
      </c>
      <c r="B60" s="46">
        <v>0.59743963299339764</v>
      </c>
    </row>
    <row r="61" spans="1:2" ht="15.6" x14ac:dyDescent="0.3">
      <c r="A61" s="38" t="s">
        <v>278</v>
      </c>
      <c r="B61" s="46">
        <v>0.65386066737345239</v>
      </c>
    </row>
    <row r="62" spans="1:2" ht="15.6" x14ac:dyDescent="0.3">
      <c r="A62" s="38" t="s">
        <v>247</v>
      </c>
      <c r="B62" s="46">
        <v>0.6733779892649816</v>
      </c>
    </row>
    <row r="63" spans="1:2" ht="15.6" x14ac:dyDescent="0.3">
      <c r="A63" s="38" t="s">
        <v>272</v>
      </c>
      <c r="B63" s="46">
        <v>0.78413095009289513</v>
      </c>
    </row>
    <row r="64" spans="1:2" ht="15.6" x14ac:dyDescent="0.3">
      <c r="A64" s="38" t="s">
        <v>253</v>
      </c>
      <c r="B64" s="46">
        <v>0.82802799904922686</v>
      </c>
    </row>
    <row r="65" spans="1:2" ht="15.6" x14ac:dyDescent="0.3">
      <c r="A65" s="38" t="s">
        <v>269</v>
      </c>
      <c r="B65" s="46">
        <v>0.83753700438638601</v>
      </c>
    </row>
    <row r="66" spans="1:2" ht="15.6" x14ac:dyDescent="0.3">
      <c r="A66" s="38" t="s">
        <v>254</v>
      </c>
      <c r="B66" s="46">
        <v>0.860710221401082</v>
      </c>
    </row>
    <row r="67" spans="1:2" ht="15.6" x14ac:dyDescent="0.3">
      <c r="A67" s="38" t="s">
        <v>271</v>
      </c>
      <c r="B67" s="46">
        <v>0.9467530631740505</v>
      </c>
    </row>
    <row r="68" spans="1:2" ht="15.6" x14ac:dyDescent="0.3">
      <c r="A68" s="38" t="s">
        <v>246</v>
      </c>
      <c r="B68" s="46">
        <v>1.0522992751742177</v>
      </c>
    </row>
    <row r="69" spans="1:2" ht="15.6" x14ac:dyDescent="0.3">
      <c r="A69" s="38" t="s">
        <v>248</v>
      </c>
      <c r="B69" s="46">
        <v>1.0776647132328334</v>
      </c>
    </row>
    <row r="70" spans="1:2" ht="15.6" x14ac:dyDescent="0.3">
      <c r="A70" s="38" t="s">
        <v>267</v>
      </c>
      <c r="B70" s="46">
        <v>1.1217627965537655</v>
      </c>
    </row>
    <row r="71" spans="1:2" ht="15.6" x14ac:dyDescent="0.3">
      <c r="A71" s="38" t="s">
        <v>268</v>
      </c>
      <c r="B71" s="46">
        <v>1.1307340906821715</v>
      </c>
    </row>
    <row r="72" spans="1:2" ht="15.6" x14ac:dyDescent="0.3">
      <c r="A72" s="38" t="s">
        <v>270</v>
      </c>
      <c r="B72" s="46">
        <v>1.1410960784887449</v>
      </c>
    </row>
    <row r="73" spans="1:2" ht="15.6" x14ac:dyDescent="0.3">
      <c r="A73" s="38" t="s">
        <v>251</v>
      </c>
      <c r="B73" s="46">
        <v>1.1447675828228825</v>
      </c>
    </row>
    <row r="74" spans="1:2" ht="15.6" x14ac:dyDescent="0.3">
      <c r="A74" s="38" t="s">
        <v>264</v>
      </c>
      <c r="B74" s="46">
        <v>1.2804717283856912</v>
      </c>
    </row>
    <row r="75" spans="1:2" ht="15.6" x14ac:dyDescent="0.3">
      <c r="A75" s="38" t="s">
        <v>257</v>
      </c>
      <c r="B75" s="46">
        <v>1.3231193389143334</v>
      </c>
    </row>
    <row r="76" spans="1:2" ht="15.6" x14ac:dyDescent="0.3">
      <c r="A76" s="38" t="s">
        <v>255</v>
      </c>
      <c r="B76" s="46">
        <v>1.3505999121537606</v>
      </c>
    </row>
    <row r="77" spans="1:2" ht="15.6" x14ac:dyDescent="0.3">
      <c r="A77" s="38" t="s">
        <v>258</v>
      </c>
      <c r="B77" s="46">
        <v>1.3580365244032881</v>
      </c>
    </row>
    <row r="78" spans="1:2" ht="15.6" x14ac:dyDescent="0.3">
      <c r="A78" s="38" t="s">
        <v>256</v>
      </c>
      <c r="B78" s="46">
        <v>1.3610750612414753</v>
      </c>
    </row>
    <row r="79" spans="1:2" ht="15.6" x14ac:dyDescent="0.3">
      <c r="A79" s="38" t="s">
        <v>252</v>
      </c>
      <c r="B79" s="46">
        <v>1.3776431893923695</v>
      </c>
    </row>
    <row r="80" spans="1:2" ht="15.6" x14ac:dyDescent="0.3">
      <c r="A80" s="38" t="s">
        <v>273</v>
      </c>
      <c r="B80" s="46">
        <v>1.4420869107536431</v>
      </c>
    </row>
    <row r="81" spans="1:2" ht="15.6" x14ac:dyDescent="0.3">
      <c r="A81" s="38" t="s">
        <v>250</v>
      </c>
      <c r="B81" s="46">
        <v>1.4953104355850748</v>
      </c>
    </row>
    <row r="82" spans="1:2" ht="15.6" x14ac:dyDescent="0.3">
      <c r="A82" s="38" t="s">
        <v>265</v>
      </c>
      <c r="B82" s="46">
        <v>1.5219661088370036</v>
      </c>
    </row>
    <row r="83" spans="1:2" ht="15.6" x14ac:dyDescent="0.3">
      <c r="A83" s="38" t="s">
        <v>242</v>
      </c>
      <c r="B83" s="46">
        <v>1.5246706553329554</v>
      </c>
    </row>
    <row r="84" spans="1:2" ht="15.6" x14ac:dyDescent="0.3">
      <c r="A84" s="38" t="s">
        <v>266</v>
      </c>
      <c r="B84" s="46">
        <v>1.5345220211688766</v>
      </c>
    </row>
    <row r="85" spans="1:2" ht="15.6" x14ac:dyDescent="0.3">
      <c r="A85" s="38" t="s">
        <v>259</v>
      </c>
      <c r="B85" s="46">
        <v>1.542497311256253</v>
      </c>
    </row>
    <row r="86" spans="1:2" ht="15.6" x14ac:dyDescent="0.3">
      <c r="A86" s="38" t="s">
        <v>245</v>
      </c>
      <c r="B86" s="46">
        <v>1.5979368706174633</v>
      </c>
    </row>
    <row r="87" spans="1:2" ht="15.6" x14ac:dyDescent="0.3">
      <c r="A87" s="38" t="s">
        <v>263</v>
      </c>
      <c r="B87" s="46">
        <v>1.6074917948176761</v>
      </c>
    </row>
    <row r="88" spans="1:2" ht="15.6" x14ac:dyDescent="0.3">
      <c r="A88" s="38" t="s">
        <v>275</v>
      </c>
      <c r="B88" s="46">
        <v>1.6125731652408823</v>
      </c>
    </row>
    <row r="89" spans="1:2" ht="15.6" x14ac:dyDescent="0.3">
      <c r="A89" s="38" t="s">
        <v>249</v>
      </c>
      <c r="B89" s="46">
        <v>1.6204922809049951</v>
      </c>
    </row>
    <row r="90" spans="1:2" ht="15.6" x14ac:dyDescent="0.3">
      <c r="A90" s="38" t="s">
        <v>276</v>
      </c>
      <c r="B90" s="46">
        <v>1.6913493075801749</v>
      </c>
    </row>
    <row r="91" spans="1:2" ht="15.6" x14ac:dyDescent="0.3">
      <c r="A91" s="38" t="s">
        <v>261</v>
      </c>
      <c r="B91" s="46">
        <v>1.7219643911565135</v>
      </c>
    </row>
    <row r="92" spans="1:2" ht="15.6" x14ac:dyDescent="0.3">
      <c r="A92" s="38" t="s">
        <v>243</v>
      </c>
      <c r="B92" s="46">
        <v>1.8473957689330971</v>
      </c>
    </row>
    <row r="93" spans="1:2" ht="15.6" x14ac:dyDescent="0.3">
      <c r="A93" s="38" t="s">
        <v>244</v>
      </c>
      <c r="B93" s="46">
        <v>1.8503528345454154</v>
      </c>
    </row>
    <row r="94" spans="1:2" ht="15.6" x14ac:dyDescent="0.3">
      <c r="A94" s="38" t="s">
        <v>277</v>
      </c>
      <c r="B94" s="46">
        <v>2.0467815886345879</v>
      </c>
    </row>
    <row r="95" spans="1:2" ht="15.6" x14ac:dyDescent="0.3">
      <c r="A95" s="38" t="s">
        <v>260</v>
      </c>
      <c r="B95" s="46">
        <v>2.350567670416051</v>
      </c>
    </row>
    <row r="96" spans="1:2" ht="15.6" x14ac:dyDescent="0.3">
      <c r="A96" s="38" t="s">
        <v>262</v>
      </c>
      <c r="B96" s="46">
        <v>2.5840785254347263</v>
      </c>
    </row>
    <row r="102" spans="1:14" x14ac:dyDescent="0.3">
      <c r="A102" s="139">
        <v>2020</v>
      </c>
      <c r="B102" s="139"/>
      <c r="C102" s="139"/>
      <c r="D102" s="140"/>
      <c r="E102" s="140"/>
    </row>
    <row r="103" spans="1:14" ht="34.950000000000003" customHeight="1" x14ac:dyDescent="0.3">
      <c r="A103" s="62" t="s">
        <v>296</v>
      </c>
      <c r="B103" s="62" t="s">
        <v>189</v>
      </c>
      <c r="C103" s="62" t="s">
        <v>292</v>
      </c>
      <c r="D103" s="62" t="s">
        <v>293</v>
      </c>
      <c r="E103" s="62" t="s">
        <v>241</v>
      </c>
      <c r="F103"/>
      <c r="G103" s="62" t="s">
        <v>296</v>
      </c>
      <c r="H103" s="62" t="s">
        <v>289</v>
      </c>
      <c r="I103" s="62" t="s">
        <v>240</v>
      </c>
      <c r="J103"/>
      <c r="K103" s="26"/>
      <c r="N103"/>
    </row>
    <row r="104" spans="1:14" ht="15.6" x14ac:dyDescent="0.3">
      <c r="A104" s="91" t="s">
        <v>318</v>
      </c>
      <c r="B104" s="91" t="s">
        <v>319</v>
      </c>
      <c r="C104" s="91" t="s">
        <v>320</v>
      </c>
      <c r="D104" s="92" t="s">
        <v>321</v>
      </c>
      <c r="E104" s="92" t="s">
        <v>322</v>
      </c>
      <c r="F104"/>
      <c r="G104" s="91" t="s">
        <v>318</v>
      </c>
      <c r="H104" s="91" t="s">
        <v>319</v>
      </c>
      <c r="I104" s="91" t="s">
        <v>320</v>
      </c>
      <c r="J104"/>
      <c r="K104" s="26"/>
      <c r="N104"/>
    </row>
    <row r="105" spans="1:14" ht="19.95" customHeight="1" x14ac:dyDescent="0.3">
      <c r="A105" s="141" t="s">
        <v>323</v>
      </c>
      <c r="B105" s="142">
        <v>19292.310000000001</v>
      </c>
      <c r="C105" s="142">
        <v>43.51</v>
      </c>
      <c r="D105" s="142">
        <v>83940.9</v>
      </c>
      <c r="E105" s="142">
        <v>1.6351590847256796</v>
      </c>
      <c r="F105"/>
      <c r="G105" s="141" t="s">
        <v>323</v>
      </c>
      <c r="H105" s="142">
        <v>11798.43</v>
      </c>
      <c r="I105" s="142">
        <v>11658.35</v>
      </c>
      <c r="J105"/>
      <c r="K105" s="26"/>
      <c r="N105"/>
    </row>
    <row r="106" spans="1:14" ht="19.95" customHeight="1" x14ac:dyDescent="0.3">
      <c r="A106" s="141" t="s">
        <v>324</v>
      </c>
      <c r="B106" s="142">
        <v>65073.25</v>
      </c>
      <c r="C106" s="142">
        <v>57.99</v>
      </c>
      <c r="D106" s="142">
        <v>377333.2</v>
      </c>
      <c r="E106" s="142">
        <v>1.8625478565311571</v>
      </c>
      <c r="F106"/>
      <c r="G106" s="141" t="s">
        <v>324</v>
      </c>
      <c r="H106" s="142">
        <v>34937.760000000002</v>
      </c>
      <c r="I106" s="142">
        <v>34600.82</v>
      </c>
      <c r="J106"/>
      <c r="K106" s="26"/>
      <c r="N106"/>
    </row>
    <row r="107" spans="1:14" ht="19.95" customHeight="1" x14ac:dyDescent="0.3">
      <c r="A107" s="141" t="s">
        <v>325</v>
      </c>
      <c r="B107" s="142">
        <v>19630.82</v>
      </c>
      <c r="C107" s="142">
        <v>55.24</v>
      </c>
      <c r="D107" s="142">
        <v>108445.62</v>
      </c>
      <c r="E107" s="142">
        <v>1.6293651966195613</v>
      </c>
      <c r="F107"/>
      <c r="G107" s="141" t="s">
        <v>325</v>
      </c>
      <c r="H107" s="142">
        <v>12048.14</v>
      </c>
      <c r="I107" s="142">
        <v>11756.94</v>
      </c>
      <c r="J107"/>
      <c r="K107" s="26"/>
      <c r="N107"/>
    </row>
    <row r="108" spans="1:14" ht="19.95" customHeight="1" x14ac:dyDescent="0.3">
      <c r="A108" s="141" t="s">
        <v>326</v>
      </c>
      <c r="B108" s="142">
        <v>36689.03</v>
      </c>
      <c r="C108" s="142">
        <v>58.44</v>
      </c>
      <c r="D108" s="142">
        <v>214398.13</v>
      </c>
      <c r="E108" s="142">
        <v>1.4436094101111989</v>
      </c>
      <c r="F108"/>
      <c r="G108" s="141" t="s">
        <v>326</v>
      </c>
      <c r="H108" s="142">
        <v>25414.79</v>
      </c>
      <c r="I108" s="142">
        <v>23740.52</v>
      </c>
      <c r="J108"/>
      <c r="K108" s="26"/>
      <c r="N108"/>
    </row>
    <row r="109" spans="1:14" ht="19.95" customHeight="1" x14ac:dyDescent="0.3">
      <c r="A109" s="141" t="s">
        <v>327</v>
      </c>
      <c r="B109" s="142">
        <v>34794.97</v>
      </c>
      <c r="C109" s="142">
        <v>56.57</v>
      </c>
      <c r="D109" s="142">
        <v>196847.53</v>
      </c>
      <c r="E109" s="142">
        <v>1.0688828712869767</v>
      </c>
      <c r="F109"/>
      <c r="G109" s="141" t="s">
        <v>327</v>
      </c>
      <c r="H109" s="142">
        <v>32552.65</v>
      </c>
      <c r="I109" s="142">
        <v>31612.23</v>
      </c>
      <c r="J109"/>
      <c r="K109" s="26"/>
      <c r="N109"/>
    </row>
    <row r="110" spans="1:14" ht="19.95" customHeight="1" x14ac:dyDescent="0.3">
      <c r="A110" s="141" t="s">
        <v>328</v>
      </c>
      <c r="B110" s="142">
        <v>36363.620000000003</v>
      </c>
      <c r="C110" s="142">
        <v>59.38</v>
      </c>
      <c r="D110" s="142">
        <v>215913.41</v>
      </c>
      <c r="E110" s="142">
        <v>0.82026502569840221</v>
      </c>
      <c r="F110"/>
      <c r="G110" s="141" t="s">
        <v>328</v>
      </c>
      <c r="H110" s="142">
        <v>44331.55</v>
      </c>
      <c r="I110" s="142">
        <v>43493.72</v>
      </c>
      <c r="J110"/>
      <c r="K110" s="26"/>
      <c r="N110"/>
    </row>
    <row r="111" spans="1:14" ht="19.95" customHeight="1" x14ac:dyDescent="0.3">
      <c r="A111" s="141" t="s">
        <v>329</v>
      </c>
      <c r="B111" s="142">
        <v>46121.03</v>
      </c>
      <c r="C111" s="142">
        <v>59.49</v>
      </c>
      <c r="D111" s="142">
        <v>274389.82</v>
      </c>
      <c r="E111" s="142">
        <v>1.039350668227611</v>
      </c>
      <c r="F111"/>
      <c r="G111" s="141" t="s">
        <v>329</v>
      </c>
      <c r="H111" s="142">
        <v>44374.85</v>
      </c>
      <c r="I111" s="142">
        <v>44368.79</v>
      </c>
      <c r="J111"/>
      <c r="K111" s="26"/>
      <c r="N111"/>
    </row>
    <row r="112" spans="1:14" ht="19.95" customHeight="1" x14ac:dyDescent="0.3">
      <c r="A112" s="141" t="s">
        <v>330</v>
      </c>
      <c r="B112" s="142">
        <v>53781.48</v>
      </c>
      <c r="C112" s="142">
        <v>54.05</v>
      </c>
      <c r="D112" s="142">
        <v>290688.21000000002</v>
      </c>
      <c r="E112" s="142">
        <v>1.5544984409197014</v>
      </c>
      <c r="F112"/>
      <c r="G112" s="141" t="s">
        <v>330</v>
      </c>
      <c r="H112" s="142">
        <v>34597.32</v>
      </c>
      <c r="I112" s="142">
        <v>28302.81</v>
      </c>
      <c r="J112"/>
      <c r="K112" s="26"/>
      <c r="N112"/>
    </row>
    <row r="113" spans="1:14" ht="19.95" customHeight="1" x14ac:dyDescent="0.3">
      <c r="A113" s="141" t="s">
        <v>331</v>
      </c>
      <c r="B113" s="142">
        <v>121605.87</v>
      </c>
      <c r="C113" s="142">
        <v>48.54</v>
      </c>
      <c r="D113" s="142">
        <v>590263.37</v>
      </c>
      <c r="E113" s="142">
        <v>1.5177478059243723</v>
      </c>
      <c r="F113"/>
      <c r="G113" s="141" t="s">
        <v>331</v>
      </c>
      <c r="H113" s="142">
        <v>80122.58</v>
      </c>
      <c r="I113" s="142">
        <v>77969.710000000006</v>
      </c>
      <c r="J113"/>
      <c r="K113" s="26"/>
      <c r="N113"/>
    </row>
    <row r="114" spans="1:14" ht="19.95" customHeight="1" x14ac:dyDescent="0.3">
      <c r="A114" s="141" t="s">
        <v>332</v>
      </c>
      <c r="B114" s="142">
        <v>83992.78</v>
      </c>
      <c r="C114" s="142">
        <v>56.06</v>
      </c>
      <c r="D114" s="142">
        <v>470832.63</v>
      </c>
      <c r="E114" s="142">
        <v>1.2334645372693243</v>
      </c>
      <c r="F114"/>
      <c r="G114" s="141" t="s">
        <v>332</v>
      </c>
      <c r="H114" s="142">
        <v>68095.009999999995</v>
      </c>
      <c r="I114" s="142">
        <v>66816.36</v>
      </c>
      <c r="J114"/>
      <c r="K114" s="26"/>
      <c r="N114"/>
    </row>
    <row r="115" spans="1:14" ht="19.95" customHeight="1" x14ac:dyDescent="0.3">
      <c r="A115" s="141" t="s">
        <v>333</v>
      </c>
      <c r="B115" s="142">
        <v>54209.66</v>
      </c>
      <c r="C115" s="142">
        <v>48.15</v>
      </c>
      <c r="D115" s="142">
        <v>261018.48</v>
      </c>
      <c r="E115" s="142">
        <v>1.5159974954143653</v>
      </c>
      <c r="F115"/>
      <c r="G115" s="141" t="s">
        <v>333</v>
      </c>
      <c r="H115" s="142">
        <v>35758.410000000003</v>
      </c>
      <c r="I115" s="142">
        <v>35532.980000000003</v>
      </c>
      <c r="J115"/>
      <c r="K115" s="26"/>
      <c r="N115"/>
    </row>
    <row r="116" spans="1:14" ht="19.95" customHeight="1" x14ac:dyDescent="0.3">
      <c r="A116" s="141" t="s">
        <v>334</v>
      </c>
      <c r="B116" s="142">
        <v>30529.3</v>
      </c>
      <c r="C116" s="142">
        <v>52.39</v>
      </c>
      <c r="D116" s="142">
        <v>159928.19</v>
      </c>
      <c r="E116" s="142">
        <v>0.93033453805225585</v>
      </c>
      <c r="F116"/>
      <c r="G116" s="141" t="s">
        <v>334</v>
      </c>
      <c r="H116" s="142">
        <v>32815.4</v>
      </c>
      <c r="I116" s="142">
        <v>32325.35</v>
      </c>
      <c r="J116"/>
      <c r="K116" s="26"/>
      <c r="N116"/>
    </row>
    <row r="117" spans="1:14" ht="19.95" customHeight="1" x14ac:dyDescent="0.3">
      <c r="A117" s="141" t="s">
        <v>335</v>
      </c>
      <c r="B117" s="142">
        <v>36925.53</v>
      </c>
      <c r="C117" s="142">
        <v>52.16</v>
      </c>
      <c r="D117" s="142">
        <v>192600.06</v>
      </c>
      <c r="E117" s="142">
        <v>0.9284475774717722</v>
      </c>
      <c r="F117"/>
      <c r="G117" s="141" t="s">
        <v>335</v>
      </c>
      <c r="H117" s="142">
        <v>39771.26</v>
      </c>
      <c r="I117" s="142">
        <v>39344.67</v>
      </c>
      <c r="J117"/>
      <c r="K117" s="26"/>
      <c r="N117"/>
    </row>
    <row r="118" spans="1:14" ht="19.95" customHeight="1" x14ac:dyDescent="0.3">
      <c r="A118" s="141" t="s">
        <v>336</v>
      </c>
      <c r="B118" s="142">
        <v>53127.08</v>
      </c>
      <c r="C118" s="142">
        <v>51.37</v>
      </c>
      <c r="D118" s="142">
        <v>272936.27</v>
      </c>
      <c r="E118" s="142">
        <v>1.4948796222330334</v>
      </c>
      <c r="F118"/>
      <c r="G118" s="141" t="s">
        <v>336</v>
      </c>
      <c r="H118" s="142">
        <v>35539.370000000003</v>
      </c>
      <c r="I118" s="142">
        <v>31753.65</v>
      </c>
      <c r="J118"/>
      <c r="K118" s="26"/>
      <c r="N118"/>
    </row>
    <row r="119" spans="1:14" ht="19.95" customHeight="1" x14ac:dyDescent="0.3">
      <c r="A119" s="141" t="s">
        <v>337</v>
      </c>
      <c r="B119" s="142">
        <v>34321.14</v>
      </c>
      <c r="C119" s="142">
        <v>60.93</v>
      </c>
      <c r="D119" s="142">
        <v>209109.93</v>
      </c>
      <c r="E119" s="142">
        <v>1.4862133606662795</v>
      </c>
      <c r="F119"/>
      <c r="G119" s="141" t="s">
        <v>337</v>
      </c>
      <c r="H119" s="142">
        <v>23093.01</v>
      </c>
      <c r="I119" s="142">
        <v>17803.580000000002</v>
      </c>
      <c r="J119"/>
      <c r="K119" s="26"/>
      <c r="N119"/>
    </row>
    <row r="120" spans="1:14" ht="19.95" customHeight="1" x14ac:dyDescent="0.3">
      <c r="A120" s="141" t="s">
        <v>338</v>
      </c>
      <c r="B120" s="142">
        <v>54504.65</v>
      </c>
      <c r="C120" s="142">
        <v>57.37</v>
      </c>
      <c r="D120" s="142">
        <v>312686.37</v>
      </c>
      <c r="E120" s="142">
        <v>1.4633452547762065</v>
      </c>
      <c r="F120"/>
      <c r="G120" s="141" t="s">
        <v>338</v>
      </c>
      <c r="H120" s="142">
        <v>37246.61</v>
      </c>
      <c r="I120" s="142">
        <v>37060.97</v>
      </c>
      <c r="J120"/>
      <c r="K120" s="26"/>
      <c r="N120"/>
    </row>
    <row r="121" spans="1:14" ht="19.95" customHeight="1" x14ac:dyDescent="0.3">
      <c r="A121" s="141" t="s">
        <v>339</v>
      </c>
      <c r="B121" s="142">
        <v>55793.120000000003</v>
      </c>
      <c r="C121" s="142">
        <v>61.51</v>
      </c>
      <c r="D121" s="142">
        <v>343163.9</v>
      </c>
      <c r="E121" s="142">
        <v>1.3718933725444877</v>
      </c>
      <c r="F121"/>
      <c r="G121" s="141" t="s">
        <v>339</v>
      </c>
      <c r="H121" s="142">
        <v>40668.699999999997</v>
      </c>
      <c r="I121" s="142">
        <v>42493.919999999998</v>
      </c>
      <c r="J121"/>
      <c r="K121" s="26"/>
      <c r="N121"/>
    </row>
    <row r="122" spans="1:14" ht="19.95" customHeight="1" x14ac:dyDescent="0.3">
      <c r="A122" s="141" t="s">
        <v>340</v>
      </c>
      <c r="B122" s="142">
        <v>71155.009999999995</v>
      </c>
      <c r="C122" s="142">
        <v>61.4</v>
      </c>
      <c r="D122" s="142">
        <v>436884.05</v>
      </c>
      <c r="E122" s="142">
        <v>1.5410196391993931</v>
      </c>
      <c r="F122"/>
      <c r="G122" s="141" t="s">
        <v>340</v>
      </c>
      <c r="H122" s="142">
        <v>46173.98</v>
      </c>
      <c r="I122" s="142">
        <v>44772.04</v>
      </c>
      <c r="J122"/>
      <c r="K122" s="26"/>
      <c r="N122"/>
    </row>
    <row r="123" spans="1:14" ht="19.95" customHeight="1" x14ac:dyDescent="0.3">
      <c r="A123" s="141" t="s">
        <v>341</v>
      </c>
      <c r="B123" s="142">
        <v>73000.03</v>
      </c>
      <c r="C123" s="142">
        <v>61.1</v>
      </c>
      <c r="D123" s="142">
        <v>446052.38</v>
      </c>
      <c r="E123" s="142">
        <v>2.3143702997298528</v>
      </c>
      <c r="F123"/>
      <c r="G123" s="141" t="s">
        <v>341</v>
      </c>
      <c r="H123" s="142">
        <v>31542.07</v>
      </c>
      <c r="I123" s="142">
        <v>30662.61</v>
      </c>
      <c r="J123"/>
      <c r="K123" s="26"/>
      <c r="N123"/>
    </row>
    <row r="124" spans="1:14" ht="19.95" customHeight="1" x14ac:dyDescent="0.3">
      <c r="A124" s="141" t="s">
        <v>342</v>
      </c>
      <c r="B124" s="142">
        <v>46821.62</v>
      </c>
      <c r="C124" s="142">
        <v>66.010000000000005</v>
      </c>
      <c r="D124" s="142">
        <v>309053.07</v>
      </c>
      <c r="E124" s="142">
        <v>1.8923384767970231</v>
      </c>
      <c r="F124"/>
      <c r="G124" s="141" t="s">
        <v>342</v>
      </c>
      <c r="H124" s="142">
        <v>24742.73</v>
      </c>
      <c r="I124" s="142">
        <v>24696.15</v>
      </c>
      <c r="J124"/>
      <c r="K124" s="26"/>
      <c r="N124"/>
    </row>
    <row r="125" spans="1:14" ht="19.95" customHeight="1" x14ac:dyDescent="0.3">
      <c r="A125" s="141" t="s">
        <v>343</v>
      </c>
      <c r="B125" s="142">
        <v>125908.27</v>
      </c>
      <c r="C125" s="142">
        <v>66.540000000000006</v>
      </c>
      <c r="D125" s="142">
        <v>837773.15</v>
      </c>
      <c r="E125" s="142">
        <v>2.5129119063685459</v>
      </c>
      <c r="F125"/>
      <c r="G125" s="141" t="s">
        <v>343</v>
      </c>
      <c r="H125" s="142">
        <v>50104.53</v>
      </c>
      <c r="I125" s="142">
        <v>48216.38</v>
      </c>
      <c r="J125"/>
      <c r="K125" s="26"/>
      <c r="N125"/>
    </row>
    <row r="126" spans="1:14" ht="19.95" customHeight="1" x14ac:dyDescent="0.3">
      <c r="A126" s="141" t="s">
        <v>344</v>
      </c>
      <c r="B126" s="142">
        <v>135635.01999999999</v>
      </c>
      <c r="C126" s="142">
        <v>53.74</v>
      </c>
      <c r="D126" s="142">
        <v>728915.12</v>
      </c>
      <c r="E126" s="142">
        <v>1.6302791600989548</v>
      </c>
      <c r="F126"/>
      <c r="G126" s="141" t="s">
        <v>344</v>
      </c>
      <c r="H126" s="142">
        <v>83197.42</v>
      </c>
      <c r="I126" s="142">
        <v>93054.38</v>
      </c>
      <c r="J126"/>
      <c r="K126" s="26"/>
      <c r="N126"/>
    </row>
    <row r="127" spans="1:14" ht="19.95" customHeight="1" x14ac:dyDescent="0.3">
      <c r="A127" s="141" t="s">
        <v>345</v>
      </c>
      <c r="B127" s="142">
        <v>92341.72</v>
      </c>
      <c r="C127" s="142">
        <v>54.91</v>
      </c>
      <c r="D127" s="142">
        <v>507053.88</v>
      </c>
      <c r="E127" s="142">
        <v>1.3878866535255256</v>
      </c>
      <c r="F127"/>
      <c r="G127" s="141" t="s">
        <v>345</v>
      </c>
      <c r="H127" s="142">
        <v>66534.05</v>
      </c>
      <c r="I127" s="142">
        <v>65465.86</v>
      </c>
      <c r="J127"/>
      <c r="K127" s="26"/>
      <c r="N127"/>
    </row>
    <row r="128" spans="1:14" ht="19.95" customHeight="1" x14ac:dyDescent="0.3">
      <c r="A128" s="141" t="s">
        <v>346</v>
      </c>
      <c r="B128" s="142">
        <v>148030.9</v>
      </c>
      <c r="C128" s="142">
        <v>59.86</v>
      </c>
      <c r="D128" s="142">
        <v>886060.99</v>
      </c>
      <c r="E128" s="142">
        <v>1.4894397122681171</v>
      </c>
      <c r="F128"/>
      <c r="G128" s="141" t="s">
        <v>346</v>
      </c>
      <c r="H128" s="142">
        <v>99386.97</v>
      </c>
      <c r="I128" s="142">
        <v>98481.919999999998</v>
      </c>
      <c r="J128"/>
      <c r="K128" s="26"/>
      <c r="N128"/>
    </row>
    <row r="129" spans="1:14" ht="19.95" customHeight="1" x14ac:dyDescent="0.3">
      <c r="A129" s="141" t="s">
        <v>347</v>
      </c>
      <c r="B129" s="142">
        <v>67010.8</v>
      </c>
      <c r="C129" s="142">
        <v>60.84</v>
      </c>
      <c r="D129" s="142">
        <v>407716.63</v>
      </c>
      <c r="E129" s="142">
        <v>1.6259867481599588</v>
      </c>
      <c r="F129"/>
      <c r="G129" s="141" t="s">
        <v>347</v>
      </c>
      <c r="H129" s="142">
        <v>41212.39</v>
      </c>
      <c r="I129" s="142">
        <v>39939.4</v>
      </c>
      <c r="J129"/>
      <c r="K129" s="26"/>
      <c r="N129"/>
    </row>
    <row r="130" spans="1:14" ht="19.95" customHeight="1" x14ac:dyDescent="0.3">
      <c r="A130" s="141" t="s">
        <v>348</v>
      </c>
      <c r="B130" s="142">
        <v>44047.57</v>
      </c>
      <c r="C130" s="142">
        <v>47.06</v>
      </c>
      <c r="D130" s="142">
        <v>207294.89</v>
      </c>
      <c r="E130" s="142">
        <v>1.2448601115490106</v>
      </c>
      <c r="F130"/>
      <c r="G130" s="141" t="s">
        <v>348</v>
      </c>
      <c r="H130" s="142">
        <v>35383.550000000003</v>
      </c>
      <c r="I130" s="142">
        <v>35656.06</v>
      </c>
      <c r="J130"/>
      <c r="K130" s="26"/>
      <c r="N130"/>
    </row>
    <row r="131" spans="1:14" ht="19.95" customHeight="1" x14ac:dyDescent="0.3">
      <c r="A131" s="141" t="s">
        <v>349</v>
      </c>
      <c r="B131" s="142">
        <v>37792.370000000003</v>
      </c>
      <c r="C131" s="142">
        <v>50.73</v>
      </c>
      <c r="D131" s="142">
        <v>191735.47</v>
      </c>
      <c r="E131" s="142">
        <v>1.225117317320173</v>
      </c>
      <c r="F131"/>
      <c r="G131" s="141" t="s">
        <v>349</v>
      </c>
      <c r="H131" s="142">
        <v>30847.96</v>
      </c>
      <c r="I131" s="142">
        <v>31603.11</v>
      </c>
      <c r="J131"/>
      <c r="K131" s="26"/>
      <c r="N131"/>
    </row>
    <row r="132" spans="1:14" ht="19.95" customHeight="1" x14ac:dyDescent="0.3">
      <c r="A132" s="141" t="s">
        <v>350</v>
      </c>
      <c r="B132" s="142">
        <v>20170.12</v>
      </c>
      <c r="C132" s="142">
        <v>50.48</v>
      </c>
      <c r="D132" s="142">
        <v>101827.44</v>
      </c>
      <c r="E132" s="142">
        <v>0.82416332801464443</v>
      </c>
      <c r="F132"/>
      <c r="G132" s="141" t="s">
        <v>350</v>
      </c>
      <c r="H132" s="142">
        <v>24473.45</v>
      </c>
      <c r="I132" s="142">
        <v>25332.09</v>
      </c>
      <c r="J132"/>
      <c r="K132" s="26"/>
      <c r="N132"/>
    </row>
    <row r="133" spans="1:14" ht="19.95" customHeight="1" x14ac:dyDescent="0.3">
      <c r="A133" s="141" t="s">
        <v>351</v>
      </c>
      <c r="B133" s="142">
        <v>42754.1</v>
      </c>
      <c r="C133" s="142">
        <v>53.56</v>
      </c>
      <c r="D133" s="142">
        <v>228980.21</v>
      </c>
      <c r="E133" s="142">
        <v>1.2028689400913359</v>
      </c>
      <c r="F133"/>
      <c r="G133" s="141" t="s">
        <v>351</v>
      </c>
      <c r="H133" s="142">
        <v>35543.440000000002</v>
      </c>
      <c r="I133" s="142">
        <v>35479.01</v>
      </c>
      <c r="J133"/>
      <c r="K133" s="26"/>
      <c r="N133"/>
    </row>
    <row r="134" spans="1:14" ht="19.95" customHeight="1" x14ac:dyDescent="0.3">
      <c r="A134" s="141" t="s">
        <v>352</v>
      </c>
      <c r="B134" s="142">
        <v>1686.21</v>
      </c>
      <c r="C134" s="142">
        <v>60.99</v>
      </c>
      <c r="D134" s="142">
        <v>10283.81</v>
      </c>
      <c r="E134" s="142">
        <v>0.84824152656410901</v>
      </c>
      <c r="F134"/>
      <c r="G134" s="141" t="s">
        <v>352</v>
      </c>
      <c r="H134" s="142">
        <v>1987.8889999999999</v>
      </c>
      <c r="I134" s="142">
        <v>1847.13</v>
      </c>
      <c r="J134"/>
      <c r="K134" s="26"/>
      <c r="N134"/>
    </row>
    <row r="135" spans="1:14" ht="19.95" customHeight="1" x14ac:dyDescent="0.3">
      <c r="A135" s="141" t="s">
        <v>353</v>
      </c>
      <c r="B135" s="142">
        <v>771.27</v>
      </c>
      <c r="C135" s="142">
        <v>68.38</v>
      </c>
      <c r="D135" s="142">
        <v>5274.24</v>
      </c>
      <c r="E135" s="142">
        <v>0.82353129604715225</v>
      </c>
      <c r="F135"/>
      <c r="G135" s="141" t="s">
        <v>353</v>
      </c>
      <c r="H135" s="142">
        <v>936.54</v>
      </c>
      <c r="I135" s="142">
        <v>933.9</v>
      </c>
      <c r="J135"/>
      <c r="K135" s="26"/>
      <c r="N135"/>
    </row>
    <row r="136" spans="1:14" ht="19.95" customHeight="1" x14ac:dyDescent="0.3">
      <c r="A136" s="141" t="s">
        <v>354</v>
      </c>
      <c r="B136" s="142">
        <v>1738.53</v>
      </c>
      <c r="C136" s="142">
        <v>67.430000000000007</v>
      </c>
      <c r="D136" s="142">
        <v>11723.75</v>
      </c>
      <c r="E136" s="142">
        <v>1.4297592026053487</v>
      </c>
      <c r="F136"/>
      <c r="G136" s="141" t="s">
        <v>354</v>
      </c>
      <c r="H136" s="142">
        <v>1215.96</v>
      </c>
      <c r="I136" s="142">
        <v>1012.04</v>
      </c>
      <c r="J136"/>
      <c r="K136" s="26"/>
      <c r="N136"/>
    </row>
    <row r="137" spans="1:14" ht="19.95" customHeight="1" x14ac:dyDescent="0.3">
      <c r="A137" s="141" t="s">
        <v>355</v>
      </c>
      <c r="B137" s="142">
        <v>1449.75</v>
      </c>
      <c r="C137" s="142">
        <v>52.03</v>
      </c>
      <c r="D137" s="142">
        <v>7543.19</v>
      </c>
      <c r="E137" s="142">
        <v>0.64964599390571787</v>
      </c>
      <c r="F137"/>
      <c r="G137" s="141" t="s">
        <v>355</v>
      </c>
      <c r="H137" s="142">
        <v>2231.6</v>
      </c>
      <c r="I137" s="142">
        <v>2069.9699999999998</v>
      </c>
      <c r="J137"/>
      <c r="K137" s="26"/>
      <c r="N137"/>
    </row>
    <row r="138" spans="1:14" ht="19.95" customHeight="1" x14ac:dyDescent="0.3">
      <c r="A138" s="141" t="s">
        <v>356</v>
      </c>
      <c r="B138" s="142">
        <v>1648.68</v>
      </c>
      <c r="C138" s="142">
        <v>61.35</v>
      </c>
      <c r="D138" s="142">
        <v>10115.209999999999</v>
      </c>
      <c r="E138" s="142">
        <v>1.855785682125169</v>
      </c>
      <c r="F138"/>
      <c r="G138" s="141" t="s">
        <v>356</v>
      </c>
      <c r="H138" s="142">
        <v>888.4</v>
      </c>
      <c r="I138" s="142">
        <v>983.46</v>
      </c>
      <c r="J138"/>
      <c r="K138" s="26"/>
      <c r="N138"/>
    </row>
    <row r="139" spans="1:14" ht="19.95" customHeight="1" x14ac:dyDescent="0.3">
      <c r="A139" s="141" t="s">
        <v>357</v>
      </c>
      <c r="B139" s="142">
        <v>733.26</v>
      </c>
      <c r="C139" s="142">
        <v>60.85</v>
      </c>
      <c r="D139" s="142">
        <v>4461.78</v>
      </c>
      <c r="E139" s="142">
        <v>1.6701439504373177</v>
      </c>
      <c r="F139"/>
      <c r="G139" s="141" t="s">
        <v>357</v>
      </c>
      <c r="H139" s="142">
        <v>439.04</v>
      </c>
      <c r="I139" s="142">
        <v>354.66</v>
      </c>
      <c r="J139"/>
      <c r="K139" s="26"/>
      <c r="N139"/>
    </row>
    <row r="140" spans="1:14" ht="19.95" customHeight="1" x14ac:dyDescent="0.3">
      <c r="A140" s="141" t="s">
        <v>358</v>
      </c>
      <c r="B140" s="142">
        <v>2313.6799999999998</v>
      </c>
      <c r="C140" s="142">
        <v>65.55</v>
      </c>
      <c r="D140" s="142">
        <v>15166.53</v>
      </c>
      <c r="E140" s="142">
        <v>2.1782577176911415</v>
      </c>
      <c r="F140"/>
      <c r="G140" s="141" t="s">
        <v>358</v>
      </c>
      <c r="H140" s="142">
        <v>1062.17</v>
      </c>
      <c r="I140" s="142">
        <v>973.08</v>
      </c>
      <c r="J140"/>
      <c r="K140" s="26"/>
      <c r="N140"/>
    </row>
    <row r="141" spans="1:14" ht="19.95" customHeight="1" x14ac:dyDescent="0.3">
      <c r="A141" s="141" t="s">
        <v>359</v>
      </c>
      <c r="B141" s="142">
        <v>1865.64</v>
      </c>
      <c r="C141" s="142">
        <v>59.7</v>
      </c>
      <c r="D141" s="142">
        <v>11138.05</v>
      </c>
      <c r="E141" s="142">
        <v>0.83809814738279642</v>
      </c>
      <c r="F141"/>
      <c r="G141" s="141" t="s">
        <v>359</v>
      </c>
      <c r="H141" s="142">
        <v>2226.04</v>
      </c>
      <c r="I141" s="142">
        <v>1200.3800000000001</v>
      </c>
      <c r="J141"/>
      <c r="K141" s="26"/>
      <c r="N141"/>
    </row>
    <row r="142" spans="1:14" ht="19.95" customHeight="1" x14ac:dyDescent="0.3">
      <c r="A142" s="141" t="s">
        <v>360</v>
      </c>
      <c r="B142" s="142">
        <v>750.11</v>
      </c>
      <c r="C142" s="142">
        <v>66.5</v>
      </c>
      <c r="D142" s="142">
        <v>4988.3999999999996</v>
      </c>
      <c r="E142" s="142">
        <v>0.46502588264467937</v>
      </c>
      <c r="F142"/>
      <c r="G142" s="141" t="s">
        <v>360</v>
      </c>
      <c r="H142" s="142">
        <v>1613.05</v>
      </c>
      <c r="I142" s="142">
        <v>684.4</v>
      </c>
      <c r="J142"/>
      <c r="K142" s="26"/>
      <c r="N142"/>
    </row>
    <row r="143" spans="1:14" ht="22.05" customHeight="1" x14ac:dyDescent="0.3">
      <c r="A143" s="71" t="s">
        <v>74</v>
      </c>
      <c r="B143" s="109">
        <v>1754380.3000000003</v>
      </c>
      <c r="C143" s="109">
        <v>56.68</v>
      </c>
      <c r="D143" s="109">
        <v>9944538.2600000035</v>
      </c>
      <c r="E143" s="109">
        <v>1.4440424759064832</v>
      </c>
      <c r="F143"/>
      <c r="G143" s="71" t="s">
        <v>74</v>
      </c>
      <c r="H143" s="109">
        <v>1214909.0689999999</v>
      </c>
      <c r="I143" s="109">
        <v>1194053.3999999999</v>
      </c>
      <c r="J143"/>
      <c r="K143" s="26"/>
      <c r="N143"/>
    </row>
    <row r="144" spans="1:14" x14ac:dyDescent="0.3">
      <c r="C144" s="26"/>
      <c r="F144"/>
      <c r="H144"/>
      <c r="I144"/>
      <c r="J144"/>
      <c r="K144" s="26"/>
      <c r="N144"/>
    </row>
    <row r="145" spans="1:14" x14ac:dyDescent="0.3">
      <c r="C145" s="26"/>
      <c r="F145"/>
      <c r="H145"/>
      <c r="I145"/>
      <c r="J145"/>
      <c r="K145" s="26"/>
      <c r="N145"/>
    </row>
    <row r="146" spans="1:14" x14ac:dyDescent="0.3">
      <c r="A146">
        <v>2021</v>
      </c>
      <c r="C146" s="26"/>
      <c r="F146"/>
      <c r="G146" s="26"/>
      <c r="J146"/>
      <c r="K146" s="26"/>
      <c r="N146"/>
    </row>
    <row r="147" spans="1:14" ht="34.950000000000003" customHeight="1" x14ac:dyDescent="0.3">
      <c r="A147" s="62" t="s">
        <v>296</v>
      </c>
      <c r="B147" s="62" t="s">
        <v>189</v>
      </c>
      <c r="C147" s="62" t="s">
        <v>292</v>
      </c>
      <c r="D147" s="62" t="s">
        <v>293</v>
      </c>
      <c r="E147" s="62" t="s">
        <v>241</v>
      </c>
      <c r="F147"/>
      <c r="G147" s="26"/>
      <c r="J147"/>
      <c r="K147" s="26"/>
      <c r="N147"/>
    </row>
    <row r="148" spans="1:14" ht="15.6" x14ac:dyDescent="0.3">
      <c r="A148" s="91" t="s">
        <v>318</v>
      </c>
      <c r="B148" s="91" t="s">
        <v>319</v>
      </c>
      <c r="C148" s="91" t="s">
        <v>320</v>
      </c>
      <c r="D148" s="92" t="s">
        <v>321</v>
      </c>
      <c r="E148" s="92" t="s">
        <v>322</v>
      </c>
      <c r="F148"/>
      <c r="G148" s="26"/>
      <c r="J148"/>
      <c r="K148" s="26"/>
      <c r="N148"/>
    </row>
    <row r="149" spans="1:14" ht="19.95" customHeight="1" x14ac:dyDescent="0.3">
      <c r="A149" s="72" t="s">
        <v>323</v>
      </c>
      <c r="B149" s="107">
        <v>18894.009999999998</v>
      </c>
      <c r="C149" s="107">
        <v>46.64</v>
      </c>
      <c r="D149" s="107">
        <v>88116.57</v>
      </c>
      <c r="E149" s="107">
        <v>1.6014003558100525</v>
      </c>
      <c r="F149"/>
      <c r="G149" s="26"/>
      <c r="J149"/>
      <c r="K149" s="26"/>
      <c r="N149"/>
    </row>
    <row r="150" spans="1:14" ht="19.95" customHeight="1" x14ac:dyDescent="0.3">
      <c r="A150" s="72" t="s">
        <v>324</v>
      </c>
      <c r="B150" s="107">
        <v>68741.09</v>
      </c>
      <c r="C150" s="107">
        <v>58.87</v>
      </c>
      <c r="D150" s="107">
        <v>404665.04</v>
      </c>
      <c r="E150" s="107">
        <v>1.9675299733010929</v>
      </c>
      <c r="F150"/>
      <c r="G150" s="26"/>
      <c r="J150"/>
      <c r="K150" s="26"/>
      <c r="N150"/>
    </row>
    <row r="151" spans="1:14" ht="19.95" customHeight="1" x14ac:dyDescent="0.3">
      <c r="A151" s="72" t="s">
        <v>325</v>
      </c>
      <c r="B151" s="107">
        <v>22491.95</v>
      </c>
      <c r="C151" s="107">
        <v>51.78</v>
      </c>
      <c r="D151" s="107">
        <v>116456.34</v>
      </c>
      <c r="E151" s="107">
        <v>1.8668400267593173</v>
      </c>
      <c r="F151"/>
      <c r="G151" s="26"/>
      <c r="J151"/>
      <c r="K151" s="26"/>
      <c r="N151"/>
    </row>
    <row r="152" spans="1:14" ht="19.95" customHeight="1" x14ac:dyDescent="0.3">
      <c r="A152" s="72" t="s">
        <v>326</v>
      </c>
      <c r="B152" s="107">
        <v>39850.76</v>
      </c>
      <c r="C152" s="107">
        <v>59.7</v>
      </c>
      <c r="D152" s="107">
        <v>237916.96</v>
      </c>
      <c r="E152" s="107">
        <v>1.5680145301220274</v>
      </c>
      <c r="F152"/>
      <c r="G152" s="26"/>
      <c r="J152"/>
      <c r="K152" s="26"/>
      <c r="N152"/>
    </row>
    <row r="153" spans="1:14" ht="19.95" customHeight="1" x14ac:dyDescent="0.3">
      <c r="A153" s="72" t="s">
        <v>327</v>
      </c>
      <c r="B153" s="107">
        <v>38640.6</v>
      </c>
      <c r="C153" s="107">
        <v>64.02</v>
      </c>
      <c r="D153" s="107">
        <v>247366.27</v>
      </c>
      <c r="E153" s="107">
        <v>1.1870185683807615</v>
      </c>
      <c r="F153"/>
      <c r="G153" s="26"/>
      <c r="J153"/>
      <c r="K153" s="26"/>
      <c r="N153"/>
    </row>
    <row r="154" spans="1:14" ht="19.95" customHeight="1" x14ac:dyDescent="0.3">
      <c r="A154" s="72" t="s">
        <v>328</v>
      </c>
      <c r="B154" s="107">
        <v>35113.22</v>
      </c>
      <c r="C154" s="107">
        <v>56.45</v>
      </c>
      <c r="D154" s="107">
        <v>198222.01</v>
      </c>
      <c r="E154" s="107">
        <v>0.79205937983219621</v>
      </c>
      <c r="F154"/>
      <c r="G154" s="26"/>
      <c r="J154"/>
      <c r="K154" s="26"/>
      <c r="N154"/>
    </row>
    <row r="155" spans="1:14" ht="19.95" customHeight="1" x14ac:dyDescent="0.3">
      <c r="A155" s="72" t="s">
        <v>329</v>
      </c>
      <c r="B155" s="107">
        <v>45344.49</v>
      </c>
      <c r="C155" s="107">
        <v>60.28</v>
      </c>
      <c r="D155" s="107">
        <v>273358.61</v>
      </c>
      <c r="E155" s="107">
        <v>1.0218511161164487</v>
      </c>
      <c r="F155"/>
      <c r="G155" s="26"/>
      <c r="J155"/>
      <c r="K155" s="26"/>
      <c r="N155"/>
    </row>
    <row r="156" spans="1:14" ht="19.95" customHeight="1" x14ac:dyDescent="0.3">
      <c r="A156" s="72" t="s">
        <v>330</v>
      </c>
      <c r="B156" s="107">
        <v>56671.26</v>
      </c>
      <c r="C156" s="107">
        <v>52.07</v>
      </c>
      <c r="D156" s="107">
        <v>295075.52</v>
      </c>
      <c r="E156" s="107">
        <v>1.638024563752337</v>
      </c>
      <c r="F156"/>
      <c r="G156" s="26"/>
      <c r="J156"/>
      <c r="K156" s="26"/>
      <c r="N156"/>
    </row>
    <row r="157" spans="1:14" ht="19.95" customHeight="1" x14ac:dyDescent="0.3">
      <c r="A157" s="72" t="s">
        <v>331</v>
      </c>
      <c r="B157" s="107">
        <v>124027.77</v>
      </c>
      <c r="C157" s="107">
        <v>49.64</v>
      </c>
      <c r="D157" s="107">
        <v>615697.87</v>
      </c>
      <c r="E157" s="107">
        <v>1.5479752399386042</v>
      </c>
      <c r="F157"/>
      <c r="G157" s="26"/>
      <c r="J157"/>
      <c r="K157" s="26"/>
      <c r="N157"/>
    </row>
    <row r="158" spans="1:14" ht="19.95" customHeight="1" x14ac:dyDescent="0.3">
      <c r="A158" s="72" t="s">
        <v>332</v>
      </c>
      <c r="B158" s="107">
        <v>89125.2</v>
      </c>
      <c r="C158" s="107">
        <v>57.61</v>
      </c>
      <c r="D158" s="107">
        <v>513490.07</v>
      </c>
      <c r="E158" s="107">
        <v>1.3088359925345485</v>
      </c>
      <c r="F158"/>
      <c r="G158" s="26"/>
      <c r="J158"/>
      <c r="K158" s="26"/>
      <c r="N158"/>
    </row>
    <row r="159" spans="1:14" ht="19.95" customHeight="1" x14ac:dyDescent="0.3">
      <c r="A159" s="72" t="s">
        <v>333</v>
      </c>
      <c r="B159" s="107">
        <v>51620.95</v>
      </c>
      <c r="C159" s="107">
        <v>50.16</v>
      </c>
      <c r="D159" s="107">
        <v>258951.46</v>
      </c>
      <c r="E159" s="107">
        <v>1.4436030572947733</v>
      </c>
      <c r="F159"/>
      <c r="G159" s="26"/>
      <c r="J159"/>
      <c r="K159" s="26"/>
      <c r="N159"/>
    </row>
    <row r="160" spans="1:14" ht="19.95" customHeight="1" x14ac:dyDescent="0.3">
      <c r="A160" s="72" t="s">
        <v>334</v>
      </c>
      <c r="B160" s="107">
        <v>30388.14</v>
      </c>
      <c r="C160" s="107">
        <v>49.74</v>
      </c>
      <c r="D160" s="107">
        <v>151157.12</v>
      </c>
      <c r="E160" s="107">
        <v>0.92603289918757647</v>
      </c>
      <c r="F160"/>
      <c r="G160" s="26"/>
      <c r="J160"/>
      <c r="K160" s="26"/>
      <c r="N160"/>
    </row>
    <row r="161" spans="1:14" ht="19.95" customHeight="1" x14ac:dyDescent="0.3">
      <c r="A161" s="72" t="s">
        <v>335</v>
      </c>
      <c r="B161" s="107">
        <v>37043.19</v>
      </c>
      <c r="C161" s="107">
        <v>51.34</v>
      </c>
      <c r="D161" s="107">
        <v>190180.14</v>
      </c>
      <c r="E161" s="107">
        <v>0.93140599518345657</v>
      </c>
      <c r="F161"/>
      <c r="G161" s="26"/>
      <c r="J161"/>
      <c r="K161" s="26"/>
      <c r="N161"/>
    </row>
    <row r="162" spans="1:14" ht="19.95" customHeight="1" x14ac:dyDescent="0.3">
      <c r="A162" s="72" t="s">
        <v>336</v>
      </c>
      <c r="B162" s="107">
        <v>50305.51</v>
      </c>
      <c r="C162" s="107">
        <v>52.67</v>
      </c>
      <c r="D162" s="107">
        <v>264950.78000000003</v>
      </c>
      <c r="E162" s="107">
        <v>1.4154868248930692</v>
      </c>
      <c r="F162"/>
      <c r="G162" s="26"/>
      <c r="J162"/>
      <c r="K162" s="26"/>
      <c r="N162"/>
    </row>
    <row r="163" spans="1:14" ht="19.95" customHeight="1" x14ac:dyDescent="0.3">
      <c r="A163" s="72" t="s">
        <v>337</v>
      </c>
      <c r="B163" s="107">
        <v>32586.19</v>
      </c>
      <c r="C163" s="107">
        <v>62.14</v>
      </c>
      <c r="D163" s="107">
        <v>202501.4</v>
      </c>
      <c r="E163" s="107">
        <v>1.411084566282178</v>
      </c>
      <c r="F163"/>
      <c r="G163" s="26"/>
      <c r="J163"/>
      <c r="K163" s="26"/>
      <c r="N163"/>
    </row>
    <row r="164" spans="1:14" ht="19.95" customHeight="1" x14ac:dyDescent="0.3">
      <c r="A164" s="72" t="s">
        <v>338</v>
      </c>
      <c r="B164" s="107">
        <v>51258.22</v>
      </c>
      <c r="C164" s="107">
        <v>57.95</v>
      </c>
      <c r="D164" s="107">
        <v>297042.32</v>
      </c>
      <c r="E164" s="107">
        <v>1.3761848393719589</v>
      </c>
      <c r="F164"/>
      <c r="G164" s="26"/>
      <c r="J164"/>
      <c r="K164" s="26"/>
      <c r="N164"/>
    </row>
    <row r="165" spans="1:14" ht="19.95" customHeight="1" x14ac:dyDescent="0.3">
      <c r="A165" s="72" t="s">
        <v>339</v>
      </c>
      <c r="B165" s="107">
        <v>54968.44</v>
      </c>
      <c r="C165" s="107">
        <v>59.46</v>
      </c>
      <c r="D165" s="107">
        <v>326826.64</v>
      </c>
      <c r="E165" s="107">
        <v>1.3516153700511697</v>
      </c>
      <c r="F165"/>
      <c r="G165" s="26"/>
      <c r="J165"/>
      <c r="K165" s="26"/>
      <c r="N165"/>
    </row>
    <row r="166" spans="1:14" ht="19.95" customHeight="1" x14ac:dyDescent="0.3">
      <c r="A166" s="72" t="s">
        <v>340</v>
      </c>
      <c r="B166" s="107">
        <v>72439.86</v>
      </c>
      <c r="C166" s="107">
        <v>59.26</v>
      </c>
      <c r="D166" s="107">
        <v>429311.01</v>
      </c>
      <c r="E166" s="107">
        <v>1.56884591711609</v>
      </c>
      <c r="F166"/>
      <c r="G166" s="26"/>
      <c r="J166"/>
      <c r="K166" s="26"/>
      <c r="N166"/>
    </row>
    <row r="167" spans="1:14" ht="19.95" customHeight="1" x14ac:dyDescent="0.3">
      <c r="A167" s="72" t="s">
        <v>341</v>
      </c>
      <c r="B167" s="107">
        <v>75713.289999999994</v>
      </c>
      <c r="C167" s="107">
        <v>60.99</v>
      </c>
      <c r="D167" s="107">
        <v>461798.12</v>
      </c>
      <c r="E167" s="107">
        <v>2.4003906528645707</v>
      </c>
      <c r="F167"/>
      <c r="G167" s="26"/>
      <c r="J167"/>
      <c r="K167" s="26"/>
      <c r="N167"/>
    </row>
    <row r="168" spans="1:14" ht="19.95" customHeight="1" x14ac:dyDescent="0.3">
      <c r="A168" s="72" t="s">
        <v>342</v>
      </c>
      <c r="B168" s="107">
        <v>48487.59</v>
      </c>
      <c r="C168" s="107">
        <v>63.37</v>
      </c>
      <c r="D168" s="107">
        <v>307279.68</v>
      </c>
      <c r="E168" s="107">
        <v>1.9596701738247961</v>
      </c>
      <c r="F168"/>
      <c r="G168" s="26"/>
      <c r="J168"/>
      <c r="K168" s="26"/>
      <c r="N168"/>
    </row>
    <row r="169" spans="1:14" ht="19.95" customHeight="1" x14ac:dyDescent="0.3">
      <c r="A169" s="72" t="s">
        <v>343</v>
      </c>
      <c r="B169" s="107">
        <v>128737.95</v>
      </c>
      <c r="C169" s="107">
        <v>61.09</v>
      </c>
      <c r="D169" s="107">
        <v>786475.65</v>
      </c>
      <c r="E169" s="107">
        <v>2.5693874386208195</v>
      </c>
      <c r="F169"/>
      <c r="G169" s="26"/>
      <c r="J169"/>
      <c r="K169" s="26"/>
      <c r="N169"/>
    </row>
    <row r="170" spans="1:14" ht="19.95" customHeight="1" x14ac:dyDescent="0.3">
      <c r="A170" s="72" t="s">
        <v>344</v>
      </c>
      <c r="B170" s="107">
        <v>134609.22</v>
      </c>
      <c r="C170" s="107">
        <v>50.07</v>
      </c>
      <c r="D170" s="107">
        <v>674002</v>
      </c>
      <c r="E170" s="107">
        <v>1.6179494508363361</v>
      </c>
      <c r="F170"/>
      <c r="G170" s="26"/>
      <c r="J170"/>
      <c r="K170" s="26"/>
      <c r="N170"/>
    </row>
    <row r="171" spans="1:14" ht="19.95" customHeight="1" x14ac:dyDescent="0.3">
      <c r="A171" s="72" t="s">
        <v>345</v>
      </c>
      <c r="B171" s="107">
        <v>88049.64</v>
      </c>
      <c r="C171" s="107">
        <v>55.58</v>
      </c>
      <c r="D171" s="107">
        <v>489418.62</v>
      </c>
      <c r="E171" s="107">
        <v>1.3233771279517781</v>
      </c>
      <c r="F171"/>
      <c r="G171" s="26"/>
      <c r="J171"/>
      <c r="K171" s="26"/>
      <c r="N171"/>
    </row>
    <row r="172" spans="1:14" ht="19.95" customHeight="1" x14ac:dyDescent="0.3">
      <c r="A172" s="72" t="s">
        <v>346</v>
      </c>
      <c r="B172" s="107">
        <v>138450.43</v>
      </c>
      <c r="C172" s="107">
        <v>57.25</v>
      </c>
      <c r="D172" s="107">
        <v>792662.09</v>
      </c>
      <c r="E172" s="107">
        <v>1.3930440781120501</v>
      </c>
      <c r="F172"/>
      <c r="G172" s="26"/>
      <c r="J172"/>
      <c r="K172" s="26"/>
      <c r="N172"/>
    </row>
    <row r="173" spans="1:14" ht="19.95" customHeight="1" x14ac:dyDescent="0.3">
      <c r="A173" s="72" t="s">
        <v>347</v>
      </c>
      <c r="B173" s="107">
        <v>61394.39</v>
      </c>
      <c r="C173" s="107">
        <v>61.84</v>
      </c>
      <c r="D173" s="107">
        <v>379666.19</v>
      </c>
      <c r="E173" s="107">
        <v>1.4897071002191331</v>
      </c>
      <c r="F173"/>
      <c r="G173" s="26"/>
      <c r="J173"/>
      <c r="K173" s="26"/>
      <c r="N173"/>
    </row>
    <row r="174" spans="1:14" ht="19.95" customHeight="1" x14ac:dyDescent="0.3">
      <c r="A174" s="72" t="s">
        <v>348</v>
      </c>
      <c r="B174" s="107">
        <v>42110.04</v>
      </c>
      <c r="C174" s="107">
        <v>46.38</v>
      </c>
      <c r="D174" s="107">
        <v>195323.29</v>
      </c>
      <c r="E174" s="107">
        <v>1.190102180250427</v>
      </c>
      <c r="F174"/>
      <c r="G174" s="26"/>
      <c r="J174"/>
      <c r="K174" s="26"/>
      <c r="N174"/>
    </row>
    <row r="175" spans="1:14" ht="19.95" customHeight="1" x14ac:dyDescent="0.3">
      <c r="A175" s="72" t="s">
        <v>349</v>
      </c>
      <c r="B175" s="107">
        <v>38151.910000000003</v>
      </c>
      <c r="C175" s="107">
        <v>51.27</v>
      </c>
      <c r="D175" s="107">
        <v>195600.69</v>
      </c>
      <c r="E175" s="107">
        <v>1.2367725450888811</v>
      </c>
      <c r="F175"/>
      <c r="G175" s="26"/>
      <c r="J175"/>
      <c r="K175" s="26"/>
      <c r="N175"/>
    </row>
    <row r="176" spans="1:14" ht="19.95" customHeight="1" x14ac:dyDescent="0.3">
      <c r="A176" s="72" t="s">
        <v>350</v>
      </c>
      <c r="B176" s="107">
        <v>18925.740000000002</v>
      </c>
      <c r="C176" s="107">
        <v>51.11</v>
      </c>
      <c r="D176" s="107">
        <v>96723.97</v>
      </c>
      <c r="E176" s="107">
        <v>0.77331720701413165</v>
      </c>
      <c r="F176"/>
      <c r="G176" s="26"/>
      <c r="J176"/>
      <c r="K176" s="26"/>
      <c r="N176"/>
    </row>
    <row r="177" spans="1:14" ht="19.95" customHeight="1" x14ac:dyDescent="0.3">
      <c r="A177" s="72" t="s">
        <v>351</v>
      </c>
      <c r="B177" s="107">
        <v>40298.589999999997</v>
      </c>
      <c r="C177" s="107">
        <v>55.08</v>
      </c>
      <c r="D177" s="107">
        <v>221979.41</v>
      </c>
      <c r="E177" s="107">
        <v>1.1337841807095765</v>
      </c>
      <c r="F177"/>
      <c r="G177" s="26"/>
      <c r="J177"/>
      <c r="K177" s="26"/>
      <c r="N177"/>
    </row>
    <row r="178" spans="1:14" ht="19.95" customHeight="1" x14ac:dyDescent="0.3">
      <c r="A178" s="72" t="s">
        <v>352</v>
      </c>
      <c r="B178" s="107">
        <v>1735.3</v>
      </c>
      <c r="C178" s="107">
        <v>54.95</v>
      </c>
      <c r="D178" s="107">
        <v>9534.86</v>
      </c>
      <c r="E178" s="107">
        <v>0.8729360643375963</v>
      </c>
      <c r="F178"/>
      <c r="G178" s="26"/>
      <c r="J178"/>
      <c r="K178" s="26"/>
      <c r="N178"/>
    </row>
    <row r="179" spans="1:14" ht="19.95" customHeight="1" x14ac:dyDescent="0.3">
      <c r="A179" s="72" t="s">
        <v>353</v>
      </c>
      <c r="B179" s="107">
        <v>884.95</v>
      </c>
      <c r="C179" s="107">
        <v>65.459999999999994</v>
      </c>
      <c r="D179" s="107">
        <v>5793.3</v>
      </c>
      <c r="E179" s="107">
        <v>0.94491425886774727</v>
      </c>
      <c r="F179"/>
      <c r="G179" s="26"/>
      <c r="J179"/>
      <c r="K179" s="26"/>
      <c r="N179"/>
    </row>
    <row r="180" spans="1:14" ht="19.95" customHeight="1" x14ac:dyDescent="0.3">
      <c r="A180" s="72" t="s">
        <v>354</v>
      </c>
      <c r="B180" s="107">
        <v>1791.43</v>
      </c>
      <c r="C180" s="107">
        <v>63.14</v>
      </c>
      <c r="D180" s="107">
        <v>11311.4</v>
      </c>
      <c r="E180" s="107">
        <v>1.473263923155367</v>
      </c>
      <c r="F180"/>
      <c r="G180" s="26"/>
      <c r="J180"/>
      <c r="K180" s="26"/>
      <c r="N180"/>
    </row>
    <row r="181" spans="1:14" ht="19.95" customHeight="1" x14ac:dyDescent="0.3">
      <c r="A181" s="72" t="s">
        <v>355</v>
      </c>
      <c r="B181" s="107">
        <v>1530.83</v>
      </c>
      <c r="C181" s="107">
        <v>58.3</v>
      </c>
      <c r="D181" s="107">
        <v>8924.08</v>
      </c>
      <c r="E181" s="107">
        <v>0.68597867001254709</v>
      </c>
      <c r="F181"/>
      <c r="G181" s="26"/>
      <c r="J181"/>
      <c r="K181" s="26"/>
      <c r="N181"/>
    </row>
    <row r="182" spans="1:14" ht="19.95" customHeight="1" x14ac:dyDescent="0.3">
      <c r="A182" s="72" t="s">
        <v>356</v>
      </c>
      <c r="B182" s="107">
        <v>1553.82</v>
      </c>
      <c r="C182" s="107">
        <v>53.45</v>
      </c>
      <c r="D182" s="107">
        <v>8304.59</v>
      </c>
      <c r="E182" s="107">
        <v>1.7490094552003601</v>
      </c>
      <c r="F182"/>
      <c r="G182" s="26"/>
      <c r="J182"/>
      <c r="K182" s="26"/>
      <c r="N182"/>
    </row>
    <row r="183" spans="1:14" ht="19.95" customHeight="1" x14ac:dyDescent="0.3">
      <c r="A183" s="72" t="s">
        <v>357</v>
      </c>
      <c r="B183" s="107">
        <v>754.27</v>
      </c>
      <c r="C183" s="107">
        <v>58.53</v>
      </c>
      <c r="D183" s="107">
        <v>4414.93</v>
      </c>
      <c r="E183" s="107">
        <v>1.7179983600583089</v>
      </c>
      <c r="F183"/>
      <c r="G183" s="26"/>
      <c r="J183"/>
      <c r="K183" s="26"/>
      <c r="N183"/>
    </row>
    <row r="184" spans="1:14" ht="19.95" customHeight="1" x14ac:dyDescent="0.3">
      <c r="A184" s="72" t="s">
        <v>358</v>
      </c>
      <c r="B184" s="107">
        <v>2229.4899999999998</v>
      </c>
      <c r="C184" s="107">
        <v>60.58</v>
      </c>
      <c r="D184" s="107">
        <v>13505.81</v>
      </c>
      <c r="E184" s="107">
        <v>2.0989954527053105</v>
      </c>
      <c r="F184"/>
      <c r="G184" s="26"/>
      <c r="J184"/>
      <c r="K184" s="26"/>
      <c r="N184"/>
    </row>
    <row r="185" spans="1:14" ht="19.95" customHeight="1" x14ac:dyDescent="0.3">
      <c r="A185" s="72" t="s">
        <v>359</v>
      </c>
      <c r="B185" s="107">
        <v>1736.08</v>
      </c>
      <c r="C185" s="107">
        <v>56.64</v>
      </c>
      <c r="D185" s="107">
        <v>9832.67</v>
      </c>
      <c r="E185" s="107">
        <v>0.77989613843417005</v>
      </c>
      <c r="F185"/>
      <c r="G185" s="26"/>
      <c r="J185"/>
      <c r="K185" s="26"/>
      <c r="N185"/>
    </row>
    <row r="186" spans="1:14" ht="19.95" customHeight="1" x14ac:dyDescent="0.3">
      <c r="A186" s="72" t="s">
        <v>360</v>
      </c>
      <c r="B186" s="107">
        <v>825.39</v>
      </c>
      <c r="C186" s="107">
        <v>69.67</v>
      </c>
      <c r="D186" s="107">
        <v>5750.19</v>
      </c>
      <c r="E186" s="107">
        <v>0.51169523573354825</v>
      </c>
      <c r="F186"/>
      <c r="G186" s="26"/>
      <c r="J186"/>
      <c r="K186" s="26"/>
      <c r="N186"/>
    </row>
    <row r="187" spans="1:14" ht="22.05" customHeight="1" x14ac:dyDescent="0.3">
      <c r="A187" s="71" t="s">
        <v>74</v>
      </c>
      <c r="B187" s="109">
        <v>1747481.1999999995</v>
      </c>
      <c r="C187" s="109">
        <v>56.02</v>
      </c>
      <c r="D187" s="109">
        <v>9789587.6699999981</v>
      </c>
      <c r="E187" s="109">
        <v>1.4383637793060211</v>
      </c>
      <c r="F187"/>
      <c r="G187" s="26"/>
      <c r="J187"/>
      <c r="K187" s="26"/>
      <c r="N187"/>
    </row>
    <row r="188" spans="1:14" x14ac:dyDescent="0.3">
      <c r="C188" s="26"/>
      <c r="F188"/>
      <c r="G188" s="26"/>
      <c r="J188"/>
      <c r="K188" s="26"/>
      <c r="N188"/>
    </row>
    <row r="189" spans="1:14" x14ac:dyDescent="0.3">
      <c r="C189" s="26"/>
      <c r="F189"/>
      <c r="G189" s="26"/>
      <c r="J189"/>
      <c r="K189" s="26"/>
      <c r="N189"/>
    </row>
    <row r="190" spans="1:14" x14ac:dyDescent="0.3">
      <c r="A190">
        <v>2022</v>
      </c>
      <c r="C190" s="26"/>
      <c r="F190"/>
      <c r="G190" s="26"/>
      <c r="J190"/>
      <c r="K190" s="26"/>
      <c r="N190"/>
    </row>
    <row r="191" spans="1:14" ht="34.950000000000003" customHeight="1" x14ac:dyDescent="0.3">
      <c r="A191" s="62" t="s">
        <v>296</v>
      </c>
      <c r="B191" s="62" t="s">
        <v>189</v>
      </c>
      <c r="C191" s="62" t="s">
        <v>292</v>
      </c>
      <c r="D191" s="62" t="s">
        <v>293</v>
      </c>
      <c r="E191" s="62" t="s">
        <v>241</v>
      </c>
      <c r="F191"/>
      <c r="G191" s="26"/>
      <c r="J191"/>
      <c r="K191" s="26"/>
      <c r="N191"/>
    </row>
    <row r="192" spans="1:14" ht="15.6" x14ac:dyDescent="0.3">
      <c r="A192" s="91" t="s">
        <v>318</v>
      </c>
      <c r="B192" s="91" t="s">
        <v>319</v>
      </c>
      <c r="C192" s="91" t="s">
        <v>320</v>
      </c>
      <c r="D192" s="92" t="s">
        <v>321</v>
      </c>
      <c r="E192" s="92" t="s">
        <v>322</v>
      </c>
      <c r="F192"/>
      <c r="G192" s="26"/>
      <c r="J192"/>
      <c r="K192" s="26"/>
      <c r="N192"/>
    </row>
    <row r="193" spans="1:14" ht="19.95" customHeight="1" x14ac:dyDescent="0.3">
      <c r="A193" s="72" t="s">
        <v>323</v>
      </c>
      <c r="B193" s="107">
        <v>17988.72</v>
      </c>
      <c r="C193" s="107">
        <v>50.56</v>
      </c>
      <c r="D193" s="107">
        <v>90955.25</v>
      </c>
      <c r="E193" s="107">
        <v>1.5246706553329554</v>
      </c>
      <c r="F193"/>
      <c r="G193" s="26"/>
      <c r="J193"/>
      <c r="K193" s="26"/>
      <c r="N193"/>
    </row>
    <row r="194" spans="1:14" ht="19.95" customHeight="1" x14ac:dyDescent="0.3">
      <c r="A194" s="72" t="s">
        <v>324</v>
      </c>
      <c r="B194" s="107">
        <v>64543.87</v>
      </c>
      <c r="C194" s="107">
        <v>57.39</v>
      </c>
      <c r="D194" s="107">
        <v>370435.11</v>
      </c>
      <c r="E194" s="107">
        <v>1.8473957689330971</v>
      </c>
      <c r="F194"/>
      <c r="G194" s="26"/>
      <c r="J194"/>
      <c r="K194" s="26"/>
      <c r="N194"/>
    </row>
    <row r="195" spans="1:14" ht="19.95" customHeight="1" x14ac:dyDescent="0.3">
      <c r="A195" s="72" t="s">
        <v>325</v>
      </c>
      <c r="B195" s="107">
        <v>22293.31</v>
      </c>
      <c r="C195" s="107">
        <v>52.64</v>
      </c>
      <c r="D195" s="107">
        <v>117346.67</v>
      </c>
      <c r="E195" s="107">
        <v>1.8503528345454154</v>
      </c>
      <c r="F195"/>
      <c r="G195" s="26"/>
      <c r="J195"/>
      <c r="K195" s="26"/>
      <c r="N195"/>
    </row>
    <row r="196" spans="1:14" ht="19.95" customHeight="1" x14ac:dyDescent="0.3">
      <c r="A196" s="72" t="s">
        <v>326</v>
      </c>
      <c r="B196" s="107">
        <v>40611.230000000003</v>
      </c>
      <c r="C196" s="107">
        <v>54.58</v>
      </c>
      <c r="D196" s="107">
        <v>221637.05</v>
      </c>
      <c r="E196" s="107">
        <v>1.5979368706174633</v>
      </c>
      <c r="F196"/>
      <c r="G196" s="26"/>
      <c r="J196"/>
      <c r="K196" s="26"/>
      <c r="N196"/>
    </row>
    <row r="197" spans="1:14" ht="19.95" customHeight="1" x14ac:dyDescent="0.3">
      <c r="A197" s="72" t="s">
        <v>327</v>
      </c>
      <c r="B197" s="107">
        <v>34255.129999999997</v>
      </c>
      <c r="C197" s="107">
        <v>63.51</v>
      </c>
      <c r="D197" s="107">
        <v>217566.97</v>
      </c>
      <c r="E197" s="107">
        <v>1.0522992751742177</v>
      </c>
      <c r="F197"/>
      <c r="G197" s="26"/>
      <c r="J197"/>
      <c r="K197" s="26"/>
      <c r="N197"/>
    </row>
    <row r="198" spans="1:14" ht="19.95" customHeight="1" x14ac:dyDescent="0.3">
      <c r="A198" s="72" t="s">
        <v>328</v>
      </c>
      <c r="B198" s="107">
        <v>29851.89</v>
      </c>
      <c r="C198" s="107">
        <v>57.78</v>
      </c>
      <c r="D198" s="107">
        <v>172474.88</v>
      </c>
      <c r="E198" s="107">
        <v>0.6733779892649816</v>
      </c>
      <c r="F198"/>
      <c r="G198" s="26"/>
      <c r="J198"/>
      <c r="K198" s="26"/>
      <c r="N198"/>
    </row>
    <row r="199" spans="1:14" ht="19.95" customHeight="1" x14ac:dyDescent="0.3">
      <c r="A199" s="72" t="s">
        <v>329</v>
      </c>
      <c r="B199" s="107">
        <v>47821.21</v>
      </c>
      <c r="C199" s="107">
        <v>59.37</v>
      </c>
      <c r="D199" s="107">
        <v>283895.28999999998</v>
      </c>
      <c r="E199" s="107">
        <v>1.0776647132328334</v>
      </c>
      <c r="F199"/>
      <c r="G199" s="26"/>
      <c r="J199"/>
      <c r="K199" s="26"/>
      <c r="N199"/>
    </row>
    <row r="200" spans="1:14" ht="19.95" customHeight="1" x14ac:dyDescent="0.3">
      <c r="A200" s="72" t="s">
        <v>330</v>
      </c>
      <c r="B200" s="107">
        <v>56064.69</v>
      </c>
      <c r="C200" s="107">
        <v>54.13</v>
      </c>
      <c r="D200" s="107">
        <v>303468.63</v>
      </c>
      <c r="E200" s="107">
        <v>1.6204922809049951</v>
      </c>
      <c r="F200"/>
      <c r="G200" s="26"/>
      <c r="J200"/>
      <c r="K200" s="26"/>
      <c r="N200"/>
    </row>
    <row r="201" spans="1:14" ht="19.95" customHeight="1" x14ac:dyDescent="0.3">
      <c r="A201" s="72" t="s">
        <v>331</v>
      </c>
      <c r="B201" s="107">
        <v>119808.13</v>
      </c>
      <c r="C201" s="107">
        <v>51.18</v>
      </c>
      <c r="D201" s="107">
        <v>613237.38</v>
      </c>
      <c r="E201" s="107">
        <v>1.4953104355850748</v>
      </c>
      <c r="F201"/>
      <c r="G201" s="26"/>
      <c r="J201"/>
      <c r="K201" s="26"/>
      <c r="N201"/>
    </row>
    <row r="202" spans="1:14" ht="19.95" customHeight="1" x14ac:dyDescent="0.3">
      <c r="A202" s="72" t="s">
        <v>332</v>
      </c>
      <c r="B202" s="107">
        <v>77952.960000000006</v>
      </c>
      <c r="C202" s="107">
        <v>59.34</v>
      </c>
      <c r="D202" s="107">
        <v>462584.81</v>
      </c>
      <c r="E202" s="107">
        <v>1.1447675828228825</v>
      </c>
      <c r="F202"/>
      <c r="G202" s="26"/>
      <c r="J202"/>
      <c r="K202" s="26"/>
      <c r="N202"/>
    </row>
    <row r="203" spans="1:14" ht="19.95" customHeight="1" x14ac:dyDescent="0.3">
      <c r="A203" s="72" t="s">
        <v>333</v>
      </c>
      <c r="B203" s="107">
        <v>49262.33</v>
      </c>
      <c r="C203" s="107">
        <v>50.02</v>
      </c>
      <c r="D203" s="107">
        <v>246388.27</v>
      </c>
      <c r="E203" s="107">
        <v>1.3776431893923695</v>
      </c>
      <c r="F203"/>
      <c r="G203" s="26"/>
      <c r="J203"/>
      <c r="K203" s="26"/>
      <c r="N203"/>
    </row>
    <row r="204" spans="1:14" ht="19.95" customHeight="1" x14ac:dyDescent="0.3">
      <c r="A204" s="72" t="s">
        <v>334</v>
      </c>
      <c r="B204" s="107">
        <v>27172.07</v>
      </c>
      <c r="C204" s="107">
        <v>52.23</v>
      </c>
      <c r="D204" s="107">
        <v>141914.26999999999</v>
      </c>
      <c r="E204" s="107">
        <v>0.82802799904922686</v>
      </c>
      <c r="F204"/>
      <c r="G204" s="26"/>
      <c r="J204"/>
      <c r="K204" s="26"/>
      <c r="N204"/>
    </row>
    <row r="205" spans="1:14" ht="19.95" customHeight="1" x14ac:dyDescent="0.3">
      <c r="A205" s="72" t="s">
        <v>335</v>
      </c>
      <c r="B205" s="107">
        <v>34231.53</v>
      </c>
      <c r="C205" s="107">
        <v>54.71</v>
      </c>
      <c r="D205" s="107">
        <v>187277.08</v>
      </c>
      <c r="E205" s="107">
        <v>0.860710221401082</v>
      </c>
      <c r="F205"/>
      <c r="G205" s="26"/>
      <c r="J205"/>
      <c r="K205" s="26"/>
      <c r="N205"/>
    </row>
    <row r="206" spans="1:14" ht="19.95" customHeight="1" x14ac:dyDescent="0.3">
      <c r="A206" s="72" t="s">
        <v>336</v>
      </c>
      <c r="B206" s="107">
        <v>47999.47</v>
      </c>
      <c r="C206" s="107">
        <v>53.04</v>
      </c>
      <c r="D206" s="107">
        <v>254578.42</v>
      </c>
      <c r="E206" s="107">
        <v>1.3505999121537606</v>
      </c>
      <c r="F206"/>
      <c r="G206" s="26"/>
      <c r="J206"/>
      <c r="K206" s="26"/>
      <c r="N206"/>
    </row>
    <row r="207" spans="1:14" ht="19.95" customHeight="1" x14ac:dyDescent="0.3">
      <c r="A207" s="72" t="s">
        <v>337</v>
      </c>
      <c r="B207" s="107">
        <v>31431.32</v>
      </c>
      <c r="C207" s="107">
        <v>62.63</v>
      </c>
      <c r="D207" s="107">
        <v>196839.63</v>
      </c>
      <c r="E207" s="107">
        <v>1.3610750612414753</v>
      </c>
      <c r="F207"/>
      <c r="G207" s="26"/>
      <c r="J207"/>
      <c r="K207" s="26"/>
      <c r="N207"/>
    </row>
    <row r="208" spans="1:14" ht="19.95" customHeight="1" x14ac:dyDescent="0.3">
      <c r="A208" s="72" t="s">
        <v>338</v>
      </c>
      <c r="B208" s="107">
        <v>49281.71</v>
      </c>
      <c r="C208" s="107">
        <v>58.29</v>
      </c>
      <c r="D208" s="107">
        <v>287251.32</v>
      </c>
      <c r="E208" s="107">
        <v>1.3231193389143334</v>
      </c>
      <c r="F208"/>
      <c r="G208" s="26"/>
      <c r="J208"/>
      <c r="K208" s="26"/>
      <c r="N208"/>
    </row>
    <row r="209" spans="1:14" ht="19.95" customHeight="1" x14ac:dyDescent="0.3">
      <c r="A209" s="72" t="s">
        <v>339</v>
      </c>
      <c r="B209" s="107">
        <v>55229.58</v>
      </c>
      <c r="C209" s="107">
        <v>62.18</v>
      </c>
      <c r="D209" s="107">
        <v>343427.84000000003</v>
      </c>
      <c r="E209" s="107">
        <v>1.3580365244032881</v>
      </c>
      <c r="F209"/>
      <c r="G209" s="26"/>
      <c r="J209"/>
      <c r="K209" s="26"/>
      <c r="N209"/>
    </row>
    <row r="210" spans="1:14" ht="19.95" customHeight="1" x14ac:dyDescent="0.3">
      <c r="A210" s="72" t="s">
        <v>340</v>
      </c>
      <c r="B210" s="107">
        <v>71223.240000000005</v>
      </c>
      <c r="C210" s="107">
        <v>54.46</v>
      </c>
      <c r="D210" s="107">
        <v>387897.28</v>
      </c>
      <c r="E210" s="107">
        <v>1.542497311256253</v>
      </c>
      <c r="F210"/>
      <c r="G210" s="26"/>
      <c r="J210"/>
      <c r="K210" s="26"/>
      <c r="N210"/>
    </row>
    <row r="211" spans="1:14" ht="19.95" customHeight="1" x14ac:dyDescent="0.3">
      <c r="A211" s="72" t="s">
        <v>341</v>
      </c>
      <c r="B211" s="107">
        <v>74141.77</v>
      </c>
      <c r="C211" s="107">
        <v>56.65</v>
      </c>
      <c r="D211" s="107">
        <v>419977.93</v>
      </c>
      <c r="E211" s="107">
        <v>2.350567670416051</v>
      </c>
      <c r="F211"/>
      <c r="G211" s="26"/>
      <c r="J211"/>
      <c r="K211" s="26"/>
      <c r="N211"/>
    </row>
    <row r="212" spans="1:14" ht="19.95" customHeight="1" x14ac:dyDescent="0.3">
      <c r="A212" s="72" t="s">
        <v>342</v>
      </c>
      <c r="B212" s="107">
        <v>42606.1</v>
      </c>
      <c r="C212" s="107">
        <v>61.92</v>
      </c>
      <c r="D212" s="107">
        <v>263822.71000000002</v>
      </c>
      <c r="E212" s="107">
        <v>1.7219643911565135</v>
      </c>
      <c r="F212"/>
      <c r="G212" s="26"/>
      <c r="J212"/>
      <c r="K212" s="26"/>
      <c r="N212"/>
    </row>
    <row r="213" spans="1:14" ht="19.95" customHeight="1" x14ac:dyDescent="0.3">
      <c r="A213" s="72" t="s">
        <v>343</v>
      </c>
      <c r="B213" s="107">
        <v>129474.04</v>
      </c>
      <c r="C213" s="107">
        <v>60.63</v>
      </c>
      <c r="D213" s="107">
        <v>785037.99</v>
      </c>
      <c r="E213" s="107">
        <v>2.5840785254347263</v>
      </c>
      <c r="F213"/>
      <c r="G213" s="26"/>
      <c r="J213"/>
      <c r="K213" s="26"/>
      <c r="N213"/>
    </row>
    <row r="214" spans="1:14" ht="19.95" customHeight="1" x14ac:dyDescent="0.3">
      <c r="A214" s="72" t="s">
        <v>344</v>
      </c>
      <c r="B214" s="107">
        <v>133739.17000000001</v>
      </c>
      <c r="C214" s="107">
        <v>53.48</v>
      </c>
      <c r="D214" s="107">
        <v>715198.84</v>
      </c>
      <c r="E214" s="107">
        <v>1.6074917948176761</v>
      </c>
      <c r="F214"/>
      <c r="G214" s="26"/>
      <c r="J214"/>
      <c r="K214" s="26"/>
      <c r="N214"/>
    </row>
    <row r="215" spans="1:14" ht="19.95" customHeight="1" x14ac:dyDescent="0.3">
      <c r="A215" s="72" t="s">
        <v>345</v>
      </c>
      <c r="B215" s="107">
        <v>85194.97</v>
      </c>
      <c r="C215" s="107">
        <v>58.94</v>
      </c>
      <c r="D215" s="107">
        <v>502136.24</v>
      </c>
      <c r="E215" s="107">
        <v>1.2804717283856912</v>
      </c>
      <c r="F215"/>
      <c r="G215" s="26"/>
      <c r="J215"/>
      <c r="K215" s="26"/>
      <c r="N215"/>
    </row>
    <row r="216" spans="1:14" ht="19.95" customHeight="1" x14ac:dyDescent="0.3">
      <c r="A216" s="72" t="s">
        <v>346</v>
      </c>
      <c r="B216" s="107">
        <v>151263.6</v>
      </c>
      <c r="C216" s="107">
        <v>60.88</v>
      </c>
      <c r="D216" s="107">
        <v>920935.59</v>
      </c>
      <c r="E216" s="107">
        <v>1.5219661088370036</v>
      </c>
      <c r="F216"/>
      <c r="G216" s="26"/>
      <c r="J216"/>
      <c r="K216" s="26"/>
      <c r="N216"/>
    </row>
    <row r="217" spans="1:14" ht="19.95" customHeight="1" x14ac:dyDescent="0.3">
      <c r="A217" s="72" t="s">
        <v>347</v>
      </c>
      <c r="B217" s="107">
        <v>63241.32</v>
      </c>
      <c r="C217" s="107">
        <v>64.88</v>
      </c>
      <c r="D217" s="107">
        <v>410323.14</v>
      </c>
      <c r="E217" s="107">
        <v>1.5345220211688766</v>
      </c>
      <c r="F217"/>
      <c r="G217" s="26"/>
      <c r="J217"/>
      <c r="K217" s="26"/>
      <c r="N217"/>
    </row>
    <row r="218" spans="1:14" ht="19.95" customHeight="1" x14ac:dyDescent="0.3">
      <c r="A218" s="72" t="s">
        <v>348</v>
      </c>
      <c r="B218" s="107">
        <v>39691.949999999997</v>
      </c>
      <c r="C218" s="107">
        <v>48.71</v>
      </c>
      <c r="D218" s="107">
        <v>193329.37</v>
      </c>
      <c r="E218" s="107">
        <v>1.1217627965537655</v>
      </c>
      <c r="F218"/>
      <c r="G218" s="26"/>
      <c r="J218"/>
      <c r="K218" s="26"/>
      <c r="N218"/>
    </row>
    <row r="219" spans="1:14" ht="19.95" customHeight="1" x14ac:dyDescent="0.3">
      <c r="A219" s="72" t="s">
        <v>349</v>
      </c>
      <c r="B219" s="107">
        <v>34880.839999999997</v>
      </c>
      <c r="C219" s="107">
        <v>49.47</v>
      </c>
      <c r="D219" s="107">
        <v>172558.93</v>
      </c>
      <c r="E219" s="107">
        <v>1.1307340906821715</v>
      </c>
      <c r="F219"/>
      <c r="G219" s="26"/>
      <c r="J219"/>
      <c r="K219" s="26"/>
      <c r="N219"/>
    </row>
    <row r="220" spans="1:14" ht="19.95" customHeight="1" x14ac:dyDescent="0.3">
      <c r="A220" s="72" t="s">
        <v>350</v>
      </c>
      <c r="B220" s="107">
        <v>20497.419999999998</v>
      </c>
      <c r="C220" s="107">
        <v>52.7</v>
      </c>
      <c r="D220" s="107">
        <v>108020.2</v>
      </c>
      <c r="E220" s="107">
        <v>0.83753700438638601</v>
      </c>
      <c r="F220"/>
      <c r="G220" s="26"/>
      <c r="J220"/>
      <c r="K220" s="26"/>
      <c r="N220"/>
    </row>
    <row r="221" spans="1:14" ht="19.95" customHeight="1" x14ac:dyDescent="0.3">
      <c r="A221" s="72" t="s">
        <v>351</v>
      </c>
      <c r="B221" s="107">
        <v>40558.480000000003</v>
      </c>
      <c r="C221" s="107">
        <v>54.98</v>
      </c>
      <c r="D221" s="107">
        <v>223000.46</v>
      </c>
      <c r="E221" s="107">
        <v>1.1410960784887449</v>
      </c>
      <c r="F221"/>
      <c r="G221" s="26"/>
      <c r="J221"/>
      <c r="K221" s="26"/>
      <c r="N221"/>
    </row>
    <row r="222" spans="1:14" ht="19.95" customHeight="1" x14ac:dyDescent="0.3">
      <c r="A222" s="72" t="s">
        <v>352</v>
      </c>
      <c r="B222" s="107">
        <v>1882.04</v>
      </c>
      <c r="C222" s="107">
        <v>55.52</v>
      </c>
      <c r="D222" s="107">
        <v>10449.52</v>
      </c>
      <c r="E222" s="107">
        <v>0.9467530631740505</v>
      </c>
      <c r="F222"/>
      <c r="G222" s="26"/>
      <c r="J222"/>
      <c r="K222" s="26"/>
      <c r="N222"/>
    </row>
    <row r="223" spans="1:14" ht="19.95" customHeight="1" x14ac:dyDescent="0.3">
      <c r="A223" s="72" t="s">
        <v>353</v>
      </c>
      <c r="B223" s="107">
        <v>734.37</v>
      </c>
      <c r="C223" s="107">
        <v>71.63</v>
      </c>
      <c r="D223" s="107">
        <v>5259.99</v>
      </c>
      <c r="E223" s="107">
        <v>0.78413095009289513</v>
      </c>
      <c r="F223"/>
      <c r="G223" s="26"/>
      <c r="J223"/>
      <c r="K223" s="26"/>
      <c r="N223"/>
    </row>
    <row r="224" spans="1:14" ht="19.95" customHeight="1" x14ac:dyDescent="0.3">
      <c r="A224" s="72" t="s">
        <v>354</v>
      </c>
      <c r="B224" s="107">
        <v>1753.52</v>
      </c>
      <c r="C224" s="107">
        <v>65.72</v>
      </c>
      <c r="D224" s="107">
        <v>11524.42</v>
      </c>
      <c r="E224" s="107">
        <v>1.4420869107536431</v>
      </c>
      <c r="F224"/>
      <c r="G224" s="26"/>
      <c r="J224"/>
      <c r="K224" s="26"/>
      <c r="N224"/>
    </row>
    <row r="225" spans="1:14" ht="19.95" customHeight="1" x14ac:dyDescent="0.3">
      <c r="A225" s="72" t="s">
        <v>355</v>
      </c>
      <c r="B225" s="107">
        <v>1309.07</v>
      </c>
      <c r="C225" s="107">
        <v>61.63</v>
      </c>
      <c r="D225" s="107">
        <v>8067.16</v>
      </c>
      <c r="E225" s="107">
        <v>0.58660602258469263</v>
      </c>
      <c r="F225"/>
      <c r="G225" s="26"/>
      <c r="J225"/>
      <c r="K225" s="26"/>
      <c r="N225"/>
    </row>
    <row r="226" spans="1:14" ht="19.95" customHeight="1" x14ac:dyDescent="0.3">
      <c r="A226" s="72" t="s">
        <v>356</v>
      </c>
      <c r="B226" s="107">
        <v>1432.61</v>
      </c>
      <c r="C226" s="107">
        <v>55.42</v>
      </c>
      <c r="D226" s="107">
        <v>7939.57</v>
      </c>
      <c r="E226" s="107">
        <v>1.6125731652408823</v>
      </c>
      <c r="F226"/>
      <c r="G226" s="26"/>
      <c r="J226"/>
      <c r="K226" s="26"/>
      <c r="N226"/>
    </row>
    <row r="227" spans="1:14" ht="19.95" customHeight="1" x14ac:dyDescent="0.3">
      <c r="A227" s="72" t="s">
        <v>357</v>
      </c>
      <c r="B227" s="107">
        <v>742.57</v>
      </c>
      <c r="C227" s="107">
        <v>58.23</v>
      </c>
      <c r="D227" s="107">
        <v>4324.18</v>
      </c>
      <c r="E227" s="107">
        <v>1.6913493075801749</v>
      </c>
      <c r="F227"/>
      <c r="G227" s="26"/>
      <c r="J227"/>
      <c r="K227" s="26"/>
      <c r="N227"/>
    </row>
    <row r="228" spans="1:14" ht="19.95" customHeight="1" x14ac:dyDescent="0.3">
      <c r="A228" s="72" t="s">
        <v>358</v>
      </c>
      <c r="B228" s="107">
        <v>2174.0300000000002</v>
      </c>
      <c r="C228" s="107">
        <v>53.29</v>
      </c>
      <c r="D228" s="107">
        <v>11585.31</v>
      </c>
      <c r="E228" s="107">
        <v>2.0467815886345879</v>
      </c>
      <c r="F228"/>
      <c r="G228" s="26"/>
      <c r="J228"/>
      <c r="K228" s="26"/>
      <c r="N228"/>
    </row>
    <row r="229" spans="1:14" ht="19.95" customHeight="1" x14ac:dyDescent="0.3">
      <c r="A229" s="72" t="s">
        <v>359</v>
      </c>
      <c r="B229" s="107">
        <v>1455.52</v>
      </c>
      <c r="C229" s="107">
        <v>56.2</v>
      </c>
      <c r="D229" s="107">
        <v>8180.52</v>
      </c>
      <c r="E229" s="107">
        <v>0.65386066737345239</v>
      </c>
      <c r="F229"/>
      <c r="G229" s="26"/>
      <c r="J229"/>
      <c r="K229" s="26"/>
      <c r="N229"/>
    </row>
    <row r="230" spans="1:14" ht="19.95" customHeight="1" x14ac:dyDescent="0.3">
      <c r="A230" s="72" t="s">
        <v>360</v>
      </c>
      <c r="B230" s="107">
        <v>963.7</v>
      </c>
      <c r="C230" s="107">
        <v>61.35</v>
      </c>
      <c r="D230" s="107">
        <v>5912.16</v>
      </c>
      <c r="E230" s="107">
        <v>0.59743963299339764</v>
      </c>
      <c r="F230"/>
      <c r="G230" s="26"/>
      <c r="J230"/>
      <c r="K230" s="26"/>
      <c r="N230"/>
    </row>
    <row r="231" spans="1:14" ht="22.05" customHeight="1" x14ac:dyDescent="0.3">
      <c r="A231" s="71" t="s">
        <v>74</v>
      </c>
      <c r="B231" s="109">
        <v>1704759.4800000002</v>
      </c>
      <c r="C231" s="109">
        <v>56.82</v>
      </c>
      <c r="D231" s="109">
        <v>9686760.3800000008</v>
      </c>
      <c r="E231" s="109">
        <v>1.4031992381151617</v>
      </c>
      <c r="F231"/>
      <c r="G231" s="26"/>
      <c r="J231"/>
      <c r="K231" s="26"/>
      <c r="N231"/>
    </row>
    <row r="232" spans="1:14" x14ac:dyDescent="0.3">
      <c r="C232" s="26"/>
      <c r="F232"/>
      <c r="G232" s="26"/>
      <c r="J232"/>
      <c r="K232" s="26"/>
      <c r="N232"/>
    </row>
    <row r="233" spans="1:14" x14ac:dyDescent="0.3">
      <c r="C233" s="26"/>
      <c r="F233"/>
      <c r="G233" s="26"/>
      <c r="J233"/>
      <c r="K233" s="26"/>
      <c r="N233"/>
    </row>
    <row r="234" spans="1:14" x14ac:dyDescent="0.3">
      <c r="C234" s="26"/>
      <c r="F234"/>
      <c r="G234" s="26"/>
      <c r="J234"/>
      <c r="K234" s="26"/>
      <c r="N234"/>
    </row>
    <row r="235" spans="1:14" x14ac:dyDescent="0.3">
      <c r="C235" s="26"/>
      <c r="F235"/>
      <c r="G235" s="26"/>
      <c r="J235"/>
      <c r="K235" s="26"/>
      <c r="N235"/>
    </row>
    <row r="236" spans="1:14" x14ac:dyDescent="0.3">
      <c r="C236" s="26"/>
      <c r="F236"/>
      <c r="G236" s="26"/>
      <c r="J236"/>
      <c r="K236" s="26"/>
      <c r="N236"/>
    </row>
    <row r="237" spans="1:14" x14ac:dyDescent="0.3">
      <c r="C237" s="26"/>
      <c r="F237"/>
      <c r="G237" s="26"/>
      <c r="J237"/>
      <c r="K237" s="26"/>
      <c r="N237"/>
    </row>
    <row r="238" spans="1:14" x14ac:dyDescent="0.3">
      <c r="C238" s="26"/>
      <c r="F238"/>
      <c r="G238" s="26"/>
      <c r="J238"/>
      <c r="K238" s="26"/>
      <c r="N238"/>
    </row>
    <row r="239" spans="1:14" x14ac:dyDescent="0.3">
      <c r="C239" s="26"/>
      <c r="F239"/>
      <c r="G239" s="26"/>
      <c r="J239"/>
      <c r="K239" s="26"/>
      <c r="N239"/>
    </row>
    <row r="240" spans="1:14" x14ac:dyDescent="0.3">
      <c r="C240" s="26"/>
      <c r="F240"/>
      <c r="G240" s="26"/>
      <c r="J240"/>
      <c r="K240" s="26"/>
      <c r="N240"/>
    </row>
    <row r="241" spans="3:14" x14ac:dyDescent="0.3">
      <c r="C241" s="26"/>
      <c r="F241"/>
      <c r="G241" s="26"/>
      <c r="J241"/>
      <c r="K241" s="26"/>
      <c r="N241"/>
    </row>
    <row r="242" spans="3:14" x14ac:dyDescent="0.3">
      <c r="C242" s="26"/>
      <c r="F242"/>
      <c r="G242" s="26"/>
      <c r="J242"/>
      <c r="K242" s="26"/>
      <c r="N242"/>
    </row>
    <row r="243" spans="3:14" x14ac:dyDescent="0.3">
      <c r="C243" s="26"/>
      <c r="F243"/>
      <c r="G243" s="26"/>
      <c r="J243"/>
      <c r="K243" s="26"/>
      <c r="N243"/>
    </row>
    <row r="244" spans="3:14" x14ac:dyDescent="0.3">
      <c r="C244" s="26"/>
      <c r="F244"/>
      <c r="G244" s="26"/>
      <c r="J244"/>
      <c r="K244" s="26"/>
      <c r="N244"/>
    </row>
    <row r="245" spans="3:14" x14ac:dyDescent="0.3">
      <c r="C245" s="26"/>
      <c r="F245"/>
      <c r="G245" s="26"/>
      <c r="J245"/>
      <c r="K245" s="26"/>
      <c r="N245"/>
    </row>
    <row r="246" spans="3:14" x14ac:dyDescent="0.3">
      <c r="C246" s="26"/>
      <c r="F246"/>
      <c r="G246" s="26"/>
      <c r="J246"/>
      <c r="K246" s="26"/>
      <c r="N246"/>
    </row>
    <row r="247" spans="3:14" x14ac:dyDescent="0.3">
      <c r="C247" s="26"/>
      <c r="F247"/>
      <c r="G247" s="26"/>
      <c r="J247"/>
      <c r="K247" s="26"/>
      <c r="N247"/>
    </row>
    <row r="248" spans="3:14" x14ac:dyDescent="0.3">
      <c r="C248" s="26"/>
      <c r="F248"/>
      <c r="G248" s="26"/>
      <c r="J248"/>
      <c r="K248" s="26"/>
      <c r="N248"/>
    </row>
    <row r="249" spans="3:14" x14ac:dyDescent="0.3">
      <c r="C249" s="26"/>
      <c r="F249"/>
      <c r="G249" s="26"/>
      <c r="J249"/>
      <c r="K249" s="26"/>
      <c r="N249"/>
    </row>
    <row r="250" spans="3:14" x14ac:dyDescent="0.3">
      <c r="C250" s="26"/>
      <c r="F250"/>
      <c r="G250" s="26"/>
      <c r="J250"/>
      <c r="K250" s="26"/>
      <c r="N250"/>
    </row>
    <row r="251" spans="3:14" x14ac:dyDescent="0.3">
      <c r="C251" s="26"/>
      <c r="F251"/>
      <c r="G251" s="26"/>
      <c r="J251"/>
      <c r="K251" s="26"/>
      <c r="N251"/>
    </row>
    <row r="252" spans="3:14" x14ac:dyDescent="0.3">
      <c r="C252" s="26"/>
      <c r="F252"/>
      <c r="G252" s="26"/>
      <c r="J252"/>
      <c r="K252" s="26"/>
      <c r="N252"/>
    </row>
    <row r="253" spans="3:14" x14ac:dyDescent="0.3">
      <c r="C253" s="26"/>
      <c r="F253"/>
      <c r="G253" s="26"/>
      <c r="J253"/>
      <c r="K253" s="26"/>
      <c r="N253"/>
    </row>
    <row r="254" spans="3:14" x14ac:dyDescent="0.3">
      <c r="C254" s="26"/>
      <c r="F254"/>
      <c r="G254" s="26"/>
      <c r="J254"/>
      <c r="K254" s="26"/>
      <c r="N254"/>
    </row>
    <row r="255" spans="3:14" x14ac:dyDescent="0.3">
      <c r="C255" s="26"/>
      <c r="F255"/>
      <c r="G255" s="26"/>
      <c r="J255"/>
      <c r="K255" s="26"/>
      <c r="N255"/>
    </row>
    <row r="256" spans="3:14" x14ac:dyDescent="0.3">
      <c r="C256" s="26"/>
      <c r="F256"/>
      <c r="G256" s="26"/>
      <c r="J256"/>
      <c r="K256" s="26"/>
      <c r="N256"/>
    </row>
    <row r="257" spans="3:14" x14ac:dyDescent="0.3">
      <c r="C257" s="26"/>
      <c r="F257"/>
      <c r="G257" s="26"/>
      <c r="J257"/>
      <c r="K257" s="26"/>
      <c r="N257"/>
    </row>
    <row r="258" spans="3:14" x14ac:dyDescent="0.3">
      <c r="C258" s="26"/>
      <c r="F258"/>
      <c r="G258" s="26"/>
      <c r="J258"/>
      <c r="K258" s="26"/>
      <c r="N258"/>
    </row>
    <row r="259" spans="3:14" x14ac:dyDescent="0.3">
      <c r="C259" s="26"/>
      <c r="F259"/>
      <c r="G259" s="26"/>
      <c r="J259"/>
      <c r="K259" s="26"/>
      <c r="N259"/>
    </row>
    <row r="260" spans="3:14" x14ac:dyDescent="0.3">
      <c r="C260" s="26"/>
      <c r="F260"/>
      <c r="G260" s="26"/>
      <c r="J260"/>
      <c r="K260" s="26"/>
      <c r="N260"/>
    </row>
    <row r="261" spans="3:14" x14ac:dyDescent="0.3">
      <c r="C261" s="26"/>
      <c r="F261"/>
      <c r="G261" s="26"/>
      <c r="J261"/>
      <c r="K261" s="26"/>
      <c r="N261"/>
    </row>
    <row r="262" spans="3:14" x14ac:dyDescent="0.3">
      <c r="C262" s="26"/>
      <c r="F262"/>
      <c r="G262" s="26"/>
      <c r="J262"/>
      <c r="K262" s="26"/>
      <c r="N262"/>
    </row>
    <row r="263" spans="3:14" x14ac:dyDescent="0.3">
      <c r="C263" s="26"/>
      <c r="F263"/>
      <c r="G263" s="26"/>
      <c r="J263"/>
      <c r="K263" s="26"/>
      <c r="N263"/>
    </row>
    <row r="264" spans="3:14" x14ac:dyDescent="0.3">
      <c r="C264" s="26"/>
      <c r="F264"/>
      <c r="G264" s="26"/>
      <c r="J264"/>
      <c r="K264" s="26"/>
      <c r="N264"/>
    </row>
    <row r="265" spans="3:14" x14ac:dyDescent="0.3">
      <c r="C265" s="26"/>
      <c r="F265"/>
      <c r="G265" s="26"/>
      <c r="J265"/>
      <c r="K265" s="26"/>
      <c r="N265"/>
    </row>
    <row r="266" spans="3:14" x14ac:dyDescent="0.3">
      <c r="C266" s="26"/>
      <c r="F266"/>
      <c r="G266" s="26"/>
      <c r="J266"/>
      <c r="K266" s="26"/>
      <c r="N266"/>
    </row>
    <row r="267" spans="3:14" x14ac:dyDescent="0.3">
      <c r="C267" s="26"/>
      <c r="F267"/>
      <c r="G267" s="26"/>
      <c r="J267"/>
      <c r="K267" s="26"/>
      <c r="N267"/>
    </row>
    <row r="268" spans="3:14" x14ac:dyDescent="0.3">
      <c r="C268" s="26"/>
      <c r="F268"/>
      <c r="G268" s="26"/>
      <c r="J268"/>
      <c r="K268" s="26"/>
      <c r="N268"/>
    </row>
    <row r="269" spans="3:14" x14ac:dyDescent="0.3">
      <c r="C269" s="26"/>
      <c r="F269"/>
      <c r="G269" s="26"/>
      <c r="J269"/>
      <c r="K269" s="26"/>
      <c r="N269"/>
    </row>
    <row r="270" spans="3:14" x14ac:dyDescent="0.3">
      <c r="C270" s="26"/>
      <c r="F270"/>
      <c r="G270" s="26"/>
      <c r="J270"/>
      <c r="K270" s="26"/>
      <c r="N270"/>
    </row>
    <row r="271" spans="3:14" x14ac:dyDescent="0.3">
      <c r="C271" s="26"/>
      <c r="F271"/>
      <c r="G271" s="26"/>
      <c r="J271"/>
      <c r="K271" s="26"/>
      <c r="N271"/>
    </row>
    <row r="272" spans="3:14" x14ac:dyDescent="0.3">
      <c r="C272" s="26"/>
      <c r="F272"/>
      <c r="G272" s="26"/>
      <c r="J272"/>
      <c r="K272" s="26"/>
      <c r="N272"/>
    </row>
    <row r="273" spans="3:14" x14ac:dyDescent="0.3">
      <c r="C273" s="26"/>
      <c r="F273"/>
      <c r="G273" s="26"/>
      <c r="J273"/>
      <c r="K273" s="26"/>
      <c r="N273"/>
    </row>
    <row r="274" spans="3:14" x14ac:dyDescent="0.3">
      <c r="C274" s="26"/>
      <c r="F274"/>
      <c r="G274" s="26"/>
      <c r="J274"/>
      <c r="K274" s="26"/>
      <c r="N274"/>
    </row>
    <row r="275" spans="3:14" x14ac:dyDescent="0.3">
      <c r="C275" s="26"/>
      <c r="F275"/>
      <c r="G275" s="26"/>
      <c r="J275"/>
      <c r="K275" s="26"/>
      <c r="N275"/>
    </row>
    <row r="276" spans="3:14" x14ac:dyDescent="0.3">
      <c r="C276" s="26"/>
      <c r="F276"/>
      <c r="G276" s="26"/>
      <c r="J276"/>
      <c r="K276" s="26"/>
      <c r="N276"/>
    </row>
    <row r="277" spans="3:14" x14ac:dyDescent="0.3">
      <c r="C277" s="26"/>
      <c r="F277"/>
      <c r="G277" s="26"/>
      <c r="J277"/>
      <c r="K277" s="26"/>
      <c r="N277"/>
    </row>
    <row r="278" spans="3:14" x14ac:dyDescent="0.3">
      <c r="C278" s="26"/>
      <c r="F278"/>
      <c r="G278" s="26"/>
      <c r="J278"/>
      <c r="K278" s="26"/>
      <c r="N278"/>
    </row>
    <row r="279" spans="3:14" x14ac:dyDescent="0.3">
      <c r="C279" s="26"/>
      <c r="F279"/>
      <c r="G279" s="26"/>
      <c r="J279"/>
      <c r="K279" s="26"/>
      <c r="N279"/>
    </row>
    <row r="280" spans="3:14" x14ac:dyDescent="0.3">
      <c r="C280" s="26"/>
      <c r="F280"/>
      <c r="G280" s="26"/>
      <c r="J280"/>
      <c r="K280" s="26"/>
      <c r="N280"/>
    </row>
    <row r="281" spans="3:14" x14ac:dyDescent="0.3">
      <c r="C281" s="26"/>
      <c r="F281"/>
      <c r="G281" s="26"/>
      <c r="J281"/>
      <c r="K281" s="26"/>
      <c r="N281"/>
    </row>
    <row r="282" spans="3:14" x14ac:dyDescent="0.3">
      <c r="C282" s="26"/>
      <c r="F282"/>
      <c r="G282" s="26"/>
      <c r="J282"/>
      <c r="K282" s="26"/>
      <c r="N282"/>
    </row>
    <row r="283" spans="3:14" x14ac:dyDescent="0.3">
      <c r="C283" s="26"/>
      <c r="F283"/>
      <c r="G283" s="26"/>
      <c r="J283"/>
      <c r="K283" s="26"/>
      <c r="N283"/>
    </row>
    <row r="284" spans="3:14" x14ac:dyDescent="0.3">
      <c r="C284" s="26"/>
      <c r="F284"/>
      <c r="G284" s="26"/>
      <c r="J284"/>
      <c r="K284" s="26"/>
      <c r="N284"/>
    </row>
    <row r="285" spans="3:14" x14ac:dyDescent="0.3">
      <c r="C285" s="26"/>
      <c r="F285"/>
      <c r="G285" s="26"/>
      <c r="J285"/>
      <c r="K285" s="26"/>
      <c r="N285"/>
    </row>
    <row r="286" spans="3:14" x14ac:dyDescent="0.3">
      <c r="C286" s="26"/>
      <c r="F286"/>
      <c r="G286" s="26"/>
      <c r="J286"/>
      <c r="K286" s="26"/>
      <c r="N286"/>
    </row>
    <row r="287" spans="3:14" x14ac:dyDescent="0.3">
      <c r="C287" s="26"/>
      <c r="F287"/>
      <c r="G287" s="26"/>
      <c r="J287"/>
      <c r="K287" s="26"/>
      <c r="N287"/>
    </row>
    <row r="288" spans="3:14" x14ac:dyDescent="0.3">
      <c r="C288" s="26"/>
      <c r="F288"/>
      <c r="G288" s="26"/>
      <c r="J288"/>
      <c r="K288" s="26"/>
      <c r="N288"/>
    </row>
    <row r="289" spans="3:14" x14ac:dyDescent="0.3">
      <c r="C289" s="26"/>
      <c r="F289"/>
      <c r="G289" s="26"/>
      <c r="J289"/>
      <c r="K289" s="26"/>
      <c r="N289"/>
    </row>
    <row r="290" spans="3:14" x14ac:dyDescent="0.3">
      <c r="C290" s="26"/>
      <c r="F290"/>
      <c r="G290" s="26"/>
      <c r="J290"/>
      <c r="K290" s="26"/>
      <c r="N290"/>
    </row>
    <row r="291" spans="3:14" x14ac:dyDescent="0.3">
      <c r="C291" s="26"/>
      <c r="F291"/>
      <c r="G291" s="26"/>
      <c r="J291"/>
      <c r="K291" s="26"/>
      <c r="N291"/>
    </row>
    <row r="292" spans="3:14" x14ac:dyDescent="0.3">
      <c r="C292" s="26"/>
      <c r="F292"/>
      <c r="G292" s="26"/>
      <c r="J292"/>
      <c r="K292" s="26"/>
      <c r="N292"/>
    </row>
    <row r="293" spans="3:14" x14ac:dyDescent="0.3">
      <c r="C293" s="26"/>
      <c r="F293"/>
      <c r="G293" s="26"/>
      <c r="J293"/>
      <c r="K293" s="26"/>
      <c r="N293"/>
    </row>
    <row r="294" spans="3:14" x14ac:dyDescent="0.3">
      <c r="C294" s="26"/>
      <c r="F294"/>
      <c r="G294" s="26"/>
      <c r="J294"/>
      <c r="K294" s="26"/>
      <c r="N294"/>
    </row>
    <row r="295" spans="3:14" x14ac:dyDescent="0.3">
      <c r="C295" s="26"/>
      <c r="F295"/>
      <c r="G295" s="26"/>
      <c r="J295"/>
      <c r="K295" s="26"/>
      <c r="N295"/>
    </row>
    <row r="296" spans="3:14" x14ac:dyDescent="0.3">
      <c r="C296" s="26"/>
      <c r="F296"/>
      <c r="G296" s="26"/>
      <c r="J296"/>
      <c r="K296" s="26"/>
      <c r="N296"/>
    </row>
    <row r="297" spans="3:14" x14ac:dyDescent="0.3">
      <c r="C297" s="26"/>
      <c r="F297"/>
      <c r="G297" s="26"/>
      <c r="J297"/>
      <c r="K297" s="26"/>
      <c r="N297"/>
    </row>
    <row r="298" spans="3:14" x14ac:dyDescent="0.3">
      <c r="C298" s="26"/>
      <c r="F298"/>
      <c r="G298" s="26"/>
      <c r="J298"/>
      <c r="K298" s="26"/>
      <c r="N298"/>
    </row>
    <row r="299" spans="3:14" x14ac:dyDescent="0.3">
      <c r="C299" s="26"/>
      <c r="F299"/>
      <c r="G299" s="26"/>
      <c r="J299"/>
      <c r="K299" s="26"/>
      <c r="N299"/>
    </row>
    <row r="300" spans="3:14" x14ac:dyDescent="0.3">
      <c r="C300" s="26"/>
      <c r="F300"/>
      <c r="G300" s="26"/>
      <c r="J300"/>
      <c r="K300" s="26"/>
      <c r="N300"/>
    </row>
    <row r="301" spans="3:14" x14ac:dyDescent="0.3">
      <c r="C301" s="26"/>
      <c r="F301"/>
      <c r="G301" s="26"/>
      <c r="J301"/>
      <c r="K301" s="26"/>
      <c r="N301"/>
    </row>
    <row r="302" spans="3:14" x14ac:dyDescent="0.3">
      <c r="C302" s="26"/>
      <c r="F302"/>
      <c r="G302" s="26"/>
      <c r="J302"/>
      <c r="K302" s="26"/>
      <c r="N302"/>
    </row>
    <row r="303" spans="3:14" x14ac:dyDescent="0.3">
      <c r="C303" s="26"/>
      <c r="F303"/>
      <c r="G303" s="26"/>
      <c r="J303"/>
      <c r="K303" s="26"/>
      <c r="N303"/>
    </row>
    <row r="304" spans="3:14" x14ac:dyDescent="0.3">
      <c r="C304" s="26"/>
      <c r="F304"/>
      <c r="G304" s="26"/>
      <c r="J304"/>
      <c r="K304" s="26"/>
      <c r="N304"/>
    </row>
    <row r="305" spans="3:14" x14ac:dyDescent="0.3">
      <c r="C305" s="26"/>
      <c r="F305"/>
      <c r="G305" s="26"/>
      <c r="J305"/>
      <c r="K305" s="26"/>
      <c r="N305"/>
    </row>
    <row r="306" spans="3:14" x14ac:dyDescent="0.3">
      <c r="C306" s="26"/>
      <c r="F306"/>
      <c r="G306" s="26"/>
      <c r="J306"/>
      <c r="K306" s="26"/>
      <c r="N306"/>
    </row>
    <row r="307" spans="3:14" x14ac:dyDescent="0.3">
      <c r="C307" s="26"/>
      <c r="F307"/>
      <c r="G307" s="26"/>
      <c r="J307"/>
      <c r="K307" s="26"/>
      <c r="N307"/>
    </row>
    <row r="308" spans="3:14" x14ac:dyDescent="0.3">
      <c r="C308" s="26"/>
      <c r="F308"/>
      <c r="G308" s="26"/>
      <c r="J308"/>
      <c r="K308" s="26"/>
      <c r="N308"/>
    </row>
    <row r="309" spans="3:14" x14ac:dyDescent="0.3">
      <c r="C309" s="26"/>
      <c r="F309"/>
      <c r="G309" s="26"/>
      <c r="J309"/>
      <c r="K309" s="26"/>
      <c r="N309"/>
    </row>
    <row r="310" spans="3:14" x14ac:dyDescent="0.3">
      <c r="C310" s="26"/>
      <c r="F310"/>
      <c r="G310" s="26"/>
      <c r="J310"/>
      <c r="K310" s="26"/>
      <c r="N310"/>
    </row>
    <row r="311" spans="3:14" x14ac:dyDescent="0.3">
      <c r="C311" s="26"/>
      <c r="F311"/>
      <c r="G311" s="26"/>
      <c r="J311"/>
      <c r="K311" s="26"/>
      <c r="N311"/>
    </row>
    <row r="312" spans="3:14" x14ac:dyDescent="0.3">
      <c r="C312" s="26"/>
      <c r="F312"/>
      <c r="G312" s="26"/>
      <c r="J312"/>
      <c r="K312" s="26"/>
      <c r="N312"/>
    </row>
    <row r="313" spans="3:14" x14ac:dyDescent="0.3">
      <c r="C313" s="26"/>
      <c r="F313"/>
      <c r="G313" s="26"/>
      <c r="J313"/>
      <c r="K313" s="26"/>
      <c r="N313"/>
    </row>
    <row r="314" spans="3:14" x14ac:dyDescent="0.3">
      <c r="C314" s="26"/>
      <c r="F314"/>
      <c r="G314" s="26"/>
      <c r="J314"/>
      <c r="K314" s="26"/>
      <c r="N314"/>
    </row>
    <row r="315" spans="3:14" x14ac:dyDescent="0.3">
      <c r="C315" s="26"/>
      <c r="F315"/>
      <c r="G315" s="26"/>
      <c r="J315"/>
      <c r="K315" s="26"/>
      <c r="N315"/>
    </row>
    <row r="316" spans="3:14" x14ac:dyDescent="0.3">
      <c r="C316" s="26"/>
      <c r="F316"/>
      <c r="G316" s="26"/>
      <c r="J316"/>
      <c r="K316" s="26"/>
      <c r="N316"/>
    </row>
    <row r="317" spans="3:14" x14ac:dyDescent="0.3">
      <c r="C317" s="26"/>
      <c r="F317"/>
      <c r="G317" s="26"/>
      <c r="J317"/>
      <c r="K317" s="26"/>
      <c r="N317"/>
    </row>
    <row r="318" spans="3:14" x14ac:dyDescent="0.3">
      <c r="C318" s="26"/>
      <c r="F318"/>
      <c r="G318" s="26"/>
      <c r="J318"/>
      <c r="K318" s="26"/>
      <c r="N318"/>
    </row>
    <row r="319" spans="3:14" x14ac:dyDescent="0.3">
      <c r="C319" s="26"/>
      <c r="F319"/>
      <c r="G319" s="26"/>
      <c r="J319"/>
      <c r="K319" s="26"/>
      <c r="N319"/>
    </row>
    <row r="320" spans="3:14" x14ac:dyDescent="0.3">
      <c r="C320" s="26"/>
      <c r="F320"/>
      <c r="G320" s="26"/>
      <c r="J320"/>
      <c r="K320" s="26"/>
      <c r="N320"/>
    </row>
    <row r="321" spans="3:14" x14ac:dyDescent="0.3">
      <c r="C321" s="26"/>
      <c r="F321"/>
      <c r="G321" s="26"/>
      <c r="J321"/>
      <c r="K321" s="26"/>
      <c r="N321"/>
    </row>
    <row r="322" spans="3:14" x14ac:dyDescent="0.3">
      <c r="C322" s="26"/>
      <c r="F322"/>
      <c r="G322" s="26"/>
      <c r="J322"/>
      <c r="K322" s="26"/>
      <c r="N322"/>
    </row>
    <row r="323" spans="3:14" x14ac:dyDescent="0.3">
      <c r="C323" s="26"/>
      <c r="F323"/>
      <c r="G323" s="26"/>
      <c r="J323"/>
      <c r="K323" s="26"/>
      <c r="N323"/>
    </row>
    <row r="324" spans="3:14" x14ac:dyDescent="0.3">
      <c r="C324" s="26"/>
      <c r="F324"/>
      <c r="G324" s="26"/>
      <c r="J324"/>
      <c r="K324" s="26"/>
      <c r="N324"/>
    </row>
    <row r="325" spans="3:14" x14ac:dyDescent="0.3">
      <c r="C325" s="26"/>
      <c r="F325"/>
      <c r="G325" s="26"/>
      <c r="J325"/>
      <c r="K325" s="26"/>
      <c r="N325"/>
    </row>
    <row r="326" spans="3:14" x14ac:dyDescent="0.3">
      <c r="C326" s="26"/>
      <c r="F326"/>
      <c r="G326" s="26"/>
      <c r="J326"/>
      <c r="K326" s="26"/>
      <c r="N326"/>
    </row>
    <row r="327" spans="3:14" x14ac:dyDescent="0.3">
      <c r="C327" s="26"/>
      <c r="F327"/>
      <c r="G327" s="26"/>
      <c r="J327"/>
      <c r="K327" s="26"/>
      <c r="N327"/>
    </row>
    <row r="328" spans="3:14" x14ac:dyDescent="0.3">
      <c r="C328" s="26"/>
      <c r="F328"/>
      <c r="G328" s="26"/>
      <c r="J328"/>
      <c r="K328" s="26"/>
      <c r="N328"/>
    </row>
    <row r="329" spans="3:14" x14ac:dyDescent="0.3">
      <c r="C329" s="26"/>
      <c r="F329"/>
      <c r="G329" s="26"/>
      <c r="J329"/>
      <c r="K329" s="26"/>
      <c r="N329"/>
    </row>
    <row r="330" spans="3:14" x14ac:dyDescent="0.3">
      <c r="C330" s="26"/>
      <c r="F330"/>
      <c r="G330" s="26"/>
      <c r="J330"/>
      <c r="K330" s="26"/>
      <c r="N330"/>
    </row>
    <row r="331" spans="3:14" x14ac:dyDescent="0.3">
      <c r="C331" s="26"/>
      <c r="F331"/>
      <c r="G331" s="26"/>
      <c r="J331"/>
      <c r="K331" s="26"/>
      <c r="N331"/>
    </row>
    <row r="332" spans="3:14" x14ac:dyDescent="0.3">
      <c r="C332" s="26"/>
      <c r="F332"/>
      <c r="G332" s="26"/>
      <c r="J332"/>
      <c r="K332" s="26"/>
      <c r="N332"/>
    </row>
    <row r="333" spans="3:14" x14ac:dyDescent="0.3">
      <c r="C333" s="26"/>
      <c r="F333"/>
      <c r="G333" s="26"/>
      <c r="J333"/>
      <c r="K333" s="26"/>
      <c r="N333"/>
    </row>
    <row r="334" spans="3:14" x14ac:dyDescent="0.3">
      <c r="C334" s="26"/>
      <c r="F334"/>
      <c r="G334" s="26"/>
      <c r="J334"/>
      <c r="K334" s="26"/>
      <c r="N334"/>
    </row>
    <row r="335" spans="3:14" x14ac:dyDescent="0.3">
      <c r="C335" s="26"/>
      <c r="F335"/>
      <c r="G335" s="26"/>
      <c r="J335"/>
      <c r="K335" s="26"/>
      <c r="N335"/>
    </row>
    <row r="336" spans="3:14" x14ac:dyDescent="0.3">
      <c r="C336" s="26"/>
      <c r="F336"/>
      <c r="G336" s="26"/>
      <c r="J336"/>
      <c r="K336" s="26"/>
      <c r="N336"/>
    </row>
    <row r="337" spans="3:14" x14ac:dyDescent="0.3">
      <c r="C337" s="26"/>
      <c r="F337"/>
      <c r="G337" s="26"/>
      <c r="J337"/>
      <c r="K337" s="26"/>
      <c r="N337"/>
    </row>
    <row r="338" spans="3:14" x14ac:dyDescent="0.3">
      <c r="C338" s="26"/>
      <c r="F338"/>
      <c r="G338" s="26"/>
      <c r="J338"/>
      <c r="K338" s="26"/>
      <c r="N338"/>
    </row>
    <row r="339" spans="3:14" x14ac:dyDescent="0.3">
      <c r="C339" s="26"/>
      <c r="F339"/>
      <c r="G339" s="26"/>
      <c r="J339"/>
      <c r="K339" s="26"/>
      <c r="N339"/>
    </row>
    <row r="340" spans="3:14" x14ac:dyDescent="0.3">
      <c r="C340" s="26"/>
      <c r="F340"/>
      <c r="G340" s="26"/>
      <c r="J340"/>
      <c r="K340" s="26"/>
      <c r="N340"/>
    </row>
    <row r="341" spans="3:14" x14ac:dyDescent="0.3">
      <c r="C341" s="26"/>
      <c r="F341"/>
      <c r="G341" s="26"/>
      <c r="J341"/>
      <c r="K341" s="26"/>
      <c r="N341"/>
    </row>
    <row r="342" spans="3:14" x14ac:dyDescent="0.3">
      <c r="C342" s="26"/>
      <c r="F342"/>
      <c r="G342" s="26"/>
      <c r="J342"/>
      <c r="K342" s="26"/>
      <c r="N342"/>
    </row>
    <row r="343" spans="3:14" x14ac:dyDescent="0.3">
      <c r="C343" s="26"/>
      <c r="F343"/>
      <c r="G343" s="26"/>
      <c r="J343"/>
      <c r="K343" s="26"/>
      <c r="N343"/>
    </row>
    <row r="344" spans="3:14" x14ac:dyDescent="0.3">
      <c r="C344" s="26"/>
      <c r="F344"/>
      <c r="G344" s="26"/>
      <c r="J344"/>
      <c r="K344" s="26"/>
      <c r="N344"/>
    </row>
    <row r="345" spans="3:14" x14ac:dyDescent="0.3">
      <c r="C345" s="26"/>
      <c r="F345"/>
      <c r="G345" s="26"/>
      <c r="J345"/>
      <c r="K345" s="26"/>
      <c r="N345"/>
    </row>
    <row r="346" spans="3:14" x14ac:dyDescent="0.3">
      <c r="C346" s="26"/>
      <c r="F346"/>
      <c r="G346" s="26"/>
      <c r="J346"/>
      <c r="K346" s="26"/>
      <c r="N346"/>
    </row>
    <row r="347" spans="3:14" x14ac:dyDescent="0.3">
      <c r="C347" s="26"/>
      <c r="F347"/>
      <c r="G347" s="26"/>
      <c r="J347"/>
      <c r="K347" s="26"/>
      <c r="N347"/>
    </row>
    <row r="348" spans="3:14" x14ac:dyDescent="0.3">
      <c r="C348" s="26"/>
      <c r="F348"/>
      <c r="G348" s="26"/>
      <c r="J348"/>
      <c r="K348" s="26"/>
      <c r="N348"/>
    </row>
    <row r="349" spans="3:14" x14ac:dyDescent="0.3">
      <c r="C349" s="26"/>
      <c r="F349"/>
      <c r="G349" s="26"/>
      <c r="J349"/>
      <c r="K349" s="26"/>
      <c r="N349"/>
    </row>
    <row r="350" spans="3:14" x14ac:dyDescent="0.3">
      <c r="C350" s="26"/>
      <c r="F350"/>
      <c r="G350" s="26"/>
      <c r="J350"/>
      <c r="K350" s="26"/>
      <c r="N350"/>
    </row>
    <row r="351" spans="3:14" x14ac:dyDescent="0.3">
      <c r="C351" s="26"/>
      <c r="F351"/>
      <c r="G351" s="26"/>
      <c r="J351"/>
      <c r="K351" s="26"/>
      <c r="N351"/>
    </row>
    <row r="352" spans="3:14" x14ac:dyDescent="0.3">
      <c r="C352" s="26"/>
      <c r="F352"/>
      <c r="G352" s="26"/>
      <c r="J352"/>
      <c r="K352" s="26"/>
      <c r="N352"/>
    </row>
    <row r="353" spans="3:14" x14ac:dyDescent="0.3">
      <c r="C353" s="26"/>
      <c r="F353"/>
      <c r="G353" s="26"/>
      <c r="J353"/>
      <c r="K353" s="26"/>
      <c r="N353"/>
    </row>
    <row r="354" spans="3:14" x14ac:dyDescent="0.3">
      <c r="C354" s="26"/>
      <c r="F354"/>
      <c r="G354" s="26"/>
      <c r="J354"/>
      <c r="K354" s="26"/>
      <c r="N354"/>
    </row>
    <row r="355" spans="3:14" x14ac:dyDescent="0.3">
      <c r="C355" s="26"/>
      <c r="F355"/>
      <c r="G355" s="26"/>
      <c r="J355"/>
      <c r="K355" s="26"/>
      <c r="N355"/>
    </row>
    <row r="356" spans="3:14" x14ac:dyDescent="0.3">
      <c r="C356" s="26"/>
      <c r="F356"/>
      <c r="G356" s="26"/>
      <c r="J356"/>
      <c r="K356" s="26"/>
      <c r="N356"/>
    </row>
    <row r="357" spans="3:14" x14ac:dyDescent="0.3">
      <c r="C357" s="26"/>
      <c r="F357"/>
      <c r="G357" s="26"/>
      <c r="J357"/>
      <c r="K357" s="26"/>
      <c r="N357"/>
    </row>
    <row r="358" spans="3:14" x14ac:dyDescent="0.3">
      <c r="C358" s="26"/>
      <c r="F358"/>
      <c r="G358" s="26"/>
      <c r="J358"/>
      <c r="K358" s="26"/>
      <c r="N358"/>
    </row>
    <row r="359" spans="3:14" x14ac:dyDescent="0.3">
      <c r="C359" s="26"/>
      <c r="F359"/>
      <c r="G359" s="26"/>
      <c r="J359"/>
      <c r="K359" s="26"/>
      <c r="N359"/>
    </row>
    <row r="360" spans="3:14" x14ac:dyDescent="0.3">
      <c r="C360" s="26"/>
      <c r="F360"/>
      <c r="G360" s="26"/>
      <c r="J360"/>
      <c r="K360" s="26"/>
      <c r="N360"/>
    </row>
    <row r="361" spans="3:14" x14ac:dyDescent="0.3">
      <c r="C361" s="26"/>
      <c r="F361"/>
      <c r="G361" s="26"/>
      <c r="J361"/>
      <c r="K361" s="26"/>
      <c r="N361"/>
    </row>
    <row r="362" spans="3:14" x14ac:dyDescent="0.3">
      <c r="C362" s="26"/>
      <c r="F362"/>
      <c r="G362" s="26"/>
      <c r="J362"/>
      <c r="K362" s="26"/>
      <c r="N362"/>
    </row>
    <row r="363" spans="3:14" x14ac:dyDescent="0.3">
      <c r="C363" s="26"/>
      <c r="F363"/>
      <c r="G363" s="26"/>
      <c r="J363"/>
      <c r="K363" s="26"/>
      <c r="N363"/>
    </row>
    <row r="364" spans="3:14" x14ac:dyDescent="0.3">
      <c r="C364" s="26"/>
      <c r="F364"/>
      <c r="G364" s="26"/>
      <c r="J364"/>
      <c r="K364" s="26"/>
      <c r="N364"/>
    </row>
    <row r="365" spans="3:14" x14ac:dyDescent="0.3">
      <c r="C365" s="26"/>
      <c r="F365"/>
      <c r="G365" s="26"/>
      <c r="J365"/>
      <c r="K365" s="26"/>
      <c r="N365"/>
    </row>
    <row r="366" spans="3:14" x14ac:dyDescent="0.3">
      <c r="C366" s="26"/>
      <c r="F366"/>
      <c r="G366" s="26"/>
      <c r="J366"/>
      <c r="K366" s="26"/>
      <c r="N366"/>
    </row>
    <row r="367" spans="3:14" x14ac:dyDescent="0.3">
      <c r="C367" s="26"/>
      <c r="F367"/>
      <c r="G367" s="26"/>
      <c r="J367"/>
      <c r="K367" s="26"/>
      <c r="N367"/>
    </row>
    <row r="368" spans="3:14" x14ac:dyDescent="0.3">
      <c r="C368" s="26"/>
      <c r="F368"/>
      <c r="G368" s="26"/>
      <c r="J368"/>
      <c r="K368" s="26"/>
      <c r="N368"/>
    </row>
    <row r="369" spans="3:14" x14ac:dyDescent="0.3">
      <c r="C369" s="26"/>
      <c r="F369"/>
      <c r="G369" s="26"/>
      <c r="J369"/>
      <c r="K369" s="26"/>
      <c r="N369"/>
    </row>
    <row r="370" spans="3:14" x14ac:dyDescent="0.3">
      <c r="C370" s="26"/>
      <c r="F370"/>
      <c r="G370" s="26"/>
      <c r="J370"/>
      <c r="K370" s="26"/>
      <c r="N370"/>
    </row>
    <row r="371" spans="3:14" x14ac:dyDescent="0.3">
      <c r="C371" s="26"/>
      <c r="F371"/>
      <c r="G371" s="26"/>
      <c r="J371"/>
      <c r="K371" s="26"/>
      <c r="N371"/>
    </row>
    <row r="372" spans="3:14" x14ac:dyDescent="0.3">
      <c r="C372" s="26"/>
      <c r="F372"/>
      <c r="G372" s="26"/>
      <c r="J372"/>
      <c r="K372" s="26"/>
      <c r="N372"/>
    </row>
    <row r="373" spans="3:14" x14ac:dyDescent="0.3">
      <c r="C373" s="26"/>
      <c r="F373"/>
      <c r="G373" s="26"/>
      <c r="J373"/>
      <c r="K373" s="26"/>
      <c r="N373"/>
    </row>
    <row r="374" spans="3:14" x14ac:dyDescent="0.3">
      <c r="C374" s="26"/>
      <c r="F374"/>
      <c r="G374" s="26"/>
      <c r="J374"/>
      <c r="K374" s="26"/>
      <c r="N374"/>
    </row>
    <row r="375" spans="3:14" x14ac:dyDescent="0.3">
      <c r="C375" s="26"/>
      <c r="F375"/>
      <c r="G375" s="26"/>
      <c r="J375"/>
      <c r="K375" s="26"/>
      <c r="N375"/>
    </row>
    <row r="376" spans="3:14" x14ac:dyDescent="0.3">
      <c r="C376" s="26"/>
      <c r="F376"/>
      <c r="G376" s="26"/>
      <c r="J376"/>
      <c r="K376" s="26"/>
      <c r="N376"/>
    </row>
    <row r="377" spans="3:14" x14ac:dyDescent="0.3">
      <c r="C377" s="26"/>
      <c r="F377"/>
      <c r="G377" s="26"/>
      <c r="J377"/>
      <c r="K377" s="26"/>
      <c r="N377"/>
    </row>
    <row r="378" spans="3:14" x14ac:dyDescent="0.3">
      <c r="C378" s="26"/>
      <c r="F378"/>
      <c r="G378" s="26"/>
      <c r="J378"/>
      <c r="K378" s="26"/>
      <c r="N378"/>
    </row>
    <row r="379" spans="3:14" x14ac:dyDescent="0.3">
      <c r="C379" s="26"/>
      <c r="F379"/>
      <c r="G379" s="26"/>
      <c r="J379"/>
      <c r="K379" s="26"/>
      <c r="N379"/>
    </row>
    <row r="380" spans="3:14" x14ac:dyDescent="0.3">
      <c r="C380" s="26"/>
      <c r="F380"/>
      <c r="G380" s="26"/>
      <c r="J380"/>
      <c r="K380" s="26"/>
      <c r="N380"/>
    </row>
    <row r="381" spans="3:14" x14ac:dyDescent="0.3">
      <c r="C381" s="26"/>
      <c r="F381"/>
      <c r="G381" s="26"/>
      <c r="J381"/>
      <c r="K381" s="26"/>
      <c r="N381"/>
    </row>
    <row r="382" spans="3:14" x14ac:dyDescent="0.3">
      <c r="C382" s="26"/>
      <c r="F382"/>
      <c r="G382" s="26"/>
      <c r="J382"/>
      <c r="K382" s="26"/>
      <c r="N382"/>
    </row>
    <row r="383" spans="3:14" x14ac:dyDescent="0.3">
      <c r="C383" s="26"/>
      <c r="F383"/>
      <c r="G383" s="26"/>
      <c r="J383"/>
      <c r="K383" s="26"/>
      <c r="N383"/>
    </row>
    <row r="384" spans="3:14" x14ac:dyDescent="0.3">
      <c r="C384" s="26"/>
      <c r="F384"/>
      <c r="G384" s="26"/>
      <c r="J384"/>
      <c r="K384" s="26"/>
      <c r="N384"/>
    </row>
    <row r="385" spans="3:14" x14ac:dyDescent="0.3">
      <c r="C385" s="26"/>
      <c r="F385"/>
      <c r="G385" s="26"/>
      <c r="J385"/>
      <c r="K385" s="26"/>
      <c r="N385"/>
    </row>
    <row r="386" spans="3:14" x14ac:dyDescent="0.3">
      <c r="C386" s="26"/>
      <c r="F386"/>
      <c r="G386" s="26"/>
      <c r="J386"/>
      <c r="K386" s="26"/>
      <c r="N386"/>
    </row>
    <row r="387" spans="3:14" x14ac:dyDescent="0.3">
      <c r="C387" s="26"/>
      <c r="F387"/>
      <c r="G387" s="26"/>
      <c r="J387"/>
      <c r="K387" s="26"/>
      <c r="N387"/>
    </row>
    <row r="388" spans="3:14" x14ac:dyDescent="0.3">
      <c r="C388" s="26"/>
      <c r="F388"/>
      <c r="G388" s="26"/>
      <c r="J388"/>
      <c r="K388" s="26"/>
      <c r="N388"/>
    </row>
    <row r="389" spans="3:14" x14ac:dyDescent="0.3">
      <c r="C389" s="26"/>
      <c r="F389"/>
      <c r="G389" s="26"/>
      <c r="J389"/>
      <c r="K389" s="26"/>
      <c r="N389"/>
    </row>
    <row r="390" spans="3:14" x14ac:dyDescent="0.3">
      <c r="C390" s="26"/>
      <c r="F390"/>
      <c r="G390" s="26"/>
      <c r="J390"/>
      <c r="K390" s="26"/>
      <c r="N390"/>
    </row>
    <row r="391" spans="3:14" x14ac:dyDescent="0.3">
      <c r="C391" s="26"/>
      <c r="F391"/>
      <c r="G391" s="26"/>
      <c r="J391"/>
      <c r="K391" s="26"/>
      <c r="N391"/>
    </row>
    <row r="392" spans="3:14" x14ac:dyDescent="0.3">
      <c r="C392" s="26"/>
      <c r="F392"/>
      <c r="G392" s="26"/>
      <c r="J392"/>
      <c r="K392" s="26"/>
      <c r="N392"/>
    </row>
    <row r="393" spans="3:14" x14ac:dyDescent="0.3">
      <c r="C393" s="26"/>
      <c r="F393"/>
      <c r="G393" s="26"/>
      <c r="J393"/>
      <c r="K393" s="26"/>
      <c r="N393"/>
    </row>
    <row r="394" spans="3:14" x14ac:dyDescent="0.3">
      <c r="C394" s="26"/>
      <c r="F394"/>
      <c r="G394" s="26"/>
      <c r="J394"/>
      <c r="K394" s="26"/>
      <c r="N394"/>
    </row>
    <row r="395" spans="3:14" x14ac:dyDescent="0.3">
      <c r="C395" s="26"/>
      <c r="F395"/>
      <c r="G395" s="26"/>
      <c r="J395"/>
      <c r="K395" s="26"/>
      <c r="N395"/>
    </row>
    <row r="396" spans="3:14" x14ac:dyDescent="0.3">
      <c r="C396" s="26"/>
      <c r="F396"/>
      <c r="G396" s="26"/>
      <c r="J396"/>
      <c r="K396" s="26"/>
      <c r="N396"/>
    </row>
    <row r="397" spans="3:14" x14ac:dyDescent="0.3">
      <c r="C397" s="26"/>
      <c r="F397"/>
      <c r="G397" s="26"/>
      <c r="J397"/>
      <c r="K397" s="26"/>
      <c r="N397"/>
    </row>
    <row r="398" spans="3:14" x14ac:dyDescent="0.3">
      <c r="C398" s="26"/>
      <c r="F398"/>
      <c r="G398" s="26"/>
      <c r="J398"/>
      <c r="K398" s="26"/>
      <c r="N398"/>
    </row>
    <row r="399" spans="3:14" x14ac:dyDescent="0.3">
      <c r="C399" s="26"/>
      <c r="F399"/>
      <c r="G399" s="26"/>
      <c r="J399"/>
      <c r="K399" s="26"/>
      <c r="N399"/>
    </row>
    <row r="400" spans="3:14" x14ac:dyDescent="0.3">
      <c r="C400" s="26"/>
      <c r="F400"/>
      <c r="G400" s="26"/>
      <c r="J400"/>
      <c r="K400" s="26"/>
      <c r="N400"/>
    </row>
    <row r="401" spans="3:14" x14ac:dyDescent="0.3">
      <c r="C401" s="26"/>
      <c r="F401"/>
      <c r="G401" s="26"/>
      <c r="J401"/>
      <c r="K401" s="26"/>
      <c r="N401"/>
    </row>
    <row r="402" spans="3:14" x14ac:dyDescent="0.3">
      <c r="C402" s="26"/>
      <c r="F402"/>
      <c r="G402" s="26"/>
      <c r="J402"/>
      <c r="K402" s="26"/>
      <c r="N402"/>
    </row>
    <row r="403" spans="3:14" x14ac:dyDescent="0.3">
      <c r="C403" s="26"/>
      <c r="F403"/>
      <c r="G403" s="26"/>
      <c r="J403"/>
      <c r="K403" s="26"/>
      <c r="N403"/>
    </row>
    <row r="404" spans="3:14" x14ac:dyDescent="0.3">
      <c r="C404" s="26"/>
      <c r="F404"/>
      <c r="G404" s="26"/>
      <c r="J404"/>
      <c r="K404" s="26"/>
      <c r="N404"/>
    </row>
    <row r="405" spans="3:14" x14ac:dyDescent="0.3">
      <c r="C405" s="26"/>
      <c r="F405"/>
      <c r="G405" s="26"/>
      <c r="J405"/>
      <c r="K405" s="26"/>
      <c r="N405"/>
    </row>
    <row r="406" spans="3:14" x14ac:dyDescent="0.3">
      <c r="C406" s="26"/>
      <c r="F406"/>
      <c r="G406" s="26"/>
      <c r="J406"/>
      <c r="K406" s="26"/>
      <c r="N406"/>
    </row>
    <row r="407" spans="3:14" x14ac:dyDescent="0.3">
      <c r="C407" s="26"/>
      <c r="F407"/>
      <c r="G407" s="26"/>
      <c r="J407"/>
      <c r="K407" s="26"/>
      <c r="N407"/>
    </row>
    <row r="408" spans="3:14" x14ac:dyDescent="0.3">
      <c r="C408" s="26"/>
      <c r="F408"/>
      <c r="G408" s="26"/>
      <c r="J408"/>
      <c r="K408" s="26"/>
      <c r="N408"/>
    </row>
    <row r="409" spans="3:14" x14ac:dyDescent="0.3">
      <c r="C409" s="26"/>
      <c r="F409"/>
      <c r="G409" s="26"/>
      <c r="J409"/>
      <c r="K409" s="26"/>
      <c r="N409"/>
    </row>
    <row r="410" spans="3:14" x14ac:dyDescent="0.3">
      <c r="C410" s="26"/>
      <c r="F410"/>
      <c r="G410" s="26"/>
      <c r="J410"/>
      <c r="K410" s="26"/>
      <c r="N410"/>
    </row>
    <row r="411" spans="3:14" x14ac:dyDescent="0.3">
      <c r="C411" s="26"/>
      <c r="F411"/>
      <c r="G411" s="26"/>
      <c r="J411"/>
      <c r="K411" s="26"/>
      <c r="N411"/>
    </row>
    <row r="412" spans="3:14" x14ac:dyDescent="0.3">
      <c r="C412" s="26"/>
      <c r="F412"/>
      <c r="G412" s="26"/>
      <c r="J412"/>
      <c r="K412" s="26"/>
      <c r="N412"/>
    </row>
    <row r="413" spans="3:14" x14ac:dyDescent="0.3">
      <c r="C413" s="26"/>
      <c r="F413"/>
      <c r="G413" s="26"/>
      <c r="J413"/>
      <c r="K413" s="26"/>
      <c r="N413"/>
    </row>
    <row r="414" spans="3:14" x14ac:dyDescent="0.3">
      <c r="C414" s="26"/>
      <c r="F414"/>
      <c r="G414" s="26"/>
      <c r="J414"/>
      <c r="K414" s="26"/>
      <c r="N414"/>
    </row>
    <row r="415" spans="3:14" x14ac:dyDescent="0.3">
      <c r="C415" s="26"/>
      <c r="F415"/>
      <c r="G415" s="26"/>
      <c r="J415"/>
      <c r="K415" s="26"/>
      <c r="N415"/>
    </row>
    <row r="416" spans="3:14" x14ac:dyDescent="0.3">
      <c r="C416" s="26"/>
      <c r="F416"/>
      <c r="G416" s="26"/>
      <c r="J416"/>
      <c r="K416" s="26"/>
      <c r="N416"/>
    </row>
    <row r="417" spans="3:14" x14ac:dyDescent="0.3">
      <c r="C417" s="26"/>
      <c r="F417"/>
      <c r="G417" s="26"/>
      <c r="J417"/>
      <c r="K417" s="26"/>
      <c r="N417"/>
    </row>
    <row r="418" spans="3:14" x14ac:dyDescent="0.3">
      <c r="C418" s="26"/>
      <c r="F418"/>
      <c r="G418" s="26"/>
      <c r="J418"/>
      <c r="K418" s="26"/>
      <c r="N418"/>
    </row>
    <row r="419" spans="3:14" x14ac:dyDescent="0.3">
      <c r="C419" s="26"/>
      <c r="F419"/>
      <c r="G419" s="26"/>
      <c r="J419"/>
      <c r="K419" s="26"/>
      <c r="N419"/>
    </row>
    <row r="420" spans="3:14" x14ac:dyDescent="0.3">
      <c r="C420" s="26"/>
      <c r="F420"/>
      <c r="G420" s="26"/>
      <c r="J420"/>
      <c r="K420" s="26"/>
      <c r="N420"/>
    </row>
    <row r="421" spans="3:14" x14ac:dyDescent="0.3">
      <c r="C421" s="26"/>
      <c r="F421"/>
      <c r="G421" s="26"/>
      <c r="J421"/>
      <c r="K421" s="26"/>
      <c r="N421"/>
    </row>
    <row r="422" spans="3:14" x14ac:dyDescent="0.3">
      <c r="C422" s="26"/>
      <c r="F422"/>
      <c r="G422" s="26"/>
      <c r="J422"/>
      <c r="K422" s="26"/>
      <c r="N422"/>
    </row>
    <row r="423" spans="3:14" x14ac:dyDescent="0.3">
      <c r="C423" s="26"/>
      <c r="F423"/>
      <c r="G423" s="26"/>
      <c r="J423"/>
      <c r="K423" s="26"/>
      <c r="N423"/>
    </row>
    <row r="424" spans="3:14" x14ac:dyDescent="0.3">
      <c r="C424" s="26"/>
      <c r="F424"/>
      <c r="G424" s="26"/>
      <c r="J424"/>
      <c r="K424" s="26"/>
      <c r="N424"/>
    </row>
    <row r="425" spans="3:14" x14ac:dyDescent="0.3">
      <c r="C425" s="26"/>
      <c r="F425"/>
      <c r="G425" s="26"/>
      <c r="J425"/>
      <c r="K425" s="26"/>
      <c r="N425"/>
    </row>
    <row r="426" spans="3:14" x14ac:dyDescent="0.3">
      <c r="C426" s="26"/>
      <c r="F426"/>
      <c r="G426" s="26"/>
      <c r="J426"/>
      <c r="K426" s="26"/>
      <c r="N426"/>
    </row>
    <row r="427" spans="3:14" x14ac:dyDescent="0.3">
      <c r="C427" s="26"/>
      <c r="F427"/>
      <c r="G427" s="26"/>
      <c r="J427"/>
      <c r="K427" s="26"/>
      <c r="N427"/>
    </row>
    <row r="428" spans="3:14" x14ac:dyDescent="0.3">
      <c r="C428" s="26"/>
      <c r="F428"/>
      <c r="G428" s="26"/>
      <c r="J428"/>
      <c r="K428" s="26"/>
      <c r="N428"/>
    </row>
    <row r="429" spans="3:14" x14ac:dyDescent="0.3">
      <c r="C429" s="26"/>
      <c r="F429"/>
      <c r="G429" s="26"/>
      <c r="J429"/>
      <c r="K429" s="26"/>
      <c r="N429"/>
    </row>
    <row r="430" spans="3:14" x14ac:dyDescent="0.3">
      <c r="C430" s="26"/>
      <c r="F430"/>
      <c r="G430" s="26"/>
      <c r="J430"/>
      <c r="K430" s="26"/>
      <c r="N430"/>
    </row>
    <row r="431" spans="3:14" x14ac:dyDescent="0.3">
      <c r="C431" s="26"/>
      <c r="F431"/>
      <c r="G431" s="26"/>
      <c r="J431"/>
      <c r="K431" s="26"/>
      <c r="N431"/>
    </row>
    <row r="432" spans="3:14" x14ac:dyDescent="0.3">
      <c r="C432" s="26"/>
      <c r="F432"/>
      <c r="G432" s="26"/>
      <c r="J432"/>
      <c r="K432" s="26"/>
      <c r="N432"/>
    </row>
    <row r="433" spans="3:14" x14ac:dyDescent="0.3">
      <c r="C433" s="26"/>
      <c r="F433"/>
      <c r="G433" s="26"/>
      <c r="J433"/>
      <c r="K433" s="26"/>
      <c r="N433"/>
    </row>
    <row r="434" spans="3:14" x14ac:dyDescent="0.3">
      <c r="C434" s="26"/>
      <c r="F434"/>
      <c r="G434" s="26"/>
      <c r="J434"/>
      <c r="K434" s="26"/>
      <c r="N434"/>
    </row>
    <row r="435" spans="3:14" x14ac:dyDescent="0.3">
      <c r="C435" s="26"/>
      <c r="F435"/>
      <c r="G435" s="26"/>
      <c r="J435"/>
      <c r="K435" s="26"/>
      <c r="N435"/>
    </row>
    <row r="436" spans="3:14" x14ac:dyDescent="0.3">
      <c r="C436" s="26"/>
      <c r="F436"/>
      <c r="G436" s="26"/>
      <c r="J436"/>
      <c r="K436" s="26"/>
      <c r="N436"/>
    </row>
    <row r="437" spans="3:14" x14ac:dyDescent="0.3">
      <c r="C437" s="26"/>
      <c r="F437"/>
      <c r="G437" s="26"/>
      <c r="J437"/>
      <c r="K437" s="26"/>
      <c r="N437"/>
    </row>
    <row r="438" spans="3:14" x14ac:dyDescent="0.3">
      <c r="C438" s="26"/>
      <c r="F438"/>
      <c r="G438" s="26"/>
      <c r="J438"/>
      <c r="K438" s="26"/>
      <c r="N438"/>
    </row>
    <row r="439" spans="3:14" x14ac:dyDescent="0.3">
      <c r="C439" s="26"/>
      <c r="F439"/>
      <c r="G439" s="26"/>
      <c r="J439"/>
      <c r="K439" s="26"/>
      <c r="N439"/>
    </row>
    <row r="440" spans="3:14" x14ac:dyDescent="0.3">
      <c r="C440" s="26"/>
      <c r="F440"/>
      <c r="G440" s="26"/>
      <c r="J440"/>
      <c r="K440" s="26"/>
      <c r="N440"/>
    </row>
    <row r="441" spans="3:14" x14ac:dyDescent="0.3">
      <c r="C441" s="26"/>
      <c r="F441"/>
      <c r="G441" s="26"/>
      <c r="J441"/>
      <c r="K441" s="26"/>
      <c r="N441"/>
    </row>
    <row r="442" spans="3:14" x14ac:dyDescent="0.3">
      <c r="C442" s="26"/>
      <c r="F442"/>
      <c r="G442" s="26"/>
      <c r="J442"/>
      <c r="K442" s="26"/>
      <c r="N442"/>
    </row>
    <row r="443" spans="3:14" x14ac:dyDescent="0.3">
      <c r="C443" s="26"/>
      <c r="F443"/>
      <c r="G443" s="26"/>
      <c r="J443"/>
      <c r="K443" s="26"/>
      <c r="N443"/>
    </row>
    <row r="444" spans="3:14" x14ac:dyDescent="0.3">
      <c r="C444" s="26"/>
      <c r="F444"/>
      <c r="G444" s="26"/>
      <c r="J444"/>
      <c r="K444" s="26"/>
      <c r="N444"/>
    </row>
    <row r="445" spans="3:14" x14ac:dyDescent="0.3">
      <c r="C445" s="26"/>
      <c r="F445"/>
      <c r="G445" s="26"/>
      <c r="J445"/>
      <c r="K445" s="26"/>
      <c r="N445"/>
    </row>
    <row r="446" spans="3:14" x14ac:dyDescent="0.3">
      <c r="C446" s="26"/>
      <c r="F446"/>
      <c r="G446" s="26"/>
      <c r="J446"/>
      <c r="K446" s="26"/>
      <c r="N446"/>
    </row>
    <row r="447" spans="3:14" x14ac:dyDescent="0.3">
      <c r="C447" s="26"/>
      <c r="F447"/>
      <c r="G447" s="26"/>
      <c r="J447"/>
      <c r="K447" s="26"/>
      <c r="N447"/>
    </row>
    <row r="448" spans="3:14" x14ac:dyDescent="0.3">
      <c r="C448" s="26"/>
      <c r="F448"/>
      <c r="G448" s="26"/>
      <c r="J448"/>
      <c r="K448" s="26"/>
      <c r="N448"/>
    </row>
    <row r="449" spans="3:14" x14ac:dyDescent="0.3">
      <c r="C449" s="26"/>
      <c r="F449"/>
      <c r="G449" s="26"/>
      <c r="J449"/>
      <c r="K449" s="26"/>
      <c r="N449"/>
    </row>
    <row r="450" spans="3:14" x14ac:dyDescent="0.3">
      <c r="C450" s="26"/>
      <c r="F450"/>
      <c r="G450" s="26"/>
      <c r="J450"/>
      <c r="K450" s="26"/>
      <c r="N450"/>
    </row>
    <row r="451" spans="3:14" x14ac:dyDescent="0.3">
      <c r="C451" s="26"/>
      <c r="F451"/>
      <c r="G451" s="26"/>
      <c r="J451"/>
      <c r="K451" s="26"/>
      <c r="N451"/>
    </row>
  </sheetData>
  <sortState xmlns:xlrd2="http://schemas.microsoft.com/office/spreadsheetml/2017/richdata2" ref="A58:B96">
    <sortCondition ref="B59:B96"/>
  </sortState>
  <mergeCells count="15">
    <mergeCell ref="Q31:R31"/>
    <mergeCell ref="R3:R4"/>
    <mergeCell ref="Q26:Q27"/>
    <mergeCell ref="R26:R27"/>
    <mergeCell ref="S26:T26"/>
    <mergeCell ref="S3:T3"/>
    <mergeCell ref="U3:V3"/>
    <mergeCell ref="A3:A4"/>
    <mergeCell ref="B3:B4"/>
    <mergeCell ref="C3:C4"/>
    <mergeCell ref="W3:X3"/>
    <mergeCell ref="Q3:Q4"/>
    <mergeCell ref="D3:G3"/>
    <mergeCell ref="H3:K3"/>
    <mergeCell ref="L3:O3"/>
  </mergeCells>
  <conditionalFormatting sqref="A104:E143">
    <cfRule type="expression" dxfId="8" priority="12">
      <formula>ISODD(ROW())</formula>
    </cfRule>
  </conditionalFormatting>
  <conditionalFormatting sqref="C104:E104 A148:E148 A149:D187 A192:E192 A193:D231">
    <cfRule type="expression" dxfId="7" priority="14">
      <formula>ISODD(ROW())</formula>
    </cfRule>
  </conditionalFormatting>
  <conditionalFormatting sqref="E148:E187">
    <cfRule type="expression" dxfId="6" priority="5">
      <formula>ISODD(ROW())</formula>
    </cfRule>
  </conditionalFormatting>
  <conditionalFormatting sqref="E192:E231">
    <cfRule type="expression" dxfId="5" priority="4">
      <formula>ISODD(ROW())</formula>
    </cfRule>
  </conditionalFormatting>
  <conditionalFormatting sqref="G104:I143">
    <cfRule type="expression" dxfId="4" priority="1">
      <formula>ISODD(ROW())</formula>
    </cfRule>
  </conditionalFormatting>
  <pageMargins left="0.7" right="0.7" top="0.75" bottom="0.75" header="0.3" footer="0.3"/>
  <ignoredErrors>
    <ignoredError sqref="A104:XFD104 A148:XFD148 A192:XFD192" numberStoredAsText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FBA0-3047-F44E-9EFB-92AA954FF3BD}">
  <dimension ref="A1:P21"/>
  <sheetViews>
    <sheetView topLeftCell="F1" zoomScale="113" zoomScaleNormal="85" workbookViewId="0">
      <selection activeCell="J2" sqref="J2:K15"/>
    </sheetView>
  </sheetViews>
  <sheetFormatPr defaultColWidth="8.77734375" defaultRowHeight="15.6" x14ac:dyDescent="0.3"/>
  <cols>
    <col min="1" max="1" width="12.44140625" style="60" customWidth="1"/>
    <col min="2" max="2" width="11.6640625" style="60" bestFit="1" customWidth="1"/>
    <col min="3" max="3" width="13.109375" style="60" bestFit="1" customWidth="1"/>
    <col min="4" max="9" width="8.77734375" style="60"/>
    <col min="10" max="10" width="23.109375" style="60" customWidth="1"/>
    <col min="11" max="11" width="18.77734375" style="60" customWidth="1"/>
    <col min="12" max="16384" width="8.77734375" style="60"/>
  </cols>
  <sheetData>
    <row r="1" spans="1:11" x14ac:dyDescent="0.3">
      <c r="A1" s="93" t="s">
        <v>447</v>
      </c>
    </row>
    <row r="2" spans="1:11" ht="15" customHeight="1" x14ac:dyDescent="0.3">
      <c r="J2" s="172" t="s">
        <v>296</v>
      </c>
      <c r="K2" s="172" t="s">
        <v>446</v>
      </c>
    </row>
    <row r="3" spans="1:11" ht="15" customHeight="1" x14ac:dyDescent="0.3">
      <c r="A3" s="101" t="s">
        <v>177</v>
      </c>
      <c r="B3" s="101" t="s">
        <v>178</v>
      </c>
      <c r="J3" s="173"/>
      <c r="K3" s="173"/>
    </row>
    <row r="4" spans="1:11" x14ac:dyDescent="0.3">
      <c r="A4" s="61" t="s">
        <v>102</v>
      </c>
      <c r="B4" s="61">
        <v>100</v>
      </c>
      <c r="J4" s="91" t="s">
        <v>318</v>
      </c>
      <c r="K4" s="91" t="s">
        <v>319</v>
      </c>
    </row>
    <row r="5" spans="1:11" x14ac:dyDescent="0.3">
      <c r="A5" s="61" t="s">
        <v>97</v>
      </c>
      <c r="B5" s="61">
        <v>25</v>
      </c>
      <c r="J5" s="72" t="s">
        <v>323</v>
      </c>
      <c r="K5" s="110">
        <v>10</v>
      </c>
    </row>
    <row r="6" spans="1:11" x14ac:dyDescent="0.3">
      <c r="A6" s="61" t="s">
        <v>106</v>
      </c>
      <c r="B6" s="61">
        <v>10</v>
      </c>
      <c r="J6" s="72" t="s">
        <v>324</v>
      </c>
      <c r="K6" s="110">
        <v>25</v>
      </c>
    </row>
    <row r="7" spans="1:11" x14ac:dyDescent="0.3">
      <c r="A7" s="61" t="s">
        <v>96</v>
      </c>
      <c r="B7" s="61">
        <v>45</v>
      </c>
      <c r="J7" s="72" t="s">
        <v>327</v>
      </c>
      <c r="K7" s="110">
        <v>25</v>
      </c>
    </row>
    <row r="8" spans="1:11" x14ac:dyDescent="0.3">
      <c r="A8" s="61" t="s">
        <v>100</v>
      </c>
      <c r="B8" s="61">
        <v>100</v>
      </c>
      <c r="J8" s="72" t="s">
        <v>329</v>
      </c>
      <c r="K8" s="110">
        <v>25</v>
      </c>
    </row>
    <row r="9" spans="1:11" x14ac:dyDescent="0.3">
      <c r="A9" s="61" t="s">
        <v>104</v>
      </c>
      <c r="B9" s="61">
        <v>198</v>
      </c>
      <c r="J9" s="72" t="s">
        <v>330</v>
      </c>
      <c r="K9" s="110">
        <v>198</v>
      </c>
    </row>
    <row r="10" spans="1:11" x14ac:dyDescent="0.3">
      <c r="A10" s="61" t="s">
        <v>99</v>
      </c>
      <c r="B10" s="61">
        <v>25</v>
      </c>
      <c r="J10" s="72" t="s">
        <v>331</v>
      </c>
      <c r="K10" s="110">
        <v>25</v>
      </c>
    </row>
    <row r="11" spans="1:11" x14ac:dyDescent="0.3">
      <c r="A11" s="61" t="s">
        <v>105</v>
      </c>
      <c r="B11" s="61">
        <v>25</v>
      </c>
      <c r="J11" s="72" t="s">
        <v>332</v>
      </c>
      <c r="K11" s="110">
        <v>100</v>
      </c>
    </row>
    <row r="12" spans="1:11" x14ac:dyDescent="0.3">
      <c r="A12" s="61" t="s">
        <v>98</v>
      </c>
      <c r="B12" s="61">
        <v>25</v>
      </c>
      <c r="J12" s="72" t="s">
        <v>336</v>
      </c>
      <c r="K12" s="110">
        <v>45</v>
      </c>
    </row>
    <row r="13" spans="1:11" x14ac:dyDescent="0.3">
      <c r="A13" s="61" t="s">
        <v>101</v>
      </c>
      <c r="B13" s="61">
        <v>415</v>
      </c>
      <c r="J13" s="72" t="s">
        <v>340</v>
      </c>
      <c r="K13" s="110">
        <v>415</v>
      </c>
    </row>
    <row r="14" spans="1:11" x14ac:dyDescent="0.3">
      <c r="A14" s="61" t="s">
        <v>103</v>
      </c>
      <c r="B14" s="61">
        <v>25</v>
      </c>
      <c r="J14" s="72" t="s">
        <v>346</v>
      </c>
      <c r="K14" s="110">
        <v>100</v>
      </c>
    </row>
    <row r="15" spans="1:11" ht="22.05" customHeight="1" x14ac:dyDescent="0.3">
      <c r="A15" s="61" t="s">
        <v>303</v>
      </c>
      <c r="B15" s="61">
        <f>SUM(B4:B14)</f>
        <v>993</v>
      </c>
      <c r="J15" s="71" t="s">
        <v>303</v>
      </c>
      <c r="K15" s="71">
        <v>993</v>
      </c>
    </row>
    <row r="21" spans="1:16" x14ac:dyDescent="0.3">
      <c r="A21" s="60" t="s">
        <v>229</v>
      </c>
      <c r="E21" s="22"/>
      <c r="F21" s="22"/>
      <c r="G21" s="22"/>
      <c r="H21" s="22"/>
      <c r="I21" s="22"/>
      <c r="K21" s="22"/>
      <c r="L21" s="22"/>
      <c r="M21" s="22"/>
      <c r="N21" s="22"/>
      <c r="O21" s="22"/>
      <c r="P21" s="22"/>
    </row>
  </sheetData>
  <mergeCells count="2">
    <mergeCell ref="J2:J3"/>
    <mergeCell ref="K2:K3"/>
  </mergeCells>
  <conditionalFormatting sqref="J4:K15">
    <cfRule type="expression" dxfId="3" priority="1">
      <formula>ISODD(ROW())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C1FE-53DD-E242-8304-DBCA66F1088E}">
  <dimension ref="A1:R19"/>
  <sheetViews>
    <sheetView zoomScale="91" zoomScaleNormal="70" workbookViewId="0">
      <selection activeCell="F22" sqref="F22"/>
    </sheetView>
  </sheetViews>
  <sheetFormatPr defaultColWidth="8.77734375" defaultRowHeight="14.4" x14ac:dyDescent="0.3"/>
  <cols>
    <col min="2" max="2" width="4.109375" customWidth="1"/>
    <col min="3" max="3" width="12.109375" customWidth="1"/>
    <col min="4" max="4" width="12.44140625" customWidth="1"/>
    <col min="5" max="5" width="14" customWidth="1"/>
    <col min="7" max="12" width="11.33203125" customWidth="1"/>
    <col min="17" max="17" width="12.6640625" bestFit="1" customWidth="1"/>
    <col min="18" max="18" width="10.77734375" bestFit="1" customWidth="1"/>
  </cols>
  <sheetData>
    <row r="1" spans="1:18" x14ac:dyDescent="0.3">
      <c r="A1" s="3" t="s">
        <v>228</v>
      </c>
    </row>
    <row r="4" spans="1:18" ht="15" customHeight="1" x14ac:dyDescent="0.3">
      <c r="B4" s="174" t="s">
        <v>185</v>
      </c>
      <c r="C4" s="174" t="s">
        <v>186</v>
      </c>
      <c r="D4" s="174" t="s">
        <v>187</v>
      </c>
      <c r="E4" s="174" t="s">
        <v>188</v>
      </c>
      <c r="F4" s="174" t="s">
        <v>189</v>
      </c>
      <c r="G4" s="174" t="s">
        <v>191</v>
      </c>
      <c r="H4" s="174"/>
      <c r="I4" s="174" t="s">
        <v>192</v>
      </c>
      <c r="J4" s="174"/>
      <c r="K4" s="174" t="s">
        <v>193</v>
      </c>
      <c r="L4" s="174"/>
      <c r="M4" s="174" t="s">
        <v>194</v>
      </c>
      <c r="N4" s="174"/>
    </row>
    <row r="5" spans="1:18" ht="34.049999999999997" customHeight="1" x14ac:dyDescent="0.3">
      <c r="B5" s="174"/>
      <c r="C5" s="174"/>
      <c r="D5" s="174"/>
      <c r="E5" s="174"/>
      <c r="F5" s="174"/>
      <c r="G5" s="18" t="s">
        <v>195</v>
      </c>
      <c r="H5" s="18" t="s">
        <v>225</v>
      </c>
      <c r="I5" s="18" t="s">
        <v>195</v>
      </c>
      <c r="J5" s="18" t="s">
        <v>225</v>
      </c>
      <c r="K5" s="18" t="s">
        <v>195</v>
      </c>
      <c r="L5" s="18" t="s">
        <v>225</v>
      </c>
      <c r="M5" s="18" t="s">
        <v>214</v>
      </c>
      <c r="N5" s="18" t="s">
        <v>215</v>
      </c>
      <c r="P5" s="18" t="s">
        <v>220</v>
      </c>
      <c r="Q5" s="18" t="s">
        <v>190</v>
      </c>
      <c r="R5" s="18" t="s">
        <v>225</v>
      </c>
    </row>
    <row r="6" spans="1:18" ht="15" customHeight="1" x14ac:dyDescent="0.3">
      <c r="B6" s="15">
        <v>1</v>
      </c>
      <c r="C6" s="16" t="s">
        <v>196</v>
      </c>
      <c r="D6" s="16" t="s">
        <v>197</v>
      </c>
      <c r="E6" s="16" t="s">
        <v>198</v>
      </c>
      <c r="F6" s="15">
        <v>25</v>
      </c>
      <c r="G6" s="15">
        <v>7</v>
      </c>
      <c r="H6" s="15">
        <v>175</v>
      </c>
      <c r="I6" s="15">
        <v>7.1</v>
      </c>
      <c r="J6" s="15">
        <v>177.5</v>
      </c>
      <c r="K6" s="15">
        <v>7.2</v>
      </c>
      <c r="L6" s="15">
        <v>180</v>
      </c>
      <c r="M6" s="16" t="s">
        <v>218</v>
      </c>
      <c r="N6" s="16" t="s">
        <v>216</v>
      </c>
      <c r="P6" s="19" t="s">
        <v>221</v>
      </c>
      <c r="Q6" s="20">
        <v>7.38</v>
      </c>
      <c r="R6" s="21">
        <v>3061.79</v>
      </c>
    </row>
    <row r="7" spans="1:18" ht="15" customHeight="1" x14ac:dyDescent="0.3">
      <c r="B7" s="15">
        <v>2</v>
      </c>
      <c r="C7" s="16" t="s">
        <v>196</v>
      </c>
      <c r="D7" s="16" t="s">
        <v>199</v>
      </c>
      <c r="E7" s="16" t="s">
        <v>200</v>
      </c>
      <c r="F7" s="15">
        <v>50</v>
      </c>
      <c r="G7" s="15">
        <v>7</v>
      </c>
      <c r="H7" s="15">
        <v>350</v>
      </c>
      <c r="I7" s="15">
        <v>7.1</v>
      </c>
      <c r="J7" s="15">
        <v>355</v>
      </c>
      <c r="K7" s="15">
        <v>7.2</v>
      </c>
      <c r="L7" s="15">
        <v>360</v>
      </c>
      <c r="M7" s="16" t="s">
        <v>218</v>
      </c>
      <c r="N7" s="16" t="s">
        <v>217</v>
      </c>
      <c r="P7" s="19" t="s">
        <v>222</v>
      </c>
      <c r="Q7" s="20">
        <v>7.76</v>
      </c>
      <c r="R7" s="20">
        <v>3221.3</v>
      </c>
    </row>
    <row r="8" spans="1:18" ht="15" customHeight="1" x14ac:dyDescent="0.3">
      <c r="B8" s="15">
        <v>3</v>
      </c>
      <c r="C8" s="16" t="s">
        <v>201</v>
      </c>
      <c r="D8" s="16" t="s">
        <v>143</v>
      </c>
      <c r="E8" s="16" t="s">
        <v>202</v>
      </c>
      <c r="F8" s="15">
        <v>20</v>
      </c>
      <c r="G8" s="15">
        <v>7.22</v>
      </c>
      <c r="H8" s="15">
        <v>144.4</v>
      </c>
      <c r="I8" s="15">
        <v>7.12</v>
      </c>
      <c r="J8" s="15">
        <v>142.4</v>
      </c>
      <c r="K8" s="15">
        <v>7.7</v>
      </c>
      <c r="L8" s="15">
        <v>154</v>
      </c>
      <c r="M8" s="16" t="s">
        <v>218</v>
      </c>
      <c r="N8" s="16" t="s">
        <v>217</v>
      </c>
      <c r="P8" s="19" t="s">
        <v>223</v>
      </c>
      <c r="Q8" s="20">
        <v>9.3699999999999992</v>
      </c>
      <c r="R8" s="20">
        <v>3888.9</v>
      </c>
    </row>
    <row r="9" spans="1:18" ht="15" customHeight="1" x14ac:dyDescent="0.3">
      <c r="B9" s="15">
        <v>4</v>
      </c>
      <c r="C9" s="16" t="s">
        <v>201</v>
      </c>
      <c r="D9" s="16" t="s">
        <v>143</v>
      </c>
      <c r="E9" s="16" t="s">
        <v>203</v>
      </c>
      <c r="F9" s="15">
        <v>20</v>
      </c>
      <c r="G9" s="15">
        <v>7.16</v>
      </c>
      <c r="H9" s="15">
        <v>143.19999999999999</v>
      </c>
      <c r="I9" s="15">
        <v>7.15</v>
      </c>
      <c r="J9" s="15">
        <v>143</v>
      </c>
      <c r="K9" s="15">
        <v>7.7</v>
      </c>
      <c r="L9" s="15">
        <v>154</v>
      </c>
      <c r="M9" s="16" t="s">
        <v>218</v>
      </c>
      <c r="N9" s="16" t="s">
        <v>217</v>
      </c>
      <c r="P9" s="19" t="s">
        <v>224</v>
      </c>
      <c r="Q9" s="20" t="s">
        <v>226</v>
      </c>
      <c r="R9" s="20" t="s">
        <v>226</v>
      </c>
    </row>
    <row r="10" spans="1:18" ht="15" customHeight="1" x14ac:dyDescent="0.3">
      <c r="B10" s="15">
        <v>5</v>
      </c>
      <c r="C10" s="16" t="s">
        <v>201</v>
      </c>
      <c r="D10" s="16" t="s">
        <v>204</v>
      </c>
      <c r="E10" s="16" t="s">
        <v>205</v>
      </c>
      <c r="F10" s="15">
        <v>20</v>
      </c>
      <c r="G10" s="15">
        <v>7.12</v>
      </c>
      <c r="H10" s="15">
        <v>142.4</v>
      </c>
      <c r="I10" s="15">
        <v>7.23</v>
      </c>
      <c r="J10" s="15">
        <v>144.6</v>
      </c>
      <c r="K10" s="15">
        <v>7.1</v>
      </c>
      <c r="L10" s="15">
        <v>142</v>
      </c>
      <c r="M10" s="16" t="s">
        <v>218</v>
      </c>
      <c r="N10" s="16" t="s">
        <v>217</v>
      </c>
    </row>
    <row r="11" spans="1:18" ht="15" customHeight="1" x14ac:dyDescent="0.3">
      <c r="B11" s="15">
        <v>6</v>
      </c>
      <c r="C11" s="16" t="s">
        <v>201</v>
      </c>
      <c r="D11" s="16" t="s">
        <v>206</v>
      </c>
      <c r="E11" s="16" t="s">
        <v>207</v>
      </c>
      <c r="F11" s="15">
        <v>20</v>
      </c>
      <c r="G11" s="15">
        <v>7.15</v>
      </c>
      <c r="H11" s="15">
        <v>143</v>
      </c>
      <c r="I11" s="15">
        <v>6.9</v>
      </c>
      <c r="J11" s="15">
        <v>138</v>
      </c>
      <c r="K11" s="15">
        <v>7.1</v>
      </c>
      <c r="L11" s="15">
        <v>142</v>
      </c>
      <c r="M11" s="16" t="s">
        <v>218</v>
      </c>
      <c r="N11" s="16" t="s">
        <v>217</v>
      </c>
    </row>
    <row r="12" spans="1:18" ht="15" customHeight="1" x14ac:dyDescent="0.3">
      <c r="B12" s="15">
        <v>7</v>
      </c>
      <c r="C12" s="16" t="s">
        <v>201</v>
      </c>
      <c r="D12" s="16" t="s">
        <v>206</v>
      </c>
      <c r="E12" s="16" t="s">
        <v>208</v>
      </c>
      <c r="F12" s="15">
        <v>20</v>
      </c>
      <c r="G12" s="15">
        <v>7.11</v>
      </c>
      <c r="H12" s="15">
        <v>142.19999999999999</v>
      </c>
      <c r="I12" s="15">
        <v>6.8</v>
      </c>
      <c r="J12" s="15">
        <v>136</v>
      </c>
      <c r="K12" s="15">
        <v>7</v>
      </c>
      <c r="L12" s="15">
        <v>140</v>
      </c>
      <c r="M12" s="16" t="s">
        <v>218</v>
      </c>
      <c r="N12" s="16" t="s">
        <v>217</v>
      </c>
    </row>
    <row r="13" spans="1:18" ht="15" customHeight="1" x14ac:dyDescent="0.3">
      <c r="B13" s="15">
        <v>8</v>
      </c>
      <c r="C13" s="16" t="s">
        <v>209</v>
      </c>
      <c r="D13" s="16" t="s">
        <v>210</v>
      </c>
      <c r="E13" s="16" t="s">
        <v>211</v>
      </c>
      <c r="F13" s="15">
        <v>25</v>
      </c>
      <c r="G13" s="15">
        <v>7.7</v>
      </c>
      <c r="H13" s="15">
        <v>192.75</v>
      </c>
      <c r="I13" s="15">
        <v>8.08</v>
      </c>
      <c r="J13" s="15">
        <v>202</v>
      </c>
      <c r="K13" s="15">
        <v>7.9</v>
      </c>
      <c r="L13" s="15">
        <v>197.5</v>
      </c>
      <c r="M13" s="17">
        <v>44501</v>
      </c>
      <c r="N13" s="16" t="s">
        <v>217</v>
      </c>
    </row>
    <row r="14" spans="1:18" ht="15" customHeight="1" x14ac:dyDescent="0.3">
      <c r="B14" s="15">
        <v>9</v>
      </c>
      <c r="C14" s="16" t="s">
        <v>209</v>
      </c>
      <c r="D14" s="16" t="s">
        <v>210</v>
      </c>
      <c r="E14" s="16" t="s">
        <v>212</v>
      </c>
      <c r="F14" s="15">
        <v>42</v>
      </c>
      <c r="G14" s="15">
        <v>7.9</v>
      </c>
      <c r="H14" s="15">
        <v>332.64</v>
      </c>
      <c r="I14" s="15">
        <v>8.32</v>
      </c>
      <c r="J14" s="15">
        <v>349.44</v>
      </c>
      <c r="K14" s="15">
        <v>9.9</v>
      </c>
      <c r="L14" s="15">
        <v>415.8</v>
      </c>
      <c r="M14" s="17">
        <v>44501</v>
      </c>
      <c r="N14" s="16" t="s">
        <v>216</v>
      </c>
    </row>
    <row r="15" spans="1:18" ht="15" customHeight="1" x14ac:dyDescent="0.3">
      <c r="B15" s="15">
        <v>10</v>
      </c>
      <c r="C15" s="16" t="s">
        <v>209</v>
      </c>
      <c r="D15" s="16" t="s">
        <v>210</v>
      </c>
      <c r="E15" s="16" t="s">
        <v>213</v>
      </c>
      <c r="F15" s="15">
        <v>43</v>
      </c>
      <c r="G15" s="15">
        <v>7.4</v>
      </c>
      <c r="H15" s="15">
        <v>318.2</v>
      </c>
      <c r="I15" s="15">
        <v>7.52</v>
      </c>
      <c r="J15" s="15">
        <v>323.36</v>
      </c>
      <c r="K15" s="15">
        <v>9.1999999999999993</v>
      </c>
      <c r="L15" s="15">
        <v>395.6</v>
      </c>
      <c r="M15" s="17">
        <v>44501</v>
      </c>
      <c r="N15" s="16" t="s">
        <v>217</v>
      </c>
    </row>
    <row r="16" spans="1:18" ht="15" customHeight="1" x14ac:dyDescent="0.3">
      <c r="B16" s="15">
        <v>11</v>
      </c>
      <c r="C16" s="16" t="s">
        <v>209</v>
      </c>
      <c r="D16" s="16" t="s">
        <v>209</v>
      </c>
      <c r="E16" s="16" t="s">
        <v>211</v>
      </c>
      <c r="F16" s="15">
        <v>35</v>
      </c>
      <c r="G16" s="15">
        <v>7.6</v>
      </c>
      <c r="H16" s="15">
        <v>266</v>
      </c>
      <c r="I16" s="15">
        <v>9.76</v>
      </c>
      <c r="J16" s="15">
        <v>341.6</v>
      </c>
      <c r="K16" s="15">
        <v>12.7</v>
      </c>
      <c r="L16" s="15">
        <v>444.5</v>
      </c>
      <c r="M16" s="16" t="s">
        <v>219</v>
      </c>
      <c r="N16" s="16" t="s">
        <v>216</v>
      </c>
    </row>
    <row r="19" spans="1:1" x14ac:dyDescent="0.3">
      <c r="A19" t="s">
        <v>229</v>
      </c>
    </row>
  </sheetData>
  <mergeCells count="9">
    <mergeCell ref="G4:H4"/>
    <mergeCell ref="I4:J4"/>
    <mergeCell ref="K4:L4"/>
    <mergeCell ref="M4:N4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7415-E96D-424E-B5BB-C879039365FD}">
  <dimension ref="A1:J22"/>
  <sheetViews>
    <sheetView topLeftCell="A9" zoomScale="75" zoomScaleNormal="55" workbookViewId="0">
      <selection activeCell="H15" sqref="H15:I22"/>
    </sheetView>
  </sheetViews>
  <sheetFormatPr defaultColWidth="11.44140625" defaultRowHeight="14.4" x14ac:dyDescent="0.3"/>
  <cols>
    <col min="2" max="2" width="11.44140625" customWidth="1"/>
    <col min="3" max="3" width="15.6640625" customWidth="1"/>
    <col min="8" max="8" width="24.77734375" customWidth="1"/>
    <col min="9" max="10" width="43.44140625" customWidth="1"/>
  </cols>
  <sheetData>
    <row r="1" spans="1:10" x14ac:dyDescent="0.3">
      <c r="A1" s="3" t="s">
        <v>112</v>
      </c>
    </row>
    <row r="3" spans="1:10" ht="49.05" customHeight="1" x14ac:dyDescent="0.3">
      <c r="A3" s="2" t="s">
        <v>152</v>
      </c>
      <c r="B3" s="2" t="s">
        <v>74</v>
      </c>
      <c r="C3" s="2" t="s">
        <v>110</v>
      </c>
      <c r="H3" s="108" t="s">
        <v>152</v>
      </c>
      <c r="I3" s="108" t="s">
        <v>449</v>
      </c>
      <c r="J3" s="108" t="s">
        <v>450</v>
      </c>
    </row>
    <row r="4" spans="1:10" ht="15" customHeight="1" x14ac:dyDescent="0.3">
      <c r="A4" s="1">
        <v>2017</v>
      </c>
      <c r="B4" s="1">
        <v>757.09</v>
      </c>
      <c r="C4" s="1">
        <v>1707.5</v>
      </c>
      <c r="H4" s="91" t="s">
        <v>318</v>
      </c>
      <c r="I4" s="91" t="s">
        <v>319</v>
      </c>
      <c r="J4" s="91" t="s">
        <v>320</v>
      </c>
    </row>
    <row r="5" spans="1:10" ht="70.05" customHeight="1" x14ac:dyDescent="0.3">
      <c r="A5" s="1">
        <v>2018</v>
      </c>
      <c r="B5" s="1">
        <v>864.99</v>
      </c>
      <c r="C5" s="1">
        <v>1916.7</v>
      </c>
      <c r="H5" s="143">
        <v>2017</v>
      </c>
      <c r="I5" s="144">
        <v>757.09</v>
      </c>
      <c r="J5" s="144">
        <v>1707.5</v>
      </c>
    </row>
    <row r="6" spans="1:10" ht="70.05" customHeight="1" x14ac:dyDescent="0.3">
      <c r="A6" s="1">
        <v>2019</v>
      </c>
      <c r="B6" s="1">
        <v>745.99</v>
      </c>
      <c r="C6" s="1">
        <v>1534.9</v>
      </c>
      <c r="H6" s="143">
        <v>2018</v>
      </c>
      <c r="I6" s="144">
        <v>864.99</v>
      </c>
      <c r="J6" s="144">
        <v>1916.7</v>
      </c>
    </row>
    <row r="7" spans="1:10" ht="70.05" customHeight="1" x14ac:dyDescent="0.3">
      <c r="A7" s="1">
        <v>2020</v>
      </c>
      <c r="B7" s="1">
        <v>591.97</v>
      </c>
      <c r="C7" s="1">
        <v>1345</v>
      </c>
      <c r="H7" s="143">
        <v>2019</v>
      </c>
      <c r="I7" s="144">
        <v>745.99</v>
      </c>
      <c r="J7" s="144">
        <v>1534.9</v>
      </c>
    </row>
    <row r="8" spans="1:10" ht="70.05" customHeight="1" x14ac:dyDescent="0.3">
      <c r="A8" s="1">
        <v>2021</v>
      </c>
      <c r="B8" s="1">
        <v>1101.44</v>
      </c>
      <c r="C8" s="1">
        <v>2204.3000000000002</v>
      </c>
      <c r="H8" s="143">
        <v>2020</v>
      </c>
      <c r="I8" s="144">
        <v>591.97</v>
      </c>
      <c r="J8" s="144">
        <v>1345</v>
      </c>
    </row>
    <row r="9" spans="1:10" ht="70.05" customHeight="1" x14ac:dyDescent="0.3">
      <c r="A9" s="1">
        <v>2022</v>
      </c>
      <c r="B9" s="1">
        <v>1784.23</v>
      </c>
      <c r="C9" s="1">
        <v>3648.3</v>
      </c>
      <c r="H9" s="143">
        <v>2021</v>
      </c>
      <c r="I9" s="144">
        <v>1101.44</v>
      </c>
      <c r="J9" s="144">
        <v>2204.3000000000002</v>
      </c>
    </row>
    <row r="10" spans="1:10" ht="70.05" customHeight="1" x14ac:dyDescent="0.3">
      <c r="H10" s="143">
        <v>2022</v>
      </c>
      <c r="I10" s="144">
        <v>1784.23</v>
      </c>
      <c r="J10" s="144">
        <v>3648.3</v>
      </c>
    </row>
    <row r="12" spans="1:10" x14ac:dyDescent="0.3">
      <c r="A12" s="3"/>
    </row>
    <row r="14" spans="1:10" x14ac:dyDescent="0.3">
      <c r="A14" s="112" t="s">
        <v>227</v>
      </c>
    </row>
    <row r="15" spans="1:10" ht="15.6" x14ac:dyDescent="0.3">
      <c r="A15" s="2">
        <v>2016</v>
      </c>
      <c r="B15" s="2">
        <v>2017</v>
      </c>
      <c r="C15" s="2">
        <v>2018</v>
      </c>
      <c r="D15" s="2">
        <v>2019</v>
      </c>
      <c r="E15" s="2">
        <v>2020</v>
      </c>
      <c r="F15" s="2">
        <v>2021</v>
      </c>
      <c r="H15" s="108" t="s">
        <v>152</v>
      </c>
      <c r="I15" s="108" t="s">
        <v>448</v>
      </c>
    </row>
    <row r="16" spans="1:10" ht="15.6" x14ac:dyDescent="0.3">
      <c r="A16" s="1">
        <v>7927.5</v>
      </c>
      <c r="B16" s="1">
        <v>8083.1</v>
      </c>
      <c r="C16" s="1">
        <v>6134.5</v>
      </c>
      <c r="D16" s="1">
        <v>6248.7</v>
      </c>
      <c r="E16" s="1">
        <v>8120.1</v>
      </c>
      <c r="F16" s="1">
        <v>6396.7</v>
      </c>
      <c r="H16" s="91" t="s">
        <v>318</v>
      </c>
      <c r="I16" s="91" t="s">
        <v>319</v>
      </c>
    </row>
    <row r="17" spans="1:9" ht="70.95" customHeight="1" x14ac:dyDescent="0.3">
      <c r="H17" s="80">
        <v>2016</v>
      </c>
      <c r="I17" s="80">
        <v>7927.5</v>
      </c>
    </row>
    <row r="18" spans="1:9" ht="70.95" customHeight="1" x14ac:dyDescent="0.3">
      <c r="A18" t="s">
        <v>111</v>
      </c>
      <c r="H18" s="80">
        <v>2017</v>
      </c>
      <c r="I18" s="80">
        <v>8083.1</v>
      </c>
    </row>
    <row r="19" spans="1:9" ht="70.95" customHeight="1" x14ac:dyDescent="0.3">
      <c r="H19" s="80">
        <v>2018</v>
      </c>
      <c r="I19" s="80">
        <v>6134.5</v>
      </c>
    </row>
    <row r="20" spans="1:9" ht="70.95" customHeight="1" x14ac:dyDescent="0.3">
      <c r="H20" s="80">
        <v>2019</v>
      </c>
      <c r="I20" s="80">
        <v>6248.7</v>
      </c>
    </row>
    <row r="21" spans="1:9" ht="70.95" customHeight="1" x14ac:dyDescent="0.3">
      <c r="H21" s="80">
        <v>2020</v>
      </c>
      <c r="I21" s="80">
        <v>8120.1</v>
      </c>
    </row>
    <row r="22" spans="1:9" ht="70.95" customHeight="1" x14ac:dyDescent="0.3">
      <c r="H22" s="80">
        <v>2021</v>
      </c>
      <c r="I22" s="80">
        <v>6396.7</v>
      </c>
    </row>
  </sheetData>
  <conditionalFormatting sqref="H16:I22">
    <cfRule type="expression" dxfId="2" priority="1">
      <formula>ISODD(ROW())</formula>
    </cfRule>
  </conditionalFormatting>
  <conditionalFormatting sqref="H4:J10">
    <cfRule type="expression" dxfId="1" priority="3">
      <formula>ISODD(ROW())</formula>
    </cfRule>
  </conditionalFormatting>
  <pageMargins left="0.7" right="0.7" top="0.75" bottom="0.75" header="0.3" footer="0.3"/>
  <ignoredErrors>
    <ignoredError sqref="H4:J4 H16:I16" numberStoredAsText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0190-52CD-40F3-8832-9A44BCD39BCA}">
  <dimension ref="A1:G25"/>
  <sheetViews>
    <sheetView zoomScale="70" zoomScaleNormal="70" workbookViewId="0">
      <selection activeCell="J24" sqref="J24"/>
    </sheetView>
  </sheetViews>
  <sheetFormatPr defaultColWidth="8.77734375" defaultRowHeight="14.4" x14ac:dyDescent="0.3"/>
  <cols>
    <col min="1" max="1" width="13" customWidth="1"/>
    <col min="2" max="7" width="11.44140625" bestFit="1" customWidth="1"/>
  </cols>
  <sheetData>
    <row r="1" spans="1:7" x14ac:dyDescent="0.3">
      <c r="A1" s="3" t="s">
        <v>179</v>
      </c>
    </row>
    <row r="2" spans="1:7" x14ac:dyDescent="0.3">
      <c r="A2" s="3"/>
    </row>
    <row r="3" spans="1:7" x14ac:dyDescent="0.3">
      <c r="A3" s="1"/>
      <c r="B3" s="1">
        <v>2016</v>
      </c>
      <c r="C3" s="1">
        <v>2017</v>
      </c>
      <c r="D3" s="1">
        <v>2018</v>
      </c>
      <c r="E3" s="1">
        <v>2019</v>
      </c>
      <c r="F3" s="1">
        <v>2020</v>
      </c>
      <c r="G3" s="1">
        <v>2021</v>
      </c>
    </row>
    <row r="4" spans="1:7" x14ac:dyDescent="0.3">
      <c r="A4" s="1" t="s">
        <v>180</v>
      </c>
      <c r="B4" s="14">
        <v>5718493</v>
      </c>
      <c r="C4" s="14">
        <v>5921106</v>
      </c>
      <c r="D4" s="14">
        <v>6660043</v>
      </c>
      <c r="E4" s="14">
        <v>7224515</v>
      </c>
      <c r="F4" s="14">
        <v>7186950</v>
      </c>
      <c r="G4" s="14">
        <v>7282144</v>
      </c>
    </row>
    <row r="5" spans="1:7" x14ac:dyDescent="0.3">
      <c r="A5" s="1" t="s">
        <v>182</v>
      </c>
      <c r="B5" s="14">
        <v>1114468</v>
      </c>
      <c r="C5" s="14">
        <v>1055327</v>
      </c>
      <c r="D5" s="14">
        <v>139556</v>
      </c>
      <c r="E5" s="14">
        <v>1792830</v>
      </c>
      <c r="F5" s="14">
        <v>1612036</v>
      </c>
      <c r="G5" s="14">
        <v>1790401</v>
      </c>
    </row>
    <row r="6" spans="1:7" x14ac:dyDescent="0.3">
      <c r="A6" s="1" t="s">
        <v>183</v>
      </c>
      <c r="B6" s="14">
        <v>4649758</v>
      </c>
      <c r="C6" s="14">
        <v>4902165</v>
      </c>
      <c r="D6" s="14">
        <v>5286003</v>
      </c>
      <c r="E6" s="14">
        <v>5443886</v>
      </c>
      <c r="F6" s="14">
        <v>5595156</v>
      </c>
      <c r="G6" s="14">
        <v>5529960</v>
      </c>
    </row>
    <row r="7" spans="1:7" x14ac:dyDescent="0.3">
      <c r="A7" s="1" t="s">
        <v>181</v>
      </c>
      <c r="B7" s="14">
        <v>45733</v>
      </c>
      <c r="C7" s="14">
        <v>36386</v>
      </c>
      <c r="D7" s="14">
        <v>21516</v>
      </c>
      <c r="E7" s="14">
        <v>12201</v>
      </c>
      <c r="F7" s="14">
        <v>20242</v>
      </c>
      <c r="G7" s="14">
        <v>38247</v>
      </c>
    </row>
    <row r="25" spans="1:1" x14ac:dyDescent="0.3">
      <c r="A25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61B-7D57-4F34-ADCA-DECD8B1B0F77}">
  <dimension ref="A1:D18"/>
  <sheetViews>
    <sheetView zoomScale="70" zoomScaleNormal="70" workbookViewId="0">
      <selection activeCell="J15" sqref="J15"/>
    </sheetView>
  </sheetViews>
  <sheetFormatPr defaultColWidth="12.44140625" defaultRowHeight="15.6" x14ac:dyDescent="0.3"/>
  <cols>
    <col min="1" max="3" width="24.6640625" style="60" customWidth="1"/>
    <col min="4" max="16384" width="12.44140625" style="60"/>
  </cols>
  <sheetData>
    <row r="1" spans="1:4" x14ac:dyDescent="0.3">
      <c r="A1" s="59" t="s">
        <v>60</v>
      </c>
    </row>
    <row r="3" spans="1:4" x14ac:dyDescent="0.3">
      <c r="A3" s="68" t="s">
        <v>152</v>
      </c>
      <c r="B3" s="68" t="s">
        <v>452</v>
      </c>
      <c r="C3" s="68" t="s">
        <v>453</v>
      </c>
    </row>
    <row r="4" spans="1:4" x14ac:dyDescent="0.3">
      <c r="A4" s="91" t="s">
        <v>318</v>
      </c>
      <c r="B4" s="91" t="s">
        <v>319</v>
      </c>
      <c r="C4" s="91" t="s">
        <v>320</v>
      </c>
      <c r="D4" s="64"/>
    </row>
    <row r="5" spans="1:4" ht="49.95" customHeight="1" x14ac:dyDescent="0.3">
      <c r="A5" s="67">
        <v>2018</v>
      </c>
      <c r="B5" s="67">
        <v>1.53</v>
      </c>
      <c r="C5" s="67">
        <v>2.2999999999999998</v>
      </c>
    </row>
    <row r="6" spans="1:4" ht="49.95" customHeight="1" x14ac:dyDescent="0.3">
      <c r="A6" s="67">
        <v>2019</v>
      </c>
      <c r="B6" s="67">
        <v>1.62</v>
      </c>
      <c r="C6" s="67">
        <v>2.4</v>
      </c>
    </row>
    <row r="7" spans="1:4" ht="49.95" customHeight="1" x14ac:dyDescent="0.3">
      <c r="A7" s="67">
        <v>2020</v>
      </c>
      <c r="B7" s="67">
        <v>1.48</v>
      </c>
      <c r="C7" s="67">
        <v>2.2599999999999998</v>
      </c>
    </row>
    <row r="8" spans="1:4" ht="49.95" customHeight="1" x14ac:dyDescent="0.3">
      <c r="A8" s="67">
        <v>2021</v>
      </c>
      <c r="B8" s="67">
        <v>1.53</v>
      </c>
      <c r="C8" s="67">
        <v>2.2400000000000002</v>
      </c>
    </row>
    <row r="18" spans="1:1" x14ac:dyDescent="0.3">
      <c r="A18" s="60" t="s">
        <v>65</v>
      </c>
    </row>
  </sheetData>
  <conditionalFormatting sqref="A5:C8">
    <cfRule type="expression" dxfId="24" priority="3">
      <formula>ISODD(ROW())</formula>
    </cfRule>
  </conditionalFormatting>
  <conditionalFormatting sqref="A4:D4">
    <cfRule type="expression" dxfId="23" priority="1">
      <formula>"ISODD(row())"</formula>
    </cfRule>
    <cfRule type="expression" dxfId="22" priority="2">
      <formula>"isodd(row()"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A4:C4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046B-A89D-4DC3-8C4B-2F99F0752E88}">
  <dimension ref="A1:M41"/>
  <sheetViews>
    <sheetView topLeftCell="A19" zoomScale="82" zoomScaleNormal="70" workbookViewId="0">
      <selection activeCell="F42" sqref="F42"/>
    </sheetView>
  </sheetViews>
  <sheetFormatPr defaultColWidth="8.77734375" defaultRowHeight="14.4" x14ac:dyDescent="0.3"/>
  <cols>
    <col min="1" max="1" width="28.33203125" customWidth="1"/>
    <col min="2" max="2" width="14.77734375" customWidth="1"/>
    <col min="13" max="13" width="16.77734375" customWidth="1"/>
  </cols>
  <sheetData>
    <row r="1" spans="1:13" x14ac:dyDescent="0.3">
      <c r="A1" s="3" t="s">
        <v>231</v>
      </c>
      <c r="I1" s="3" t="s">
        <v>234</v>
      </c>
    </row>
    <row r="2" spans="1:13" x14ac:dyDescent="0.3">
      <c r="I2" s="2" t="s">
        <v>235</v>
      </c>
      <c r="J2" s="2" t="s">
        <v>236</v>
      </c>
      <c r="K2" s="2" t="s">
        <v>237</v>
      </c>
      <c r="L2" s="2" t="s">
        <v>238</v>
      </c>
      <c r="M2" s="2" t="s">
        <v>239</v>
      </c>
    </row>
    <row r="3" spans="1:13" x14ac:dyDescent="0.3">
      <c r="A3" s="1"/>
      <c r="B3" s="2">
        <v>2016</v>
      </c>
      <c r="C3" s="2">
        <v>2017</v>
      </c>
      <c r="D3" s="2">
        <v>2018</v>
      </c>
      <c r="E3" s="2">
        <v>2019</v>
      </c>
      <c r="F3" s="2">
        <v>2020</v>
      </c>
      <c r="I3" s="1">
        <v>16588</v>
      </c>
      <c r="J3" s="1">
        <v>17679</v>
      </c>
      <c r="K3" s="1">
        <v>5502</v>
      </c>
      <c r="L3" s="1">
        <v>454</v>
      </c>
      <c r="M3" s="1">
        <v>6781</v>
      </c>
    </row>
    <row r="4" spans="1:13" x14ac:dyDescent="0.3">
      <c r="A4" s="1" t="s">
        <v>232</v>
      </c>
      <c r="B4" s="1">
        <v>43082</v>
      </c>
      <c r="C4" s="1">
        <v>44436</v>
      </c>
      <c r="D4" s="1">
        <v>45795</v>
      </c>
      <c r="E4" s="1">
        <v>46284</v>
      </c>
      <c r="F4" s="1">
        <v>47003</v>
      </c>
    </row>
    <row r="22" spans="1:3" x14ac:dyDescent="0.3">
      <c r="A22" t="s">
        <v>233</v>
      </c>
    </row>
    <row r="25" spans="1:3" x14ac:dyDescent="0.3">
      <c r="A25" s="3" t="s">
        <v>74</v>
      </c>
    </row>
    <row r="26" spans="1:3" x14ac:dyDescent="0.3">
      <c r="A26" s="2" t="s">
        <v>232</v>
      </c>
      <c r="B26" s="14">
        <v>2303146</v>
      </c>
      <c r="C26" s="28">
        <v>0.33050000000000002</v>
      </c>
    </row>
    <row r="27" spans="1:3" x14ac:dyDescent="0.3">
      <c r="A27" s="2" t="s">
        <v>312</v>
      </c>
      <c r="B27" s="14">
        <f>B28-B26</f>
        <v>4665525.7095310101</v>
      </c>
      <c r="C27" s="28">
        <f>100%-C26</f>
        <v>0.66949999999999998</v>
      </c>
    </row>
    <row r="28" spans="1:3" x14ac:dyDescent="0.3">
      <c r="A28" s="2" t="s">
        <v>5</v>
      </c>
      <c r="B28" s="14">
        <v>6968671.7095310101</v>
      </c>
      <c r="C28" s="57">
        <v>1</v>
      </c>
    </row>
    <row r="39" spans="1:3" x14ac:dyDescent="0.3">
      <c r="A39">
        <v>2022</v>
      </c>
    </row>
    <row r="40" spans="1:3" x14ac:dyDescent="0.3">
      <c r="A40" t="s">
        <v>232</v>
      </c>
      <c r="C40">
        <v>72.989999999999995</v>
      </c>
    </row>
    <row r="41" spans="1:3" x14ac:dyDescent="0.3">
      <c r="A41" t="s">
        <v>312</v>
      </c>
      <c r="C41">
        <v>27.01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58F8-7604-47C7-AD7B-DB2568BCB2E8}">
  <dimension ref="A1:D8"/>
  <sheetViews>
    <sheetView workbookViewId="0">
      <selection activeCell="L13" sqref="L13"/>
    </sheetView>
  </sheetViews>
  <sheetFormatPr defaultColWidth="11.44140625" defaultRowHeight="14.4" x14ac:dyDescent="0.3"/>
  <cols>
    <col min="3" max="3" width="13.6640625" bestFit="1" customWidth="1"/>
    <col min="4" max="4" width="26.77734375" bestFit="1" customWidth="1"/>
  </cols>
  <sheetData>
    <row r="1" spans="1:4" x14ac:dyDescent="0.3">
      <c r="A1" s="3" t="s">
        <v>284</v>
      </c>
    </row>
    <row r="3" spans="1:4" x14ac:dyDescent="0.3">
      <c r="A3" s="1"/>
      <c r="B3" s="2" t="s">
        <v>285</v>
      </c>
      <c r="C3" s="2" t="s">
        <v>286</v>
      </c>
      <c r="D3" s="2" t="s">
        <v>287</v>
      </c>
    </row>
    <row r="4" spans="1:4" x14ac:dyDescent="0.3">
      <c r="A4" s="1" t="s">
        <v>74</v>
      </c>
      <c r="B4" s="58">
        <v>7.1000000000000004E-3</v>
      </c>
      <c r="C4" s="58">
        <v>0.86650000000000005</v>
      </c>
      <c r="D4" s="58">
        <v>0.12640000000000001</v>
      </c>
    </row>
    <row r="7" spans="1:4" x14ac:dyDescent="0.3">
      <c r="A7" t="s">
        <v>288</v>
      </c>
    </row>
    <row r="8" spans="1:4" x14ac:dyDescent="0.3">
      <c r="A8" s="10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997D-B300-F24C-B0AF-422A5C52DAC8}">
  <dimension ref="A1:E31"/>
  <sheetViews>
    <sheetView zoomScale="65" workbookViewId="0">
      <selection activeCell="A2" sqref="A2"/>
    </sheetView>
  </sheetViews>
  <sheetFormatPr defaultColWidth="8.77734375" defaultRowHeight="14.4" x14ac:dyDescent="0.3"/>
  <cols>
    <col min="2" max="2" width="3.44140625" customWidth="1"/>
    <col min="3" max="3" width="19.77734375" bestFit="1" customWidth="1"/>
    <col min="4" max="4" width="18.6640625" bestFit="1" customWidth="1"/>
    <col min="5" max="5" width="14.6640625" bestFit="1" customWidth="1"/>
  </cols>
  <sheetData>
    <row r="1" spans="1:5" x14ac:dyDescent="0.3">
      <c r="A1" s="3" t="s">
        <v>314</v>
      </c>
    </row>
    <row r="3" spans="1:5" x14ac:dyDescent="0.3">
      <c r="B3" s="3" t="s">
        <v>304</v>
      </c>
    </row>
    <row r="5" spans="1:5" x14ac:dyDescent="0.3">
      <c r="B5" s="12" t="s">
        <v>176</v>
      </c>
      <c r="C5" s="12" t="s">
        <v>298</v>
      </c>
      <c r="D5" s="12" t="s">
        <v>299</v>
      </c>
      <c r="E5" s="12" t="s">
        <v>300</v>
      </c>
    </row>
    <row r="6" spans="1:5" x14ac:dyDescent="0.3">
      <c r="B6" s="11">
        <v>1</v>
      </c>
      <c r="C6" s="11" t="s">
        <v>301</v>
      </c>
      <c r="D6" s="11">
        <v>0</v>
      </c>
      <c r="E6" s="11">
        <v>0</v>
      </c>
    </row>
    <row r="7" spans="1:5" x14ac:dyDescent="0.3">
      <c r="B7" s="11">
        <v>2</v>
      </c>
      <c r="C7" s="11" t="s">
        <v>302</v>
      </c>
      <c r="D7" s="11">
        <v>18</v>
      </c>
      <c r="E7" s="11">
        <v>100</v>
      </c>
    </row>
    <row r="8" spans="1:5" x14ac:dyDescent="0.3">
      <c r="B8" s="11"/>
      <c r="C8" s="11" t="s">
        <v>303</v>
      </c>
      <c r="D8" s="11">
        <v>18</v>
      </c>
      <c r="E8" s="11">
        <v>100</v>
      </c>
    </row>
    <row r="14" spans="1:5" x14ac:dyDescent="0.3">
      <c r="B14" s="3" t="s">
        <v>305</v>
      </c>
    </row>
    <row r="16" spans="1:5" x14ac:dyDescent="0.3">
      <c r="B16" s="12" t="s">
        <v>176</v>
      </c>
      <c r="C16" s="12" t="s">
        <v>298</v>
      </c>
      <c r="D16" s="12" t="s">
        <v>299</v>
      </c>
      <c r="E16" s="12" t="s">
        <v>300</v>
      </c>
    </row>
    <row r="17" spans="1:5" x14ac:dyDescent="0.3">
      <c r="B17" s="11">
        <v>1</v>
      </c>
      <c r="C17" s="11" t="s">
        <v>306</v>
      </c>
      <c r="D17" s="11">
        <v>15</v>
      </c>
      <c r="E17" s="11">
        <v>83.25</v>
      </c>
    </row>
    <row r="18" spans="1:5" x14ac:dyDescent="0.3">
      <c r="B18" s="11">
        <v>2</v>
      </c>
      <c r="C18" s="11" t="s">
        <v>307</v>
      </c>
      <c r="D18" s="11">
        <v>3</v>
      </c>
      <c r="E18" s="11">
        <v>16.649999999999999</v>
      </c>
    </row>
    <row r="19" spans="1:5" x14ac:dyDescent="0.3">
      <c r="B19" s="11"/>
      <c r="C19" s="11" t="s">
        <v>303</v>
      </c>
      <c r="D19" s="11">
        <v>18</v>
      </c>
      <c r="E19" s="11">
        <v>100</v>
      </c>
    </row>
    <row r="31" spans="1:5" ht="288" x14ac:dyDescent="0.3">
      <c r="A31" s="111" t="s">
        <v>308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06E3-8748-4F5E-AC85-5020B0F05199}">
  <dimension ref="A1:AB44"/>
  <sheetViews>
    <sheetView zoomScale="82" zoomScaleNormal="85" workbookViewId="0">
      <selection activeCell="J55" sqref="J55"/>
    </sheetView>
  </sheetViews>
  <sheetFormatPr defaultColWidth="8.77734375" defaultRowHeight="15.6" x14ac:dyDescent="0.3"/>
  <cols>
    <col min="1" max="1" width="29.77734375" style="60" customWidth="1"/>
    <col min="2" max="2" width="12.33203125" style="60" customWidth="1"/>
    <col min="3" max="3" width="8.77734375" style="60"/>
    <col min="4" max="4" width="22.77734375" style="60" bestFit="1" customWidth="1"/>
    <col min="5" max="5" width="12.44140625" style="60" bestFit="1" customWidth="1"/>
    <col min="6" max="6" width="8.77734375" style="60"/>
    <col min="8" max="9" width="8.77734375" style="60" customWidth="1"/>
    <col min="10" max="10" width="42.77734375" style="60" customWidth="1"/>
    <col min="11" max="11" width="42.77734375" style="119" customWidth="1"/>
    <col min="12" max="16384" width="8.77734375" style="60"/>
  </cols>
  <sheetData>
    <row r="1" spans="1:28" x14ac:dyDescent="0.3">
      <c r="A1" s="113" t="s">
        <v>313</v>
      </c>
      <c r="B1" s="113"/>
      <c r="C1" s="113"/>
      <c r="D1" s="113"/>
    </row>
    <row r="2" spans="1:28" ht="16.05" customHeight="1" x14ac:dyDescent="0.3">
      <c r="J2"/>
      <c r="K2"/>
    </row>
    <row r="3" spans="1:28" ht="34.049999999999997" customHeight="1" x14ac:dyDescent="0.3">
      <c r="A3" s="114" t="s">
        <v>309</v>
      </c>
      <c r="B3" s="115" t="s">
        <v>310</v>
      </c>
      <c r="F3" s="116"/>
      <c r="H3" s="116"/>
      <c r="I3" s="116"/>
      <c r="J3" s="108" t="s">
        <v>296</v>
      </c>
      <c r="K3" s="108" t="s">
        <v>451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 spans="1:28" x14ac:dyDescent="0.3">
      <c r="A4" s="55" t="s">
        <v>250</v>
      </c>
      <c r="B4" s="117">
        <v>366697</v>
      </c>
      <c r="D4"/>
      <c r="E4"/>
      <c r="F4"/>
      <c r="H4"/>
      <c r="I4"/>
      <c r="J4" s="91" t="s">
        <v>318</v>
      </c>
      <c r="K4" s="91" t="s">
        <v>319</v>
      </c>
    </row>
    <row r="5" spans="1:28" ht="16.05" customHeight="1" x14ac:dyDescent="0.3">
      <c r="A5" s="55" t="s">
        <v>248</v>
      </c>
      <c r="B5" s="117">
        <v>343176</v>
      </c>
      <c r="D5"/>
      <c r="E5"/>
      <c r="F5"/>
      <c r="H5"/>
      <c r="I5"/>
      <c r="J5" s="72" t="s">
        <v>323</v>
      </c>
      <c r="K5" s="120">
        <v>136381</v>
      </c>
    </row>
    <row r="6" spans="1:28" x14ac:dyDescent="0.3">
      <c r="A6" s="55" t="s">
        <v>263</v>
      </c>
      <c r="B6" s="117">
        <v>269627</v>
      </c>
      <c r="D6"/>
      <c r="E6"/>
      <c r="F6"/>
      <c r="H6"/>
      <c r="I6"/>
      <c r="J6" s="72" t="s">
        <v>324</v>
      </c>
      <c r="K6" s="120">
        <v>198160</v>
      </c>
    </row>
    <row r="7" spans="1:28" x14ac:dyDescent="0.3">
      <c r="A7" s="55" t="s">
        <v>251</v>
      </c>
      <c r="B7" s="117">
        <v>256180</v>
      </c>
      <c r="D7"/>
      <c r="E7"/>
      <c r="F7"/>
      <c r="H7"/>
      <c r="I7"/>
      <c r="J7" s="72" t="s">
        <v>325</v>
      </c>
      <c r="K7" s="120">
        <v>174636</v>
      </c>
    </row>
    <row r="8" spans="1:28" x14ac:dyDescent="0.3">
      <c r="A8" s="55" t="s">
        <v>270</v>
      </c>
      <c r="B8" s="117">
        <v>249256</v>
      </c>
      <c r="D8"/>
      <c r="E8"/>
      <c r="F8"/>
      <c r="H8"/>
      <c r="I8"/>
      <c r="J8" s="72" t="s">
        <v>326</v>
      </c>
      <c r="K8" s="120">
        <v>164045</v>
      </c>
    </row>
    <row r="9" spans="1:28" x14ac:dyDescent="0.3">
      <c r="A9" s="55" t="s">
        <v>246</v>
      </c>
      <c r="B9" s="117">
        <v>232279</v>
      </c>
      <c r="D9"/>
      <c r="E9"/>
      <c r="F9"/>
      <c r="H9"/>
      <c r="I9"/>
      <c r="J9" s="72" t="s">
        <v>327</v>
      </c>
      <c r="K9" s="120">
        <v>232279</v>
      </c>
    </row>
    <row r="10" spans="1:28" x14ac:dyDescent="0.3">
      <c r="A10" s="55" t="s">
        <v>264</v>
      </c>
      <c r="B10" s="117">
        <v>226618</v>
      </c>
      <c r="D10"/>
      <c r="E10"/>
      <c r="F10"/>
      <c r="H10"/>
      <c r="I10"/>
      <c r="J10" s="72" t="s">
        <v>328</v>
      </c>
      <c r="K10" s="120">
        <v>222156</v>
      </c>
    </row>
    <row r="11" spans="1:28" x14ac:dyDescent="0.3">
      <c r="A11" s="55" t="s">
        <v>255</v>
      </c>
      <c r="B11" s="117">
        <v>223229</v>
      </c>
      <c r="D11"/>
      <c r="E11"/>
      <c r="F11"/>
      <c r="H11"/>
      <c r="I11"/>
      <c r="J11" s="72" t="s">
        <v>329</v>
      </c>
      <c r="K11" s="120">
        <v>343176</v>
      </c>
    </row>
    <row r="12" spans="1:28" x14ac:dyDescent="0.3">
      <c r="A12" s="55" t="s">
        <v>247</v>
      </c>
      <c r="B12" s="117">
        <v>222156</v>
      </c>
      <c r="D12"/>
      <c r="E12"/>
      <c r="F12"/>
      <c r="H12"/>
      <c r="I12"/>
      <c r="J12" s="72" t="s">
        <v>330</v>
      </c>
      <c r="K12" s="120">
        <v>181676</v>
      </c>
    </row>
    <row r="13" spans="1:28" x14ac:dyDescent="0.3">
      <c r="A13" s="55" t="s">
        <v>254</v>
      </c>
      <c r="B13" s="117">
        <v>213591</v>
      </c>
      <c r="D13"/>
      <c r="E13"/>
      <c r="F13"/>
      <c r="H13"/>
      <c r="I13"/>
      <c r="J13" s="72" t="s">
        <v>331</v>
      </c>
      <c r="K13" s="120">
        <v>366697</v>
      </c>
    </row>
    <row r="14" spans="1:28" x14ac:dyDescent="0.3">
      <c r="A14" s="55" t="s">
        <v>243</v>
      </c>
      <c r="B14" s="117">
        <v>198160</v>
      </c>
      <c r="D14"/>
      <c r="E14"/>
      <c r="F14"/>
      <c r="H14"/>
      <c r="I14"/>
      <c r="J14" s="72" t="s">
        <v>332</v>
      </c>
      <c r="K14" s="120">
        <v>256180</v>
      </c>
    </row>
    <row r="15" spans="1:28" x14ac:dyDescent="0.3">
      <c r="A15" s="55" t="s">
        <v>265</v>
      </c>
      <c r="B15" s="117">
        <v>192412</v>
      </c>
      <c r="D15"/>
      <c r="E15"/>
      <c r="F15"/>
      <c r="H15"/>
      <c r="I15"/>
      <c r="J15" s="72" t="s">
        <v>333</v>
      </c>
      <c r="K15" s="120">
        <v>159299</v>
      </c>
    </row>
    <row r="16" spans="1:28" x14ac:dyDescent="0.3">
      <c r="A16" s="55" t="s">
        <v>262</v>
      </c>
      <c r="B16" s="117">
        <v>189782</v>
      </c>
      <c r="D16"/>
      <c r="E16"/>
      <c r="F16"/>
      <c r="H16"/>
      <c r="I16"/>
      <c r="J16" s="72" t="s">
        <v>334</v>
      </c>
      <c r="K16" s="120">
        <v>147962</v>
      </c>
    </row>
    <row r="17" spans="1:11" x14ac:dyDescent="0.3">
      <c r="A17" s="55" t="s">
        <v>249</v>
      </c>
      <c r="B17" s="117">
        <v>181676</v>
      </c>
      <c r="D17"/>
      <c r="E17"/>
      <c r="F17"/>
      <c r="H17"/>
      <c r="I17"/>
      <c r="J17" s="72" t="s">
        <v>335</v>
      </c>
      <c r="K17" s="120">
        <v>213591</v>
      </c>
    </row>
    <row r="18" spans="1:11" x14ac:dyDescent="0.3">
      <c r="A18" s="55" t="s">
        <v>268</v>
      </c>
      <c r="B18" s="117">
        <v>180811</v>
      </c>
      <c r="D18"/>
      <c r="E18"/>
      <c r="F18"/>
      <c r="H18"/>
      <c r="I18"/>
      <c r="J18" s="72" t="s">
        <v>336</v>
      </c>
      <c r="K18" s="120">
        <v>223229</v>
      </c>
    </row>
    <row r="19" spans="1:11" x14ac:dyDescent="0.3">
      <c r="A19" s="55" t="s">
        <v>259</v>
      </c>
      <c r="B19" s="117">
        <v>178052</v>
      </c>
      <c r="D19"/>
      <c r="E19"/>
      <c r="F19"/>
      <c r="H19"/>
      <c r="I19"/>
      <c r="J19" s="72" t="s">
        <v>337</v>
      </c>
      <c r="K19" s="120">
        <v>37107</v>
      </c>
    </row>
    <row r="20" spans="1:11" x14ac:dyDescent="0.3">
      <c r="A20" s="55" t="s">
        <v>269</v>
      </c>
      <c r="B20" s="117">
        <v>175703</v>
      </c>
      <c r="D20"/>
      <c r="E20"/>
      <c r="F20"/>
      <c r="H20"/>
      <c r="I20"/>
      <c r="J20" s="72" t="s">
        <v>338</v>
      </c>
      <c r="K20" s="120">
        <v>113728</v>
      </c>
    </row>
    <row r="21" spans="1:11" x14ac:dyDescent="0.3">
      <c r="A21" s="55" t="s">
        <v>244</v>
      </c>
      <c r="B21" s="117">
        <v>174636</v>
      </c>
      <c r="D21"/>
      <c r="E21"/>
      <c r="F21"/>
      <c r="H21"/>
      <c r="I21"/>
      <c r="J21" s="72" t="s">
        <v>339</v>
      </c>
      <c r="K21" s="120">
        <v>136564</v>
      </c>
    </row>
    <row r="22" spans="1:11" x14ac:dyDescent="0.3">
      <c r="A22" s="55" t="s">
        <v>245</v>
      </c>
      <c r="B22" s="117">
        <v>164045</v>
      </c>
      <c r="D22"/>
      <c r="E22"/>
      <c r="F22"/>
      <c r="H22"/>
      <c r="I22"/>
      <c r="J22" s="72" t="s">
        <v>340</v>
      </c>
      <c r="K22" s="120">
        <v>178052</v>
      </c>
    </row>
    <row r="23" spans="1:11" x14ac:dyDescent="0.3">
      <c r="A23" s="55" t="s">
        <v>267</v>
      </c>
      <c r="B23" s="117">
        <v>163129</v>
      </c>
      <c r="D23"/>
      <c r="E23"/>
      <c r="F23"/>
      <c r="H23"/>
      <c r="I23"/>
      <c r="J23" s="72" t="s">
        <v>341</v>
      </c>
      <c r="K23" s="120">
        <v>129443</v>
      </c>
    </row>
    <row r="24" spans="1:11" x14ac:dyDescent="0.3">
      <c r="A24" s="55" t="s">
        <v>252</v>
      </c>
      <c r="B24" s="117">
        <v>159299</v>
      </c>
      <c r="D24"/>
      <c r="E24"/>
      <c r="F24"/>
      <c r="H24"/>
      <c r="I24"/>
      <c r="J24" s="72" t="s">
        <v>342</v>
      </c>
      <c r="K24" s="120">
        <v>115667</v>
      </c>
    </row>
    <row r="25" spans="1:11" x14ac:dyDescent="0.3">
      <c r="A25" s="55" t="s">
        <v>253</v>
      </c>
      <c r="B25" s="117">
        <v>147962</v>
      </c>
      <c r="D25"/>
      <c r="E25"/>
      <c r="F25"/>
      <c r="H25"/>
      <c r="I25"/>
      <c r="J25" s="72" t="s">
        <v>343</v>
      </c>
      <c r="K25" s="120">
        <v>189782</v>
      </c>
    </row>
    <row r="26" spans="1:11" x14ac:dyDescent="0.3">
      <c r="A26" s="55" t="s">
        <v>258</v>
      </c>
      <c r="B26" s="117">
        <v>136564</v>
      </c>
      <c r="D26"/>
      <c r="E26"/>
      <c r="F26"/>
      <c r="H26"/>
      <c r="I26"/>
      <c r="J26" s="72" t="s">
        <v>344</v>
      </c>
      <c r="K26" s="120">
        <v>269627</v>
      </c>
    </row>
    <row r="27" spans="1:11" x14ac:dyDescent="0.3">
      <c r="A27" s="55" t="s">
        <v>242</v>
      </c>
      <c r="B27" s="117">
        <v>136381</v>
      </c>
      <c r="D27"/>
      <c r="E27"/>
      <c r="F27"/>
      <c r="H27"/>
      <c r="I27"/>
      <c r="J27" s="72" t="s">
        <v>345</v>
      </c>
      <c r="K27" s="120">
        <v>226618</v>
      </c>
    </row>
    <row r="28" spans="1:11" x14ac:dyDescent="0.3">
      <c r="A28" s="55" t="s">
        <v>260</v>
      </c>
      <c r="B28" s="117">
        <v>129443</v>
      </c>
      <c r="D28"/>
      <c r="E28"/>
      <c r="F28"/>
      <c r="H28"/>
      <c r="I28"/>
      <c r="J28" s="72" t="s">
        <v>346</v>
      </c>
      <c r="K28" s="120">
        <v>192412</v>
      </c>
    </row>
    <row r="29" spans="1:11" x14ac:dyDescent="0.3">
      <c r="A29" s="55" t="s">
        <v>261</v>
      </c>
      <c r="B29" s="117">
        <v>115667</v>
      </c>
      <c r="D29"/>
      <c r="E29"/>
      <c r="F29"/>
      <c r="H29"/>
      <c r="I29"/>
      <c r="J29" s="72" t="s">
        <v>347</v>
      </c>
      <c r="K29" s="120">
        <v>95694</v>
      </c>
    </row>
    <row r="30" spans="1:11" x14ac:dyDescent="0.3">
      <c r="A30" s="55" t="s">
        <v>257</v>
      </c>
      <c r="B30" s="117">
        <v>113728</v>
      </c>
      <c r="D30"/>
      <c r="E30"/>
      <c r="F30"/>
      <c r="H30"/>
      <c r="I30"/>
      <c r="J30" s="72" t="s">
        <v>348</v>
      </c>
      <c r="K30" s="120">
        <v>163129</v>
      </c>
    </row>
    <row r="31" spans="1:11" x14ac:dyDescent="0.3">
      <c r="A31" s="55" t="s">
        <v>266</v>
      </c>
      <c r="B31" s="117">
        <v>95694</v>
      </c>
      <c r="D31"/>
      <c r="E31"/>
      <c r="F31"/>
      <c r="H31"/>
      <c r="I31"/>
      <c r="J31" s="72" t="s">
        <v>349</v>
      </c>
      <c r="K31" s="120">
        <v>180811</v>
      </c>
    </row>
    <row r="32" spans="1:11" x14ac:dyDescent="0.3">
      <c r="A32" s="55" t="s">
        <v>256</v>
      </c>
      <c r="B32" s="117">
        <v>37107</v>
      </c>
      <c r="D32"/>
      <c r="E32"/>
      <c r="F32"/>
      <c r="H32"/>
      <c r="I32"/>
      <c r="J32" s="72" t="s">
        <v>350</v>
      </c>
      <c r="K32" s="120">
        <v>175703</v>
      </c>
    </row>
    <row r="33" spans="1:11" x14ac:dyDescent="0.3">
      <c r="A33" s="55" t="s">
        <v>279</v>
      </c>
      <c r="B33" s="117">
        <v>17567</v>
      </c>
      <c r="D33"/>
      <c r="E33"/>
      <c r="F33"/>
      <c r="H33"/>
      <c r="I33"/>
      <c r="J33" s="72" t="s">
        <v>351</v>
      </c>
      <c r="K33" s="120">
        <v>249256</v>
      </c>
    </row>
    <row r="34" spans="1:11" x14ac:dyDescent="0.3">
      <c r="A34" s="55" t="s">
        <v>274</v>
      </c>
      <c r="B34" s="117">
        <v>9737</v>
      </c>
      <c r="D34"/>
      <c r="E34"/>
      <c r="F34"/>
      <c r="H34"/>
      <c r="I34"/>
      <c r="J34" s="72" t="s">
        <v>352</v>
      </c>
      <c r="K34" s="120">
        <v>4880</v>
      </c>
    </row>
    <row r="35" spans="1:11" x14ac:dyDescent="0.3">
      <c r="A35" s="55" t="s">
        <v>273</v>
      </c>
      <c r="B35" s="117">
        <v>7615</v>
      </c>
      <c r="D35"/>
      <c r="E35"/>
      <c r="F35"/>
      <c r="H35"/>
      <c r="I35"/>
      <c r="J35" s="72" t="s">
        <v>353</v>
      </c>
      <c r="K35" s="120">
        <v>5106</v>
      </c>
    </row>
    <row r="36" spans="1:11" x14ac:dyDescent="0.3">
      <c r="A36" s="55" t="s">
        <v>278</v>
      </c>
      <c r="B36" s="117">
        <v>5576</v>
      </c>
      <c r="D36"/>
      <c r="E36"/>
      <c r="F36"/>
      <c r="H36"/>
      <c r="I36"/>
      <c r="J36" s="72" t="s">
        <v>354</v>
      </c>
      <c r="K36" s="120">
        <v>7615</v>
      </c>
    </row>
    <row r="37" spans="1:11" x14ac:dyDescent="0.3">
      <c r="A37" s="55" t="s">
        <v>272</v>
      </c>
      <c r="B37" s="117">
        <v>5106</v>
      </c>
      <c r="D37"/>
      <c r="E37"/>
      <c r="F37"/>
      <c r="H37"/>
      <c r="I37"/>
      <c r="J37" s="72" t="s">
        <v>355</v>
      </c>
      <c r="K37" s="120">
        <v>9737</v>
      </c>
    </row>
    <row r="38" spans="1:11" x14ac:dyDescent="0.3">
      <c r="A38" s="55" t="s">
        <v>271</v>
      </c>
      <c r="B38" s="117">
        <v>4880</v>
      </c>
      <c r="D38"/>
      <c r="E38"/>
      <c r="F38"/>
      <c r="H38"/>
      <c r="I38"/>
      <c r="J38" s="72" t="s">
        <v>356</v>
      </c>
      <c r="K38" s="120">
        <v>2804</v>
      </c>
    </row>
    <row r="39" spans="1:11" x14ac:dyDescent="0.3">
      <c r="A39" s="55" t="s">
        <v>277</v>
      </c>
      <c r="B39" s="117">
        <v>3380</v>
      </c>
      <c r="D39"/>
      <c r="E39"/>
      <c r="F39"/>
      <c r="H39"/>
      <c r="I39"/>
      <c r="J39" s="72" t="s">
        <v>357</v>
      </c>
      <c r="K39" s="120">
        <v>2005</v>
      </c>
    </row>
    <row r="40" spans="1:11" x14ac:dyDescent="0.3">
      <c r="A40" s="55" t="s">
        <v>275</v>
      </c>
      <c r="B40" s="117">
        <v>2804</v>
      </c>
      <c r="D40"/>
      <c r="E40"/>
      <c r="F40"/>
      <c r="H40"/>
      <c r="I40"/>
      <c r="J40" s="72" t="s">
        <v>358</v>
      </c>
      <c r="K40" s="120">
        <v>3380</v>
      </c>
    </row>
    <row r="41" spans="1:11" x14ac:dyDescent="0.3">
      <c r="A41" s="56" t="s">
        <v>276</v>
      </c>
      <c r="B41" s="118">
        <v>2005</v>
      </c>
      <c r="D41"/>
      <c r="E41"/>
      <c r="F41"/>
      <c r="H41"/>
      <c r="I41"/>
      <c r="J41" s="72" t="s">
        <v>359</v>
      </c>
      <c r="K41" s="120">
        <v>5576</v>
      </c>
    </row>
    <row r="42" spans="1:11" x14ac:dyDescent="0.3">
      <c r="B42" s="116">
        <f>SUM(B4:B41)</f>
        <v>5531730</v>
      </c>
      <c r="D42"/>
      <c r="E42"/>
      <c r="F42"/>
      <c r="H42"/>
      <c r="I42"/>
      <c r="J42" s="72" t="s">
        <v>360</v>
      </c>
      <c r="K42" s="120">
        <v>17567</v>
      </c>
    </row>
    <row r="43" spans="1:11" ht="22.05" customHeight="1" x14ac:dyDescent="0.3">
      <c r="J43" s="71" t="s">
        <v>74</v>
      </c>
      <c r="K43" s="121">
        <v>5531730</v>
      </c>
    </row>
    <row r="44" spans="1:11" x14ac:dyDescent="0.3">
      <c r="A44" s="22" t="s">
        <v>311</v>
      </c>
    </row>
  </sheetData>
  <conditionalFormatting sqref="J4:K43">
    <cfRule type="expression" dxfId="0" priority="1">
      <formula>ISODD(ROW())</formula>
    </cfRule>
  </conditionalFormatting>
  <pageMargins left="0.7" right="0.7" top="0.75" bottom="0.75" header="0.3" footer="0.3"/>
  <ignoredErrors>
    <ignoredError sqref="J4:K4" numberStoredAsText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5DD1-2D0E-324B-87E1-1E8E6E552088}">
  <dimension ref="A1:H47"/>
  <sheetViews>
    <sheetView zoomScaleNormal="100" workbookViewId="0">
      <selection activeCell="G15" sqref="G15"/>
    </sheetView>
  </sheetViews>
  <sheetFormatPr defaultColWidth="8.77734375" defaultRowHeight="14.4" x14ac:dyDescent="0.3"/>
  <cols>
    <col min="1" max="5" width="17.109375" customWidth="1"/>
    <col min="7" max="7" width="17.33203125" customWidth="1"/>
    <col min="8" max="8" width="16.44140625" customWidth="1"/>
  </cols>
  <sheetData>
    <row r="1" spans="1:8" ht="57" customHeight="1" x14ac:dyDescent="0.3">
      <c r="A1" s="149" t="s">
        <v>454</v>
      </c>
      <c r="B1" s="149"/>
      <c r="C1" s="149"/>
      <c r="D1" s="149"/>
      <c r="E1" s="149"/>
      <c r="F1" s="8"/>
    </row>
    <row r="2" spans="1:8" x14ac:dyDescent="0.3">
      <c r="A2" s="147" t="s">
        <v>296</v>
      </c>
      <c r="B2" s="147" t="s">
        <v>108</v>
      </c>
      <c r="C2" s="148"/>
      <c r="D2" s="148"/>
      <c r="E2" s="147" t="s">
        <v>303</v>
      </c>
      <c r="F2" s="6"/>
      <c r="G2" t="s">
        <v>158</v>
      </c>
    </row>
    <row r="3" spans="1:8" ht="16.05" customHeight="1" x14ac:dyDescent="0.3">
      <c r="A3" s="148"/>
      <c r="B3" s="125" t="s">
        <v>0</v>
      </c>
      <c r="C3" s="124" t="s">
        <v>107</v>
      </c>
      <c r="D3" s="125" t="s">
        <v>2</v>
      </c>
      <c r="E3" s="148"/>
      <c r="F3" s="6"/>
      <c r="G3" s="10" t="s">
        <v>108</v>
      </c>
      <c r="H3" s="10" t="s">
        <v>109</v>
      </c>
    </row>
    <row r="4" spans="1:8" ht="15" customHeight="1" x14ac:dyDescent="0.3">
      <c r="A4" s="91" t="s">
        <v>318</v>
      </c>
      <c r="B4" s="91" t="s">
        <v>319</v>
      </c>
      <c r="C4" s="91" t="s">
        <v>320</v>
      </c>
      <c r="D4" s="92" t="s">
        <v>321</v>
      </c>
      <c r="E4" s="92" t="s">
        <v>322</v>
      </c>
      <c r="F4" s="6"/>
      <c r="G4" s="69"/>
      <c r="H4" s="69"/>
    </row>
    <row r="5" spans="1:8" ht="15" customHeight="1" x14ac:dyDescent="0.3">
      <c r="A5" s="126" t="s">
        <v>323</v>
      </c>
      <c r="B5" s="127">
        <v>776658</v>
      </c>
      <c r="C5" s="127">
        <v>1205057</v>
      </c>
      <c r="D5" s="127">
        <v>1217687</v>
      </c>
      <c r="E5" s="127">
        <v>1023479</v>
      </c>
      <c r="F5" s="7"/>
      <c r="G5" t="s">
        <v>0</v>
      </c>
      <c r="H5" s="9">
        <f>B43</f>
        <v>1252165</v>
      </c>
    </row>
    <row r="6" spans="1:8" x14ac:dyDescent="0.3">
      <c r="A6" s="126" t="s">
        <v>324</v>
      </c>
      <c r="B6" s="127">
        <v>814482</v>
      </c>
      <c r="C6" s="127">
        <v>1614814</v>
      </c>
      <c r="D6" s="127">
        <v>1240399</v>
      </c>
      <c r="E6" s="127">
        <v>1183398</v>
      </c>
      <c r="F6" s="7"/>
      <c r="G6" t="s">
        <v>107</v>
      </c>
      <c r="H6" s="9">
        <f>C43</f>
        <v>1755770</v>
      </c>
    </row>
    <row r="7" spans="1:8" x14ac:dyDescent="0.3">
      <c r="A7" s="126" t="s">
        <v>325</v>
      </c>
      <c r="B7" s="127">
        <v>979331</v>
      </c>
      <c r="C7" s="127">
        <v>1399751</v>
      </c>
      <c r="D7" s="127">
        <v>1402707</v>
      </c>
      <c r="E7" s="127">
        <v>1250116</v>
      </c>
      <c r="F7" s="7"/>
      <c r="G7" t="s">
        <v>2</v>
      </c>
      <c r="H7" s="9">
        <f>D43</f>
        <v>1940338</v>
      </c>
    </row>
    <row r="8" spans="1:8" ht="15" customHeight="1" x14ac:dyDescent="0.3">
      <c r="A8" s="126" t="s">
        <v>326</v>
      </c>
      <c r="B8" s="127">
        <v>1460755</v>
      </c>
      <c r="C8" s="127">
        <v>1717864</v>
      </c>
      <c r="D8" s="127">
        <v>1653340</v>
      </c>
      <c r="E8" s="127">
        <v>1617584</v>
      </c>
      <c r="F8" s="7"/>
    </row>
    <row r="9" spans="1:8" ht="15" customHeight="1" x14ac:dyDescent="0.3">
      <c r="A9" s="126" t="s">
        <v>327</v>
      </c>
      <c r="B9" s="127">
        <v>1078475</v>
      </c>
      <c r="C9" s="127">
        <v>1366332</v>
      </c>
      <c r="D9" s="127">
        <v>1376445</v>
      </c>
      <c r="E9" s="127">
        <v>1257370</v>
      </c>
      <c r="F9" s="7"/>
      <c r="H9" s="9">
        <f>AVERAGE(H5:H7)</f>
        <v>1649424.3333333333</v>
      </c>
    </row>
    <row r="10" spans="1:8" x14ac:dyDescent="0.3">
      <c r="A10" s="126" t="s">
        <v>328</v>
      </c>
      <c r="B10" s="127">
        <v>1161697</v>
      </c>
      <c r="C10" s="127">
        <v>1612061</v>
      </c>
      <c r="D10" s="127">
        <v>1323402</v>
      </c>
      <c r="E10" s="127">
        <v>1317081</v>
      </c>
      <c r="F10" s="7"/>
    </row>
    <row r="11" spans="1:8" x14ac:dyDescent="0.3">
      <c r="A11" s="126" t="s">
        <v>329</v>
      </c>
      <c r="B11" s="127">
        <v>1310513</v>
      </c>
      <c r="C11" s="127">
        <v>1817507</v>
      </c>
      <c r="D11" s="127">
        <v>1720490</v>
      </c>
      <c r="E11" s="127">
        <v>1579110</v>
      </c>
      <c r="F11" s="7"/>
    </row>
    <row r="12" spans="1:8" x14ac:dyDescent="0.3">
      <c r="A12" s="126" t="s">
        <v>330</v>
      </c>
      <c r="B12" s="127">
        <v>1425650</v>
      </c>
      <c r="C12" s="127">
        <v>1696034</v>
      </c>
      <c r="D12" s="127">
        <v>1717102</v>
      </c>
      <c r="E12" s="127">
        <v>1579105</v>
      </c>
      <c r="F12" s="7"/>
    </row>
    <row r="13" spans="1:8" x14ac:dyDescent="0.3">
      <c r="A13" s="126" t="s">
        <v>331</v>
      </c>
      <c r="B13" s="127">
        <v>1098437</v>
      </c>
      <c r="C13" s="127">
        <v>1376220</v>
      </c>
      <c r="D13" s="127">
        <v>1419082</v>
      </c>
      <c r="E13" s="127">
        <v>1260690</v>
      </c>
      <c r="F13" s="7"/>
    </row>
    <row r="14" spans="1:8" x14ac:dyDescent="0.3">
      <c r="A14" s="126" t="s">
        <v>332</v>
      </c>
      <c r="B14" s="127">
        <v>1524617</v>
      </c>
      <c r="C14" s="127">
        <v>1653375</v>
      </c>
      <c r="D14" s="127">
        <v>1700467</v>
      </c>
      <c r="E14" s="127">
        <v>1626677</v>
      </c>
      <c r="F14" s="7"/>
    </row>
    <row r="15" spans="1:8" ht="15" customHeight="1" x14ac:dyDescent="0.3">
      <c r="A15" s="126" t="s">
        <v>333</v>
      </c>
      <c r="B15" s="127">
        <v>747849</v>
      </c>
      <c r="C15" s="127">
        <v>1125305</v>
      </c>
      <c r="D15" s="127">
        <v>1230698</v>
      </c>
      <c r="E15" s="127">
        <v>977552</v>
      </c>
      <c r="F15" s="7"/>
    </row>
    <row r="16" spans="1:8" ht="15" customHeight="1" x14ac:dyDescent="0.3">
      <c r="A16" s="126" t="s">
        <v>334</v>
      </c>
      <c r="B16" s="127">
        <v>1106238</v>
      </c>
      <c r="C16" s="127">
        <v>1569297</v>
      </c>
      <c r="D16" s="127">
        <v>1725885</v>
      </c>
      <c r="E16" s="127">
        <v>1365973</v>
      </c>
      <c r="F16" s="7"/>
    </row>
    <row r="17" spans="1:6" x14ac:dyDescent="0.3">
      <c r="A17" s="126" t="s">
        <v>335</v>
      </c>
      <c r="B17" s="127">
        <v>1235177</v>
      </c>
      <c r="C17" s="127">
        <v>1736366</v>
      </c>
      <c r="D17" s="127">
        <v>1790483</v>
      </c>
      <c r="E17" s="127">
        <v>1532276</v>
      </c>
      <c r="F17" s="7"/>
    </row>
    <row r="18" spans="1:6" ht="15" customHeight="1" x14ac:dyDescent="0.3">
      <c r="A18" s="126" t="s">
        <v>336</v>
      </c>
      <c r="B18" s="127">
        <v>1217497</v>
      </c>
      <c r="C18" s="127">
        <v>1656889</v>
      </c>
      <c r="D18" s="127">
        <v>1713649</v>
      </c>
      <c r="E18" s="127">
        <v>1556540</v>
      </c>
      <c r="F18" s="7"/>
    </row>
    <row r="19" spans="1:6" x14ac:dyDescent="0.3">
      <c r="A19" s="126" t="s">
        <v>337</v>
      </c>
      <c r="B19" s="128" t="s">
        <v>95</v>
      </c>
      <c r="C19" s="127">
        <v>2047875</v>
      </c>
      <c r="D19" s="127">
        <v>4218929</v>
      </c>
      <c r="E19" s="127">
        <v>3837977</v>
      </c>
      <c r="F19" s="7"/>
    </row>
    <row r="20" spans="1:6" x14ac:dyDescent="0.3">
      <c r="A20" s="126" t="s">
        <v>338</v>
      </c>
      <c r="B20" s="127">
        <v>1349542</v>
      </c>
      <c r="C20" s="127">
        <v>2414696</v>
      </c>
      <c r="D20" s="127">
        <v>1826387</v>
      </c>
      <c r="E20" s="127">
        <v>1812875</v>
      </c>
      <c r="F20" s="7"/>
    </row>
    <row r="21" spans="1:6" x14ac:dyDescent="0.3">
      <c r="A21" s="126" t="s">
        <v>339</v>
      </c>
      <c r="B21" s="127">
        <v>1054026</v>
      </c>
      <c r="C21" s="127">
        <v>1573519</v>
      </c>
      <c r="D21" s="127">
        <v>1575131</v>
      </c>
      <c r="E21" s="127">
        <v>1419701</v>
      </c>
      <c r="F21" s="7"/>
    </row>
    <row r="22" spans="1:6" x14ac:dyDescent="0.3">
      <c r="A22" s="126" t="s">
        <v>340</v>
      </c>
      <c r="B22" s="127">
        <v>1414400</v>
      </c>
      <c r="C22" s="127">
        <v>1610544</v>
      </c>
      <c r="D22" s="127">
        <v>1252517</v>
      </c>
      <c r="E22" s="127">
        <v>1380078</v>
      </c>
      <c r="F22" s="7"/>
    </row>
    <row r="23" spans="1:6" x14ac:dyDescent="0.3">
      <c r="A23" s="126" t="s">
        <v>341</v>
      </c>
      <c r="B23" s="127">
        <v>1115909</v>
      </c>
      <c r="C23" s="127">
        <v>1453196</v>
      </c>
      <c r="D23" s="127">
        <v>1497352</v>
      </c>
      <c r="E23" s="127">
        <v>1302548</v>
      </c>
      <c r="F23" s="7"/>
    </row>
    <row r="24" spans="1:6" x14ac:dyDescent="0.3">
      <c r="A24" s="126" t="s">
        <v>342</v>
      </c>
      <c r="B24" s="127">
        <v>1172853</v>
      </c>
      <c r="C24" s="127">
        <v>1581357</v>
      </c>
      <c r="D24" s="127">
        <v>1418335</v>
      </c>
      <c r="E24" s="127">
        <v>1397095</v>
      </c>
      <c r="F24" s="7"/>
    </row>
    <row r="25" spans="1:6" x14ac:dyDescent="0.3">
      <c r="A25" s="126" t="s">
        <v>343</v>
      </c>
      <c r="B25" s="127">
        <v>1147477</v>
      </c>
      <c r="C25" s="127">
        <v>1681668</v>
      </c>
      <c r="D25" s="127">
        <v>1409657</v>
      </c>
      <c r="E25" s="127">
        <v>1326310</v>
      </c>
      <c r="F25" s="7"/>
    </row>
    <row r="26" spans="1:6" x14ac:dyDescent="0.3">
      <c r="A26" s="126" t="s">
        <v>344</v>
      </c>
      <c r="B26" s="127">
        <v>1224548</v>
      </c>
      <c r="C26" s="127">
        <v>1862998</v>
      </c>
      <c r="D26" s="127">
        <v>1550101</v>
      </c>
      <c r="E26" s="127">
        <v>1500194</v>
      </c>
      <c r="F26" s="7"/>
    </row>
    <row r="27" spans="1:6" ht="15" customHeight="1" x14ac:dyDescent="0.3">
      <c r="A27" s="126" t="s">
        <v>345</v>
      </c>
      <c r="B27" s="127">
        <v>1416264</v>
      </c>
      <c r="C27" s="127">
        <v>2186263</v>
      </c>
      <c r="D27" s="127">
        <v>1736122</v>
      </c>
      <c r="E27" s="127">
        <v>1727407</v>
      </c>
      <c r="F27" s="7"/>
    </row>
    <row r="28" spans="1:6" x14ac:dyDescent="0.3">
      <c r="A28" s="126" t="s">
        <v>346</v>
      </c>
      <c r="B28" s="127">
        <v>1525798</v>
      </c>
      <c r="C28" s="127">
        <v>2531220</v>
      </c>
      <c r="D28" s="127">
        <v>1674046</v>
      </c>
      <c r="E28" s="127">
        <v>1758810</v>
      </c>
      <c r="F28" s="7"/>
    </row>
    <row r="29" spans="1:6" ht="15" customHeight="1" x14ac:dyDescent="0.3">
      <c r="A29" s="126" t="s">
        <v>347</v>
      </c>
      <c r="B29" s="127">
        <v>1682980</v>
      </c>
      <c r="C29" s="127">
        <v>2745448</v>
      </c>
      <c r="D29" s="127">
        <v>2514840</v>
      </c>
      <c r="E29" s="127">
        <v>2408227</v>
      </c>
      <c r="F29" s="7"/>
    </row>
    <row r="30" spans="1:6" x14ac:dyDescent="0.3">
      <c r="A30" s="126" t="s">
        <v>348</v>
      </c>
      <c r="B30" s="127">
        <v>783909</v>
      </c>
      <c r="C30" s="127">
        <v>1939128</v>
      </c>
      <c r="D30" s="127">
        <v>1680340</v>
      </c>
      <c r="E30" s="127">
        <v>1509388</v>
      </c>
      <c r="F30" s="7"/>
    </row>
    <row r="31" spans="1:6" ht="15" customHeight="1" x14ac:dyDescent="0.3">
      <c r="A31" s="126" t="s">
        <v>349</v>
      </c>
      <c r="B31" s="127">
        <v>928657</v>
      </c>
      <c r="C31" s="127">
        <v>1675768</v>
      </c>
      <c r="D31" s="127">
        <v>1147997</v>
      </c>
      <c r="E31" s="127">
        <v>1208241</v>
      </c>
      <c r="F31" s="7"/>
    </row>
    <row r="32" spans="1:6" x14ac:dyDescent="0.3">
      <c r="A32" s="126" t="s">
        <v>350</v>
      </c>
      <c r="B32" s="127">
        <v>1593776</v>
      </c>
      <c r="C32" s="127">
        <v>1592471</v>
      </c>
      <c r="D32" s="127">
        <v>1253052</v>
      </c>
      <c r="E32" s="127">
        <v>1438215</v>
      </c>
      <c r="F32" s="7"/>
    </row>
    <row r="33" spans="1:6" ht="15" customHeight="1" x14ac:dyDescent="0.3">
      <c r="A33" s="126" t="s">
        <v>351</v>
      </c>
      <c r="B33" s="127">
        <v>1734822</v>
      </c>
      <c r="C33" s="127">
        <v>1979458</v>
      </c>
      <c r="D33" s="127">
        <v>1728009</v>
      </c>
      <c r="E33" s="127">
        <v>1779956</v>
      </c>
      <c r="F33" s="7"/>
    </row>
    <row r="34" spans="1:6" x14ac:dyDescent="0.3">
      <c r="A34" s="126" t="s">
        <v>352</v>
      </c>
      <c r="B34" s="127">
        <v>1033356</v>
      </c>
      <c r="C34" s="127">
        <v>1721971</v>
      </c>
      <c r="D34" s="127">
        <v>1876942</v>
      </c>
      <c r="E34" s="127">
        <v>1760110</v>
      </c>
      <c r="F34" s="7"/>
    </row>
    <row r="35" spans="1:6" x14ac:dyDescent="0.3">
      <c r="A35" s="126" t="s">
        <v>353</v>
      </c>
      <c r="B35" s="127">
        <v>1216872</v>
      </c>
      <c r="C35" s="127">
        <v>1666852</v>
      </c>
      <c r="D35" s="127">
        <v>1492277</v>
      </c>
      <c r="E35" s="127">
        <v>1497648</v>
      </c>
      <c r="F35" s="7"/>
    </row>
    <row r="36" spans="1:6" x14ac:dyDescent="0.3">
      <c r="A36" s="126" t="s">
        <v>354</v>
      </c>
      <c r="B36" s="127">
        <v>2296345</v>
      </c>
      <c r="C36" s="127">
        <v>1686911</v>
      </c>
      <c r="D36" s="127">
        <v>1914257</v>
      </c>
      <c r="E36" s="127">
        <v>1880789</v>
      </c>
      <c r="F36" s="7"/>
    </row>
    <row r="37" spans="1:6" ht="28.8" x14ac:dyDescent="0.3">
      <c r="A37" s="126" t="s">
        <v>355</v>
      </c>
      <c r="B37" s="127">
        <v>1568958</v>
      </c>
      <c r="C37" s="127">
        <v>1930438</v>
      </c>
      <c r="D37" s="127">
        <v>1790974</v>
      </c>
      <c r="E37" s="127">
        <v>1799840</v>
      </c>
      <c r="F37" s="7"/>
    </row>
    <row r="38" spans="1:6" x14ac:dyDescent="0.3">
      <c r="A38" s="126" t="s">
        <v>356</v>
      </c>
      <c r="B38" s="127">
        <v>1510742</v>
      </c>
      <c r="C38" s="127">
        <v>1502245</v>
      </c>
      <c r="D38" s="127">
        <v>1441986</v>
      </c>
      <c r="E38" s="127">
        <v>1459948</v>
      </c>
      <c r="F38" s="7"/>
    </row>
    <row r="39" spans="1:6" ht="28.8" x14ac:dyDescent="0.3">
      <c r="A39" s="126" t="s">
        <v>357</v>
      </c>
      <c r="B39" s="128" t="s">
        <v>95</v>
      </c>
      <c r="C39" s="127">
        <v>2018292</v>
      </c>
      <c r="D39" s="127">
        <v>1831961</v>
      </c>
      <c r="E39" s="127">
        <v>1858312</v>
      </c>
      <c r="F39" s="7"/>
    </row>
    <row r="40" spans="1:6" x14ac:dyDescent="0.3">
      <c r="A40" s="126" t="s">
        <v>358</v>
      </c>
      <c r="B40" s="128" t="s">
        <v>95</v>
      </c>
      <c r="C40" s="127">
        <v>1448493</v>
      </c>
      <c r="D40" s="127">
        <v>1727175</v>
      </c>
      <c r="E40" s="127">
        <v>1658076</v>
      </c>
      <c r="F40" s="7"/>
    </row>
    <row r="41" spans="1:6" x14ac:dyDescent="0.3">
      <c r="A41" s="126" t="s">
        <v>359</v>
      </c>
      <c r="B41" s="128" t="s">
        <v>95</v>
      </c>
      <c r="C41" s="127">
        <v>2458830</v>
      </c>
      <c r="D41" s="127">
        <v>2752306</v>
      </c>
      <c r="E41" s="127">
        <v>2720805</v>
      </c>
      <c r="F41" s="7"/>
    </row>
    <row r="42" spans="1:6" x14ac:dyDescent="0.3">
      <c r="A42" s="126" t="s">
        <v>360</v>
      </c>
      <c r="B42" s="127">
        <v>1726925</v>
      </c>
      <c r="C42" s="127">
        <v>1980521</v>
      </c>
      <c r="D42" s="127">
        <v>1984590</v>
      </c>
      <c r="E42" s="127">
        <v>1916382</v>
      </c>
      <c r="F42" s="7"/>
    </row>
    <row r="43" spans="1:6" ht="18" customHeight="1" x14ac:dyDescent="0.3">
      <c r="A43" s="129" t="s">
        <v>74</v>
      </c>
      <c r="B43" s="130">
        <v>1252165</v>
      </c>
      <c r="C43" s="130">
        <v>1755770</v>
      </c>
      <c r="D43" s="130">
        <v>1940338</v>
      </c>
      <c r="E43" s="130">
        <v>1664599</v>
      </c>
      <c r="F43" s="7"/>
    </row>
    <row r="44" spans="1:6" x14ac:dyDescent="0.3">
      <c r="A44" s="146" t="s">
        <v>455</v>
      </c>
      <c r="B44" s="146"/>
      <c r="C44" s="146"/>
      <c r="D44" s="146"/>
      <c r="E44" s="146"/>
      <c r="F44" s="6"/>
    </row>
    <row r="45" spans="1:6" ht="34.950000000000003" customHeight="1" x14ac:dyDescent="0.3">
      <c r="A45" s="146" t="s">
        <v>456</v>
      </c>
      <c r="B45" s="146"/>
      <c r="C45" s="146"/>
      <c r="D45" s="146"/>
      <c r="E45" s="146"/>
      <c r="F45" s="5"/>
    </row>
    <row r="46" spans="1:6" ht="130.05000000000001" customHeight="1" x14ac:dyDescent="0.3">
      <c r="F46" s="5"/>
    </row>
    <row r="47" spans="1:6" x14ac:dyDescent="0.3">
      <c r="A47" t="s">
        <v>157</v>
      </c>
    </row>
  </sheetData>
  <mergeCells count="6">
    <mergeCell ref="A44:E44"/>
    <mergeCell ref="A45:E45"/>
    <mergeCell ref="A2:A3"/>
    <mergeCell ref="A1:E1"/>
    <mergeCell ref="B2:D2"/>
    <mergeCell ref="E2:E3"/>
  </mergeCells>
  <phoneticPr fontId="4" type="noConversion"/>
  <conditionalFormatting sqref="A4:E43">
    <cfRule type="expression" dxfId="21" priority="1">
      <formula>ISODD(ROW())</formula>
    </cfRule>
  </conditionalFormatting>
  <pageMargins left="0.7" right="0.7" top="0.75" bottom="0.75" header="0.3" footer="0.3"/>
  <ignoredErrors>
    <ignoredError sqref="A4:E4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481C-4320-483A-9C07-3FE0F8A5051B}">
  <dimension ref="A1:H30"/>
  <sheetViews>
    <sheetView zoomScale="115" zoomScaleNormal="115" workbookViewId="0">
      <selection activeCell="T5" sqref="T5"/>
    </sheetView>
  </sheetViews>
  <sheetFormatPr defaultColWidth="8.77734375" defaultRowHeight="15.6" x14ac:dyDescent="0.3"/>
  <cols>
    <col min="1" max="1" width="21.44140625" style="60" customWidth="1"/>
    <col min="2" max="8" width="10" style="60" customWidth="1"/>
    <col min="9" max="16384" width="8.77734375" style="60"/>
  </cols>
  <sheetData>
    <row r="1" spans="1:8" x14ac:dyDescent="0.3">
      <c r="A1" s="59" t="s">
        <v>64</v>
      </c>
    </row>
    <row r="3" spans="1:8" ht="31.95" customHeight="1" x14ac:dyDescent="0.3">
      <c r="A3" s="68" t="s">
        <v>361</v>
      </c>
      <c r="B3" s="68">
        <v>2016</v>
      </c>
      <c r="C3" s="68">
        <v>2017</v>
      </c>
      <c r="D3" s="68">
        <v>2018</v>
      </c>
      <c r="E3" s="68">
        <v>2019</v>
      </c>
      <c r="F3" s="68">
        <v>2020</v>
      </c>
      <c r="G3" s="68">
        <v>2021</v>
      </c>
      <c r="H3" s="68">
        <v>2022</v>
      </c>
    </row>
    <row r="4" spans="1:8" x14ac:dyDescent="0.3">
      <c r="A4" s="91" t="s">
        <v>318</v>
      </c>
      <c r="B4" s="91" t="s">
        <v>319</v>
      </c>
      <c r="C4" s="91" t="s">
        <v>320</v>
      </c>
      <c r="D4" s="92" t="s">
        <v>321</v>
      </c>
      <c r="E4" s="92" t="s">
        <v>322</v>
      </c>
      <c r="F4" s="91" t="s">
        <v>363</v>
      </c>
      <c r="G4" s="92" t="s">
        <v>364</v>
      </c>
      <c r="H4" s="92" t="s">
        <v>365</v>
      </c>
    </row>
    <row r="5" spans="1:8" s="4" customFormat="1" ht="102" customHeight="1" x14ac:dyDescent="0.3">
      <c r="A5" s="122" t="s">
        <v>0</v>
      </c>
      <c r="B5" s="122">
        <v>21.39</v>
      </c>
      <c r="C5" s="122">
        <v>18.97</v>
      </c>
      <c r="D5" s="122">
        <v>18.690000000000001</v>
      </c>
      <c r="E5" s="122">
        <v>16.760000000000002</v>
      </c>
      <c r="F5" s="122">
        <v>18.91</v>
      </c>
      <c r="G5" s="122">
        <v>17.04</v>
      </c>
      <c r="H5" s="122">
        <v>15.38</v>
      </c>
    </row>
    <row r="6" spans="1:8" s="4" customFormat="1" ht="102" customHeight="1" x14ac:dyDescent="0.3">
      <c r="A6" s="122" t="s">
        <v>1</v>
      </c>
      <c r="B6" s="122">
        <v>29.57</v>
      </c>
      <c r="C6" s="122">
        <v>30.08</v>
      </c>
      <c r="D6" s="122">
        <v>31.16</v>
      </c>
      <c r="E6" s="122">
        <v>29.14</v>
      </c>
      <c r="F6" s="122">
        <v>26.35</v>
      </c>
      <c r="G6" s="122">
        <v>27.36</v>
      </c>
      <c r="H6" s="122">
        <v>26.83</v>
      </c>
    </row>
    <row r="7" spans="1:8" s="4" customFormat="1" ht="102" customHeight="1" x14ac:dyDescent="0.3">
      <c r="A7" s="122" t="s">
        <v>2</v>
      </c>
      <c r="B7" s="122">
        <v>49.04</v>
      </c>
      <c r="C7" s="122">
        <v>50.96</v>
      </c>
      <c r="D7" s="122">
        <v>50.15</v>
      </c>
      <c r="E7" s="122">
        <v>54.1</v>
      </c>
      <c r="F7" s="122">
        <v>54.74</v>
      </c>
      <c r="G7" s="122">
        <v>55.6</v>
      </c>
      <c r="H7" s="122">
        <v>57.79</v>
      </c>
    </row>
    <row r="9" spans="1:8" x14ac:dyDescent="0.3">
      <c r="A9" s="60" t="s">
        <v>63</v>
      </c>
    </row>
    <row r="15" spans="1:8" x14ac:dyDescent="0.3">
      <c r="D15" s="145"/>
    </row>
    <row r="16" spans="1:8" x14ac:dyDescent="0.3">
      <c r="D16" s="145"/>
    </row>
    <row r="17" spans="3:8" x14ac:dyDescent="0.3">
      <c r="D17" s="145"/>
    </row>
    <row r="19" spans="3:8" x14ac:dyDescent="0.3">
      <c r="C19" s="65"/>
    </row>
    <row r="21" spans="3:8" x14ac:dyDescent="0.3">
      <c r="D21" s="145"/>
      <c r="E21" s="145"/>
      <c r="F21" s="145"/>
    </row>
    <row r="23" spans="3:8" x14ac:dyDescent="0.3">
      <c r="C23" s="145"/>
      <c r="D23" s="145"/>
      <c r="E23" s="145"/>
      <c r="F23" s="145"/>
      <c r="G23" s="145"/>
      <c r="H23" s="145"/>
    </row>
    <row r="25" spans="3:8" x14ac:dyDescent="0.3">
      <c r="C25" s="145"/>
    </row>
    <row r="26" spans="3:8" x14ac:dyDescent="0.3">
      <c r="C26" s="145"/>
    </row>
    <row r="27" spans="3:8" x14ac:dyDescent="0.3">
      <c r="C27" s="145"/>
    </row>
    <row r="28" spans="3:8" x14ac:dyDescent="0.3">
      <c r="C28" s="145"/>
    </row>
    <row r="29" spans="3:8" x14ac:dyDescent="0.3">
      <c r="C29" s="145"/>
    </row>
    <row r="30" spans="3:8" x14ac:dyDescent="0.3">
      <c r="C30" s="145"/>
    </row>
  </sheetData>
  <conditionalFormatting sqref="A4:H7">
    <cfRule type="expression" dxfId="20" priority="1">
      <formula>ISODD(ROW())</formula>
    </cfRule>
  </conditionalFormatting>
  <pageMargins left="0.7" right="0.7" top="0.75" bottom="0.75" header="0.3" footer="0.3"/>
  <ignoredErrors>
    <ignoredError sqref="A4:XFD4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FD1-F43D-4202-83C7-8313F633D178}">
  <dimension ref="A1:E38"/>
  <sheetViews>
    <sheetView zoomScale="55" zoomScaleNormal="55" workbookViewId="0">
      <selection activeCell="E14" sqref="E14"/>
    </sheetView>
  </sheetViews>
  <sheetFormatPr defaultColWidth="8.77734375" defaultRowHeight="15.6" x14ac:dyDescent="0.3"/>
  <cols>
    <col min="1" max="4" width="24.109375" style="60" customWidth="1"/>
    <col min="5" max="16384" width="8.77734375" style="60"/>
  </cols>
  <sheetData>
    <row r="1" spans="1:5" x14ac:dyDescent="0.3">
      <c r="A1" s="59" t="s">
        <v>62</v>
      </c>
    </row>
    <row r="3" spans="1:5" x14ac:dyDescent="0.3">
      <c r="A3" s="68" t="s">
        <v>362</v>
      </c>
      <c r="B3" s="62" t="s">
        <v>3</v>
      </c>
      <c r="C3" s="62" t="s">
        <v>4</v>
      </c>
      <c r="D3" s="62" t="s">
        <v>20</v>
      </c>
    </row>
    <row r="4" spans="1:5" x14ac:dyDescent="0.3">
      <c r="A4" s="91" t="s">
        <v>318</v>
      </c>
      <c r="B4" s="91" t="s">
        <v>319</v>
      </c>
      <c r="C4" s="91" t="s">
        <v>320</v>
      </c>
      <c r="D4" s="92" t="s">
        <v>321</v>
      </c>
    </row>
    <row r="5" spans="1:5" ht="34.049999999999997" customHeight="1" x14ac:dyDescent="0.3">
      <c r="A5" s="122" t="s">
        <v>6</v>
      </c>
      <c r="B5" s="122">
        <v>7.94</v>
      </c>
      <c r="C5" s="122">
        <v>16.010000000000002</v>
      </c>
      <c r="D5" s="122">
        <v>12.05</v>
      </c>
    </row>
    <row r="6" spans="1:5" ht="34.049999999999997" customHeight="1" x14ac:dyDescent="0.3">
      <c r="A6" s="122" t="s">
        <v>7</v>
      </c>
      <c r="B6" s="122">
        <v>7.91</v>
      </c>
      <c r="C6" s="122">
        <v>15.83</v>
      </c>
      <c r="D6" s="122">
        <v>11.85</v>
      </c>
    </row>
    <row r="7" spans="1:5" ht="34.049999999999997" customHeight="1" x14ac:dyDescent="0.3">
      <c r="A7" s="122" t="s">
        <v>8</v>
      </c>
      <c r="B7" s="122">
        <v>7.87</v>
      </c>
      <c r="C7" s="122">
        <v>15.82</v>
      </c>
      <c r="D7" s="122">
        <v>11.77</v>
      </c>
    </row>
    <row r="8" spans="1:5" ht="34.049999999999997" customHeight="1" x14ac:dyDescent="0.3">
      <c r="A8" s="122" t="s">
        <v>9</v>
      </c>
      <c r="B8" s="122">
        <v>7.13</v>
      </c>
      <c r="C8" s="122">
        <v>15.58</v>
      </c>
      <c r="D8" s="122">
        <v>11.2</v>
      </c>
      <c r="E8" s="59"/>
    </row>
    <row r="9" spans="1:5" ht="34.049999999999997" customHeight="1" x14ac:dyDescent="0.3">
      <c r="A9" s="122" t="s">
        <v>10</v>
      </c>
      <c r="B9" s="122">
        <v>7.06</v>
      </c>
      <c r="C9" s="122">
        <v>15.3</v>
      </c>
      <c r="D9" s="122">
        <v>10.98</v>
      </c>
    </row>
    <row r="10" spans="1:5" ht="34.049999999999997" customHeight="1" x14ac:dyDescent="0.3">
      <c r="A10" s="122" t="s">
        <v>11</v>
      </c>
      <c r="B10" s="122">
        <v>6.97</v>
      </c>
      <c r="C10" s="122">
        <v>15.21</v>
      </c>
      <c r="D10" s="122">
        <v>10.85</v>
      </c>
    </row>
    <row r="11" spans="1:5" ht="34.049999999999997" customHeight="1" x14ac:dyDescent="0.3">
      <c r="A11" s="122" t="s">
        <v>12</v>
      </c>
      <c r="B11" s="122">
        <v>6.84</v>
      </c>
      <c r="C11" s="122">
        <v>14.43</v>
      </c>
      <c r="D11" s="122">
        <v>10.37</v>
      </c>
    </row>
    <row r="12" spans="1:5" ht="34.049999999999997" customHeight="1" x14ac:dyDescent="0.3">
      <c r="A12" s="122" t="s">
        <v>13</v>
      </c>
      <c r="B12" s="122">
        <v>6.77</v>
      </c>
      <c r="C12" s="122">
        <v>14.16</v>
      </c>
      <c r="D12" s="122">
        <v>10.199999999999999</v>
      </c>
    </row>
    <row r="13" spans="1:5" ht="34.049999999999997" customHeight="1" x14ac:dyDescent="0.3">
      <c r="A13" s="122" t="s">
        <v>14</v>
      </c>
      <c r="B13" s="122">
        <v>7.89</v>
      </c>
      <c r="C13" s="122">
        <v>14.77</v>
      </c>
      <c r="D13" s="122">
        <v>11.09</v>
      </c>
    </row>
    <row r="14" spans="1:5" ht="34.049999999999997" customHeight="1" x14ac:dyDescent="0.3">
      <c r="A14" s="122" t="s">
        <v>15</v>
      </c>
      <c r="B14" s="122">
        <v>8.3699999999999992</v>
      </c>
      <c r="C14" s="122">
        <v>15.16</v>
      </c>
      <c r="D14" s="122">
        <v>11.46</v>
      </c>
    </row>
    <row r="15" spans="1:5" ht="34.049999999999997" customHeight="1" x14ac:dyDescent="0.3">
      <c r="A15" s="122" t="s">
        <v>16</v>
      </c>
      <c r="B15" s="122">
        <v>8.3800000000000008</v>
      </c>
      <c r="C15" s="122">
        <v>15.05</v>
      </c>
      <c r="D15" s="122">
        <v>11.4</v>
      </c>
    </row>
    <row r="16" spans="1:5" ht="34.049999999999997" customHeight="1" x14ac:dyDescent="0.3">
      <c r="A16" s="122" t="s">
        <v>17</v>
      </c>
      <c r="B16" s="122">
        <v>7.99</v>
      </c>
      <c r="C16" s="122">
        <v>13.79</v>
      </c>
      <c r="D16" s="122">
        <v>10.59</v>
      </c>
    </row>
    <row r="17" spans="1:4" ht="34.049999999999997" customHeight="1" x14ac:dyDescent="0.3">
      <c r="A17" s="122" t="s">
        <v>18</v>
      </c>
      <c r="B17" s="122">
        <v>7.71</v>
      </c>
      <c r="C17" s="122">
        <v>13.69</v>
      </c>
      <c r="D17" s="122">
        <v>10.38</v>
      </c>
    </row>
    <row r="18" spans="1:4" ht="34.049999999999997" customHeight="1" x14ac:dyDescent="0.3">
      <c r="A18" s="122" t="s">
        <v>19</v>
      </c>
      <c r="B18" s="122">
        <v>7.78</v>
      </c>
      <c r="C18" s="122">
        <v>13.9</v>
      </c>
      <c r="D18" s="122">
        <v>10.49</v>
      </c>
    </row>
    <row r="20" spans="1:4" x14ac:dyDescent="0.3">
      <c r="A20" s="60" t="s">
        <v>21</v>
      </c>
    </row>
    <row r="26" spans="1:4" x14ac:dyDescent="0.3">
      <c r="A26" s="68" t="s">
        <v>152</v>
      </c>
      <c r="B26" s="68" t="s">
        <v>74</v>
      </c>
      <c r="C26" s="68" t="s">
        <v>75</v>
      </c>
    </row>
    <row r="27" spans="1:4" x14ac:dyDescent="0.3">
      <c r="A27" s="91" t="s">
        <v>318</v>
      </c>
      <c r="B27" s="91" t="s">
        <v>319</v>
      </c>
      <c r="C27" s="91" t="s">
        <v>320</v>
      </c>
    </row>
    <row r="28" spans="1:4" ht="37.049999999999997" customHeight="1" x14ac:dyDescent="0.3">
      <c r="A28" s="131">
        <v>2016</v>
      </c>
      <c r="B28" s="122">
        <v>12.05</v>
      </c>
      <c r="C28" s="122">
        <v>10.86</v>
      </c>
    </row>
    <row r="29" spans="1:4" ht="37.049999999999997" customHeight="1" x14ac:dyDescent="0.3">
      <c r="A29" s="131">
        <v>2017</v>
      </c>
      <c r="B29" s="122">
        <v>11.77</v>
      </c>
      <c r="C29" s="122">
        <v>10.64</v>
      </c>
    </row>
    <row r="30" spans="1:4" ht="37.049999999999997" customHeight="1" x14ac:dyDescent="0.3">
      <c r="A30" s="131">
        <v>2018</v>
      </c>
      <c r="B30" s="122">
        <v>10.98</v>
      </c>
      <c r="C30" s="122">
        <v>9.82</v>
      </c>
    </row>
    <row r="31" spans="1:4" ht="37.049999999999997" customHeight="1" x14ac:dyDescent="0.3">
      <c r="A31" s="131">
        <v>2019</v>
      </c>
      <c r="B31" s="122">
        <v>10.37</v>
      </c>
      <c r="C31" s="122">
        <v>9.41</v>
      </c>
    </row>
    <row r="32" spans="1:4" ht="37.049999999999997" customHeight="1" x14ac:dyDescent="0.3">
      <c r="A32" s="131">
        <v>2020</v>
      </c>
      <c r="B32" s="122">
        <v>11.09</v>
      </c>
      <c r="C32" s="122">
        <v>9.7799999999999994</v>
      </c>
    </row>
    <row r="33" spans="1:3" ht="37.049999999999997" customHeight="1" x14ac:dyDescent="0.3">
      <c r="A33" s="131">
        <v>2021</v>
      </c>
      <c r="B33" s="122">
        <v>11.4</v>
      </c>
      <c r="C33" s="122">
        <v>10.14</v>
      </c>
    </row>
    <row r="34" spans="1:3" ht="37.049999999999997" customHeight="1" x14ac:dyDescent="0.3">
      <c r="A34" s="131">
        <v>2022</v>
      </c>
      <c r="B34" s="122">
        <v>10.38</v>
      </c>
      <c r="C34" s="122">
        <v>9.5399999999999991</v>
      </c>
    </row>
    <row r="35" spans="1:3" ht="37.049999999999997" customHeight="1" x14ac:dyDescent="0.3">
      <c r="A35" s="131">
        <v>2023</v>
      </c>
      <c r="B35" s="122">
        <v>10.35</v>
      </c>
      <c r="C35" s="122">
        <v>9.36</v>
      </c>
    </row>
    <row r="38" spans="1:3" x14ac:dyDescent="0.3">
      <c r="A38" s="60" t="s">
        <v>76</v>
      </c>
    </row>
  </sheetData>
  <phoneticPr fontId="4" type="noConversion"/>
  <conditionalFormatting sqref="A27:C35">
    <cfRule type="expression" dxfId="19" priority="1">
      <formula>ISEVEN(ROW())</formula>
    </cfRule>
  </conditionalFormatting>
  <conditionalFormatting sqref="A4:D18">
    <cfRule type="expression" dxfId="18" priority="3">
      <formula>ISODD(ROW())</formula>
    </cfRule>
  </conditionalFormatting>
  <pageMargins left="0.7" right="0.7" top="0.75" bottom="0.75" header="0.3" footer="0.3"/>
  <ignoredErrors>
    <ignoredError sqref="A4:XFD4 A27:XFD27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09B3-F743-449F-BE4A-796F61FC4AA9}">
  <dimension ref="A1:E14"/>
  <sheetViews>
    <sheetView zoomScale="90" zoomScaleNormal="70" workbookViewId="0">
      <selection activeCell="M8" sqref="M8"/>
    </sheetView>
  </sheetViews>
  <sheetFormatPr defaultColWidth="8.77734375" defaultRowHeight="15.6" x14ac:dyDescent="0.3"/>
  <cols>
    <col min="1" max="1" width="29.109375" style="60" customWidth="1"/>
    <col min="2" max="5" width="16" style="60" customWidth="1"/>
    <col min="6" max="16384" width="8.77734375" style="60"/>
  </cols>
  <sheetData>
    <row r="1" spans="1:5" x14ac:dyDescent="0.3">
      <c r="A1" s="59" t="s">
        <v>58</v>
      </c>
    </row>
    <row r="2" spans="1:5" x14ac:dyDescent="0.3">
      <c r="A2" s="59"/>
    </row>
    <row r="4" spans="1:5" x14ac:dyDescent="0.3">
      <c r="A4" s="151" t="s">
        <v>366</v>
      </c>
      <c r="B4" s="150" t="s">
        <v>56</v>
      </c>
      <c r="C4" s="150"/>
      <c r="D4" s="150" t="s">
        <v>57</v>
      </c>
      <c r="E4" s="150"/>
    </row>
    <row r="5" spans="1:5" x14ac:dyDescent="0.3">
      <c r="A5" s="151"/>
      <c r="B5" s="68" t="s">
        <v>54</v>
      </c>
      <c r="C5" s="68" t="s">
        <v>55</v>
      </c>
      <c r="D5" s="68" t="s">
        <v>54</v>
      </c>
      <c r="E5" s="68" t="s">
        <v>55</v>
      </c>
    </row>
    <row r="6" spans="1:5" x14ac:dyDescent="0.3">
      <c r="A6" s="63" t="s">
        <v>318</v>
      </c>
      <c r="B6" s="63" t="s">
        <v>319</v>
      </c>
      <c r="C6" s="63" t="s">
        <v>320</v>
      </c>
      <c r="D6" s="64" t="s">
        <v>321</v>
      </c>
      <c r="E6" s="64" t="s">
        <v>322</v>
      </c>
    </row>
    <row r="7" spans="1:5" x14ac:dyDescent="0.3">
      <c r="A7" s="74" t="s">
        <v>49</v>
      </c>
      <c r="B7" s="67">
        <v>10850.26</v>
      </c>
      <c r="C7" s="67">
        <v>100</v>
      </c>
      <c r="D7" s="67">
        <v>8618.3799999999992</v>
      </c>
      <c r="E7" s="67">
        <v>100</v>
      </c>
    </row>
    <row r="8" spans="1:5" x14ac:dyDescent="0.3">
      <c r="A8" s="74" t="s">
        <v>50</v>
      </c>
      <c r="B8" s="67">
        <v>981.34</v>
      </c>
      <c r="C8" s="67">
        <v>9.0399999999999991</v>
      </c>
      <c r="D8" s="67">
        <v>501.86</v>
      </c>
      <c r="E8" s="67">
        <v>5.82</v>
      </c>
    </row>
    <row r="9" spans="1:5" x14ac:dyDescent="0.3">
      <c r="A9" s="74" t="s">
        <v>51</v>
      </c>
      <c r="B9" s="67">
        <v>1654.45</v>
      </c>
      <c r="C9" s="67">
        <v>15.25</v>
      </c>
      <c r="D9" s="67">
        <v>48571</v>
      </c>
      <c r="E9" s="67">
        <v>5.64</v>
      </c>
    </row>
    <row r="10" spans="1:5" x14ac:dyDescent="0.3">
      <c r="A10" s="74" t="s">
        <v>52</v>
      </c>
      <c r="B10" s="67">
        <v>335.52</v>
      </c>
      <c r="C10" s="67">
        <v>3.09</v>
      </c>
      <c r="D10" s="67">
        <v>359.48</v>
      </c>
      <c r="E10" s="67">
        <v>4.17</v>
      </c>
    </row>
    <row r="11" spans="1:5" ht="31.2" x14ac:dyDescent="0.3">
      <c r="A11" s="74" t="s">
        <v>53</v>
      </c>
      <c r="B11" s="67">
        <v>4464.53</v>
      </c>
      <c r="C11" s="67">
        <v>41.15</v>
      </c>
      <c r="D11" s="67">
        <v>3482.39</v>
      </c>
      <c r="E11" s="67">
        <v>40.409999999999997</v>
      </c>
    </row>
    <row r="14" spans="1:5" x14ac:dyDescent="0.3">
      <c r="A14" s="60" t="s">
        <v>59</v>
      </c>
    </row>
  </sheetData>
  <mergeCells count="3">
    <mergeCell ref="D4:E4"/>
    <mergeCell ref="B4:C4"/>
    <mergeCell ref="A4:A5"/>
  </mergeCells>
  <conditionalFormatting sqref="A6:E11">
    <cfRule type="expression" dxfId="17" priority="1">
      <formula>ISODD(ROW())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19E5-FF51-4D48-B4A4-F3725657AE10}">
  <dimension ref="A1:F11"/>
  <sheetViews>
    <sheetView zoomScale="68" zoomScaleNormal="68" workbookViewId="0">
      <selection activeCell="A11" sqref="A11"/>
    </sheetView>
  </sheetViews>
  <sheetFormatPr defaultColWidth="8.77734375" defaultRowHeight="15.6" x14ac:dyDescent="0.3"/>
  <cols>
    <col min="1" max="2" width="36.77734375" style="60" customWidth="1"/>
    <col min="3" max="16384" width="8.77734375" style="60"/>
  </cols>
  <sheetData>
    <row r="1" spans="1:6" x14ac:dyDescent="0.3">
      <c r="A1" s="59" t="s">
        <v>72</v>
      </c>
    </row>
    <row r="3" spans="1:6" ht="31.05" customHeight="1" x14ac:dyDescent="0.3">
      <c r="A3" s="68" t="s">
        <v>68</v>
      </c>
      <c r="B3" s="68" t="s">
        <v>367</v>
      </c>
    </row>
    <row r="4" spans="1:6" x14ac:dyDescent="0.3">
      <c r="A4" s="91" t="s">
        <v>318</v>
      </c>
      <c r="B4" s="91" t="s">
        <v>319</v>
      </c>
      <c r="C4"/>
      <c r="D4"/>
      <c r="E4"/>
      <c r="F4"/>
    </row>
    <row r="5" spans="1:6" ht="46.95" customHeight="1" x14ac:dyDescent="0.3">
      <c r="A5" s="76" t="s">
        <v>69</v>
      </c>
      <c r="B5" s="75">
        <v>1002944</v>
      </c>
    </row>
    <row r="6" spans="1:6" ht="46.95" customHeight="1" x14ac:dyDescent="0.3">
      <c r="A6" s="76" t="s">
        <v>70</v>
      </c>
      <c r="B6" s="75">
        <v>621355</v>
      </c>
    </row>
    <row r="7" spans="1:6" ht="46.95" customHeight="1" x14ac:dyDescent="0.3">
      <c r="A7" s="76" t="s">
        <v>71</v>
      </c>
      <c r="B7" s="75">
        <v>1756</v>
      </c>
    </row>
    <row r="8" spans="1:6" ht="46.95" customHeight="1" x14ac:dyDescent="0.3">
      <c r="A8" s="66" t="s">
        <v>5</v>
      </c>
      <c r="B8" s="77">
        <v>1626055</v>
      </c>
    </row>
    <row r="10" spans="1:6" x14ac:dyDescent="0.3">
      <c r="A10" s="4" t="s">
        <v>67</v>
      </c>
    </row>
    <row r="11" spans="1:6" x14ac:dyDescent="0.3">
      <c r="A11" s="98" t="s">
        <v>66</v>
      </c>
    </row>
  </sheetData>
  <conditionalFormatting sqref="A4:B8">
    <cfRule type="expression" dxfId="16" priority="1">
      <formula>ISODD(ROW())</formula>
    </cfRule>
  </conditionalFormatting>
  <hyperlinks>
    <hyperlink ref="A11" r:id="rId1" xr:uid="{29D486D0-FDB6-4F79-9B65-139A7456B43D}"/>
  </hyperlinks>
  <pageMargins left="0.7" right="0.7" top="0.75" bottom="0.75" header="0.3" footer="0.3"/>
  <pageSetup paperSize="9" orientation="portrait" horizontalDpi="4294967293" verticalDpi="0" r:id="rId2"/>
  <ignoredErrors>
    <ignoredError sqref="A4:XFD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1D5-9565-7E4D-96B4-BD2D5BA41FA6}">
  <dimension ref="A2:G26"/>
  <sheetViews>
    <sheetView topLeftCell="A17" zoomScaleNormal="70" workbookViewId="0">
      <selection activeCell="D25" sqref="D25"/>
    </sheetView>
  </sheetViews>
  <sheetFormatPr defaultColWidth="8.77734375" defaultRowHeight="15.6" x14ac:dyDescent="0.3"/>
  <cols>
    <col min="1" max="4" width="21.6640625" style="60" customWidth="1"/>
    <col min="5" max="16384" width="8.77734375" style="60"/>
  </cols>
  <sheetData>
    <row r="2" spans="1:5" ht="30" customHeight="1" x14ac:dyDescent="0.3">
      <c r="A2" s="152" t="s">
        <v>77</v>
      </c>
      <c r="B2" s="152"/>
      <c r="C2" s="152"/>
      <c r="D2" s="152"/>
      <c r="E2" s="78"/>
    </row>
    <row r="3" spans="1:5" ht="31.2" x14ac:dyDescent="0.3">
      <c r="A3" s="62" t="s">
        <v>108</v>
      </c>
      <c r="B3" s="62" t="s">
        <v>368</v>
      </c>
      <c r="C3" s="62" t="s">
        <v>369</v>
      </c>
      <c r="D3" s="62" t="s">
        <v>303</v>
      </c>
      <c r="E3" s="79"/>
    </row>
    <row r="4" spans="1:5" x14ac:dyDescent="0.3">
      <c r="A4" s="91" t="s">
        <v>318</v>
      </c>
      <c r="B4" s="91" t="s">
        <v>319</v>
      </c>
      <c r="C4" s="91" t="s">
        <v>320</v>
      </c>
      <c r="D4" s="92" t="s">
        <v>321</v>
      </c>
      <c r="E4"/>
    </row>
    <row r="5" spans="1:5" x14ac:dyDescent="0.3">
      <c r="A5" s="80" t="s">
        <v>78</v>
      </c>
      <c r="B5" s="81">
        <v>4214504</v>
      </c>
      <c r="C5" s="81">
        <v>2551936</v>
      </c>
      <c r="D5" s="81">
        <v>6766440</v>
      </c>
      <c r="E5" s="79"/>
    </row>
    <row r="6" spans="1:5" x14ac:dyDescent="0.3">
      <c r="A6" s="80" t="s">
        <v>79</v>
      </c>
      <c r="B6" s="81">
        <v>104056</v>
      </c>
      <c r="C6" s="81">
        <v>4217</v>
      </c>
      <c r="D6" s="81">
        <v>108273</v>
      </c>
      <c r="E6" s="79"/>
    </row>
    <row r="7" spans="1:5" x14ac:dyDescent="0.3">
      <c r="A7" s="80" t="s">
        <v>80</v>
      </c>
      <c r="B7" s="81">
        <v>1766295</v>
      </c>
      <c r="C7" s="81">
        <v>1454946</v>
      </c>
      <c r="D7" s="81">
        <v>3221241</v>
      </c>
      <c r="E7" s="79"/>
    </row>
    <row r="8" spans="1:5" x14ac:dyDescent="0.3">
      <c r="A8" s="80" t="s">
        <v>81</v>
      </c>
      <c r="B8" s="81">
        <v>38046</v>
      </c>
      <c r="C8" s="81">
        <v>5055</v>
      </c>
      <c r="D8" s="81">
        <v>43101</v>
      </c>
      <c r="E8" s="79"/>
    </row>
    <row r="9" spans="1:5" x14ac:dyDescent="0.3">
      <c r="A9" s="80" t="s">
        <v>82</v>
      </c>
      <c r="B9" s="81">
        <v>45241</v>
      </c>
      <c r="C9" s="81">
        <v>24110</v>
      </c>
      <c r="D9" s="81">
        <v>69351</v>
      </c>
      <c r="E9" s="79"/>
    </row>
    <row r="10" spans="1:5" x14ac:dyDescent="0.3">
      <c r="A10" s="80" t="s">
        <v>83</v>
      </c>
      <c r="B10" s="81">
        <v>1380203</v>
      </c>
      <c r="C10" s="81">
        <v>16613</v>
      </c>
      <c r="D10" s="81">
        <v>1396816</v>
      </c>
      <c r="E10" s="82"/>
    </row>
    <row r="11" spans="1:5" x14ac:dyDescent="0.3">
      <c r="A11" s="80" t="s">
        <v>84</v>
      </c>
      <c r="B11" s="81">
        <v>2157191</v>
      </c>
      <c r="C11" s="81">
        <v>2183253</v>
      </c>
      <c r="D11" s="81">
        <v>4340444</v>
      </c>
      <c r="E11" s="79"/>
    </row>
    <row r="12" spans="1:5" x14ac:dyDescent="0.3">
      <c r="A12" s="80" t="s">
        <v>85</v>
      </c>
      <c r="B12" s="81">
        <v>661225</v>
      </c>
      <c r="C12" s="81">
        <v>44630</v>
      </c>
      <c r="D12" s="81">
        <v>705855</v>
      </c>
      <c r="E12" s="79"/>
    </row>
    <row r="13" spans="1:5" x14ac:dyDescent="0.3">
      <c r="A13" s="80" t="s">
        <v>86</v>
      </c>
      <c r="B13" s="81">
        <v>574248</v>
      </c>
      <c r="C13" s="81">
        <v>982628</v>
      </c>
      <c r="D13" s="81">
        <v>1556876</v>
      </c>
      <c r="E13" s="79"/>
    </row>
    <row r="14" spans="1:5" x14ac:dyDescent="0.3">
      <c r="A14" s="80" t="s">
        <v>87</v>
      </c>
      <c r="B14" s="81">
        <v>82557</v>
      </c>
      <c r="C14" s="81">
        <v>44297</v>
      </c>
      <c r="D14" s="81">
        <v>126854</v>
      </c>
      <c r="E14" s="79"/>
    </row>
    <row r="15" spans="1:5" x14ac:dyDescent="0.3">
      <c r="A15" s="80" t="s">
        <v>88</v>
      </c>
      <c r="B15" s="81">
        <v>124864</v>
      </c>
      <c r="C15" s="81">
        <v>79275</v>
      </c>
      <c r="D15" s="81">
        <v>204139</v>
      </c>
      <c r="E15" s="79"/>
    </row>
    <row r="16" spans="1:5" x14ac:dyDescent="0.3">
      <c r="A16" s="80" t="s">
        <v>89</v>
      </c>
      <c r="B16" s="81">
        <v>28769</v>
      </c>
      <c r="C16" s="81">
        <v>8599</v>
      </c>
      <c r="D16" s="81">
        <v>37368</v>
      </c>
      <c r="E16" s="82"/>
    </row>
    <row r="17" spans="1:7" x14ac:dyDescent="0.3">
      <c r="A17" s="80" t="s">
        <v>90</v>
      </c>
      <c r="B17" s="81">
        <v>209958</v>
      </c>
      <c r="C17" s="81">
        <v>75844</v>
      </c>
      <c r="D17" s="81">
        <v>285802</v>
      </c>
      <c r="E17" s="79"/>
    </row>
    <row r="18" spans="1:7" x14ac:dyDescent="0.3">
      <c r="A18" s="80" t="s">
        <v>91</v>
      </c>
      <c r="B18" s="81">
        <v>366438</v>
      </c>
      <c r="C18" s="81">
        <v>95690</v>
      </c>
      <c r="D18" s="81">
        <v>462128</v>
      </c>
      <c r="E18" s="79"/>
    </row>
    <row r="19" spans="1:7" x14ac:dyDescent="0.3">
      <c r="A19" s="80" t="s">
        <v>92</v>
      </c>
      <c r="B19" s="81">
        <v>377003</v>
      </c>
      <c r="C19" s="81">
        <v>621124</v>
      </c>
      <c r="D19" s="81">
        <v>998127</v>
      </c>
    </row>
    <row r="20" spans="1:7" x14ac:dyDescent="0.3">
      <c r="A20" s="80" t="s">
        <v>93</v>
      </c>
      <c r="B20" s="81">
        <v>121929</v>
      </c>
      <c r="C20" s="81">
        <v>192001</v>
      </c>
      <c r="D20" s="81">
        <v>313930</v>
      </c>
    </row>
    <row r="21" spans="1:7" x14ac:dyDescent="0.3">
      <c r="A21" s="80" t="s">
        <v>94</v>
      </c>
      <c r="B21" s="81">
        <v>459629</v>
      </c>
      <c r="C21" s="81">
        <v>516919</v>
      </c>
      <c r="D21" s="81">
        <v>976548</v>
      </c>
    </row>
    <row r="22" spans="1:7" x14ac:dyDescent="0.3">
      <c r="A22" s="71" t="s">
        <v>303</v>
      </c>
      <c r="B22" s="70">
        <v>12712156</v>
      </c>
      <c r="C22" s="70">
        <v>8901137</v>
      </c>
      <c r="D22" s="70">
        <v>21613293</v>
      </c>
      <c r="E22" s="60">
        <f>(D5/D22)*100</f>
        <v>31.30684435731288</v>
      </c>
    </row>
    <row r="23" spans="1:7" ht="313.05" customHeight="1" x14ac:dyDescent="0.3">
      <c r="A23" s="153" t="s">
        <v>370</v>
      </c>
      <c r="B23" s="153"/>
      <c r="C23" s="153"/>
      <c r="D23" s="153"/>
      <c r="E23" s="153"/>
      <c r="F23" s="153"/>
      <c r="G23" s="153"/>
    </row>
    <row r="26" spans="1:7" x14ac:dyDescent="0.3">
      <c r="A26" s="60" t="s">
        <v>156</v>
      </c>
    </row>
  </sheetData>
  <mergeCells count="2">
    <mergeCell ref="A2:D2"/>
    <mergeCell ref="A23:G23"/>
  </mergeCells>
  <conditionalFormatting sqref="A4:D22">
    <cfRule type="expression" dxfId="15" priority="1">
      <formula>ISODD(ROW())</formula>
    </cfRule>
  </conditionalFormatting>
  <pageMargins left="0.7" right="0.7" top="0.75" bottom="0.75" header="0.3" footer="0.3"/>
  <pageSetup orientation="portrait" r:id="rId1"/>
  <ignoredErrors>
    <ignoredError sqref="A4:XFD4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51DA-243A-2C4D-8B1B-F85D357D323A}">
  <dimension ref="A1:D81"/>
  <sheetViews>
    <sheetView zoomScale="125" zoomScaleNormal="84" workbookViewId="0">
      <selection activeCell="B36" sqref="B36"/>
    </sheetView>
  </sheetViews>
  <sheetFormatPr defaultColWidth="10.77734375" defaultRowHeight="15.6" x14ac:dyDescent="0.3"/>
  <cols>
    <col min="1" max="2" width="36.77734375" style="84" customWidth="1"/>
    <col min="3" max="16384" width="10.77734375" style="84"/>
  </cols>
  <sheetData>
    <row r="1" spans="1:2" ht="18" x14ac:dyDescent="0.3">
      <c r="A1" s="83" t="s">
        <v>150</v>
      </c>
    </row>
    <row r="3" spans="1:2" ht="58.95" customHeight="1" x14ac:dyDescent="0.3">
      <c r="A3" s="85" t="s">
        <v>149</v>
      </c>
      <c r="B3" s="86" t="s">
        <v>150</v>
      </c>
    </row>
    <row r="4" spans="1:2" x14ac:dyDescent="0.3">
      <c r="A4" s="87" t="s">
        <v>129</v>
      </c>
      <c r="B4" s="87">
        <v>727.8</v>
      </c>
    </row>
    <row r="5" spans="1:2" x14ac:dyDescent="0.3">
      <c r="A5" s="87" t="s">
        <v>117</v>
      </c>
      <c r="B5" s="87">
        <v>1183.3</v>
      </c>
    </row>
    <row r="6" spans="1:2" x14ac:dyDescent="0.3">
      <c r="A6" s="87" t="s">
        <v>127</v>
      </c>
      <c r="B6" s="87">
        <v>1192.7</v>
      </c>
    </row>
    <row r="7" spans="1:2" x14ac:dyDescent="0.3">
      <c r="A7" s="87" t="s">
        <v>118</v>
      </c>
      <c r="B7" s="87">
        <v>1319.3</v>
      </c>
    </row>
    <row r="8" spans="1:2" x14ac:dyDescent="0.3">
      <c r="A8" s="87" t="s">
        <v>124</v>
      </c>
      <c r="B8" s="87">
        <v>1458.6</v>
      </c>
    </row>
    <row r="9" spans="1:2" x14ac:dyDescent="0.3">
      <c r="A9" s="87" t="s">
        <v>141</v>
      </c>
      <c r="B9" s="87">
        <v>1494.6</v>
      </c>
    </row>
    <row r="10" spans="1:2" x14ac:dyDescent="0.3">
      <c r="A10" s="87" t="s">
        <v>119</v>
      </c>
      <c r="B10" s="87">
        <v>1881.7</v>
      </c>
    </row>
    <row r="11" spans="1:2" x14ac:dyDescent="0.3">
      <c r="A11" s="87" t="s">
        <v>140</v>
      </c>
      <c r="B11" s="87">
        <v>2060.1</v>
      </c>
    </row>
    <row r="12" spans="1:2" x14ac:dyDescent="0.3">
      <c r="A12" s="87" t="s">
        <v>144</v>
      </c>
      <c r="B12" s="87">
        <v>2179.8000000000002</v>
      </c>
    </row>
    <row r="13" spans="1:2" x14ac:dyDescent="0.3">
      <c r="A13" s="87" t="s">
        <v>128</v>
      </c>
      <c r="B13" s="87">
        <v>2659.5</v>
      </c>
    </row>
    <row r="14" spans="1:2" x14ac:dyDescent="0.3">
      <c r="A14" s="87" t="s">
        <v>123</v>
      </c>
      <c r="B14" s="87">
        <v>2701.7</v>
      </c>
    </row>
    <row r="15" spans="1:2" x14ac:dyDescent="0.3">
      <c r="A15" s="87" t="s">
        <v>132</v>
      </c>
      <c r="B15" s="87">
        <v>2741.1</v>
      </c>
    </row>
    <row r="16" spans="1:2" x14ac:dyDescent="0.3">
      <c r="A16" s="87" t="s">
        <v>126</v>
      </c>
      <c r="B16" s="87">
        <v>3066.1</v>
      </c>
    </row>
    <row r="17" spans="1:2" x14ac:dyDescent="0.3">
      <c r="A17" s="87" t="s">
        <v>143</v>
      </c>
      <c r="B17" s="87">
        <v>3631.1</v>
      </c>
    </row>
    <row r="18" spans="1:2" x14ac:dyDescent="0.3">
      <c r="A18" s="87" t="s">
        <v>134</v>
      </c>
      <c r="B18" s="87">
        <v>3761.9</v>
      </c>
    </row>
    <row r="19" spans="1:2" x14ac:dyDescent="0.3">
      <c r="A19" s="87" t="s">
        <v>130</v>
      </c>
      <c r="B19" s="87">
        <v>3859.8</v>
      </c>
    </row>
    <row r="20" spans="1:2" x14ac:dyDescent="0.3">
      <c r="A20" s="87" t="s">
        <v>131</v>
      </c>
      <c r="B20" s="87">
        <v>4182.1000000000004</v>
      </c>
    </row>
    <row r="21" spans="1:2" x14ac:dyDescent="0.3">
      <c r="A21" s="87" t="s">
        <v>122</v>
      </c>
      <c r="B21" s="87">
        <v>4415.1000000000004</v>
      </c>
    </row>
    <row r="22" spans="1:2" x14ac:dyDescent="0.3">
      <c r="A22" s="87" t="s">
        <v>116</v>
      </c>
      <c r="B22" s="87">
        <v>4418.6000000000004</v>
      </c>
    </row>
    <row r="23" spans="1:2" x14ac:dyDescent="0.3">
      <c r="A23" s="87" t="s">
        <v>148</v>
      </c>
      <c r="B23" s="87">
        <v>5407.9</v>
      </c>
    </row>
    <row r="24" spans="1:2" x14ac:dyDescent="0.3">
      <c r="A24" s="87" t="s">
        <v>120</v>
      </c>
      <c r="B24" s="87">
        <v>5466.3</v>
      </c>
    </row>
    <row r="25" spans="1:2" x14ac:dyDescent="0.3">
      <c r="A25" s="87" t="s">
        <v>121</v>
      </c>
      <c r="B25" s="87">
        <v>5473.7</v>
      </c>
    </row>
    <row r="26" spans="1:2" x14ac:dyDescent="0.3">
      <c r="A26" s="87" t="s">
        <v>133</v>
      </c>
      <c r="B26" s="87">
        <v>5541.4</v>
      </c>
    </row>
    <row r="27" spans="1:2" x14ac:dyDescent="0.3">
      <c r="A27" s="87" t="s">
        <v>146</v>
      </c>
      <c r="B27" s="87">
        <v>5640.6</v>
      </c>
    </row>
    <row r="28" spans="1:2" x14ac:dyDescent="0.3">
      <c r="A28" s="87" t="s">
        <v>145</v>
      </c>
      <c r="B28" s="87">
        <v>6614.4</v>
      </c>
    </row>
    <row r="29" spans="1:2" x14ac:dyDescent="0.3">
      <c r="A29" s="87" t="s">
        <v>142</v>
      </c>
      <c r="B29" s="87">
        <v>8657</v>
      </c>
    </row>
    <row r="30" spans="1:2" x14ac:dyDescent="0.3">
      <c r="A30" s="87" t="s">
        <v>139</v>
      </c>
      <c r="B30" s="87">
        <v>9176.6</v>
      </c>
    </row>
    <row r="31" spans="1:2" x14ac:dyDescent="0.3">
      <c r="A31" s="87" t="s">
        <v>125</v>
      </c>
      <c r="B31" s="87">
        <v>9225.7999999999993</v>
      </c>
    </row>
    <row r="32" spans="1:2" x14ac:dyDescent="0.3">
      <c r="A32" s="87" t="s">
        <v>138</v>
      </c>
      <c r="B32" s="87">
        <v>10680</v>
      </c>
    </row>
    <row r="33" spans="1:4" x14ac:dyDescent="0.3">
      <c r="A33" s="87" t="s">
        <v>136</v>
      </c>
      <c r="B33" s="87">
        <v>12252</v>
      </c>
    </row>
    <row r="34" spans="1:4" x14ac:dyDescent="0.3">
      <c r="A34" s="87" t="s">
        <v>147</v>
      </c>
      <c r="B34" s="87">
        <v>15115.2</v>
      </c>
    </row>
    <row r="35" spans="1:4" x14ac:dyDescent="0.3">
      <c r="A35" s="87" t="s">
        <v>135</v>
      </c>
      <c r="B35" s="87">
        <v>37032.400000000001</v>
      </c>
    </row>
    <row r="36" spans="1:4" x14ac:dyDescent="0.3">
      <c r="A36" s="87" t="s">
        <v>74</v>
      </c>
      <c r="B36" s="87">
        <v>41150</v>
      </c>
    </row>
    <row r="37" spans="1:4" x14ac:dyDescent="0.3">
      <c r="A37" s="87" t="s">
        <v>137</v>
      </c>
      <c r="B37" s="87">
        <v>49405.8</v>
      </c>
    </row>
    <row r="38" spans="1:4" x14ac:dyDescent="0.3">
      <c r="A38" s="87" t="s">
        <v>110</v>
      </c>
      <c r="B38" s="87">
        <v>275773.8</v>
      </c>
    </row>
    <row r="39" spans="1:4" x14ac:dyDescent="0.3">
      <c r="A39" s="154"/>
      <c r="B39" s="154"/>
      <c r="C39" s="154"/>
      <c r="D39" s="154"/>
    </row>
    <row r="40" spans="1:4" x14ac:dyDescent="0.3">
      <c r="A40" s="154" t="s">
        <v>115</v>
      </c>
      <c r="B40" s="154"/>
      <c r="C40" s="154"/>
      <c r="D40" s="154"/>
    </row>
    <row r="41" spans="1:4" x14ac:dyDescent="0.3">
      <c r="A41" s="154" t="s">
        <v>114</v>
      </c>
      <c r="B41" s="154"/>
      <c r="C41" s="154"/>
      <c r="D41" s="154"/>
    </row>
    <row r="42" spans="1:4" x14ac:dyDescent="0.3">
      <c r="A42" s="154" t="s">
        <v>113</v>
      </c>
      <c r="B42" s="154"/>
      <c r="C42" s="154"/>
      <c r="D42" s="154"/>
    </row>
    <row r="45" spans="1:4" ht="25.95" customHeight="1" x14ac:dyDescent="0.3">
      <c r="A45" s="88" t="s">
        <v>149</v>
      </c>
      <c r="B45" s="89" t="s">
        <v>445</v>
      </c>
    </row>
    <row r="46" spans="1:4" ht="16.05" customHeight="1" x14ac:dyDescent="0.3">
      <c r="A46" s="91" t="s">
        <v>318</v>
      </c>
      <c r="B46" s="91" t="s">
        <v>319</v>
      </c>
    </row>
    <row r="47" spans="1:4" ht="16.05" customHeight="1" x14ac:dyDescent="0.3">
      <c r="A47" s="90" t="s">
        <v>371</v>
      </c>
      <c r="B47" s="133">
        <v>5407.9</v>
      </c>
    </row>
    <row r="48" spans="1:4" ht="16.05" customHeight="1" x14ac:dyDescent="0.3">
      <c r="A48" s="90" t="s">
        <v>372</v>
      </c>
      <c r="B48" s="133">
        <v>15115.2</v>
      </c>
    </row>
    <row r="49" spans="1:2" ht="16.05" customHeight="1" x14ac:dyDescent="0.3">
      <c r="A49" s="90" t="s">
        <v>373</v>
      </c>
      <c r="B49" s="133">
        <v>5640.6</v>
      </c>
    </row>
    <row r="50" spans="1:2" ht="16.05" customHeight="1" x14ac:dyDescent="0.3">
      <c r="A50" s="90" t="s">
        <v>374</v>
      </c>
      <c r="B50" s="133">
        <v>6614.4</v>
      </c>
    </row>
    <row r="51" spans="1:2" ht="16.05" customHeight="1" x14ac:dyDescent="0.3">
      <c r="A51" s="90" t="s">
        <v>375</v>
      </c>
      <c r="B51" s="133">
        <v>3631.1</v>
      </c>
    </row>
    <row r="52" spans="1:2" ht="16.05" customHeight="1" x14ac:dyDescent="0.3">
      <c r="A52" s="90" t="s">
        <v>376</v>
      </c>
      <c r="B52" s="133">
        <v>8657</v>
      </c>
    </row>
    <row r="53" spans="1:2" ht="16.05" customHeight="1" x14ac:dyDescent="0.3">
      <c r="A53" s="90" t="s">
        <v>377</v>
      </c>
      <c r="B53" s="133">
        <v>2060.1</v>
      </c>
    </row>
    <row r="54" spans="1:2" ht="16.05" customHeight="1" x14ac:dyDescent="0.3">
      <c r="A54" s="90" t="s">
        <v>378</v>
      </c>
      <c r="B54" s="133">
        <v>9176.6</v>
      </c>
    </row>
    <row r="55" spans="1:2" ht="16.05" customHeight="1" x14ac:dyDescent="0.3">
      <c r="A55" s="90" t="s">
        <v>379</v>
      </c>
      <c r="B55" s="133">
        <v>1494.6</v>
      </c>
    </row>
    <row r="56" spans="1:2" ht="16.05" customHeight="1" x14ac:dyDescent="0.3">
      <c r="A56" s="90" t="s">
        <v>380</v>
      </c>
      <c r="B56" s="133">
        <v>2179.8000000000002</v>
      </c>
    </row>
    <row r="57" spans="1:2" ht="16.05" customHeight="1" x14ac:dyDescent="0.3">
      <c r="A57" s="90" t="s">
        <v>381</v>
      </c>
      <c r="B57" s="133">
        <v>10680</v>
      </c>
    </row>
    <row r="58" spans="1:2" ht="16.05" customHeight="1" x14ac:dyDescent="0.3">
      <c r="A58" s="90" t="s">
        <v>382</v>
      </c>
      <c r="B58" s="133">
        <v>49405.8</v>
      </c>
    </row>
    <row r="59" spans="1:2" ht="16.05" customHeight="1" x14ac:dyDescent="0.3">
      <c r="A59" s="90" t="s">
        <v>383</v>
      </c>
      <c r="B59" s="133">
        <v>37032.400000000001</v>
      </c>
    </row>
    <row r="60" spans="1:2" ht="16.05" customHeight="1" x14ac:dyDescent="0.3">
      <c r="A60" s="90" t="s">
        <v>384</v>
      </c>
      <c r="B60" s="133">
        <v>3761.9</v>
      </c>
    </row>
    <row r="61" spans="1:2" ht="16.05" customHeight="1" x14ac:dyDescent="0.3">
      <c r="A61" s="90" t="s">
        <v>385</v>
      </c>
      <c r="B61" s="133">
        <v>41150</v>
      </c>
    </row>
    <row r="62" spans="1:2" ht="16.05" customHeight="1" x14ac:dyDescent="0.3">
      <c r="A62" s="90" t="s">
        <v>386</v>
      </c>
      <c r="B62" s="133">
        <v>12252</v>
      </c>
    </row>
    <row r="63" spans="1:2" ht="16.05" customHeight="1" x14ac:dyDescent="0.3">
      <c r="A63" s="90" t="s">
        <v>387</v>
      </c>
      <c r="B63" s="133">
        <v>4415.1000000000004</v>
      </c>
    </row>
    <row r="64" spans="1:2" ht="16.05" customHeight="1" x14ac:dyDescent="0.3">
      <c r="A64" s="90" t="s">
        <v>388</v>
      </c>
      <c r="B64" s="133">
        <v>5473.7</v>
      </c>
    </row>
    <row r="65" spans="1:2" ht="16.05" customHeight="1" x14ac:dyDescent="0.3">
      <c r="A65" s="90" t="s">
        <v>389</v>
      </c>
      <c r="B65" s="133">
        <v>5466.3</v>
      </c>
    </row>
    <row r="66" spans="1:2" ht="16.05" customHeight="1" x14ac:dyDescent="0.3">
      <c r="A66" s="90" t="s">
        <v>390</v>
      </c>
      <c r="B66" s="133">
        <v>5541.4</v>
      </c>
    </row>
    <row r="67" spans="1:2" ht="16.05" customHeight="1" x14ac:dyDescent="0.3">
      <c r="A67" s="90" t="s">
        <v>391</v>
      </c>
      <c r="B67" s="133">
        <v>2741.1</v>
      </c>
    </row>
    <row r="68" spans="1:2" ht="16.05" customHeight="1" x14ac:dyDescent="0.3">
      <c r="A68" s="90" t="s">
        <v>392</v>
      </c>
      <c r="B68" s="133">
        <v>4182.1000000000004</v>
      </c>
    </row>
    <row r="69" spans="1:2" ht="16.05" customHeight="1" x14ac:dyDescent="0.3">
      <c r="A69" s="90" t="s">
        <v>393</v>
      </c>
      <c r="B69" s="133">
        <v>3859.8</v>
      </c>
    </row>
    <row r="70" spans="1:2" ht="16.05" customHeight="1" x14ac:dyDescent="0.3">
      <c r="A70" s="90" t="s">
        <v>394</v>
      </c>
      <c r="B70" s="133">
        <v>727.8</v>
      </c>
    </row>
    <row r="71" spans="1:2" ht="16.05" customHeight="1" x14ac:dyDescent="0.3">
      <c r="A71" s="90" t="s">
        <v>395</v>
      </c>
      <c r="B71" s="133">
        <v>2659.5</v>
      </c>
    </row>
    <row r="72" spans="1:2" ht="16.05" customHeight="1" x14ac:dyDescent="0.3">
      <c r="A72" s="90" t="s">
        <v>396</v>
      </c>
      <c r="B72" s="133">
        <v>3066.1</v>
      </c>
    </row>
    <row r="73" spans="1:2" ht="16.05" customHeight="1" x14ac:dyDescent="0.3">
      <c r="A73" s="90" t="s">
        <v>397</v>
      </c>
      <c r="B73" s="133">
        <v>9225.7999999999993</v>
      </c>
    </row>
    <row r="74" spans="1:2" ht="16.05" customHeight="1" x14ac:dyDescent="0.3">
      <c r="A74" s="90" t="s">
        <v>398</v>
      </c>
      <c r="B74" s="133">
        <v>2701.7</v>
      </c>
    </row>
    <row r="75" spans="1:2" ht="16.05" customHeight="1" x14ac:dyDescent="0.3">
      <c r="A75" s="90" t="s">
        <v>399</v>
      </c>
      <c r="B75" s="133">
        <v>1192.7</v>
      </c>
    </row>
    <row r="76" spans="1:2" ht="16.05" customHeight="1" x14ac:dyDescent="0.3">
      <c r="A76" s="90" t="s">
        <v>400</v>
      </c>
      <c r="B76" s="133">
        <v>1458.6</v>
      </c>
    </row>
    <row r="77" spans="1:2" ht="16.05" customHeight="1" x14ac:dyDescent="0.3">
      <c r="A77" s="90" t="s">
        <v>401</v>
      </c>
      <c r="B77" s="133">
        <v>1881.7</v>
      </c>
    </row>
    <row r="78" spans="1:2" ht="16.05" customHeight="1" x14ac:dyDescent="0.3">
      <c r="A78" s="90" t="s">
        <v>402</v>
      </c>
      <c r="B78" s="133">
        <v>1319.3</v>
      </c>
    </row>
    <row r="79" spans="1:2" ht="16.05" customHeight="1" x14ac:dyDescent="0.3">
      <c r="A79" s="90" t="s">
        <v>403</v>
      </c>
      <c r="B79" s="133">
        <v>4418.6000000000004</v>
      </c>
    </row>
    <row r="80" spans="1:2" ht="16.05" customHeight="1" x14ac:dyDescent="0.3">
      <c r="A80" s="90" t="s">
        <v>404</v>
      </c>
      <c r="B80" s="133">
        <v>1183.3</v>
      </c>
    </row>
    <row r="81" spans="1:2" ht="16.05" customHeight="1" x14ac:dyDescent="0.3">
      <c r="A81" s="104" t="s">
        <v>110</v>
      </c>
      <c r="B81" s="132">
        <v>275773.8</v>
      </c>
    </row>
  </sheetData>
  <sortState xmlns:xlrd2="http://schemas.microsoft.com/office/spreadsheetml/2017/richdata2" ref="A4:B38">
    <sortCondition ref="B4:B38"/>
  </sortState>
  <mergeCells count="4">
    <mergeCell ref="A42:D42"/>
    <mergeCell ref="A39:D39"/>
    <mergeCell ref="A40:D40"/>
    <mergeCell ref="A41:D41"/>
  </mergeCells>
  <conditionalFormatting sqref="A46:B81">
    <cfRule type="expression" dxfId="14" priority="1">
      <formula>ISODD(ROW())</formula>
    </cfRule>
  </conditionalFormatting>
  <pageMargins left="0.7" right="0.7" top="0.75" bottom="0.75" header="0.3" footer="0.3"/>
  <ignoredErrors>
    <ignoredError sqref="A46:XFD46" numberStoredAsText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31B50F462E6E804A8A327B154C982079" ma:contentTypeVersion="5" ma:contentTypeDescription="Buat sebuah dokumen baru." ma:contentTypeScope="" ma:versionID="a9caa6a024c1263bb02bf5c0cbb839ee">
  <xsd:schema xmlns:xsd="http://www.w3.org/2001/XMLSchema" xmlns:xs="http://www.w3.org/2001/XMLSchema" xmlns:p="http://schemas.microsoft.com/office/2006/metadata/properties" xmlns:ns3="ab13f930-473f-4b70-bd78-b049e802296c" targetNamespace="http://schemas.microsoft.com/office/2006/metadata/properties" ma:root="true" ma:fieldsID="a875a0e23cbafd40e4671a357702595f" ns3:_="">
    <xsd:import namespace="ab13f930-473f-4b70-bd78-b049e802296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13f930-473f-4b70-bd78-b049e802296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13f930-473f-4b70-bd78-b049e802296c" xsi:nil="true"/>
  </documentManagement>
</p:properties>
</file>

<file path=customXml/itemProps1.xml><?xml version="1.0" encoding="utf-8"?>
<ds:datastoreItem xmlns:ds="http://schemas.openxmlformats.org/officeDocument/2006/customXml" ds:itemID="{E9D9E734-F217-4A9E-A0D9-09AC0F3AE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13f930-473f-4b70-bd78-b049e8022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261974-9905-432E-8A9F-2DDE26F4E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EEB19B-8607-41C1-AA4C-9591E7E28157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ab13f930-473f-4b70-bd78-b049e802296c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NTP</vt:lpstr>
      <vt:lpstr>Upah Pekerja Indonesia</vt:lpstr>
      <vt:lpstr>rata-rata upah jatim</vt:lpstr>
      <vt:lpstr>Lapangan Pekerjaan</vt:lpstr>
      <vt:lpstr>Persentase Miskin</vt:lpstr>
      <vt:lpstr>Struktur Ongkos</vt:lpstr>
      <vt:lpstr>Alokasi Pupuk</vt:lpstr>
      <vt:lpstr>Pekerjaan Utama</vt:lpstr>
      <vt:lpstr>Jumlah Penduduk</vt:lpstr>
      <vt:lpstr>Alat Mesin Pertanian</vt:lpstr>
      <vt:lpstr>Pupuk Subsidi Jawa Timur</vt:lpstr>
      <vt:lpstr>Luas Panen</vt:lpstr>
      <vt:lpstr>Petani Digital</vt:lpstr>
      <vt:lpstr>Produksi Padi</vt:lpstr>
      <vt:lpstr>Perhitungan IP</vt:lpstr>
      <vt:lpstr>IP400 Jatim</vt:lpstr>
      <vt:lpstr>Produktivitas IP400 Nganjuk</vt:lpstr>
      <vt:lpstr>Impor Pupuk</vt:lpstr>
      <vt:lpstr>Amonia</vt:lpstr>
      <vt:lpstr>Kelompok Tani</vt:lpstr>
      <vt:lpstr>Subsidi Pupuk</vt:lpstr>
      <vt:lpstr>Survei Petani</vt:lpstr>
      <vt:lpstr>RTUP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Syahfira</dc:creator>
  <cp:lastModifiedBy>Farah Syahfira</cp:lastModifiedBy>
  <dcterms:created xsi:type="dcterms:W3CDTF">2024-01-15T02:25:00Z</dcterms:created>
  <dcterms:modified xsi:type="dcterms:W3CDTF">2025-03-12T06:49:12Z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0x01010031B50F462E6E804A8A327B154C982079</vt:lpwstr>
  </property>
</Properties>
</file>