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3" i="1"/>
  <c r="O63" s="1"/>
  <c r="N63"/>
  <c r="Y63"/>
  <c r="J131"/>
  <c r="O131"/>
  <c r="Y131"/>
  <c r="AC12"/>
  <c r="Y7" l="1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6"/>
  <c r="Z2"/>
  <c r="X6"/>
  <c r="X7"/>
  <c r="X8"/>
  <c r="X9"/>
  <c r="X10"/>
  <c r="X11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5"/>
  <c r="X46"/>
  <c r="X47"/>
  <c r="X48"/>
  <c r="X49"/>
  <c r="X50"/>
  <c r="X53"/>
  <c r="X54"/>
  <c r="X55"/>
  <c r="X56"/>
  <c r="X57"/>
  <c r="X58"/>
  <c r="X59"/>
  <c r="X62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7"/>
  <c r="X118"/>
  <c r="X119"/>
  <c r="X120"/>
  <c r="X121"/>
  <c r="X122"/>
  <c r="X123"/>
  <c r="X124"/>
  <c r="X125"/>
  <c r="X128"/>
  <c r="X129"/>
  <c r="X130"/>
  <c r="O25"/>
  <c r="O11"/>
  <c r="O10"/>
  <c r="O9"/>
  <c r="O6"/>
  <c r="D3"/>
  <c r="G1"/>
  <c r="J12"/>
  <c r="O12" s="1"/>
  <c r="J13"/>
  <c r="O13" s="1"/>
  <c r="J14"/>
  <c r="O14" s="1"/>
  <c r="J15"/>
  <c r="O15" s="1"/>
  <c r="J16"/>
  <c r="O16" s="1"/>
  <c r="J17"/>
  <c r="O17" s="1"/>
  <c r="J18"/>
  <c r="O18" s="1"/>
  <c r="J19"/>
  <c r="O19" s="1"/>
  <c r="J20"/>
  <c r="O20" s="1"/>
  <c r="J21"/>
  <c r="O21" s="1"/>
  <c r="J22"/>
  <c r="O22" s="1"/>
  <c r="J23"/>
  <c r="O23" s="1"/>
  <c r="J24"/>
  <c r="O24" s="1"/>
  <c r="J25"/>
  <c r="J26"/>
  <c r="O26" s="1"/>
  <c r="J27"/>
  <c r="O27" s="1"/>
  <c r="J28"/>
  <c r="O28" s="1"/>
  <c r="J29"/>
  <c r="O29" s="1"/>
  <c r="J30"/>
  <c r="O30" s="1"/>
  <c r="J31"/>
  <c r="O31" s="1"/>
  <c r="J32"/>
  <c r="O32" s="1"/>
  <c r="J33"/>
  <c r="O33" s="1"/>
  <c r="J34"/>
  <c r="O34" s="1"/>
  <c r="J35"/>
  <c r="O35" s="1"/>
  <c r="J36"/>
  <c r="O36" s="1"/>
  <c r="J37"/>
  <c r="O37" s="1"/>
  <c r="J38"/>
  <c r="O38" s="1"/>
  <c r="J39"/>
  <c r="O39" s="1"/>
  <c r="J40"/>
  <c r="O40" s="1"/>
  <c r="J41"/>
  <c r="O41" s="1"/>
  <c r="J42"/>
  <c r="O42" s="1"/>
  <c r="J43"/>
  <c r="O43" s="1"/>
  <c r="J44"/>
  <c r="O44" s="1"/>
  <c r="J45"/>
  <c r="O45" s="1"/>
  <c r="J46"/>
  <c r="O46" s="1"/>
  <c r="J47"/>
  <c r="O47" s="1"/>
  <c r="J48"/>
  <c r="O48" s="1"/>
  <c r="J49"/>
  <c r="O49" s="1"/>
  <c r="J50"/>
  <c r="O50" s="1"/>
  <c r="J51"/>
  <c r="O51" s="1"/>
  <c r="J52"/>
  <c r="O52" s="1"/>
  <c r="J53"/>
  <c r="O53" s="1"/>
  <c r="J54"/>
  <c r="O54" s="1"/>
  <c r="J55"/>
  <c r="O55" s="1"/>
  <c r="J56"/>
  <c r="O56" s="1"/>
  <c r="J57"/>
  <c r="O57" s="1"/>
  <c r="J58"/>
  <c r="O58" s="1"/>
  <c r="J59"/>
  <c r="O59" s="1"/>
  <c r="J60"/>
  <c r="O60" s="1"/>
  <c r="J61"/>
  <c r="O61" s="1"/>
  <c r="J62"/>
  <c r="O62" s="1"/>
  <c r="J64"/>
  <c r="O64" s="1"/>
  <c r="J65"/>
  <c r="O65" s="1"/>
  <c r="J66"/>
  <c r="O66" s="1"/>
  <c r="J67"/>
  <c r="O67" s="1"/>
  <c r="J68"/>
  <c r="O68" s="1"/>
  <c r="J69"/>
  <c r="O69" s="1"/>
  <c r="J70"/>
  <c r="O70" s="1"/>
  <c r="J71"/>
  <c r="O71" s="1"/>
  <c r="J72"/>
  <c r="O72" s="1"/>
  <c r="J73"/>
  <c r="O73" s="1"/>
  <c r="J74"/>
  <c r="O74" s="1"/>
  <c r="J75"/>
  <c r="O75" s="1"/>
  <c r="J76"/>
  <c r="O76" s="1"/>
  <c r="J77"/>
  <c r="O77" s="1"/>
  <c r="J78"/>
  <c r="O78" s="1"/>
  <c r="J79"/>
  <c r="O79" s="1"/>
  <c r="J80"/>
  <c r="O80" s="1"/>
  <c r="J81"/>
  <c r="O81" s="1"/>
  <c r="J82"/>
  <c r="O82" s="1"/>
  <c r="J83"/>
  <c r="O83" s="1"/>
  <c r="J84"/>
  <c r="O84" s="1"/>
  <c r="J85"/>
  <c r="O85" s="1"/>
  <c r="J86"/>
  <c r="O86" s="1"/>
  <c r="J87"/>
  <c r="O87" s="1"/>
  <c r="J88"/>
  <c r="O88" s="1"/>
  <c r="J89"/>
  <c r="O89" s="1"/>
  <c r="J90"/>
  <c r="O90" s="1"/>
  <c r="J91"/>
  <c r="O91" s="1"/>
  <c r="J92"/>
  <c r="O92" s="1"/>
  <c r="J93"/>
  <c r="O93" s="1"/>
  <c r="J94"/>
  <c r="O94" s="1"/>
  <c r="J95"/>
  <c r="O95" s="1"/>
  <c r="J96"/>
  <c r="O96" s="1"/>
  <c r="J97"/>
  <c r="O97" s="1"/>
  <c r="J98"/>
  <c r="O98" s="1"/>
  <c r="J99"/>
  <c r="O99" s="1"/>
  <c r="J100"/>
  <c r="O100" s="1"/>
  <c r="J101"/>
  <c r="O101" s="1"/>
  <c r="J102"/>
  <c r="O102" s="1"/>
  <c r="J103"/>
  <c r="O103" s="1"/>
  <c r="J104"/>
  <c r="O104" s="1"/>
  <c r="J105"/>
  <c r="O105" s="1"/>
  <c r="J106"/>
  <c r="O106" s="1"/>
  <c r="J107"/>
  <c r="O107" s="1"/>
  <c r="J108"/>
  <c r="O108" s="1"/>
  <c r="J109"/>
  <c r="O109" s="1"/>
  <c r="J110"/>
  <c r="O110" s="1"/>
  <c r="J111"/>
  <c r="O111" s="1"/>
  <c r="J112"/>
  <c r="O112" s="1"/>
  <c r="J113"/>
  <c r="O113" s="1"/>
  <c r="J114"/>
  <c r="O114" s="1"/>
  <c r="J115"/>
  <c r="O115" s="1"/>
  <c r="J116"/>
  <c r="O116" s="1"/>
  <c r="J117"/>
  <c r="O117" s="1"/>
  <c r="J118"/>
  <c r="O118" s="1"/>
  <c r="J119"/>
  <c r="O119" s="1"/>
  <c r="J120"/>
  <c r="O120" s="1"/>
  <c r="J121"/>
  <c r="O121" s="1"/>
  <c r="J122"/>
  <c r="O122" s="1"/>
  <c r="J123"/>
  <c r="O123" s="1"/>
  <c r="J124"/>
  <c r="O124" s="1"/>
  <c r="J125"/>
  <c r="O125" s="1"/>
  <c r="J126"/>
  <c r="O126" s="1"/>
  <c r="J127"/>
  <c r="O127" s="1"/>
  <c r="J128"/>
  <c r="O128" s="1"/>
  <c r="J129"/>
  <c r="O129" s="1"/>
  <c r="J130"/>
  <c r="O130" s="1"/>
  <c r="N68"/>
  <c r="J9"/>
  <c r="J10"/>
  <c r="J11"/>
  <c r="J6"/>
  <c r="J7"/>
  <c r="O7" s="1"/>
  <c r="J8"/>
  <c r="O8" s="1"/>
  <c r="Z4" l="1"/>
  <c r="S3"/>
  <c r="G3"/>
  <c r="P3" l="1"/>
  <c r="R3"/>
  <c r="R2"/>
  <c r="T126" l="1"/>
  <c r="N7"/>
  <c r="N8"/>
  <c r="N9"/>
  <c r="N10"/>
  <c r="N11"/>
  <c r="N14"/>
  <c r="N15"/>
  <c r="N16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8"/>
  <c r="N49"/>
  <c r="N50"/>
  <c r="N53"/>
  <c r="N54"/>
  <c r="N55"/>
  <c r="N56"/>
  <c r="N57"/>
  <c r="N58"/>
  <c r="N59"/>
  <c r="N62"/>
  <c r="N64"/>
  <c r="N65"/>
  <c r="N66"/>
  <c r="N67"/>
  <c r="N69"/>
  <c r="N70"/>
  <c r="N71"/>
  <c r="N72"/>
  <c r="N73"/>
  <c r="N74"/>
  <c r="N75"/>
  <c r="N79"/>
  <c r="N80"/>
  <c r="N81"/>
  <c r="N89"/>
  <c r="N90"/>
  <c r="N91"/>
  <c r="N92"/>
  <c r="N93"/>
  <c r="N94"/>
  <c r="N95"/>
  <c r="N96"/>
  <c r="N99"/>
  <c r="N100"/>
  <c r="N102"/>
  <c r="N103"/>
  <c r="N104"/>
  <c r="N105"/>
  <c r="N106"/>
  <c r="N111"/>
  <c r="N112"/>
  <c r="N113"/>
  <c r="N117"/>
  <c r="N118"/>
  <c r="N119"/>
  <c r="N120"/>
  <c r="N121"/>
  <c r="N124"/>
  <c r="N6"/>
  <c r="D12"/>
  <c r="N12" s="1"/>
  <c r="N17"/>
  <c r="D42"/>
  <c r="N42" s="1"/>
  <c r="D43"/>
  <c r="N43" s="1"/>
  <c r="N45"/>
  <c r="N46"/>
  <c r="N47"/>
  <c r="N51"/>
  <c r="N60"/>
  <c r="N76"/>
  <c r="N77"/>
  <c r="N78"/>
  <c r="N82"/>
  <c r="N83"/>
  <c r="N84"/>
  <c r="N85"/>
  <c r="N86"/>
  <c r="N87"/>
  <c r="N97"/>
  <c r="N98"/>
  <c r="N101"/>
  <c r="N107"/>
  <c r="N108"/>
  <c r="N109"/>
  <c r="N110"/>
  <c r="N114"/>
  <c r="D115"/>
  <c r="N115" s="1"/>
  <c r="D116"/>
  <c r="N116" s="1"/>
  <c r="N122"/>
  <c r="N123"/>
  <c r="N125"/>
  <c r="K115"/>
  <c r="L115"/>
  <c r="M115"/>
  <c r="K116"/>
  <c r="L116"/>
  <c r="M116"/>
  <c r="K117"/>
  <c r="K118"/>
  <c r="K119"/>
  <c r="K120"/>
  <c r="K121"/>
  <c r="K122"/>
  <c r="M122"/>
  <c r="K123"/>
  <c r="L123"/>
  <c r="M123"/>
  <c r="K124"/>
  <c r="K125"/>
  <c r="L125"/>
  <c r="M125"/>
  <c r="L104"/>
  <c r="L112"/>
  <c r="M112"/>
  <c r="L113"/>
  <c r="M113"/>
  <c r="L114"/>
  <c r="M114"/>
  <c r="K111"/>
  <c r="K87"/>
  <c r="L87"/>
  <c r="M87"/>
  <c r="K88"/>
  <c r="L88"/>
  <c r="M88"/>
  <c r="L89"/>
  <c r="M90"/>
  <c r="M91"/>
  <c r="M92"/>
  <c r="M93"/>
  <c r="M94"/>
  <c r="M95"/>
  <c r="L96"/>
  <c r="M96"/>
  <c r="K97"/>
  <c r="L97"/>
  <c r="M97"/>
  <c r="K98"/>
  <c r="L98"/>
  <c r="M98"/>
  <c r="M99"/>
  <c r="M100"/>
  <c r="K101"/>
  <c r="L101"/>
  <c r="M101"/>
  <c r="L102"/>
  <c r="M102"/>
  <c r="L103"/>
  <c r="M103"/>
  <c r="M56"/>
  <c r="L86"/>
  <c r="M86"/>
  <c r="L75"/>
  <c r="K76"/>
  <c r="M76"/>
  <c r="L77"/>
  <c r="M77"/>
  <c r="L78"/>
  <c r="M78"/>
  <c r="L79"/>
  <c r="L80"/>
  <c r="L81"/>
  <c r="L82"/>
  <c r="M82"/>
  <c r="L83"/>
  <c r="M83"/>
  <c r="L84"/>
  <c r="M84"/>
  <c r="K85"/>
  <c r="L85"/>
  <c r="M85"/>
  <c r="M12"/>
  <c r="M13"/>
  <c r="M17"/>
  <c r="M42"/>
  <c r="M43"/>
  <c r="M44"/>
  <c r="M45"/>
  <c r="M46"/>
  <c r="M47"/>
  <c r="M48"/>
  <c r="M49"/>
  <c r="M50"/>
  <c r="M51"/>
  <c r="M52"/>
  <c r="M60"/>
  <c r="M61"/>
  <c r="M65"/>
  <c r="M66"/>
  <c r="M67"/>
  <c r="M69"/>
  <c r="L12"/>
  <c r="L13"/>
  <c r="L17"/>
  <c r="L42"/>
  <c r="L43"/>
  <c r="L44"/>
  <c r="L45"/>
  <c r="L46"/>
  <c r="L47"/>
  <c r="L51"/>
  <c r="L52"/>
  <c r="L60"/>
  <c r="L61"/>
  <c r="K12"/>
  <c r="K13"/>
  <c r="K42"/>
  <c r="K43"/>
  <c r="K44"/>
  <c r="K46"/>
  <c r="K47"/>
  <c r="K51"/>
  <c r="K52"/>
  <c r="K60"/>
  <c r="K61"/>
  <c r="M64"/>
  <c r="K65"/>
  <c r="K66"/>
  <c r="L67"/>
  <c r="L69"/>
  <c r="K70"/>
  <c r="M71"/>
  <c r="K72"/>
  <c r="K73"/>
  <c r="M74"/>
  <c r="M62"/>
  <c r="M7"/>
  <c r="M53"/>
  <c r="M54"/>
  <c r="L55"/>
  <c r="K57"/>
  <c r="M58"/>
  <c r="M59"/>
  <c r="K45"/>
  <c r="K48"/>
  <c r="K49"/>
  <c r="L50"/>
  <c r="L31"/>
  <c r="L32"/>
  <c r="K33"/>
  <c r="M34"/>
  <c r="L35"/>
  <c r="L36"/>
  <c r="K37"/>
  <c r="M38"/>
  <c r="L39"/>
  <c r="L40"/>
  <c r="M41"/>
  <c r="K14"/>
  <c r="M15"/>
  <c r="L16"/>
  <c r="K17"/>
  <c r="M18"/>
  <c r="L19"/>
  <c r="K20"/>
  <c r="K21"/>
  <c r="M22"/>
  <c r="L23"/>
  <c r="K24"/>
  <c r="K25"/>
  <c r="M26"/>
  <c r="L27"/>
  <c r="K28"/>
  <c r="K29"/>
  <c r="M30"/>
  <c r="M11"/>
  <c r="L9"/>
  <c r="L10"/>
  <c r="M6"/>
  <c r="L76" l="1"/>
  <c r="M79"/>
  <c r="L94"/>
  <c r="L90"/>
  <c r="K90"/>
  <c r="M81"/>
  <c r="K94"/>
  <c r="L91"/>
  <c r="M104"/>
  <c r="M75"/>
  <c r="K56"/>
  <c r="K103"/>
  <c r="K102"/>
  <c r="L95"/>
  <c r="M80"/>
  <c r="L56"/>
  <c r="L6"/>
  <c r="K93"/>
  <c r="K31"/>
  <c r="K7"/>
  <c r="L7"/>
  <c r="K84"/>
  <c r="K83"/>
  <c r="K82"/>
  <c r="K81"/>
  <c r="K80"/>
  <c r="K79"/>
  <c r="K78"/>
  <c r="K77"/>
  <c r="K75"/>
  <c r="K86"/>
  <c r="L100"/>
  <c r="K99"/>
  <c r="K96"/>
  <c r="L93"/>
  <c r="K92"/>
  <c r="K114"/>
  <c r="K113"/>
  <c r="K112"/>
  <c r="K104"/>
  <c r="D88"/>
  <c r="N88" s="1"/>
  <c r="K6"/>
  <c r="K100"/>
  <c r="K89"/>
  <c r="K11"/>
  <c r="L11"/>
  <c r="L99"/>
  <c r="K95"/>
  <c r="L92"/>
  <c r="K91"/>
  <c r="M10"/>
  <c r="K10"/>
  <c r="M111"/>
  <c r="M124"/>
  <c r="M121"/>
  <c r="M120"/>
  <c r="M119"/>
  <c r="M118"/>
  <c r="M117"/>
  <c r="D61"/>
  <c r="N61" s="1"/>
  <c r="M9"/>
  <c r="D5"/>
  <c r="K9"/>
  <c r="M31"/>
  <c r="M8"/>
  <c r="L111"/>
  <c r="L124"/>
  <c r="L122"/>
  <c r="L121"/>
  <c r="L120"/>
  <c r="L119"/>
  <c r="L118"/>
  <c r="L117"/>
  <c r="K8"/>
  <c r="L8"/>
  <c r="M89"/>
  <c r="D44"/>
  <c r="N44" s="1"/>
  <c r="K74"/>
  <c r="K40"/>
  <c r="L15"/>
  <c r="K69"/>
  <c r="L64"/>
  <c r="L22"/>
  <c r="K67"/>
  <c r="M29"/>
  <c r="L59"/>
  <c r="K59"/>
  <c r="K39"/>
  <c r="L62"/>
  <c r="L58"/>
  <c r="L18"/>
  <c r="M25"/>
  <c r="M14"/>
  <c r="K71"/>
  <c r="K64"/>
  <c r="K55"/>
  <c r="K50"/>
  <c r="K35"/>
  <c r="L74"/>
  <c r="L54"/>
  <c r="L49"/>
  <c r="L30"/>
  <c r="M73"/>
  <c r="M33"/>
  <c r="M21"/>
  <c r="K54"/>
  <c r="K32"/>
  <c r="L71"/>
  <c r="L53"/>
  <c r="L26"/>
  <c r="M37"/>
  <c r="K36"/>
  <c r="K16"/>
  <c r="L38"/>
  <c r="M57"/>
  <c r="K62"/>
  <c r="K58"/>
  <c r="K53"/>
  <c r="K41"/>
  <c r="K38"/>
  <c r="K34"/>
  <c r="K30"/>
  <c r="K26"/>
  <c r="K22"/>
  <c r="K18"/>
  <c r="K15"/>
  <c r="L73"/>
  <c r="L66"/>
  <c r="L57"/>
  <c r="L48"/>
  <c r="L37"/>
  <c r="L33"/>
  <c r="L29"/>
  <c r="L25"/>
  <c r="L21"/>
  <c r="L14"/>
  <c r="M72"/>
  <c r="M70"/>
  <c r="M55"/>
  <c r="M40"/>
  <c r="M36"/>
  <c r="M32"/>
  <c r="M28"/>
  <c r="M24"/>
  <c r="M20"/>
  <c r="K27"/>
  <c r="K19"/>
  <c r="L41"/>
  <c r="L34"/>
  <c r="D52"/>
  <c r="L72"/>
  <c r="L70"/>
  <c r="L65"/>
  <c r="L28"/>
  <c r="L24"/>
  <c r="L20"/>
  <c r="M39"/>
  <c r="M35"/>
  <c r="M27"/>
  <c r="M23"/>
  <c r="M19"/>
  <c r="M16"/>
  <c r="D13"/>
  <c r="K23"/>
  <c r="N13" l="1"/>
  <c r="N52"/>
  <c r="F3" l="1"/>
</calcChain>
</file>

<file path=xl/sharedStrings.xml><?xml version="1.0" encoding="utf-8"?>
<sst xmlns="http://schemas.openxmlformats.org/spreadsheetml/2006/main" count="400" uniqueCount="269">
  <si>
    <t xml:space="preserve">Priority 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</si>
  <si>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</si>
  <si>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</si>
  <si>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</si>
  <si>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</si>
  <si>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</si>
  <si>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</si>
  <si>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</si>
  <si>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</si>
  <si>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</si>
  <si>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</si>
  <si>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</si>
  <si>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</si>
  <si>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</si>
  <si>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</si>
  <si>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</si>
  <si>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</si>
  <si>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</si>
  <si>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</si>
  <si>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</si>
  <si>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</si>
  <si>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</si>
  <si>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</si>
  <si>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</si>
  <si>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</si>
  <si>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</si>
  <si>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</si>
  <si>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</si>
  <si>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</si>
  <si>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</si>
  <si>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</si>
  <si>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</si>
  <si>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</si>
  <si>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>Inviter</t>
  </si>
  <si>
    <t>Logan = 1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</si>
  <si>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</si>
  <si>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</si>
  <si>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</si>
  <si>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</si>
  <si>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</si>
  <si>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Brandon &amp; Guest</t>
  </si>
  <si>
    <t xml:space="preserve">Grandma Donahue </t>
  </si>
  <si>
    <t>Jeff and Linda</t>
  </si>
  <si>
    <t>Michael &amp; Guest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</si>
  <si>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</si>
  <si>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</si>
  <si>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</si>
  <si>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</si>
  <si>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</si>
  <si>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</si>
  <si>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</si>
  <si>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</si>
  <si>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</si>
  <si>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</si>
  <si>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>Ethan Miller and Ashley Marvel</t>
  </si>
  <si>
    <t xml:space="preserve">Kayse Chen </t>
  </si>
  <si>
    <t>Cam Ebner</t>
  </si>
  <si>
    <t>Mi-Sun Bae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</si>
  <si>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</si>
  <si>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</si>
  <si>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</si>
  <si>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</si>
  <si>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</si>
  <si>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</si>
  <si>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</si>
  <si>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</si>
  <si>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</si>
  <si>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calc2</t>
  </si>
  <si>
    <t>calc3</t>
  </si>
  <si>
    <t>calc4</t>
  </si>
  <si>
    <t>All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</si>
  <si>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</si>
  <si>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</si>
  <si>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</si>
  <si>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</si>
  <si>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</si>
  <si>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</si>
  <si>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</si>
  <si>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</si>
  <si>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Jared and Allison</t>
  </si>
  <si>
    <t>Joe and Amy Rueschenberg &amp; Fam</t>
  </si>
  <si>
    <t>Work</t>
  </si>
  <si>
    <t>Mason Markee and Alyssa Twig</t>
  </si>
  <si>
    <t>Justin and Alesha Ridley</t>
  </si>
  <si>
    <t>Ross and Kris Pettinger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</si>
  <si>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</si>
  <si>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</si>
  <si>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</si>
  <si>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</si>
  <si>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</si>
  <si>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</si>
  <si>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</si>
  <si>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</si>
  <si>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</si>
  <si>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</si>
  <si>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</si>
  <si>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</si>
  <si>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</si>
  <si>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</si>
  <si>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</si>
  <si>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</si>
  <si>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</si>
  <si>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</si>
  <si>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</si>
  <si>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</si>
  <si>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</si>
  <si>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</si>
  <si>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</si>
  <si>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</si>
  <si>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</si>
  <si>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</si>
  <si>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</si>
  <si>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</si>
  <si>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</si>
  <si>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</si>
  <si>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</si>
  <si>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</si>
  <si>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</si>
  <si>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</si>
  <si>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</si>
  <si>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</si>
  <si>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</si>
  <si>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</si>
  <si>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</si>
  <si>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</si>
  <si>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</si>
  <si>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</si>
  <si>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</si>
  <si>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</si>
  <si>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</si>
  <si>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</si>
  <si>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</si>
  <si>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</si>
  <si>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</si>
  <si>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</si>
  <si>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</si>
  <si>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</si>
  <si>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</si>
  <si>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</si>
  <si>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</si>
  <si>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</si>
  <si>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</si>
  <si>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</si>
  <si>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</si>
  <si>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</si>
  <si>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</si>
  <si>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</si>
  <si>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</si>
  <si>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</si>
  <si>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</si>
  <si>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</si>
  <si>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</si>
  <si>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</si>
  <si>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</si>
  <si>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</si>
  <si>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</si>
  <si>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</si>
  <si>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</si>
  <si>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</si>
  <si>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</si>
  <si>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</si>
  <si>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</si>
  <si>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</si>
  <si>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</si>
  <si>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</si>
  <si>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</si>
  <si>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</si>
  <si>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</si>
  <si>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</si>
  <si>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1710 San Sebastian Lane, Houston, TX 77058</t>
  </si>
  <si>
    <t>3113 Gillespie St., Houston, TX 77020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</si>
  <si>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</si>
  <si>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</si>
  <si>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</si>
  <si>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</si>
  <si>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</si>
  <si>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</si>
  <si>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</si>
  <si>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</si>
  <si>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</si>
  <si>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</si>
  <si>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</si>
  <si>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</si>
  <si>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</si>
  <si>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</si>
  <si>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</si>
  <si>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</si>
  <si>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</si>
  <si>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</si>
  <si>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</si>
  <si>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</si>
  <si>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</si>
  <si>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</si>
  <si>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</si>
  <si>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</si>
  <si>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5509 N 200 E, Attica, IN 47918</t>
  </si>
  <si>
    <t>9550 Ella Lee Lane, Apt 706, Houston, TX, 77063</t>
  </si>
  <si>
    <t>3123 Leeland St. Houston, TX 77003</t>
  </si>
  <si>
    <t>616 Memorial Heights Dr. Apt 9102, Houston, TX 77007</t>
  </si>
  <si>
    <t>P.O. Box 580321, Houston, TX 77258</t>
  </si>
  <si>
    <t>1911 Orchard Glenn Ct. Houston, TX, 77062</t>
  </si>
  <si>
    <t>15811 Mesa Verde Dr. Houston, TX 77059</t>
  </si>
  <si>
    <t>4922 Widerop Ln. Friendswood, TX 77546</t>
  </si>
  <si>
    <t>15707 Park Center Way, Houston, TX 77059</t>
  </si>
  <si>
    <t>3815 Canary Grass Ln. Houston, TX 77059</t>
  </si>
  <si>
    <t>Number Invited</t>
  </si>
  <si>
    <t xml:space="preserve">additional mouths </t>
  </si>
  <si>
    <t>Fr. Phil</t>
  </si>
  <si>
    <t xml:space="preserve">Photographer and Assitant </t>
  </si>
  <si>
    <t>RSVP'd</t>
  </si>
  <si>
    <t>Estimated Remaining</t>
  </si>
  <si>
    <t>calc rem</t>
  </si>
  <si>
    <t>calc likely</t>
  </si>
  <si>
    <t>RSVP #</t>
  </si>
  <si>
    <t xml:space="preserve">estimated current total </t>
  </si>
  <si>
    <t>%confidence</t>
  </si>
  <si>
    <t xml:space="preserve">stdev </t>
  </si>
  <si>
    <t>percent if remain</t>
  </si>
  <si>
    <t>est +1stdev</t>
  </si>
  <si>
    <t>est -1stdev</t>
  </si>
  <si>
    <t xml:space="preserve">Josiah and Allison Vander Heyden </t>
  </si>
  <si>
    <t>Fiona Turett</t>
  </si>
  <si>
    <t>Haley and Anton Boose</t>
  </si>
  <si>
    <t>Scott Hoyer</t>
  </si>
  <si>
    <t>Lindsey Stiffler</t>
  </si>
  <si>
    <t>Jennifer Gaffney &amp; Joel Pullen</t>
  </si>
  <si>
    <t>Kyle Scherer and Ethan Gastineau</t>
  </si>
  <si>
    <t>Christine Schmitz &amp; Guest</t>
  </si>
  <si>
    <t>Sam Farrell &amp; Guest</t>
  </si>
  <si>
    <t>Mr. and Mrs. Doug Klumpe</t>
  </si>
  <si>
    <t>Lucien Junkin and Guest</t>
  </si>
  <si>
    <t>Mr. and Mrs. Anthony Lapp</t>
  </si>
  <si>
    <t>Mr. and Mrs. William Bluethmann</t>
  </si>
  <si>
    <t>Parker Francis</t>
  </si>
  <si>
    <t>Mr. and Mrs. Eduardo Herrera</t>
  </si>
  <si>
    <t>Evan Laske and Isabelle Edhlund</t>
  </si>
  <si>
    <t>13175 Fountain Park Drive A306, Playa Vista, CA 90094</t>
  </si>
  <si>
    <t>1616 West Dallas, Apt 109, Houston, TX 77019</t>
  </si>
  <si>
    <t>6565 Wistful Vista Drive #14305, West Des Moines, IA 50266</t>
  </si>
  <si>
    <t>6449 Country Club Drive, Houston, TX 77023</t>
  </si>
  <si>
    <t>Gift</t>
  </si>
  <si>
    <t xml:space="preserve">Thank you sent? </t>
  </si>
  <si>
    <t>12442 Old Meridian, Apartment 01-106, Carmel, IN 46032</t>
  </si>
  <si>
    <t>Towels and kitchen stuff from BB&amp;B</t>
  </si>
  <si>
    <t>Yes</t>
  </si>
  <si>
    <t>$200 for candlelight dinner on beach</t>
  </si>
  <si>
    <t>$120 for waterfall cycling adventure</t>
  </si>
  <si>
    <t xml:space="preserve">Aja and Phillip </t>
  </si>
  <si>
    <t>calphalone pans</t>
  </si>
  <si>
    <t>calphalone pans and Holder</t>
  </si>
  <si>
    <t>yes</t>
  </si>
  <si>
    <t>No Guest</t>
  </si>
  <si>
    <t xml:space="preserve">Jane only </t>
  </si>
  <si>
    <t xml:space="preserve">Dutch Oven </t>
  </si>
  <si>
    <t>Michael Haluska and Kelly Regimbal</t>
  </si>
  <si>
    <t>both chicken</t>
  </si>
  <si>
    <t>Seth and Allison Saldivar</t>
  </si>
  <si>
    <t>DJ</t>
  </si>
  <si>
    <t>chicken for both</t>
  </si>
  <si>
    <t xml:space="preserve">Is "dating" Sam </t>
  </si>
  <si>
    <t>Brittany and Matt</t>
  </si>
  <si>
    <t xml:space="preserve">$40 for golf day/spa day </t>
  </si>
  <si>
    <t>$100 for accomodations, hiking in the mountains</t>
  </si>
  <si>
    <t>Andrea Parker &amp; Laurence Finn</t>
  </si>
  <si>
    <t>$150 for zip-lining</t>
  </si>
  <si>
    <t>$75 for hiking in the Pitons</t>
  </si>
  <si>
    <t>Tori Wills and Sam Pedrotty</t>
  </si>
  <si>
    <t>18314 Point Lookout Drive, Houston, TX 77058</t>
  </si>
  <si>
    <t>Helen only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</si>
</sst>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6" borderId="0" xfId="0" applyFill="1"/>
    <xf numFmtId="0" fontId="2" fillId="5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2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12"/>
  <sheetViews>
    <sheetView tabSelected="1" workbookViewId="0">
      <pane ySplit="4" topLeftCell="A67" activePane="bottomLeft" state="frozen"/>
      <selection pane="bottomLeft" activeCell="S69" sqref="S69"/>
    </sheetView>
  </sheetViews>
  <sheetFormatPr defaultRowHeight="15"/>
  <cols>
    <col min="1" max="1" width="35.85546875" customWidth="1"/>
    <col min="2" max="2" width="4" bestFit="1" customWidth="1"/>
    <col min="3" max="3" width="6.85546875" bestFit="1" customWidth="1"/>
    <col min="4" max="5" width="8" customWidth="1"/>
    <col min="6" max="6" width="0" hidden="1" customWidth="1"/>
    <col min="8" max="8" width="10.85546875" hidden="1" customWidth="1"/>
    <col min="9" max="9" width="12.42578125" customWidth="1"/>
    <col min="10" max="10" width="10.7109375" hidden="1" customWidth="1"/>
    <col min="11" max="14" width="9.140625" hidden="1" customWidth="1"/>
    <col min="15" max="15" width="2.5703125" hidden="1" customWidth="1"/>
    <col min="16" max="16" width="35.5703125" customWidth="1"/>
    <col min="17" max="17" width="12.85546875" customWidth="1"/>
    <col min="18" max="18" width="7.85546875" customWidth="1"/>
    <col min="19" max="19" width="15.140625" customWidth="1"/>
    <col min="20" max="20" width="10.85546875" hidden="1" customWidth="1"/>
    <col min="21" max="21" width="11" hidden="1" customWidth="1"/>
    <col min="22" max="22" width="11.85546875" hidden="1" customWidth="1"/>
    <col min="23" max="23" width="24.140625" customWidth="1"/>
    <col min="24" max="25" width="0" hidden="1" customWidth="1"/>
    <col min="26" max="26" width="13.85546875" hidden="1" customWidth="1"/>
    <col min="27" max="27" width="10" bestFit="1" customWidth="1"/>
  </cols>
  <sheetData>
    <row r="1" spans="1:29" ht="15" customHeight="1">
      <c r="A1" s="5">
        <v>4</v>
      </c>
      <c r="B1" s="15"/>
      <c r="D1" s="20" t="s">
        <v>86</v>
      </c>
      <c r="E1" s="20"/>
      <c r="F1" t="s">
        <v>70</v>
      </c>
      <c r="G1">
        <f>SUM(G6:G11,G14:G41,G45:G50,G53:G59,G62:G86,G89:G114,G117:G125,G128:G130)</f>
        <v>206</v>
      </c>
      <c r="T1" s="10"/>
      <c r="U1" s="10"/>
      <c r="V1" s="10"/>
    </row>
    <row r="2" spans="1:29">
      <c r="A2" s="4">
        <v>3</v>
      </c>
      <c r="B2" s="6"/>
      <c r="D2" s="19" t="s">
        <v>209</v>
      </c>
      <c r="E2" s="19"/>
      <c r="G2" s="19" t="s">
        <v>210</v>
      </c>
      <c r="H2" s="19"/>
      <c r="I2" s="19"/>
      <c r="J2" s="11"/>
      <c r="K2" s="11"/>
      <c r="P2" t="s">
        <v>214</v>
      </c>
      <c r="Q2" t="s">
        <v>218</v>
      </c>
      <c r="R2" s="14">
        <f>D3+G3*(1+Z4/100)</f>
        <v>148.35491428715844</v>
      </c>
      <c r="S2" t="s">
        <v>215</v>
      </c>
      <c r="T2" s="10"/>
      <c r="U2" s="10"/>
      <c r="V2" s="10"/>
      <c r="Y2" s="10"/>
      <c r="Z2" s="10">
        <f>STDEV(I6:I130)</f>
        <v>28.469765066395961</v>
      </c>
    </row>
    <row r="3" spans="1:29">
      <c r="A3" s="3">
        <v>2</v>
      </c>
      <c r="B3" s="6"/>
      <c r="C3" t="s">
        <v>85</v>
      </c>
      <c r="D3" s="19">
        <f>SUM(E6:E130)</f>
        <v>75</v>
      </c>
      <c r="E3" s="19"/>
      <c r="F3">
        <f>SUM(J6:J174)</f>
        <v>133.19999999999999</v>
      </c>
      <c r="G3">
        <f>SUM(O6:O130)</f>
        <v>57.199999999999974</v>
      </c>
      <c r="H3" s="11"/>
      <c r="I3" s="11"/>
      <c r="J3" s="11"/>
      <c r="P3" s="12">
        <f>G3+D3</f>
        <v>132.19999999999999</v>
      </c>
      <c r="Q3" s="12" t="s">
        <v>219</v>
      </c>
      <c r="R3" s="14">
        <f>D3+G3*(1-Z4/100)</f>
        <v>116.04508571284151</v>
      </c>
      <c r="S3" s="13">
        <f>SUM(X6:X130)/COUNT(X6:X11,X14:X41,X45:X50,X53:X59,X62:X86,X89:X114,X117:X125,X128:X130)</f>
        <v>0.51376146788990829</v>
      </c>
      <c r="T3" s="10"/>
      <c r="U3" s="10"/>
      <c r="V3" s="10"/>
      <c r="X3" t="s">
        <v>34</v>
      </c>
      <c r="Z3" s="10" t="s">
        <v>216</v>
      </c>
    </row>
    <row r="4" spans="1:29" s="10" customFormat="1" ht="31.5" customHeight="1">
      <c r="A4" s="9">
        <v>1</v>
      </c>
      <c r="B4" s="16"/>
      <c r="C4" s="10" t="s">
        <v>33</v>
      </c>
      <c r="D4" s="10" t="s">
        <v>86</v>
      </c>
      <c r="E4" s="10" t="s">
        <v>213</v>
      </c>
      <c r="F4" s="10" t="s">
        <v>0</v>
      </c>
      <c r="G4" s="10" t="s">
        <v>205</v>
      </c>
      <c r="I4" s="10" t="s">
        <v>1</v>
      </c>
      <c r="J4" s="10" t="s">
        <v>212</v>
      </c>
      <c r="K4" s="10" t="s">
        <v>67</v>
      </c>
      <c r="L4" s="10" t="s">
        <v>68</v>
      </c>
      <c r="M4" s="10" t="s">
        <v>69</v>
      </c>
      <c r="N4" s="10" t="s">
        <v>87</v>
      </c>
      <c r="O4" s="10" t="s">
        <v>211</v>
      </c>
      <c r="P4" s="10" t="s">
        <v>2</v>
      </c>
      <c r="S4" s="10" t="s">
        <v>3</v>
      </c>
      <c r="T4" s="10" t="s">
        <v>122</v>
      </c>
      <c r="U4" s="10" t="s">
        <v>123</v>
      </c>
      <c r="V4" s="10" t="s">
        <v>124</v>
      </c>
      <c r="W4" s="10" t="s">
        <v>240</v>
      </c>
      <c r="Y4" s="10" t="s">
        <v>217</v>
      </c>
      <c r="Z4" s="10">
        <f>STDEV(Y6:Y130)</f>
        <v>28.242857145381937</v>
      </c>
      <c r="AA4" s="10" t="s">
        <v>241</v>
      </c>
    </row>
    <row r="5" spans="1:29">
      <c r="A5" s="1" t="s">
        <v>4</v>
      </c>
      <c r="B5" s="17"/>
      <c r="D5">
        <f>SUM(J6:J11)</f>
        <v>9</v>
      </c>
    </row>
    <row r="6" spans="1:29">
      <c r="A6" t="s">
        <v>5</v>
      </c>
      <c r="B6" s="6">
        <v>1</v>
      </c>
      <c r="C6">
        <v>1</v>
      </c>
      <c r="D6">
        <v>1</v>
      </c>
      <c r="E6">
        <v>2</v>
      </c>
      <c r="F6">
        <v>4</v>
      </c>
      <c r="G6">
        <v>2</v>
      </c>
      <c r="I6">
        <v>100</v>
      </c>
      <c r="J6">
        <f t="shared" ref="J6:J10" si="0">IF(ISNUMBER(E6), E6, I6*G6/100)</f>
        <v>2</v>
      </c>
      <c r="K6">
        <f>IF(F6&gt;1,J6,0)</f>
        <v>2</v>
      </c>
      <c r="L6">
        <f>IF(F6&gt;2,J6,0)</f>
        <v>2</v>
      </c>
      <c r="M6">
        <f>IF(F6&gt;3,J6,0)</f>
        <v>2</v>
      </c>
      <c r="N6">
        <f>IF(D6=1,G6*I6/100,0)</f>
        <v>2</v>
      </c>
      <c r="O6">
        <f>IF(ISNUMBER(E6), 0, J6)</f>
        <v>0</v>
      </c>
      <c r="P6" t="s">
        <v>88</v>
      </c>
      <c r="T6">
        <v>1</v>
      </c>
      <c r="U6" t="s">
        <v>148</v>
      </c>
      <c r="X6">
        <f t="shared" ref="X6:X11" si="1">IF(ISNUMBER(E6),1,0)</f>
        <v>1</v>
      </c>
      <c r="Y6" t="str">
        <f>IF(ISNUMBER(E6),"",IF(ISNUMBER(I6),I6,""))</f>
        <v/>
      </c>
    </row>
    <row r="7" spans="1:29">
      <c r="A7" t="s">
        <v>6</v>
      </c>
      <c r="B7" s="6">
        <v>2</v>
      </c>
      <c r="C7">
        <v>1</v>
      </c>
      <c r="D7">
        <v>1</v>
      </c>
      <c r="E7">
        <v>1</v>
      </c>
      <c r="F7">
        <v>4</v>
      </c>
      <c r="G7">
        <v>1</v>
      </c>
      <c r="I7">
        <v>100</v>
      </c>
      <c r="J7">
        <f t="shared" si="0"/>
        <v>1</v>
      </c>
      <c r="K7">
        <f t="shared" ref="K7:K70" si="2">IF(F7&gt;1,J7,0)</f>
        <v>1</v>
      </c>
      <c r="L7">
        <f t="shared" ref="L7:L70" si="3">IF(F7&gt;2,J7,0)</f>
        <v>1</v>
      </c>
      <c r="M7">
        <f t="shared" ref="M7:M70" si="4">IF(F7&gt;3,J7,0)</f>
        <v>1</v>
      </c>
      <c r="N7">
        <f t="shared" ref="N7:N70" si="5">IF(D7=1,G7*I7/100,0)</f>
        <v>1</v>
      </c>
      <c r="O7">
        <f t="shared" ref="O7:O69" si="6">IF(ISNUMBER(E7), 0, J7)</f>
        <v>0</v>
      </c>
      <c r="P7" t="s">
        <v>196</v>
      </c>
      <c r="T7">
        <v>1</v>
      </c>
      <c r="U7" t="s">
        <v>148</v>
      </c>
      <c r="X7">
        <f t="shared" si="1"/>
        <v>1</v>
      </c>
      <c r="Y7" t="str">
        <f t="shared" ref="Y7:Y70" si="7">IF(ISNUMBER(E7),"",IF(ISNUMBER(I7),I7,""))</f>
        <v/>
      </c>
    </row>
    <row r="8" spans="1:29">
      <c r="A8" t="s">
        <v>7</v>
      </c>
      <c r="B8" s="6">
        <v>3</v>
      </c>
      <c r="C8">
        <v>1</v>
      </c>
      <c r="D8">
        <v>1</v>
      </c>
      <c r="E8">
        <v>2</v>
      </c>
      <c r="F8">
        <v>4</v>
      </c>
      <c r="G8">
        <v>2</v>
      </c>
      <c r="I8">
        <v>100</v>
      </c>
      <c r="J8">
        <f>IF(ISNUMBER(E8), E8, I8*G8/100)</f>
        <v>2</v>
      </c>
      <c r="K8">
        <f t="shared" si="2"/>
        <v>2</v>
      </c>
      <c r="L8">
        <f t="shared" si="3"/>
        <v>2</v>
      </c>
      <c r="M8">
        <f t="shared" si="4"/>
        <v>2</v>
      </c>
      <c r="N8">
        <f t="shared" si="5"/>
        <v>2</v>
      </c>
      <c r="O8">
        <f t="shared" si="6"/>
        <v>0</v>
      </c>
      <c r="P8" t="s">
        <v>143</v>
      </c>
      <c r="T8">
        <v>1</v>
      </c>
      <c r="U8" t="s">
        <v>148</v>
      </c>
      <c r="X8">
        <f t="shared" si="1"/>
        <v>1</v>
      </c>
      <c r="Y8" t="str">
        <f t="shared" si="7"/>
        <v/>
      </c>
    </row>
    <row r="9" spans="1:29">
      <c r="A9" t="s">
        <v>35</v>
      </c>
      <c r="B9" s="6">
        <v>4</v>
      </c>
      <c r="C9">
        <v>2</v>
      </c>
      <c r="D9">
        <v>1</v>
      </c>
      <c r="E9">
        <v>2</v>
      </c>
      <c r="F9">
        <v>4</v>
      </c>
      <c r="G9">
        <v>2</v>
      </c>
      <c r="I9">
        <v>100</v>
      </c>
      <c r="J9">
        <f t="shared" si="0"/>
        <v>2</v>
      </c>
      <c r="K9">
        <f t="shared" si="2"/>
        <v>2</v>
      </c>
      <c r="L9">
        <f t="shared" si="3"/>
        <v>2</v>
      </c>
      <c r="M9">
        <f t="shared" si="4"/>
        <v>2</v>
      </c>
      <c r="N9">
        <f t="shared" si="5"/>
        <v>2</v>
      </c>
      <c r="O9">
        <f t="shared" si="6"/>
        <v>0</v>
      </c>
      <c r="P9" t="s">
        <v>89</v>
      </c>
      <c r="T9">
        <v>1</v>
      </c>
      <c r="U9" t="s">
        <v>148</v>
      </c>
      <c r="X9">
        <f t="shared" si="1"/>
        <v>1</v>
      </c>
      <c r="Y9" t="str">
        <f t="shared" si="7"/>
        <v/>
      </c>
    </row>
    <row r="10" spans="1:29">
      <c r="A10" t="s">
        <v>36</v>
      </c>
      <c r="B10" s="6">
        <v>5</v>
      </c>
      <c r="C10">
        <v>2</v>
      </c>
      <c r="D10">
        <v>1</v>
      </c>
      <c r="E10">
        <v>1</v>
      </c>
      <c r="F10">
        <v>4</v>
      </c>
      <c r="G10">
        <v>2</v>
      </c>
      <c r="I10">
        <v>50</v>
      </c>
      <c r="J10">
        <f t="shared" si="0"/>
        <v>1</v>
      </c>
      <c r="K10">
        <f t="shared" si="2"/>
        <v>1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0</v>
      </c>
      <c r="P10" t="s">
        <v>92</v>
      </c>
      <c r="T10">
        <v>1</v>
      </c>
      <c r="U10" t="s">
        <v>148</v>
      </c>
      <c r="X10">
        <f t="shared" si="1"/>
        <v>1</v>
      </c>
      <c r="Y10" t="str">
        <f t="shared" si="7"/>
        <v/>
      </c>
    </row>
    <row r="11" spans="1:29">
      <c r="A11" t="s">
        <v>37</v>
      </c>
      <c r="B11" s="6">
        <v>6</v>
      </c>
      <c r="C11">
        <v>2</v>
      </c>
      <c r="D11">
        <v>1</v>
      </c>
      <c r="E11">
        <v>1</v>
      </c>
      <c r="F11">
        <v>4</v>
      </c>
      <c r="G11">
        <v>2</v>
      </c>
      <c r="I11">
        <v>50</v>
      </c>
      <c r="J11">
        <f>IF(ISNUMBER(E11), E11, I11*G11/100)</f>
        <v>1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1</v>
      </c>
      <c r="O11">
        <f t="shared" si="6"/>
        <v>0</v>
      </c>
      <c r="P11" s="18" t="s">
        <v>238</v>
      </c>
      <c r="Q11" s="8"/>
      <c r="R11" s="8"/>
      <c r="T11">
        <v>1</v>
      </c>
      <c r="U11" t="s">
        <v>148</v>
      </c>
      <c r="X11">
        <f t="shared" si="1"/>
        <v>1</v>
      </c>
      <c r="Y11" t="str">
        <f t="shared" si="7"/>
        <v/>
      </c>
    </row>
    <row r="12" spans="1:29">
      <c r="B12" s="6"/>
      <c r="C12" s="1"/>
      <c r="D12">
        <f t="shared" ref="D12:D43" si="8">IF(F12=4, 1,0)</f>
        <v>0</v>
      </c>
      <c r="J12">
        <f t="shared" ref="J12:J74" si="9">IF(ISNUMBER(E12), E12, I12*G12/100)</f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Y12" t="str">
        <f t="shared" si="7"/>
        <v/>
      </c>
      <c r="AB12">
        <v>1</v>
      </c>
      <c r="AC12" t="b">
        <f>AND(IF(AB12&gt;0,1,0),ISNUMBER(AB12))</f>
        <v>1</v>
      </c>
    </row>
    <row r="13" spans="1:29">
      <c r="A13" s="1" t="s">
        <v>8</v>
      </c>
      <c r="B13" s="17"/>
      <c r="D13">
        <f>SUM(J14:J41)</f>
        <v>23.5</v>
      </c>
      <c r="J13">
        <f t="shared" si="9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Y13" t="str">
        <f t="shared" si="7"/>
        <v/>
      </c>
    </row>
    <row r="14" spans="1:29">
      <c r="A14" s="2" t="s">
        <v>9</v>
      </c>
      <c r="B14" s="7">
        <v>7</v>
      </c>
      <c r="C14" s="2">
        <v>1</v>
      </c>
      <c r="D14">
        <v>1</v>
      </c>
      <c r="F14">
        <v>4</v>
      </c>
      <c r="G14">
        <v>2</v>
      </c>
      <c r="I14">
        <v>50</v>
      </c>
      <c r="J14">
        <f t="shared" si="9"/>
        <v>1</v>
      </c>
      <c r="K14">
        <f t="shared" si="2"/>
        <v>1</v>
      </c>
      <c r="L14">
        <f t="shared" si="3"/>
        <v>1</v>
      </c>
      <c r="M14">
        <f t="shared" si="4"/>
        <v>1</v>
      </c>
      <c r="N14">
        <f t="shared" si="5"/>
        <v>1</v>
      </c>
      <c r="O14">
        <f t="shared" si="6"/>
        <v>1</v>
      </c>
      <c r="P14" t="s">
        <v>171</v>
      </c>
      <c r="T14">
        <v>1</v>
      </c>
      <c r="U14" t="s">
        <v>148</v>
      </c>
      <c r="X14">
        <f t="shared" ref="X14:X40" si="10">IF(ISNUMBER(E14),1,0)</f>
        <v>0</v>
      </c>
      <c r="Y14">
        <f t="shared" si="7"/>
        <v>50</v>
      </c>
    </row>
    <row r="15" spans="1:29">
      <c r="A15" s="2" t="s">
        <v>10</v>
      </c>
      <c r="B15" s="7">
        <v>8</v>
      </c>
      <c r="C15" s="2">
        <v>1</v>
      </c>
      <c r="D15">
        <v>1</v>
      </c>
      <c r="F15">
        <v>4</v>
      </c>
      <c r="G15">
        <v>2</v>
      </c>
      <c r="I15">
        <v>50</v>
      </c>
      <c r="J15">
        <f t="shared" si="9"/>
        <v>1</v>
      </c>
      <c r="K15">
        <f t="shared" si="2"/>
        <v>1</v>
      </c>
      <c r="L15">
        <f t="shared" si="3"/>
        <v>1</v>
      </c>
      <c r="M15">
        <f t="shared" si="4"/>
        <v>1</v>
      </c>
      <c r="N15">
        <f t="shared" si="5"/>
        <v>1</v>
      </c>
      <c r="O15">
        <f t="shared" si="6"/>
        <v>1</v>
      </c>
      <c r="P15" t="s">
        <v>142</v>
      </c>
      <c r="T15">
        <v>1</v>
      </c>
      <c r="U15" t="s">
        <v>148</v>
      </c>
      <c r="X15">
        <f t="shared" si="10"/>
        <v>0</v>
      </c>
      <c r="Y15">
        <f t="shared" si="7"/>
        <v>50</v>
      </c>
    </row>
    <row r="16" spans="1:29">
      <c r="A16" s="2" t="s">
        <v>11</v>
      </c>
      <c r="B16" s="7">
        <v>9</v>
      </c>
      <c r="C16" s="2">
        <v>1</v>
      </c>
      <c r="D16">
        <v>1</v>
      </c>
      <c r="F16">
        <v>4</v>
      </c>
      <c r="G16">
        <v>2</v>
      </c>
      <c r="I16">
        <v>50</v>
      </c>
      <c r="J16">
        <f t="shared" si="9"/>
        <v>1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1</v>
      </c>
      <c r="O16">
        <f t="shared" si="6"/>
        <v>1</v>
      </c>
      <c r="P16" s="7" t="s">
        <v>193</v>
      </c>
      <c r="Q16" s="7"/>
      <c r="R16" s="7"/>
      <c r="S16" s="6"/>
      <c r="T16" s="6">
        <v>1</v>
      </c>
      <c r="U16" s="6" t="s">
        <v>148</v>
      </c>
      <c r="X16">
        <f t="shared" si="10"/>
        <v>0</v>
      </c>
      <c r="Y16">
        <f t="shared" si="7"/>
        <v>50</v>
      </c>
    </row>
    <row r="17" spans="1:27">
      <c r="A17" s="2" t="s">
        <v>12</v>
      </c>
      <c r="B17" s="7">
        <v>10</v>
      </c>
      <c r="C17" s="2">
        <v>1</v>
      </c>
      <c r="D17">
        <v>1</v>
      </c>
      <c r="F17">
        <v>2</v>
      </c>
      <c r="G17">
        <v>2</v>
      </c>
      <c r="I17">
        <v>25</v>
      </c>
      <c r="J17">
        <f t="shared" si="9"/>
        <v>0.5</v>
      </c>
      <c r="K17">
        <f t="shared" si="2"/>
        <v>0.5</v>
      </c>
      <c r="L17">
        <f t="shared" si="3"/>
        <v>0</v>
      </c>
      <c r="M17">
        <f t="shared" si="4"/>
        <v>0</v>
      </c>
      <c r="N17">
        <f t="shared" si="5"/>
        <v>0.5</v>
      </c>
      <c r="O17">
        <f t="shared" si="6"/>
        <v>0.5</v>
      </c>
      <c r="P17" t="s">
        <v>188</v>
      </c>
      <c r="T17">
        <v>1</v>
      </c>
      <c r="U17" t="s">
        <v>148</v>
      </c>
      <c r="X17">
        <f t="shared" si="10"/>
        <v>0</v>
      </c>
      <c r="Y17">
        <f t="shared" si="7"/>
        <v>25</v>
      </c>
    </row>
    <row r="18" spans="1:27">
      <c r="A18" s="2" t="s">
        <v>13</v>
      </c>
      <c r="B18" s="7">
        <v>11</v>
      </c>
      <c r="C18" s="2">
        <v>1</v>
      </c>
      <c r="D18">
        <v>1</v>
      </c>
      <c r="F18">
        <v>4</v>
      </c>
      <c r="G18">
        <v>2</v>
      </c>
      <c r="I18">
        <v>50</v>
      </c>
      <c r="J18">
        <f t="shared" si="9"/>
        <v>1</v>
      </c>
      <c r="K18">
        <f t="shared" si="2"/>
        <v>1</v>
      </c>
      <c r="L18">
        <f t="shared" si="3"/>
        <v>1</v>
      </c>
      <c r="M18">
        <f t="shared" si="4"/>
        <v>1</v>
      </c>
      <c r="N18">
        <f t="shared" si="5"/>
        <v>1</v>
      </c>
      <c r="O18">
        <f t="shared" si="6"/>
        <v>1</v>
      </c>
      <c r="P18" t="s">
        <v>179</v>
      </c>
      <c r="T18">
        <v>1</v>
      </c>
      <c r="U18" t="s">
        <v>148</v>
      </c>
      <c r="X18">
        <f t="shared" si="10"/>
        <v>0</v>
      </c>
      <c r="Y18">
        <f t="shared" si="7"/>
        <v>50</v>
      </c>
    </row>
    <row r="19" spans="1:27">
      <c r="A19" s="2" t="s">
        <v>186</v>
      </c>
      <c r="B19" s="7">
        <v>12</v>
      </c>
      <c r="C19" s="2">
        <v>1</v>
      </c>
      <c r="D19">
        <v>1</v>
      </c>
      <c r="F19">
        <v>4</v>
      </c>
      <c r="G19">
        <v>2</v>
      </c>
      <c r="I19">
        <v>25</v>
      </c>
      <c r="J19">
        <f t="shared" si="9"/>
        <v>0.5</v>
      </c>
      <c r="K19">
        <f t="shared" si="2"/>
        <v>0.5</v>
      </c>
      <c r="L19">
        <f t="shared" si="3"/>
        <v>0.5</v>
      </c>
      <c r="M19">
        <f t="shared" si="4"/>
        <v>0.5</v>
      </c>
      <c r="N19">
        <f t="shared" si="5"/>
        <v>0.5</v>
      </c>
      <c r="O19">
        <f t="shared" si="6"/>
        <v>0.5</v>
      </c>
      <c r="P19" s="6" t="s">
        <v>187</v>
      </c>
      <c r="Q19" s="6"/>
      <c r="R19" s="6"/>
      <c r="S19" s="6"/>
      <c r="T19" s="6">
        <v>1</v>
      </c>
      <c r="U19" s="6" t="s">
        <v>148</v>
      </c>
      <c r="X19">
        <f t="shared" si="10"/>
        <v>0</v>
      </c>
      <c r="Y19">
        <f t="shared" si="7"/>
        <v>25</v>
      </c>
    </row>
    <row r="20" spans="1:27">
      <c r="A20" s="2" t="s">
        <v>14</v>
      </c>
      <c r="B20" s="7">
        <v>13</v>
      </c>
      <c r="C20" s="2">
        <v>1</v>
      </c>
      <c r="D20">
        <v>1</v>
      </c>
      <c r="F20">
        <v>4</v>
      </c>
      <c r="G20">
        <v>2</v>
      </c>
      <c r="I20">
        <v>25</v>
      </c>
      <c r="J20">
        <f t="shared" si="9"/>
        <v>0.5</v>
      </c>
      <c r="K20">
        <f t="shared" si="2"/>
        <v>0.5</v>
      </c>
      <c r="L20">
        <f t="shared" si="3"/>
        <v>0.5</v>
      </c>
      <c r="M20">
        <f t="shared" si="4"/>
        <v>0.5</v>
      </c>
      <c r="N20">
        <f t="shared" si="5"/>
        <v>0.5</v>
      </c>
      <c r="O20">
        <f t="shared" si="6"/>
        <v>0.5</v>
      </c>
      <c r="P20" s="6" t="s">
        <v>179</v>
      </c>
      <c r="Q20" s="6"/>
      <c r="R20" s="6"/>
      <c r="S20" s="6"/>
      <c r="T20" s="6">
        <v>1</v>
      </c>
      <c r="U20" s="6" t="s">
        <v>148</v>
      </c>
      <c r="X20">
        <f t="shared" si="10"/>
        <v>0</v>
      </c>
      <c r="Y20">
        <f t="shared" si="7"/>
        <v>25</v>
      </c>
    </row>
    <row r="21" spans="1:27">
      <c r="A21" s="2" t="s">
        <v>15</v>
      </c>
      <c r="B21" s="7">
        <v>14</v>
      </c>
      <c r="C21" s="2">
        <v>1</v>
      </c>
      <c r="D21">
        <v>1</v>
      </c>
      <c r="F21">
        <v>4</v>
      </c>
      <c r="G21">
        <v>2</v>
      </c>
      <c r="I21">
        <v>50</v>
      </c>
      <c r="J21">
        <f t="shared" si="9"/>
        <v>1</v>
      </c>
      <c r="K21">
        <f t="shared" si="2"/>
        <v>1</v>
      </c>
      <c r="L21">
        <f t="shared" si="3"/>
        <v>1</v>
      </c>
      <c r="M21">
        <f t="shared" si="4"/>
        <v>1</v>
      </c>
      <c r="N21">
        <f t="shared" si="5"/>
        <v>1</v>
      </c>
      <c r="O21">
        <f t="shared" si="6"/>
        <v>1</v>
      </c>
      <c r="P21" t="s">
        <v>173</v>
      </c>
      <c r="T21">
        <v>1</v>
      </c>
      <c r="U21" t="s">
        <v>148</v>
      </c>
      <c r="X21">
        <f t="shared" si="10"/>
        <v>0</v>
      </c>
      <c r="Y21">
        <f t="shared" si="7"/>
        <v>50</v>
      </c>
    </row>
    <row r="22" spans="1:27">
      <c r="A22" s="2" t="s">
        <v>16</v>
      </c>
      <c r="B22" s="7">
        <v>15</v>
      </c>
      <c r="C22" s="2">
        <v>1</v>
      </c>
      <c r="D22">
        <v>1</v>
      </c>
      <c r="F22">
        <v>4</v>
      </c>
      <c r="G22">
        <v>2</v>
      </c>
      <c r="I22">
        <v>50</v>
      </c>
      <c r="J22">
        <f t="shared" si="9"/>
        <v>1</v>
      </c>
      <c r="K22">
        <f t="shared" si="2"/>
        <v>1</v>
      </c>
      <c r="L22">
        <f t="shared" si="3"/>
        <v>1</v>
      </c>
      <c r="M22">
        <f t="shared" si="4"/>
        <v>1</v>
      </c>
      <c r="N22">
        <f t="shared" si="5"/>
        <v>1</v>
      </c>
      <c r="O22">
        <f t="shared" si="6"/>
        <v>1</v>
      </c>
      <c r="P22" t="s">
        <v>141</v>
      </c>
      <c r="T22">
        <v>1</v>
      </c>
      <c r="U22" t="s">
        <v>148</v>
      </c>
      <c r="X22">
        <f t="shared" si="10"/>
        <v>0</v>
      </c>
      <c r="Y22">
        <f t="shared" si="7"/>
        <v>50</v>
      </c>
    </row>
    <row r="23" spans="1:27">
      <c r="A23" s="2" t="s">
        <v>228</v>
      </c>
      <c r="B23" s="7">
        <v>16</v>
      </c>
      <c r="C23" s="2">
        <v>1</v>
      </c>
      <c r="D23">
        <v>1</v>
      </c>
      <c r="F23">
        <v>4</v>
      </c>
      <c r="G23">
        <v>2</v>
      </c>
      <c r="I23">
        <v>25</v>
      </c>
      <c r="J23">
        <f t="shared" si="9"/>
        <v>0.5</v>
      </c>
      <c r="K23">
        <f t="shared" si="2"/>
        <v>0.5</v>
      </c>
      <c r="L23">
        <f t="shared" si="3"/>
        <v>0.5</v>
      </c>
      <c r="M23">
        <f t="shared" si="4"/>
        <v>0.5</v>
      </c>
      <c r="N23">
        <f t="shared" si="5"/>
        <v>0.5</v>
      </c>
      <c r="O23">
        <f t="shared" si="6"/>
        <v>0.5</v>
      </c>
      <c r="P23" s="6" t="s">
        <v>177</v>
      </c>
      <c r="Q23" s="6"/>
      <c r="R23" s="6"/>
      <c r="S23" s="6"/>
      <c r="T23" s="6">
        <v>1</v>
      </c>
      <c r="U23" s="6" t="s">
        <v>148</v>
      </c>
      <c r="X23">
        <f t="shared" si="10"/>
        <v>0</v>
      </c>
      <c r="Y23">
        <f t="shared" si="7"/>
        <v>25</v>
      </c>
    </row>
    <row r="24" spans="1:27">
      <c r="A24" s="2" t="s">
        <v>17</v>
      </c>
      <c r="B24" s="7">
        <v>17</v>
      </c>
      <c r="C24" s="2">
        <v>1</v>
      </c>
      <c r="D24">
        <v>1</v>
      </c>
      <c r="E24">
        <v>1</v>
      </c>
      <c r="F24">
        <v>4</v>
      </c>
      <c r="G24">
        <v>2</v>
      </c>
      <c r="I24">
        <v>50</v>
      </c>
      <c r="J24">
        <f t="shared" si="9"/>
        <v>1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0</v>
      </c>
      <c r="P24" t="s">
        <v>191</v>
      </c>
      <c r="S24" t="s">
        <v>251</v>
      </c>
      <c r="T24">
        <v>1</v>
      </c>
      <c r="U24" t="s">
        <v>148</v>
      </c>
      <c r="W24" t="s">
        <v>248</v>
      </c>
      <c r="X24">
        <f t="shared" si="10"/>
        <v>1</v>
      </c>
      <c r="Y24" t="str">
        <f t="shared" si="7"/>
        <v/>
      </c>
      <c r="AA24" t="s">
        <v>250</v>
      </c>
    </row>
    <row r="25" spans="1:27">
      <c r="A25" s="2" t="s">
        <v>18</v>
      </c>
      <c r="B25" s="7">
        <v>18</v>
      </c>
      <c r="C25" s="2">
        <v>1</v>
      </c>
      <c r="D25">
        <v>1</v>
      </c>
      <c r="E25">
        <v>2</v>
      </c>
      <c r="F25">
        <v>4</v>
      </c>
      <c r="G25">
        <v>2</v>
      </c>
      <c r="I25">
        <v>50</v>
      </c>
      <c r="J25">
        <f t="shared" si="9"/>
        <v>2</v>
      </c>
      <c r="K25">
        <f t="shared" si="2"/>
        <v>2</v>
      </c>
      <c r="L25">
        <f t="shared" si="3"/>
        <v>2</v>
      </c>
      <c r="M25">
        <f t="shared" si="4"/>
        <v>2</v>
      </c>
      <c r="N25">
        <f t="shared" si="5"/>
        <v>1</v>
      </c>
      <c r="O25">
        <f t="shared" si="6"/>
        <v>0</v>
      </c>
      <c r="P25" t="s">
        <v>182</v>
      </c>
      <c r="T25">
        <v>1</v>
      </c>
      <c r="U25" t="s">
        <v>148</v>
      </c>
      <c r="W25" t="s">
        <v>249</v>
      </c>
      <c r="X25">
        <f t="shared" si="10"/>
        <v>1</v>
      </c>
      <c r="Y25" t="str">
        <f t="shared" si="7"/>
        <v/>
      </c>
      <c r="AA25" t="s">
        <v>250</v>
      </c>
    </row>
    <row r="26" spans="1:27">
      <c r="A26" s="2" t="s">
        <v>19</v>
      </c>
      <c r="B26" s="7">
        <v>19</v>
      </c>
      <c r="C26" s="2">
        <v>1</v>
      </c>
      <c r="D26">
        <v>1</v>
      </c>
      <c r="F26">
        <v>4</v>
      </c>
      <c r="G26">
        <v>2</v>
      </c>
      <c r="I26">
        <v>25</v>
      </c>
      <c r="J26">
        <f t="shared" si="9"/>
        <v>0.5</v>
      </c>
      <c r="K26">
        <f t="shared" si="2"/>
        <v>0.5</v>
      </c>
      <c r="L26">
        <f t="shared" si="3"/>
        <v>0.5</v>
      </c>
      <c r="M26">
        <f t="shared" si="4"/>
        <v>0.5</v>
      </c>
      <c r="N26">
        <f t="shared" si="5"/>
        <v>0.5</v>
      </c>
      <c r="O26">
        <f t="shared" si="6"/>
        <v>0.5</v>
      </c>
      <c r="P26" t="s">
        <v>176</v>
      </c>
      <c r="T26">
        <v>1</v>
      </c>
      <c r="U26" t="s">
        <v>148</v>
      </c>
      <c r="X26">
        <f t="shared" si="10"/>
        <v>0</v>
      </c>
      <c r="Y26">
        <f t="shared" si="7"/>
        <v>25</v>
      </c>
    </row>
    <row r="27" spans="1:27">
      <c r="A27" s="2" t="s">
        <v>20</v>
      </c>
      <c r="B27" s="7">
        <v>20</v>
      </c>
      <c r="C27" s="2">
        <v>1</v>
      </c>
      <c r="D27">
        <v>1</v>
      </c>
      <c r="E27">
        <v>0</v>
      </c>
      <c r="F27">
        <v>4</v>
      </c>
      <c r="G27">
        <v>2</v>
      </c>
      <c r="I27">
        <v>25</v>
      </c>
      <c r="J27">
        <f t="shared" si="9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0.5</v>
      </c>
      <c r="O27">
        <f t="shared" si="6"/>
        <v>0</v>
      </c>
      <c r="P27" t="s">
        <v>183</v>
      </c>
      <c r="T27">
        <v>1</v>
      </c>
      <c r="U27" t="s">
        <v>148</v>
      </c>
      <c r="X27">
        <f t="shared" si="10"/>
        <v>1</v>
      </c>
      <c r="Y27" t="str">
        <f t="shared" si="7"/>
        <v/>
      </c>
    </row>
    <row r="28" spans="1:27">
      <c r="A28" s="2" t="s">
        <v>21</v>
      </c>
      <c r="B28" s="7">
        <v>21</v>
      </c>
      <c r="C28" s="2">
        <v>1</v>
      </c>
      <c r="D28">
        <v>1</v>
      </c>
      <c r="E28">
        <v>0</v>
      </c>
      <c r="F28">
        <v>4</v>
      </c>
      <c r="G28">
        <v>2</v>
      </c>
      <c r="I28">
        <v>25</v>
      </c>
      <c r="J28">
        <f t="shared" si="9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0.5</v>
      </c>
      <c r="O28">
        <f t="shared" si="6"/>
        <v>0</v>
      </c>
      <c r="P28" t="s">
        <v>192</v>
      </c>
      <c r="T28">
        <v>1</v>
      </c>
      <c r="U28" t="s">
        <v>148</v>
      </c>
      <c r="X28">
        <f t="shared" si="10"/>
        <v>1</v>
      </c>
      <c r="Y28" t="str">
        <f t="shared" si="7"/>
        <v/>
      </c>
    </row>
    <row r="29" spans="1:27">
      <c r="A29" s="2" t="s">
        <v>22</v>
      </c>
      <c r="B29" s="7">
        <v>22</v>
      </c>
      <c r="C29" s="2">
        <v>1</v>
      </c>
      <c r="D29">
        <v>1</v>
      </c>
      <c r="E29">
        <v>0</v>
      </c>
      <c r="F29">
        <v>4</v>
      </c>
      <c r="G29">
        <v>2</v>
      </c>
      <c r="I29">
        <v>25</v>
      </c>
      <c r="J29">
        <f t="shared" si="9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0.5</v>
      </c>
      <c r="O29">
        <f t="shared" si="6"/>
        <v>0</v>
      </c>
      <c r="P29" t="s">
        <v>184</v>
      </c>
      <c r="T29">
        <v>1</v>
      </c>
      <c r="U29" t="s">
        <v>148</v>
      </c>
      <c r="X29">
        <f t="shared" si="10"/>
        <v>1</v>
      </c>
      <c r="Y29" t="str">
        <f t="shared" si="7"/>
        <v/>
      </c>
    </row>
    <row r="30" spans="1:27">
      <c r="A30" s="2" t="s">
        <v>23</v>
      </c>
      <c r="B30" s="7">
        <v>23</v>
      </c>
      <c r="C30" s="2">
        <v>1</v>
      </c>
      <c r="D30">
        <v>1</v>
      </c>
      <c r="F30">
        <v>4</v>
      </c>
      <c r="G30">
        <v>2</v>
      </c>
      <c r="I30">
        <v>25</v>
      </c>
      <c r="J30">
        <f t="shared" si="9"/>
        <v>0.5</v>
      </c>
      <c r="K30">
        <f t="shared" si="2"/>
        <v>0.5</v>
      </c>
      <c r="L30">
        <f t="shared" si="3"/>
        <v>0.5</v>
      </c>
      <c r="M30">
        <f t="shared" si="4"/>
        <v>0.5</v>
      </c>
      <c r="N30">
        <f t="shared" si="5"/>
        <v>0.5</v>
      </c>
      <c r="O30">
        <f t="shared" si="6"/>
        <v>0.5</v>
      </c>
      <c r="P30" t="s">
        <v>172</v>
      </c>
      <c r="T30">
        <v>1</v>
      </c>
      <c r="U30" t="s">
        <v>148</v>
      </c>
      <c r="X30">
        <f t="shared" si="10"/>
        <v>0</v>
      </c>
      <c r="Y30">
        <f t="shared" si="7"/>
        <v>25</v>
      </c>
    </row>
    <row r="31" spans="1:27">
      <c r="A31" s="2" t="s">
        <v>24</v>
      </c>
      <c r="B31" s="7">
        <v>24</v>
      </c>
      <c r="C31" s="2">
        <v>1</v>
      </c>
      <c r="D31">
        <v>1</v>
      </c>
      <c r="E31">
        <v>0</v>
      </c>
      <c r="F31">
        <v>4</v>
      </c>
      <c r="G31">
        <v>2</v>
      </c>
      <c r="I31">
        <v>25</v>
      </c>
      <c r="J31">
        <f t="shared" si="9"/>
        <v>0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0.5</v>
      </c>
      <c r="O31">
        <f t="shared" si="6"/>
        <v>0</v>
      </c>
      <c r="P31" t="s">
        <v>185</v>
      </c>
      <c r="T31">
        <v>1</v>
      </c>
      <c r="U31" t="s">
        <v>148</v>
      </c>
      <c r="X31">
        <f t="shared" si="10"/>
        <v>1</v>
      </c>
      <c r="Y31" t="str">
        <f t="shared" si="7"/>
        <v/>
      </c>
    </row>
    <row r="32" spans="1:27">
      <c r="A32" s="2" t="s">
        <v>25</v>
      </c>
      <c r="B32" s="7">
        <v>25</v>
      </c>
      <c r="C32" s="2">
        <v>1</v>
      </c>
      <c r="D32">
        <v>1</v>
      </c>
      <c r="F32">
        <v>4</v>
      </c>
      <c r="G32">
        <v>2</v>
      </c>
      <c r="I32">
        <v>25</v>
      </c>
      <c r="J32">
        <f t="shared" si="9"/>
        <v>0.5</v>
      </c>
      <c r="K32">
        <f t="shared" si="2"/>
        <v>0.5</v>
      </c>
      <c r="L32">
        <f t="shared" si="3"/>
        <v>0.5</v>
      </c>
      <c r="M32">
        <f t="shared" si="4"/>
        <v>0.5</v>
      </c>
      <c r="N32">
        <f t="shared" si="5"/>
        <v>0.5</v>
      </c>
      <c r="O32">
        <f t="shared" si="6"/>
        <v>0.5</v>
      </c>
      <c r="P32" t="s">
        <v>174</v>
      </c>
      <c r="T32">
        <v>1</v>
      </c>
      <c r="U32" t="s">
        <v>148</v>
      </c>
      <c r="X32">
        <f t="shared" si="10"/>
        <v>0</v>
      </c>
      <c r="Y32">
        <f t="shared" si="7"/>
        <v>25</v>
      </c>
    </row>
    <row r="33" spans="1:27">
      <c r="A33" s="2" t="s">
        <v>26</v>
      </c>
      <c r="B33" s="7">
        <v>26</v>
      </c>
      <c r="C33" s="2">
        <v>1</v>
      </c>
      <c r="D33">
        <v>1</v>
      </c>
      <c r="F33">
        <v>4</v>
      </c>
      <c r="G33">
        <v>2</v>
      </c>
      <c r="I33">
        <v>25</v>
      </c>
      <c r="J33">
        <f t="shared" si="9"/>
        <v>0.5</v>
      </c>
      <c r="K33">
        <f t="shared" si="2"/>
        <v>0.5</v>
      </c>
      <c r="L33">
        <f t="shared" si="3"/>
        <v>0.5</v>
      </c>
      <c r="M33">
        <f t="shared" si="4"/>
        <v>0.5</v>
      </c>
      <c r="N33">
        <f t="shared" si="5"/>
        <v>0.5</v>
      </c>
      <c r="O33">
        <f t="shared" si="6"/>
        <v>0.5</v>
      </c>
      <c r="P33" t="s">
        <v>178</v>
      </c>
      <c r="T33">
        <v>1</v>
      </c>
      <c r="U33" t="s">
        <v>148</v>
      </c>
      <c r="X33">
        <f t="shared" si="10"/>
        <v>0</v>
      </c>
      <c r="Y33">
        <f t="shared" si="7"/>
        <v>25</v>
      </c>
    </row>
    <row r="34" spans="1:27">
      <c r="A34" s="2" t="s">
        <v>38</v>
      </c>
      <c r="B34" s="7">
        <v>27</v>
      </c>
      <c r="C34" s="2">
        <v>2</v>
      </c>
      <c r="D34">
        <v>1</v>
      </c>
      <c r="E34">
        <v>2</v>
      </c>
      <c r="F34">
        <v>4</v>
      </c>
      <c r="G34">
        <v>2</v>
      </c>
      <c r="I34">
        <v>100</v>
      </c>
      <c r="J34">
        <f t="shared" si="9"/>
        <v>2</v>
      </c>
      <c r="K34">
        <f t="shared" si="2"/>
        <v>2</v>
      </c>
      <c r="L34">
        <f t="shared" si="3"/>
        <v>2</v>
      </c>
      <c r="M34">
        <f t="shared" si="4"/>
        <v>2</v>
      </c>
      <c r="N34">
        <f t="shared" si="5"/>
        <v>2</v>
      </c>
      <c r="O34">
        <f t="shared" si="6"/>
        <v>0</v>
      </c>
      <c r="P34" t="s">
        <v>119</v>
      </c>
      <c r="T34">
        <v>1</v>
      </c>
      <c r="U34" t="s">
        <v>148</v>
      </c>
      <c r="W34" t="s">
        <v>245</v>
      </c>
      <c r="X34">
        <f t="shared" si="10"/>
        <v>1</v>
      </c>
      <c r="Y34" t="str">
        <f t="shared" si="7"/>
        <v/>
      </c>
      <c r="AA34" t="s">
        <v>244</v>
      </c>
    </row>
    <row r="35" spans="1:27">
      <c r="A35" s="2" t="s">
        <v>39</v>
      </c>
      <c r="B35" s="7">
        <v>28</v>
      </c>
      <c r="C35" s="2">
        <v>2</v>
      </c>
      <c r="D35">
        <v>1</v>
      </c>
      <c r="F35">
        <v>4</v>
      </c>
      <c r="G35">
        <v>2</v>
      </c>
      <c r="I35">
        <v>100</v>
      </c>
      <c r="J35">
        <f t="shared" si="9"/>
        <v>2</v>
      </c>
      <c r="K35">
        <f t="shared" si="2"/>
        <v>2</v>
      </c>
      <c r="L35">
        <f t="shared" si="3"/>
        <v>2</v>
      </c>
      <c r="M35">
        <f t="shared" si="4"/>
        <v>2</v>
      </c>
      <c r="N35">
        <f t="shared" si="5"/>
        <v>2</v>
      </c>
      <c r="O35">
        <f t="shared" si="6"/>
        <v>2</v>
      </c>
      <c r="P35" t="s">
        <v>94</v>
      </c>
      <c r="T35">
        <v>1</v>
      </c>
      <c r="U35" t="s">
        <v>148</v>
      </c>
      <c r="X35">
        <f t="shared" si="10"/>
        <v>0</v>
      </c>
      <c r="Y35">
        <f t="shared" si="7"/>
        <v>100</v>
      </c>
    </row>
    <row r="36" spans="1:27">
      <c r="A36" t="s">
        <v>260</v>
      </c>
      <c r="B36" s="7">
        <v>29</v>
      </c>
      <c r="C36" s="2">
        <v>2</v>
      </c>
      <c r="D36">
        <v>1</v>
      </c>
      <c r="F36">
        <v>4</v>
      </c>
      <c r="G36">
        <v>2</v>
      </c>
      <c r="I36">
        <v>50</v>
      </c>
      <c r="J36">
        <f t="shared" si="9"/>
        <v>1</v>
      </c>
      <c r="K36">
        <f t="shared" si="2"/>
        <v>1</v>
      </c>
      <c r="L36">
        <f t="shared" si="3"/>
        <v>1</v>
      </c>
      <c r="M36">
        <f t="shared" si="4"/>
        <v>1</v>
      </c>
      <c r="N36">
        <f t="shared" si="5"/>
        <v>1</v>
      </c>
      <c r="O36">
        <f t="shared" si="6"/>
        <v>1</v>
      </c>
      <c r="P36" t="s">
        <v>101</v>
      </c>
      <c r="T36">
        <v>1</v>
      </c>
      <c r="U36" t="s">
        <v>148</v>
      </c>
      <c r="X36">
        <f t="shared" si="10"/>
        <v>0</v>
      </c>
      <c r="Y36">
        <f t="shared" si="7"/>
        <v>50</v>
      </c>
    </row>
    <row r="37" spans="1:27">
      <c r="A37" s="2" t="s">
        <v>40</v>
      </c>
      <c r="B37" s="7">
        <v>30</v>
      </c>
      <c r="C37" s="2">
        <v>2</v>
      </c>
      <c r="D37">
        <v>1</v>
      </c>
      <c r="F37">
        <v>4</v>
      </c>
      <c r="G37">
        <v>2</v>
      </c>
      <c r="I37">
        <v>50</v>
      </c>
      <c r="J37">
        <f t="shared" si="9"/>
        <v>1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  <c r="O37">
        <f t="shared" si="6"/>
        <v>1</v>
      </c>
      <c r="P37" t="s">
        <v>94</v>
      </c>
      <c r="T37">
        <v>1</v>
      </c>
      <c r="U37" t="s">
        <v>148</v>
      </c>
      <c r="X37">
        <f t="shared" si="10"/>
        <v>0</v>
      </c>
      <c r="Y37">
        <f t="shared" si="7"/>
        <v>50</v>
      </c>
    </row>
    <row r="38" spans="1:27">
      <c r="A38" s="2" t="s">
        <v>41</v>
      </c>
      <c r="B38" s="7">
        <v>31</v>
      </c>
      <c r="C38" s="2">
        <v>2</v>
      </c>
      <c r="D38">
        <v>1</v>
      </c>
      <c r="E38">
        <v>1</v>
      </c>
      <c r="F38">
        <v>4</v>
      </c>
      <c r="G38">
        <v>1</v>
      </c>
      <c r="I38">
        <v>100</v>
      </c>
      <c r="J38">
        <f t="shared" si="9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  <c r="O38">
        <f t="shared" si="6"/>
        <v>0</v>
      </c>
      <c r="P38" t="s">
        <v>120</v>
      </c>
      <c r="T38">
        <v>1</v>
      </c>
      <c r="U38" t="s">
        <v>148</v>
      </c>
      <c r="W38" t="s">
        <v>246</v>
      </c>
      <c r="X38">
        <f t="shared" si="10"/>
        <v>1</v>
      </c>
      <c r="Y38" t="str">
        <f t="shared" si="7"/>
        <v/>
      </c>
      <c r="AA38" t="s">
        <v>244</v>
      </c>
    </row>
    <row r="39" spans="1:27">
      <c r="A39" s="2" t="s">
        <v>42</v>
      </c>
      <c r="B39" s="7">
        <v>32</v>
      </c>
      <c r="C39" s="2">
        <v>2</v>
      </c>
      <c r="D39">
        <v>1</v>
      </c>
      <c r="E39">
        <v>2</v>
      </c>
      <c r="F39">
        <v>4</v>
      </c>
      <c r="G39">
        <v>2</v>
      </c>
      <c r="I39">
        <v>50</v>
      </c>
      <c r="J39">
        <f t="shared" si="9"/>
        <v>2</v>
      </c>
      <c r="K39">
        <f t="shared" si="2"/>
        <v>2</v>
      </c>
      <c r="L39">
        <f t="shared" si="3"/>
        <v>2</v>
      </c>
      <c r="M39">
        <f t="shared" si="4"/>
        <v>2</v>
      </c>
      <c r="N39">
        <f t="shared" si="5"/>
        <v>1</v>
      </c>
      <c r="O39">
        <f t="shared" si="6"/>
        <v>0</v>
      </c>
      <c r="P39" t="s">
        <v>160</v>
      </c>
      <c r="T39">
        <v>1</v>
      </c>
      <c r="U39" t="s">
        <v>148</v>
      </c>
      <c r="X39">
        <f t="shared" si="10"/>
        <v>1</v>
      </c>
      <c r="Y39" t="str">
        <f t="shared" si="7"/>
        <v/>
      </c>
    </row>
    <row r="40" spans="1:27">
      <c r="A40" s="2" t="s">
        <v>43</v>
      </c>
      <c r="B40" s="7">
        <v>33</v>
      </c>
      <c r="C40" s="2">
        <v>2</v>
      </c>
      <c r="D40">
        <v>1</v>
      </c>
      <c r="E40">
        <v>1</v>
      </c>
      <c r="F40">
        <v>4</v>
      </c>
      <c r="G40">
        <v>2</v>
      </c>
      <c r="I40">
        <v>50</v>
      </c>
      <c r="J40">
        <f t="shared" si="9"/>
        <v>1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  <c r="O40">
        <f t="shared" si="6"/>
        <v>0</v>
      </c>
      <c r="P40" t="s">
        <v>236</v>
      </c>
      <c r="S40" t="s">
        <v>251</v>
      </c>
      <c r="T40">
        <v>1</v>
      </c>
      <c r="U40" t="s">
        <v>148</v>
      </c>
      <c r="X40">
        <f t="shared" si="10"/>
        <v>1</v>
      </c>
      <c r="Y40" t="str">
        <f t="shared" si="7"/>
        <v/>
      </c>
    </row>
    <row r="41" spans="1:27">
      <c r="A41" t="s">
        <v>98</v>
      </c>
      <c r="B41" s="7">
        <v>34</v>
      </c>
      <c r="C41" s="2">
        <v>2</v>
      </c>
      <c r="D41">
        <v>1</v>
      </c>
      <c r="F41">
        <v>4</v>
      </c>
      <c r="G41">
        <v>1</v>
      </c>
      <c r="I41">
        <v>50</v>
      </c>
      <c r="J41">
        <f t="shared" si="9"/>
        <v>0.5</v>
      </c>
      <c r="K41">
        <f t="shared" si="2"/>
        <v>0.5</v>
      </c>
      <c r="L41">
        <f t="shared" si="3"/>
        <v>0.5</v>
      </c>
      <c r="M41">
        <f t="shared" si="4"/>
        <v>0.5</v>
      </c>
      <c r="N41">
        <f t="shared" si="5"/>
        <v>0.5</v>
      </c>
      <c r="O41">
        <f t="shared" si="6"/>
        <v>0.5</v>
      </c>
      <c r="P41" t="s">
        <v>99</v>
      </c>
      <c r="T41">
        <v>1</v>
      </c>
      <c r="U41" t="s">
        <v>148</v>
      </c>
      <c r="X41">
        <f>IF(ISNUMBER(E41),1,0)</f>
        <v>0</v>
      </c>
      <c r="Y41">
        <f t="shared" si="7"/>
        <v>50</v>
      </c>
    </row>
    <row r="42" spans="1:27">
      <c r="A42" s="2"/>
      <c r="B42" s="7"/>
      <c r="D42">
        <f t="shared" si="8"/>
        <v>0</v>
      </c>
      <c r="J42">
        <f t="shared" si="9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Y42" t="str">
        <f t="shared" si="7"/>
        <v/>
      </c>
    </row>
    <row r="43" spans="1:27">
      <c r="B43" s="6"/>
      <c r="C43" s="1"/>
      <c r="D43">
        <f t="shared" si="8"/>
        <v>0</v>
      </c>
      <c r="J43">
        <f t="shared" si="9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Y43" t="str">
        <f t="shared" si="7"/>
        <v/>
      </c>
    </row>
    <row r="44" spans="1:27">
      <c r="A44" s="1" t="s">
        <v>27</v>
      </c>
      <c r="B44" s="17"/>
      <c r="D44">
        <f>SUM(J45:J50)</f>
        <v>2.0999999999999996</v>
      </c>
      <c r="J44">
        <f t="shared" si="9"/>
        <v>0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Y44" t="str">
        <f t="shared" si="7"/>
        <v/>
      </c>
    </row>
    <row r="45" spans="1:27">
      <c r="A45" t="s">
        <v>28</v>
      </c>
      <c r="B45" s="6">
        <v>35</v>
      </c>
      <c r="C45">
        <v>1</v>
      </c>
      <c r="D45">
        <v>1</v>
      </c>
      <c r="E45">
        <v>1</v>
      </c>
      <c r="F45">
        <v>2</v>
      </c>
      <c r="G45">
        <v>2</v>
      </c>
      <c r="I45">
        <v>25</v>
      </c>
      <c r="J45">
        <f t="shared" si="9"/>
        <v>1</v>
      </c>
      <c r="K45">
        <f t="shared" si="2"/>
        <v>1</v>
      </c>
      <c r="L45">
        <f t="shared" si="3"/>
        <v>0</v>
      </c>
      <c r="M45">
        <f t="shared" si="4"/>
        <v>0</v>
      </c>
      <c r="N45">
        <f t="shared" si="5"/>
        <v>0.5</v>
      </c>
      <c r="O45">
        <f t="shared" si="6"/>
        <v>0</v>
      </c>
      <c r="P45" t="s">
        <v>181</v>
      </c>
      <c r="S45" t="s">
        <v>252</v>
      </c>
      <c r="T45">
        <v>1</v>
      </c>
      <c r="U45" t="s">
        <v>148</v>
      </c>
      <c r="W45" t="s">
        <v>248</v>
      </c>
      <c r="X45">
        <f t="shared" ref="X45:X50" si="11">IF(ISNUMBER(E45),1,0)</f>
        <v>1</v>
      </c>
      <c r="Y45" t="str">
        <f t="shared" si="7"/>
        <v/>
      </c>
      <c r="AA45" t="s">
        <v>250</v>
      </c>
    </row>
    <row r="46" spans="1:27">
      <c r="A46" t="s">
        <v>29</v>
      </c>
      <c r="B46" s="6">
        <v>36</v>
      </c>
      <c r="C46">
        <v>1</v>
      </c>
      <c r="D46">
        <v>1</v>
      </c>
      <c r="F46">
        <v>1</v>
      </c>
      <c r="G46">
        <v>4</v>
      </c>
      <c r="I46">
        <v>10</v>
      </c>
      <c r="J46">
        <f t="shared" si="9"/>
        <v>0.4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0.4</v>
      </c>
      <c r="O46">
        <f t="shared" si="6"/>
        <v>0.4</v>
      </c>
      <c r="P46" t="s">
        <v>194</v>
      </c>
      <c r="T46">
        <v>1</v>
      </c>
      <c r="U46" t="s">
        <v>148</v>
      </c>
      <c r="X46">
        <f t="shared" si="11"/>
        <v>0</v>
      </c>
      <c r="Y46">
        <f t="shared" si="7"/>
        <v>10</v>
      </c>
    </row>
    <row r="47" spans="1:27">
      <c r="A47" t="s">
        <v>30</v>
      </c>
      <c r="B47" s="6">
        <v>37</v>
      </c>
      <c r="C47">
        <v>1</v>
      </c>
      <c r="D47">
        <v>1</v>
      </c>
      <c r="E47">
        <v>0</v>
      </c>
      <c r="F47">
        <v>1</v>
      </c>
      <c r="G47">
        <v>4</v>
      </c>
      <c r="I47">
        <v>10</v>
      </c>
      <c r="J47">
        <f t="shared" si="9"/>
        <v>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0.4</v>
      </c>
      <c r="O47">
        <f t="shared" si="6"/>
        <v>0</v>
      </c>
      <c r="P47" t="s">
        <v>175</v>
      </c>
      <c r="T47">
        <v>1</v>
      </c>
      <c r="U47" t="s">
        <v>148</v>
      </c>
      <c r="X47">
        <f t="shared" si="11"/>
        <v>1</v>
      </c>
      <c r="Y47" t="str">
        <f t="shared" si="7"/>
        <v/>
      </c>
    </row>
    <row r="48" spans="1:27">
      <c r="A48" t="s">
        <v>31</v>
      </c>
      <c r="B48" s="6">
        <v>38</v>
      </c>
      <c r="C48">
        <v>1</v>
      </c>
      <c r="D48">
        <v>1</v>
      </c>
      <c r="F48">
        <v>3</v>
      </c>
      <c r="G48">
        <v>2</v>
      </c>
      <c r="I48">
        <v>10</v>
      </c>
      <c r="J48">
        <f t="shared" si="9"/>
        <v>0.2</v>
      </c>
      <c r="K48">
        <f t="shared" si="2"/>
        <v>0.2</v>
      </c>
      <c r="L48">
        <f t="shared" si="3"/>
        <v>0.2</v>
      </c>
      <c r="M48">
        <f t="shared" si="4"/>
        <v>0</v>
      </c>
      <c r="N48">
        <f t="shared" si="5"/>
        <v>0.2</v>
      </c>
      <c r="O48">
        <f t="shared" si="6"/>
        <v>0.2</v>
      </c>
      <c r="P48" t="s">
        <v>190</v>
      </c>
      <c r="S48" t="s">
        <v>44</v>
      </c>
      <c r="T48">
        <v>1</v>
      </c>
      <c r="U48" t="s">
        <v>148</v>
      </c>
      <c r="X48">
        <f t="shared" si="11"/>
        <v>0</v>
      </c>
      <c r="Y48">
        <f t="shared" si="7"/>
        <v>10</v>
      </c>
    </row>
    <row r="49" spans="1:29">
      <c r="A49" t="s">
        <v>32</v>
      </c>
      <c r="B49" s="6">
        <v>39</v>
      </c>
      <c r="C49">
        <v>1</v>
      </c>
      <c r="D49">
        <v>1</v>
      </c>
      <c r="E49">
        <v>0</v>
      </c>
      <c r="F49">
        <v>3</v>
      </c>
      <c r="G49">
        <v>2</v>
      </c>
      <c r="I49">
        <v>10</v>
      </c>
      <c r="J49">
        <f t="shared" si="9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0.2</v>
      </c>
      <c r="O49">
        <f t="shared" si="6"/>
        <v>0</v>
      </c>
      <c r="P49" t="s">
        <v>180</v>
      </c>
      <c r="S49" t="s">
        <v>44</v>
      </c>
      <c r="T49">
        <v>1</v>
      </c>
      <c r="U49" t="s">
        <v>148</v>
      </c>
      <c r="X49">
        <f t="shared" si="11"/>
        <v>1</v>
      </c>
      <c r="Y49" t="str">
        <f t="shared" si="7"/>
        <v/>
      </c>
    </row>
    <row r="50" spans="1:29">
      <c r="A50" t="s">
        <v>229</v>
      </c>
      <c r="B50" s="6">
        <v>40</v>
      </c>
      <c r="C50">
        <v>1</v>
      </c>
      <c r="D50">
        <v>1</v>
      </c>
      <c r="F50">
        <v>3</v>
      </c>
      <c r="G50">
        <v>2</v>
      </c>
      <c r="I50">
        <v>25</v>
      </c>
      <c r="J50">
        <f t="shared" si="9"/>
        <v>0.5</v>
      </c>
      <c r="K50">
        <f t="shared" si="2"/>
        <v>0.5</v>
      </c>
      <c r="L50">
        <f t="shared" si="3"/>
        <v>0.5</v>
      </c>
      <c r="M50">
        <f t="shared" si="4"/>
        <v>0</v>
      </c>
      <c r="N50">
        <f t="shared" si="5"/>
        <v>0.5</v>
      </c>
      <c r="O50">
        <f t="shared" si="6"/>
        <v>0.5</v>
      </c>
      <c r="P50" s="6" t="s">
        <v>195</v>
      </c>
      <c r="Q50" s="6"/>
      <c r="R50" s="6"/>
      <c r="S50" s="6" t="s">
        <v>45</v>
      </c>
      <c r="T50" s="6">
        <v>1</v>
      </c>
      <c r="U50" s="6" t="s">
        <v>148</v>
      </c>
      <c r="X50">
        <f t="shared" si="11"/>
        <v>0</v>
      </c>
      <c r="Y50">
        <f t="shared" si="7"/>
        <v>25</v>
      </c>
      <c r="AC50">
        <v>1</v>
      </c>
    </row>
    <row r="51" spans="1:29">
      <c r="B51" s="6"/>
      <c r="J51">
        <f t="shared" si="9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Y51" t="str">
        <f t="shared" si="7"/>
        <v/>
      </c>
    </row>
    <row r="52" spans="1:29">
      <c r="A52" s="1" t="s">
        <v>48</v>
      </c>
      <c r="B52" s="17"/>
      <c r="D52">
        <f>SUM(J53:J59)</f>
        <v>10</v>
      </c>
      <c r="J52">
        <f t="shared" si="9"/>
        <v>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Y52" t="str">
        <f t="shared" si="7"/>
        <v/>
      </c>
    </row>
    <row r="53" spans="1:29">
      <c r="A53" t="s">
        <v>47</v>
      </c>
      <c r="B53" s="6">
        <v>41</v>
      </c>
      <c r="C53">
        <v>1</v>
      </c>
      <c r="D53">
        <v>1</v>
      </c>
      <c r="E53">
        <v>1</v>
      </c>
      <c r="F53">
        <v>4</v>
      </c>
      <c r="G53">
        <v>1</v>
      </c>
      <c r="I53">
        <v>100</v>
      </c>
      <c r="J53">
        <f t="shared" si="9"/>
        <v>1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0</v>
      </c>
      <c r="P53" s="6" t="s">
        <v>170</v>
      </c>
      <c r="Q53" s="6"/>
      <c r="R53" s="6"/>
      <c r="S53" s="6"/>
      <c r="T53" s="6">
        <v>1</v>
      </c>
      <c r="U53" s="6" t="s">
        <v>148</v>
      </c>
      <c r="V53" s="6"/>
      <c r="X53">
        <f t="shared" ref="X53:X59" si="12">IF(ISNUMBER(E53),1,0)</f>
        <v>1</v>
      </c>
      <c r="Y53" t="str">
        <f t="shared" si="7"/>
        <v/>
      </c>
    </row>
    <row r="54" spans="1:29">
      <c r="A54" t="s">
        <v>50</v>
      </c>
      <c r="B54" s="6">
        <v>42</v>
      </c>
      <c r="C54">
        <v>1</v>
      </c>
      <c r="D54">
        <v>1</v>
      </c>
      <c r="F54">
        <v>4</v>
      </c>
      <c r="G54">
        <v>2</v>
      </c>
      <c r="I54">
        <v>100</v>
      </c>
      <c r="J54">
        <f t="shared" si="9"/>
        <v>2</v>
      </c>
      <c r="K54">
        <f t="shared" si="2"/>
        <v>2</v>
      </c>
      <c r="L54">
        <f t="shared" si="3"/>
        <v>2</v>
      </c>
      <c r="M54">
        <f t="shared" si="4"/>
        <v>2</v>
      </c>
      <c r="N54">
        <f t="shared" si="5"/>
        <v>2</v>
      </c>
      <c r="O54">
        <f t="shared" si="6"/>
        <v>2</v>
      </c>
      <c r="P54" s="6" t="s">
        <v>106</v>
      </c>
      <c r="Q54" s="6"/>
      <c r="R54" s="6"/>
      <c r="S54" s="6"/>
      <c r="T54" s="6">
        <v>1</v>
      </c>
      <c r="U54" s="6" t="s">
        <v>148</v>
      </c>
      <c r="X54">
        <f t="shared" si="12"/>
        <v>0</v>
      </c>
      <c r="Y54">
        <f t="shared" si="7"/>
        <v>100</v>
      </c>
    </row>
    <row r="55" spans="1:29">
      <c r="A55" t="s">
        <v>49</v>
      </c>
      <c r="B55" s="6">
        <v>43</v>
      </c>
      <c r="C55">
        <v>1</v>
      </c>
      <c r="D55">
        <v>1</v>
      </c>
      <c r="E55">
        <v>1</v>
      </c>
      <c r="F55">
        <v>4</v>
      </c>
      <c r="G55">
        <v>1</v>
      </c>
      <c r="I55">
        <v>100</v>
      </c>
      <c r="J55">
        <f t="shared" si="9"/>
        <v>1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1</v>
      </c>
      <c r="O55">
        <f t="shared" si="6"/>
        <v>0</v>
      </c>
      <c r="P55" s="6" t="s">
        <v>197</v>
      </c>
      <c r="Q55" s="6"/>
      <c r="R55" s="6"/>
      <c r="S55" s="6"/>
      <c r="T55" s="6">
        <v>1</v>
      </c>
      <c r="U55" s="6" t="s">
        <v>148</v>
      </c>
      <c r="V55" s="6"/>
      <c r="X55">
        <f t="shared" si="12"/>
        <v>1</v>
      </c>
      <c r="Y55" t="str">
        <f t="shared" si="7"/>
        <v/>
      </c>
    </row>
    <row r="56" spans="1:29">
      <c r="A56" t="s">
        <v>75</v>
      </c>
      <c r="B56" s="6">
        <v>44</v>
      </c>
      <c r="C56">
        <v>1</v>
      </c>
      <c r="D56">
        <v>1</v>
      </c>
      <c r="E56">
        <v>2</v>
      </c>
      <c r="F56">
        <v>4</v>
      </c>
      <c r="G56">
        <v>2</v>
      </c>
      <c r="I56">
        <v>100</v>
      </c>
      <c r="J56">
        <f t="shared" si="9"/>
        <v>2</v>
      </c>
      <c r="K56">
        <f t="shared" si="2"/>
        <v>2</v>
      </c>
      <c r="L56">
        <f t="shared" si="3"/>
        <v>2</v>
      </c>
      <c r="M56">
        <f t="shared" si="4"/>
        <v>2</v>
      </c>
      <c r="N56">
        <f t="shared" si="5"/>
        <v>2</v>
      </c>
      <c r="O56">
        <f t="shared" si="6"/>
        <v>0</v>
      </c>
      <c r="P56" t="s">
        <v>137</v>
      </c>
      <c r="T56">
        <v>1</v>
      </c>
      <c r="U56" t="s">
        <v>148</v>
      </c>
      <c r="W56" t="s">
        <v>264</v>
      </c>
      <c r="X56">
        <f t="shared" si="12"/>
        <v>1</v>
      </c>
      <c r="Y56" t="str">
        <f t="shared" si="7"/>
        <v/>
      </c>
      <c r="AA56" t="s">
        <v>250</v>
      </c>
    </row>
    <row r="57" spans="1:29">
      <c r="A57" t="s">
        <v>51</v>
      </c>
      <c r="B57" s="6">
        <v>45</v>
      </c>
      <c r="C57">
        <v>2</v>
      </c>
      <c r="D57">
        <v>1</v>
      </c>
      <c r="E57">
        <v>1</v>
      </c>
      <c r="F57">
        <v>4</v>
      </c>
      <c r="G57">
        <v>1</v>
      </c>
      <c r="I57">
        <v>100</v>
      </c>
      <c r="J57">
        <f t="shared" si="9"/>
        <v>1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0</v>
      </c>
      <c r="P57" t="s">
        <v>107</v>
      </c>
      <c r="T57">
        <v>1</v>
      </c>
      <c r="U57" t="s">
        <v>148</v>
      </c>
      <c r="V57" t="s">
        <v>148</v>
      </c>
      <c r="X57">
        <f t="shared" si="12"/>
        <v>1</v>
      </c>
      <c r="Y57" t="str">
        <f t="shared" si="7"/>
        <v/>
      </c>
    </row>
    <row r="58" spans="1:29">
      <c r="A58" t="s">
        <v>52</v>
      </c>
      <c r="B58" s="6">
        <v>46</v>
      </c>
      <c r="C58">
        <v>2</v>
      </c>
      <c r="D58">
        <v>1</v>
      </c>
      <c r="E58">
        <v>1</v>
      </c>
      <c r="F58">
        <v>4</v>
      </c>
      <c r="G58">
        <v>2</v>
      </c>
      <c r="I58">
        <v>100</v>
      </c>
      <c r="J58">
        <f t="shared" si="9"/>
        <v>1</v>
      </c>
      <c r="K58">
        <f t="shared" si="2"/>
        <v>1</v>
      </c>
      <c r="L58">
        <f t="shared" si="3"/>
        <v>1</v>
      </c>
      <c r="M58">
        <f t="shared" si="4"/>
        <v>1</v>
      </c>
      <c r="N58">
        <f t="shared" si="5"/>
        <v>2</v>
      </c>
      <c r="O58">
        <f t="shared" si="6"/>
        <v>0</v>
      </c>
      <c r="P58" t="s">
        <v>117</v>
      </c>
      <c r="S58" t="s">
        <v>251</v>
      </c>
      <c r="T58">
        <v>1</v>
      </c>
      <c r="U58" t="s">
        <v>148</v>
      </c>
      <c r="X58">
        <f t="shared" si="12"/>
        <v>1</v>
      </c>
      <c r="Y58" t="str">
        <f t="shared" si="7"/>
        <v/>
      </c>
    </row>
    <row r="59" spans="1:29">
      <c r="A59" t="s">
        <v>53</v>
      </c>
      <c r="B59" s="6">
        <v>47</v>
      </c>
      <c r="C59">
        <v>2</v>
      </c>
      <c r="D59">
        <v>1</v>
      </c>
      <c r="E59">
        <v>2</v>
      </c>
      <c r="F59">
        <v>4</v>
      </c>
      <c r="G59">
        <v>2</v>
      </c>
      <c r="I59">
        <v>100</v>
      </c>
      <c r="J59">
        <f t="shared" si="9"/>
        <v>2</v>
      </c>
      <c r="K59">
        <f t="shared" si="2"/>
        <v>2</v>
      </c>
      <c r="L59">
        <f t="shared" si="3"/>
        <v>2</v>
      </c>
      <c r="M59">
        <f t="shared" si="4"/>
        <v>2</v>
      </c>
      <c r="N59">
        <f t="shared" si="5"/>
        <v>2</v>
      </c>
      <c r="O59">
        <f t="shared" si="6"/>
        <v>0</v>
      </c>
      <c r="P59" t="s">
        <v>242</v>
      </c>
      <c r="T59">
        <v>1</v>
      </c>
      <c r="U59" t="s">
        <v>148</v>
      </c>
      <c r="X59">
        <f t="shared" si="12"/>
        <v>1</v>
      </c>
      <c r="Y59" t="str">
        <f t="shared" si="7"/>
        <v/>
      </c>
    </row>
    <row r="60" spans="1:29">
      <c r="B60" s="6"/>
      <c r="J60">
        <f t="shared" si="9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Y60" t="str">
        <f t="shared" si="7"/>
        <v/>
      </c>
    </row>
    <row r="61" spans="1:29">
      <c r="A61" s="1" t="s">
        <v>46</v>
      </c>
      <c r="B61" s="17"/>
      <c r="D61">
        <f>SUM(J62:J85)</f>
        <v>32.299999999999997</v>
      </c>
      <c r="J61">
        <f t="shared" si="9"/>
        <v>0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Y61" t="str">
        <f t="shared" si="7"/>
        <v/>
      </c>
    </row>
    <row r="62" spans="1:29">
      <c r="A62" t="s">
        <v>220</v>
      </c>
      <c r="B62" s="6">
        <v>48</v>
      </c>
      <c r="C62">
        <v>1</v>
      </c>
      <c r="D62">
        <v>1</v>
      </c>
      <c r="F62">
        <v>4</v>
      </c>
      <c r="G62">
        <v>2</v>
      </c>
      <c r="I62">
        <v>90</v>
      </c>
      <c r="J62">
        <f t="shared" si="9"/>
        <v>1.8</v>
      </c>
      <c r="K62">
        <f t="shared" si="2"/>
        <v>1.8</v>
      </c>
      <c r="L62">
        <f t="shared" si="3"/>
        <v>1.8</v>
      </c>
      <c r="M62">
        <f t="shared" si="4"/>
        <v>1.8</v>
      </c>
      <c r="N62">
        <f t="shared" si="5"/>
        <v>1.8</v>
      </c>
      <c r="O62">
        <f t="shared" si="6"/>
        <v>1.8</v>
      </c>
      <c r="P62" s="6" t="s">
        <v>239</v>
      </c>
      <c r="Q62" s="6"/>
      <c r="R62" s="6"/>
      <c r="S62" s="6"/>
      <c r="T62" s="6">
        <v>1</v>
      </c>
      <c r="U62" s="6" t="s">
        <v>148</v>
      </c>
      <c r="V62" s="6"/>
      <c r="X62">
        <f t="shared" ref="X62:X86" si="13">IF(ISNUMBER(E62),1,0)</f>
        <v>0</v>
      </c>
      <c r="Y62">
        <f t="shared" si="7"/>
        <v>90</v>
      </c>
    </row>
    <row r="63" spans="1:29">
      <c r="A63" t="s">
        <v>266</v>
      </c>
      <c r="B63" s="6">
        <v>48.5</v>
      </c>
      <c r="C63">
        <v>2</v>
      </c>
      <c r="D63">
        <v>2</v>
      </c>
      <c r="G63">
        <v>2</v>
      </c>
      <c r="I63">
        <v>50</v>
      </c>
      <c r="J63">
        <f t="shared" si="9"/>
        <v>1</v>
      </c>
      <c r="N63">
        <f t="shared" si="5"/>
        <v>0</v>
      </c>
      <c r="O63">
        <f t="shared" si="6"/>
        <v>1</v>
      </c>
      <c r="P63" s="6" t="s">
        <v>267</v>
      </c>
      <c r="Q63" s="6"/>
      <c r="R63" s="6"/>
      <c r="S63" s="6"/>
      <c r="T63" s="6"/>
      <c r="U63" s="6"/>
      <c r="V63" s="6"/>
      <c r="Y63">
        <f t="shared" si="7"/>
        <v>50</v>
      </c>
    </row>
    <row r="64" spans="1:29">
      <c r="A64" t="s">
        <v>54</v>
      </c>
      <c r="B64" s="6">
        <v>49</v>
      </c>
      <c r="C64">
        <v>1</v>
      </c>
      <c r="D64">
        <v>1</v>
      </c>
      <c r="F64">
        <v>4</v>
      </c>
      <c r="G64">
        <v>2</v>
      </c>
      <c r="I64">
        <v>90</v>
      </c>
      <c r="J64">
        <f t="shared" si="9"/>
        <v>1.8</v>
      </c>
      <c r="K64">
        <f t="shared" si="2"/>
        <v>1.8</v>
      </c>
      <c r="L64">
        <f t="shared" si="3"/>
        <v>1.8</v>
      </c>
      <c r="M64">
        <f t="shared" si="4"/>
        <v>1.8</v>
      </c>
      <c r="N64">
        <f t="shared" si="5"/>
        <v>1.8</v>
      </c>
      <c r="O64">
        <f t="shared" si="6"/>
        <v>1.8</v>
      </c>
      <c r="P64" s="6" t="s">
        <v>103</v>
      </c>
      <c r="Q64" s="6"/>
      <c r="R64" s="6"/>
      <c r="S64" s="6"/>
      <c r="T64" s="6">
        <v>1</v>
      </c>
      <c r="U64" s="6" t="s">
        <v>148</v>
      </c>
      <c r="V64" s="6"/>
      <c r="X64">
        <f t="shared" si="13"/>
        <v>0</v>
      </c>
      <c r="Y64">
        <f t="shared" si="7"/>
        <v>90</v>
      </c>
    </row>
    <row r="65" spans="1:25">
      <c r="A65" t="s">
        <v>55</v>
      </c>
      <c r="B65" s="6">
        <v>50</v>
      </c>
      <c r="C65">
        <v>1</v>
      </c>
      <c r="D65">
        <v>1</v>
      </c>
      <c r="F65">
        <v>3</v>
      </c>
      <c r="G65">
        <v>1</v>
      </c>
      <c r="I65">
        <v>90</v>
      </c>
      <c r="J65">
        <f t="shared" si="9"/>
        <v>0.9</v>
      </c>
      <c r="K65">
        <f t="shared" si="2"/>
        <v>0.9</v>
      </c>
      <c r="L65">
        <f t="shared" si="3"/>
        <v>0.9</v>
      </c>
      <c r="M65">
        <f t="shared" si="4"/>
        <v>0</v>
      </c>
      <c r="N65">
        <f t="shared" si="5"/>
        <v>0.9</v>
      </c>
      <c r="O65">
        <f t="shared" si="6"/>
        <v>0.9</v>
      </c>
      <c r="P65" s="6" t="s">
        <v>103</v>
      </c>
      <c r="Q65" s="6"/>
      <c r="R65" s="6"/>
      <c r="S65" s="6" t="s">
        <v>259</v>
      </c>
      <c r="T65" s="6">
        <v>1</v>
      </c>
      <c r="U65" s="6" t="s">
        <v>148</v>
      </c>
      <c r="V65" s="6"/>
      <c r="X65">
        <f t="shared" si="13"/>
        <v>0</v>
      </c>
      <c r="Y65">
        <f t="shared" si="7"/>
        <v>90</v>
      </c>
    </row>
    <row r="66" spans="1:25">
      <c r="A66" t="s">
        <v>56</v>
      </c>
      <c r="B66" s="6">
        <v>51</v>
      </c>
      <c r="C66">
        <v>1</v>
      </c>
      <c r="D66">
        <v>1</v>
      </c>
      <c r="F66">
        <v>3</v>
      </c>
      <c r="G66">
        <v>1</v>
      </c>
      <c r="I66">
        <v>90</v>
      </c>
      <c r="J66">
        <f t="shared" si="9"/>
        <v>0.9</v>
      </c>
      <c r="K66">
        <f t="shared" si="2"/>
        <v>0.9</v>
      </c>
      <c r="L66">
        <f t="shared" si="3"/>
        <v>0.9</v>
      </c>
      <c r="M66">
        <f t="shared" si="4"/>
        <v>0</v>
      </c>
      <c r="N66">
        <f t="shared" si="5"/>
        <v>0.9</v>
      </c>
      <c r="O66">
        <f t="shared" si="6"/>
        <v>0.9</v>
      </c>
      <c r="P66" s="6" t="s">
        <v>198</v>
      </c>
      <c r="Q66" s="6"/>
      <c r="R66" s="6"/>
      <c r="S66" s="6"/>
      <c r="T66" s="6">
        <v>1</v>
      </c>
      <c r="U66" s="6" t="s">
        <v>148</v>
      </c>
      <c r="V66" s="6"/>
      <c r="X66">
        <f t="shared" si="13"/>
        <v>0</v>
      </c>
      <c r="Y66">
        <f t="shared" si="7"/>
        <v>90</v>
      </c>
    </row>
    <row r="67" spans="1:25">
      <c r="A67" t="s">
        <v>165</v>
      </c>
      <c r="B67" s="6">
        <v>52</v>
      </c>
      <c r="C67">
        <v>1</v>
      </c>
      <c r="D67">
        <v>1</v>
      </c>
      <c r="E67">
        <v>2</v>
      </c>
      <c r="F67">
        <v>3</v>
      </c>
      <c r="G67">
        <v>2</v>
      </c>
      <c r="I67">
        <v>90</v>
      </c>
      <c r="J67">
        <f t="shared" si="9"/>
        <v>2</v>
      </c>
      <c r="K67">
        <f t="shared" si="2"/>
        <v>2</v>
      </c>
      <c r="L67">
        <f t="shared" si="3"/>
        <v>2</v>
      </c>
      <c r="M67">
        <f t="shared" si="4"/>
        <v>0</v>
      </c>
      <c r="N67">
        <f t="shared" si="5"/>
        <v>1.8</v>
      </c>
      <c r="O67">
        <f t="shared" si="6"/>
        <v>0</v>
      </c>
      <c r="P67" s="6" t="s">
        <v>126</v>
      </c>
      <c r="Q67" s="6"/>
      <c r="R67" s="6"/>
      <c r="S67" s="6"/>
      <c r="T67" s="6">
        <v>1</v>
      </c>
      <c r="U67" s="6" t="s">
        <v>148</v>
      </c>
      <c r="V67" s="6"/>
      <c r="X67">
        <f t="shared" si="13"/>
        <v>1</v>
      </c>
      <c r="Y67" t="str">
        <f t="shared" si="7"/>
        <v/>
      </c>
    </row>
    <row r="68" spans="1:25">
      <c r="A68" t="s">
        <v>189</v>
      </c>
      <c r="B68" s="6">
        <v>53</v>
      </c>
      <c r="C68">
        <v>1</v>
      </c>
      <c r="D68">
        <v>1</v>
      </c>
      <c r="E68">
        <v>1</v>
      </c>
      <c r="G68">
        <v>2</v>
      </c>
      <c r="I68">
        <v>90</v>
      </c>
      <c r="J68">
        <f t="shared" si="9"/>
        <v>1</v>
      </c>
      <c r="N68">
        <f t="shared" si="5"/>
        <v>1.8</v>
      </c>
      <c r="O68">
        <f t="shared" si="6"/>
        <v>0</v>
      </c>
      <c r="P68" s="6" t="s">
        <v>170</v>
      </c>
      <c r="Q68" s="6"/>
      <c r="R68" s="6"/>
      <c r="S68" s="6" t="s">
        <v>268</v>
      </c>
      <c r="T68" s="6">
        <v>1</v>
      </c>
      <c r="U68" s="6" t="s">
        <v>148</v>
      </c>
      <c r="V68" s="6"/>
      <c r="X68">
        <f t="shared" si="13"/>
        <v>1</v>
      </c>
      <c r="Y68" t="str">
        <f t="shared" si="7"/>
        <v/>
      </c>
    </row>
    <row r="69" spans="1:25">
      <c r="A69" t="s">
        <v>57</v>
      </c>
      <c r="B69" s="6">
        <v>54</v>
      </c>
      <c r="C69">
        <v>1</v>
      </c>
      <c r="D69">
        <v>1</v>
      </c>
      <c r="F69">
        <v>3</v>
      </c>
      <c r="G69">
        <v>1</v>
      </c>
      <c r="I69">
        <v>90</v>
      </c>
      <c r="J69">
        <f t="shared" si="9"/>
        <v>0.9</v>
      </c>
      <c r="K69">
        <f t="shared" si="2"/>
        <v>0.9</v>
      </c>
      <c r="L69">
        <f t="shared" si="3"/>
        <v>0.9</v>
      </c>
      <c r="M69">
        <f t="shared" si="4"/>
        <v>0</v>
      </c>
      <c r="N69">
        <f t="shared" si="5"/>
        <v>0.9</v>
      </c>
      <c r="O69">
        <f t="shared" si="6"/>
        <v>0.9</v>
      </c>
      <c r="P69" s="6" t="s">
        <v>109</v>
      </c>
      <c r="Q69" s="6"/>
      <c r="R69" s="6"/>
      <c r="S69" s="6"/>
      <c r="T69" s="6">
        <v>1</v>
      </c>
      <c r="U69" s="6" t="s">
        <v>148</v>
      </c>
      <c r="V69" s="6"/>
      <c r="X69">
        <f t="shared" si="13"/>
        <v>0</v>
      </c>
      <c r="Y69">
        <f t="shared" si="7"/>
        <v>90</v>
      </c>
    </row>
    <row r="70" spans="1:25">
      <c r="A70" t="s">
        <v>254</v>
      </c>
      <c r="B70" s="6">
        <v>55</v>
      </c>
      <c r="C70">
        <v>1</v>
      </c>
      <c r="D70">
        <v>1</v>
      </c>
      <c r="E70">
        <v>2</v>
      </c>
      <c r="F70">
        <v>4</v>
      </c>
      <c r="G70">
        <v>2</v>
      </c>
      <c r="I70">
        <v>90</v>
      </c>
      <c r="J70">
        <f t="shared" si="9"/>
        <v>2</v>
      </c>
      <c r="K70">
        <f t="shared" si="2"/>
        <v>2</v>
      </c>
      <c r="L70">
        <f t="shared" si="3"/>
        <v>2</v>
      </c>
      <c r="M70">
        <f t="shared" si="4"/>
        <v>2</v>
      </c>
      <c r="N70">
        <f t="shared" si="5"/>
        <v>1.8</v>
      </c>
      <c r="O70">
        <f t="shared" ref="O70:O122" si="14">IF(ISNUMBER(E70), 0, J70)</f>
        <v>0</v>
      </c>
      <c r="P70" s="6" t="s">
        <v>198</v>
      </c>
      <c r="Q70" s="6"/>
      <c r="R70" s="6"/>
      <c r="S70" s="6" t="s">
        <v>255</v>
      </c>
      <c r="T70" s="6">
        <v>1</v>
      </c>
      <c r="U70" s="6" t="s">
        <v>148</v>
      </c>
      <c r="V70" s="6"/>
      <c r="X70">
        <f t="shared" si="13"/>
        <v>1</v>
      </c>
      <c r="Y70" t="str">
        <f t="shared" si="7"/>
        <v/>
      </c>
    </row>
    <row r="71" spans="1:25">
      <c r="A71" t="s">
        <v>58</v>
      </c>
      <c r="B71" s="6">
        <v>56</v>
      </c>
      <c r="C71">
        <v>1</v>
      </c>
      <c r="D71">
        <v>1</v>
      </c>
      <c r="E71">
        <v>2</v>
      </c>
      <c r="F71">
        <v>4</v>
      </c>
      <c r="G71">
        <v>2</v>
      </c>
      <c r="I71">
        <v>90</v>
      </c>
      <c r="J71">
        <f t="shared" si="9"/>
        <v>2</v>
      </c>
      <c r="K71">
        <f t="shared" ref="K71:K86" si="15">IF(F71&gt;1,J71,0)</f>
        <v>2</v>
      </c>
      <c r="L71">
        <f t="shared" ref="L71:L86" si="16">IF(F71&gt;2,J71,0)</f>
        <v>2</v>
      </c>
      <c r="M71">
        <f t="shared" ref="M71:M86" si="17">IF(F71&gt;3,J71,0)</f>
        <v>2</v>
      </c>
      <c r="N71">
        <f t="shared" ref="N71:N110" si="18">IF(D71=1,G71*I71/100,0)</f>
        <v>1.8</v>
      </c>
      <c r="O71">
        <f t="shared" si="14"/>
        <v>0</v>
      </c>
      <c r="P71" s="6" t="s">
        <v>104</v>
      </c>
      <c r="Q71" s="6"/>
      <c r="R71" s="6"/>
      <c r="S71" s="6"/>
      <c r="T71" s="6">
        <v>1</v>
      </c>
      <c r="U71" s="6" t="s">
        <v>148</v>
      </c>
      <c r="V71" s="6"/>
      <c r="X71">
        <f t="shared" si="13"/>
        <v>1</v>
      </c>
      <c r="Y71" t="str">
        <f t="shared" ref="Y71:Y131" si="19">IF(ISNUMBER(E71),"",IF(ISNUMBER(I71),I71,""))</f>
        <v/>
      </c>
    </row>
    <row r="72" spans="1:25">
      <c r="A72" t="s">
        <v>59</v>
      </c>
      <c r="B72" s="6">
        <v>57</v>
      </c>
      <c r="C72">
        <v>2</v>
      </c>
      <c r="D72">
        <v>1</v>
      </c>
      <c r="E72">
        <v>2</v>
      </c>
      <c r="F72">
        <v>4</v>
      </c>
      <c r="G72">
        <v>2</v>
      </c>
      <c r="I72">
        <v>90</v>
      </c>
      <c r="J72">
        <f t="shared" si="9"/>
        <v>2</v>
      </c>
      <c r="K72">
        <f t="shared" si="15"/>
        <v>2</v>
      </c>
      <c r="L72">
        <f t="shared" si="16"/>
        <v>2</v>
      </c>
      <c r="M72">
        <f t="shared" si="17"/>
        <v>2</v>
      </c>
      <c r="N72">
        <f t="shared" si="18"/>
        <v>1.8</v>
      </c>
      <c r="O72">
        <f t="shared" si="14"/>
        <v>0</v>
      </c>
      <c r="P72" t="s">
        <v>100</v>
      </c>
      <c r="T72">
        <v>1</v>
      </c>
      <c r="U72" t="s">
        <v>148</v>
      </c>
      <c r="V72" t="s">
        <v>148</v>
      </c>
      <c r="X72">
        <f t="shared" si="13"/>
        <v>1</v>
      </c>
      <c r="Y72" t="str">
        <f t="shared" si="19"/>
        <v/>
      </c>
    </row>
    <row r="73" spans="1:25">
      <c r="A73" t="s">
        <v>60</v>
      </c>
      <c r="B73" s="6">
        <v>58</v>
      </c>
      <c r="C73">
        <v>2</v>
      </c>
      <c r="D73">
        <v>1</v>
      </c>
      <c r="E73">
        <v>2</v>
      </c>
      <c r="F73">
        <v>4</v>
      </c>
      <c r="G73">
        <v>2</v>
      </c>
      <c r="I73">
        <v>90</v>
      </c>
      <c r="J73">
        <f t="shared" si="9"/>
        <v>2</v>
      </c>
      <c r="K73">
        <f t="shared" si="15"/>
        <v>2</v>
      </c>
      <c r="L73">
        <f t="shared" si="16"/>
        <v>2</v>
      </c>
      <c r="M73">
        <f t="shared" si="17"/>
        <v>2</v>
      </c>
      <c r="N73">
        <f t="shared" si="18"/>
        <v>1.8</v>
      </c>
      <c r="O73">
        <f t="shared" si="14"/>
        <v>0</v>
      </c>
      <c r="P73" t="s">
        <v>112</v>
      </c>
      <c r="T73">
        <v>1</v>
      </c>
      <c r="U73" t="s">
        <v>148</v>
      </c>
      <c r="V73" t="s">
        <v>148</v>
      </c>
      <c r="X73">
        <f t="shared" si="13"/>
        <v>1</v>
      </c>
      <c r="Y73" t="str">
        <f t="shared" si="19"/>
        <v/>
      </c>
    </row>
    <row r="74" spans="1:25">
      <c r="A74" t="s">
        <v>61</v>
      </c>
      <c r="B74" s="6">
        <v>59</v>
      </c>
      <c r="C74">
        <v>2</v>
      </c>
      <c r="D74">
        <v>1</v>
      </c>
      <c r="E74">
        <v>2</v>
      </c>
      <c r="F74">
        <v>4</v>
      </c>
      <c r="G74">
        <v>2</v>
      </c>
      <c r="I74">
        <v>90</v>
      </c>
      <c r="J74">
        <f t="shared" si="9"/>
        <v>2</v>
      </c>
      <c r="K74">
        <f t="shared" si="15"/>
        <v>2</v>
      </c>
      <c r="L74">
        <f t="shared" si="16"/>
        <v>2</v>
      </c>
      <c r="M74">
        <f t="shared" si="17"/>
        <v>2</v>
      </c>
      <c r="N74">
        <f t="shared" si="18"/>
        <v>1.8</v>
      </c>
      <c r="O74">
        <f t="shared" si="14"/>
        <v>0</v>
      </c>
      <c r="P74" t="s">
        <v>113</v>
      </c>
      <c r="T74">
        <v>1</v>
      </c>
      <c r="U74" t="s">
        <v>148</v>
      </c>
      <c r="X74">
        <f t="shared" si="13"/>
        <v>1</v>
      </c>
      <c r="Y74" t="str">
        <f t="shared" si="19"/>
        <v/>
      </c>
    </row>
    <row r="75" spans="1:25">
      <c r="A75" t="s">
        <v>62</v>
      </c>
      <c r="B75" s="6">
        <v>60</v>
      </c>
      <c r="C75">
        <v>2</v>
      </c>
      <c r="D75">
        <v>1</v>
      </c>
      <c r="F75">
        <v>4</v>
      </c>
      <c r="G75">
        <v>1</v>
      </c>
      <c r="I75">
        <v>90</v>
      </c>
      <c r="J75">
        <f t="shared" ref="J75:J127" si="20">IF(ISNUMBER(E75), E75, I75*G75/100)</f>
        <v>0.9</v>
      </c>
      <c r="K75">
        <f t="shared" si="15"/>
        <v>0.9</v>
      </c>
      <c r="L75">
        <f t="shared" si="16"/>
        <v>0.9</v>
      </c>
      <c r="M75">
        <f t="shared" si="17"/>
        <v>0.9</v>
      </c>
      <c r="N75">
        <f t="shared" si="18"/>
        <v>0.9</v>
      </c>
      <c r="O75">
        <f t="shared" si="14"/>
        <v>0.9</v>
      </c>
      <c r="P75" t="s">
        <v>105</v>
      </c>
      <c r="T75">
        <v>1</v>
      </c>
      <c r="U75" t="s">
        <v>148</v>
      </c>
      <c r="X75">
        <f t="shared" si="13"/>
        <v>0</v>
      </c>
      <c r="Y75">
        <f t="shared" si="19"/>
        <v>90</v>
      </c>
    </row>
    <row r="76" spans="1:25">
      <c r="A76" t="s">
        <v>63</v>
      </c>
      <c r="B76" s="6">
        <v>61</v>
      </c>
      <c r="C76">
        <v>2</v>
      </c>
      <c r="D76">
        <v>1</v>
      </c>
      <c r="F76">
        <v>3</v>
      </c>
      <c r="G76">
        <v>1</v>
      </c>
      <c r="I76">
        <v>90</v>
      </c>
      <c r="J76">
        <f t="shared" si="20"/>
        <v>0.9</v>
      </c>
      <c r="K76">
        <f t="shared" si="15"/>
        <v>0.9</v>
      </c>
      <c r="L76">
        <f t="shared" si="16"/>
        <v>0.9</v>
      </c>
      <c r="M76">
        <f t="shared" si="17"/>
        <v>0</v>
      </c>
      <c r="N76">
        <f t="shared" si="18"/>
        <v>0.9</v>
      </c>
      <c r="O76">
        <f t="shared" si="14"/>
        <v>0.9</v>
      </c>
      <c r="P76" t="s">
        <v>162</v>
      </c>
      <c r="T76">
        <v>1</v>
      </c>
      <c r="U76" t="s">
        <v>148</v>
      </c>
      <c r="X76">
        <f t="shared" si="13"/>
        <v>0</v>
      </c>
      <c r="Y76">
        <f t="shared" si="19"/>
        <v>90</v>
      </c>
    </row>
    <row r="77" spans="1:25">
      <c r="A77" t="s">
        <v>64</v>
      </c>
      <c r="B77" s="6">
        <v>62</v>
      </c>
      <c r="C77">
        <v>2</v>
      </c>
      <c r="D77">
        <v>1</v>
      </c>
      <c r="E77">
        <v>2</v>
      </c>
      <c r="F77">
        <v>3</v>
      </c>
      <c r="G77">
        <v>2</v>
      </c>
      <c r="I77">
        <v>90</v>
      </c>
      <c r="J77">
        <f t="shared" si="20"/>
        <v>2</v>
      </c>
      <c r="K77">
        <f t="shared" si="15"/>
        <v>2</v>
      </c>
      <c r="L77">
        <f t="shared" si="16"/>
        <v>2</v>
      </c>
      <c r="M77">
        <f t="shared" si="17"/>
        <v>0</v>
      </c>
      <c r="N77">
        <f t="shared" si="18"/>
        <v>1.8</v>
      </c>
      <c r="O77">
        <f t="shared" si="14"/>
        <v>0</v>
      </c>
      <c r="P77" t="s">
        <v>153</v>
      </c>
      <c r="T77">
        <v>1</v>
      </c>
      <c r="U77" t="s">
        <v>148</v>
      </c>
      <c r="V77" t="s">
        <v>148</v>
      </c>
      <c r="X77">
        <f t="shared" si="13"/>
        <v>1</v>
      </c>
      <c r="Y77" t="str">
        <f t="shared" si="19"/>
        <v/>
      </c>
    </row>
    <row r="78" spans="1:25">
      <c r="A78" t="s">
        <v>164</v>
      </c>
      <c r="B78" s="6">
        <v>63</v>
      </c>
      <c r="C78">
        <v>2</v>
      </c>
      <c r="D78">
        <v>1</v>
      </c>
      <c r="E78">
        <v>1</v>
      </c>
      <c r="F78">
        <v>3</v>
      </c>
      <c r="G78">
        <v>1</v>
      </c>
      <c r="I78">
        <v>90</v>
      </c>
      <c r="J78">
        <f t="shared" si="20"/>
        <v>1</v>
      </c>
      <c r="K78">
        <f t="shared" si="15"/>
        <v>1</v>
      </c>
      <c r="L78">
        <f t="shared" si="16"/>
        <v>1</v>
      </c>
      <c r="M78">
        <f t="shared" si="17"/>
        <v>0</v>
      </c>
      <c r="N78">
        <f t="shared" si="18"/>
        <v>0.9</v>
      </c>
      <c r="O78">
        <f t="shared" si="14"/>
        <v>0</v>
      </c>
      <c r="P78" t="s">
        <v>154</v>
      </c>
      <c r="T78">
        <v>1</v>
      </c>
      <c r="U78" t="s">
        <v>148</v>
      </c>
      <c r="X78">
        <f t="shared" si="13"/>
        <v>1</v>
      </c>
      <c r="Y78" t="str">
        <f t="shared" si="19"/>
        <v/>
      </c>
    </row>
    <row r="79" spans="1:25">
      <c r="A79" t="s">
        <v>66</v>
      </c>
      <c r="B79" s="6">
        <v>64</v>
      </c>
      <c r="C79">
        <v>2</v>
      </c>
      <c r="D79">
        <v>1</v>
      </c>
      <c r="F79">
        <v>4</v>
      </c>
      <c r="G79">
        <v>1</v>
      </c>
      <c r="I79">
        <v>90</v>
      </c>
      <c r="J79">
        <f t="shared" si="20"/>
        <v>0.9</v>
      </c>
      <c r="K79">
        <f t="shared" si="15"/>
        <v>0.9</v>
      </c>
      <c r="L79">
        <f t="shared" si="16"/>
        <v>0.9</v>
      </c>
      <c r="M79">
        <f t="shared" si="17"/>
        <v>0.9</v>
      </c>
      <c r="N79">
        <f t="shared" si="18"/>
        <v>0.9</v>
      </c>
      <c r="O79">
        <f t="shared" si="14"/>
        <v>0.9</v>
      </c>
      <c r="P79" t="s">
        <v>111</v>
      </c>
      <c r="T79">
        <v>1</v>
      </c>
      <c r="U79" t="s">
        <v>148</v>
      </c>
      <c r="X79">
        <f t="shared" si="13"/>
        <v>0</v>
      </c>
      <c r="Y79">
        <f t="shared" si="19"/>
        <v>90</v>
      </c>
    </row>
    <row r="80" spans="1:25">
      <c r="A80" t="s">
        <v>125</v>
      </c>
      <c r="B80" s="6">
        <v>65</v>
      </c>
      <c r="C80">
        <v>2</v>
      </c>
      <c r="D80">
        <v>1</v>
      </c>
      <c r="E80">
        <v>1</v>
      </c>
      <c r="F80">
        <v>4</v>
      </c>
      <c r="G80">
        <v>1</v>
      </c>
      <c r="I80">
        <v>90</v>
      </c>
      <c r="J80">
        <f t="shared" si="20"/>
        <v>1</v>
      </c>
      <c r="K80">
        <f t="shared" si="15"/>
        <v>1</v>
      </c>
      <c r="L80">
        <f t="shared" si="16"/>
        <v>1</v>
      </c>
      <c r="M80">
        <f t="shared" si="17"/>
        <v>1</v>
      </c>
      <c r="N80">
        <f t="shared" si="18"/>
        <v>0.9</v>
      </c>
      <c r="O80">
        <f t="shared" si="14"/>
        <v>0</v>
      </c>
      <c r="P80" t="s">
        <v>110</v>
      </c>
      <c r="T80">
        <v>1</v>
      </c>
      <c r="U80" t="s">
        <v>148</v>
      </c>
      <c r="X80">
        <f t="shared" si="13"/>
        <v>1</v>
      </c>
      <c r="Y80" t="str">
        <f t="shared" si="19"/>
        <v/>
      </c>
    </row>
    <row r="81" spans="1:27">
      <c r="A81" t="s">
        <v>263</v>
      </c>
      <c r="B81" s="6">
        <v>66</v>
      </c>
      <c r="C81">
        <v>2</v>
      </c>
      <c r="D81">
        <v>1</v>
      </c>
      <c r="E81">
        <v>2</v>
      </c>
      <c r="F81">
        <v>4</v>
      </c>
      <c r="G81">
        <v>1</v>
      </c>
      <c r="I81">
        <v>90</v>
      </c>
      <c r="J81">
        <f t="shared" si="20"/>
        <v>2</v>
      </c>
      <c r="K81">
        <f t="shared" si="15"/>
        <v>2</v>
      </c>
      <c r="L81">
        <f t="shared" si="16"/>
        <v>2</v>
      </c>
      <c r="M81">
        <f t="shared" si="17"/>
        <v>2</v>
      </c>
      <c r="N81">
        <f t="shared" si="18"/>
        <v>0.9</v>
      </c>
      <c r="O81">
        <f t="shared" si="14"/>
        <v>0</v>
      </c>
      <c r="P81" t="s">
        <v>90</v>
      </c>
      <c r="T81">
        <v>1</v>
      </c>
      <c r="U81" t="s">
        <v>148</v>
      </c>
      <c r="X81">
        <f t="shared" si="13"/>
        <v>1</v>
      </c>
      <c r="Y81" t="str">
        <f t="shared" si="19"/>
        <v/>
      </c>
    </row>
    <row r="82" spans="1:27">
      <c r="A82" t="s">
        <v>65</v>
      </c>
      <c r="B82" s="6">
        <v>67</v>
      </c>
      <c r="C82">
        <v>2</v>
      </c>
      <c r="D82">
        <v>1</v>
      </c>
      <c r="E82">
        <v>1</v>
      </c>
      <c r="F82">
        <v>3</v>
      </c>
      <c r="G82">
        <v>1</v>
      </c>
      <c r="I82">
        <v>90</v>
      </c>
      <c r="J82">
        <f t="shared" si="20"/>
        <v>1</v>
      </c>
      <c r="K82">
        <f t="shared" si="15"/>
        <v>1</v>
      </c>
      <c r="L82">
        <f t="shared" si="16"/>
        <v>1</v>
      </c>
      <c r="M82">
        <f t="shared" si="17"/>
        <v>0</v>
      </c>
      <c r="N82">
        <f t="shared" si="18"/>
        <v>0.9</v>
      </c>
      <c r="O82">
        <f t="shared" si="14"/>
        <v>0</v>
      </c>
      <c r="P82" t="s">
        <v>113</v>
      </c>
      <c r="T82" s="6">
        <v>1</v>
      </c>
      <c r="U82" s="6" t="s">
        <v>148</v>
      </c>
      <c r="X82">
        <f t="shared" si="13"/>
        <v>1</v>
      </c>
      <c r="Y82" t="str">
        <f t="shared" si="19"/>
        <v/>
      </c>
    </row>
    <row r="83" spans="1:27">
      <c r="A83" t="s">
        <v>167</v>
      </c>
      <c r="B83" s="6">
        <v>68</v>
      </c>
      <c r="C83">
        <v>2</v>
      </c>
      <c r="D83">
        <v>1</v>
      </c>
      <c r="F83">
        <v>3</v>
      </c>
      <c r="G83">
        <v>1</v>
      </c>
      <c r="I83">
        <v>90</v>
      </c>
      <c r="J83">
        <f t="shared" si="20"/>
        <v>0.9</v>
      </c>
      <c r="K83">
        <f t="shared" si="15"/>
        <v>0.9</v>
      </c>
      <c r="L83">
        <f t="shared" si="16"/>
        <v>0.9</v>
      </c>
      <c r="M83">
        <f t="shared" si="17"/>
        <v>0</v>
      </c>
      <c r="N83">
        <f t="shared" si="18"/>
        <v>0.9</v>
      </c>
      <c r="O83">
        <f t="shared" si="14"/>
        <v>0.9</v>
      </c>
      <c r="P83" t="s">
        <v>168</v>
      </c>
      <c r="T83">
        <v>1</v>
      </c>
      <c r="U83" t="s">
        <v>148</v>
      </c>
      <c r="X83">
        <f t="shared" si="13"/>
        <v>0</v>
      </c>
      <c r="Y83">
        <f t="shared" si="19"/>
        <v>90</v>
      </c>
    </row>
    <row r="84" spans="1:27">
      <c r="A84" t="s">
        <v>221</v>
      </c>
      <c r="B84" s="6">
        <v>69</v>
      </c>
      <c r="C84">
        <v>2</v>
      </c>
      <c r="D84">
        <v>1</v>
      </c>
      <c r="F84">
        <v>3</v>
      </c>
      <c r="G84">
        <v>1</v>
      </c>
      <c r="I84">
        <v>90</v>
      </c>
      <c r="J84">
        <f t="shared" si="20"/>
        <v>0.9</v>
      </c>
      <c r="K84">
        <f t="shared" si="15"/>
        <v>0.9</v>
      </c>
      <c r="L84">
        <f t="shared" si="16"/>
        <v>0.9</v>
      </c>
      <c r="M84">
        <f t="shared" si="17"/>
        <v>0</v>
      </c>
      <c r="N84">
        <f t="shared" si="18"/>
        <v>0.9</v>
      </c>
      <c r="O84">
        <f t="shared" si="14"/>
        <v>0.9</v>
      </c>
      <c r="P84" s="6" t="s">
        <v>169</v>
      </c>
      <c r="Q84" s="6"/>
      <c r="R84" s="6"/>
      <c r="S84" s="6"/>
      <c r="T84" s="6">
        <v>1</v>
      </c>
      <c r="U84" s="6" t="s">
        <v>148</v>
      </c>
      <c r="X84">
        <f t="shared" si="13"/>
        <v>0</v>
      </c>
      <c r="Y84">
        <f t="shared" si="19"/>
        <v>90</v>
      </c>
    </row>
    <row r="85" spans="1:27">
      <c r="A85" t="s">
        <v>247</v>
      </c>
      <c r="B85" s="6">
        <v>70</v>
      </c>
      <c r="C85">
        <v>2</v>
      </c>
      <c r="D85">
        <v>1</v>
      </c>
      <c r="F85">
        <v>1</v>
      </c>
      <c r="G85">
        <v>2</v>
      </c>
      <c r="I85">
        <v>25</v>
      </c>
      <c r="J85">
        <f t="shared" si="20"/>
        <v>0.5</v>
      </c>
      <c r="K85">
        <f t="shared" si="15"/>
        <v>0</v>
      </c>
      <c r="L85">
        <f t="shared" si="16"/>
        <v>0</v>
      </c>
      <c r="M85">
        <f t="shared" si="17"/>
        <v>0</v>
      </c>
      <c r="N85">
        <f t="shared" si="18"/>
        <v>0.5</v>
      </c>
      <c r="O85">
        <f t="shared" si="14"/>
        <v>0.5</v>
      </c>
      <c r="P85" t="s">
        <v>163</v>
      </c>
      <c r="T85">
        <v>1</v>
      </c>
      <c r="U85" t="s">
        <v>148</v>
      </c>
      <c r="X85">
        <f t="shared" si="13"/>
        <v>0</v>
      </c>
      <c r="Y85">
        <f t="shared" si="19"/>
        <v>25</v>
      </c>
    </row>
    <row r="86" spans="1:27">
      <c r="A86" t="s">
        <v>222</v>
      </c>
      <c r="B86" s="6">
        <v>71</v>
      </c>
      <c r="C86">
        <v>2</v>
      </c>
      <c r="D86">
        <v>1</v>
      </c>
      <c r="F86">
        <v>3</v>
      </c>
      <c r="G86">
        <v>2</v>
      </c>
      <c r="I86">
        <v>90</v>
      </c>
      <c r="J86">
        <f t="shared" si="20"/>
        <v>1.8</v>
      </c>
      <c r="K86">
        <f t="shared" si="15"/>
        <v>1.8</v>
      </c>
      <c r="L86">
        <f t="shared" si="16"/>
        <v>1.8</v>
      </c>
      <c r="M86">
        <f t="shared" si="17"/>
        <v>0</v>
      </c>
      <c r="N86">
        <f t="shared" si="18"/>
        <v>1.8</v>
      </c>
      <c r="O86">
        <f t="shared" si="14"/>
        <v>1.8</v>
      </c>
      <c r="P86" t="s">
        <v>166</v>
      </c>
      <c r="T86">
        <v>1</v>
      </c>
      <c r="U86" t="s">
        <v>148</v>
      </c>
      <c r="X86">
        <f t="shared" si="13"/>
        <v>0</v>
      </c>
      <c r="Y86">
        <f t="shared" si="19"/>
        <v>90</v>
      </c>
    </row>
    <row r="87" spans="1:27">
      <c r="B87" s="6"/>
      <c r="J87">
        <f t="shared" si="20"/>
        <v>0</v>
      </c>
      <c r="K87">
        <f t="shared" ref="K87:K111" si="21">IF(F87&gt;1,J87,0)</f>
        <v>0</v>
      </c>
      <c r="L87">
        <f t="shared" ref="L87:L111" si="22">IF(F87&gt;2,J87,0)</f>
        <v>0</v>
      </c>
      <c r="M87">
        <f t="shared" ref="M87:M111" si="23">IF(F87&gt;3,J87,0)</f>
        <v>0</v>
      </c>
      <c r="N87">
        <f t="shared" si="18"/>
        <v>0</v>
      </c>
      <c r="O87">
        <f t="shared" si="14"/>
        <v>0</v>
      </c>
      <c r="Y87" t="str">
        <f t="shared" si="19"/>
        <v/>
      </c>
    </row>
    <row r="88" spans="1:27">
      <c r="A88" s="1" t="s">
        <v>71</v>
      </c>
      <c r="B88" s="17"/>
      <c r="D88">
        <f>SUM(J89:J103)</f>
        <v>21.400000000000002</v>
      </c>
      <c r="J88">
        <f t="shared" si="20"/>
        <v>0</v>
      </c>
      <c r="K88">
        <f t="shared" si="21"/>
        <v>0</v>
      </c>
      <c r="L88">
        <f t="shared" si="22"/>
        <v>0</v>
      </c>
      <c r="M88">
        <f t="shared" si="23"/>
        <v>0</v>
      </c>
      <c r="N88">
        <f t="shared" si="18"/>
        <v>0</v>
      </c>
      <c r="O88">
        <f t="shared" si="14"/>
        <v>0</v>
      </c>
      <c r="Y88" t="str">
        <f t="shared" si="19"/>
        <v/>
      </c>
    </row>
    <row r="89" spans="1:27">
      <c r="A89" s="2" t="s">
        <v>78</v>
      </c>
      <c r="B89" s="7">
        <v>72</v>
      </c>
      <c r="C89">
        <v>1</v>
      </c>
      <c r="D89">
        <v>1</v>
      </c>
      <c r="E89">
        <v>1</v>
      </c>
      <c r="F89">
        <v>4</v>
      </c>
      <c r="G89">
        <v>1</v>
      </c>
      <c r="I89">
        <v>100</v>
      </c>
      <c r="J89">
        <f t="shared" si="20"/>
        <v>1</v>
      </c>
      <c r="K89">
        <f t="shared" si="21"/>
        <v>1</v>
      </c>
      <c r="L89">
        <f t="shared" si="22"/>
        <v>1</v>
      </c>
      <c r="M89">
        <f t="shared" si="23"/>
        <v>1</v>
      </c>
      <c r="N89">
        <f t="shared" si="18"/>
        <v>1</v>
      </c>
      <c r="O89">
        <f t="shared" si="14"/>
        <v>0</v>
      </c>
      <c r="P89" t="s">
        <v>151</v>
      </c>
      <c r="T89">
        <v>1</v>
      </c>
      <c r="U89" t="s">
        <v>148</v>
      </c>
      <c r="X89">
        <f t="shared" ref="X89:X114" si="24">IF(ISNUMBER(E89),1,0)</f>
        <v>1</v>
      </c>
      <c r="Y89" t="str">
        <f t="shared" si="19"/>
        <v/>
      </c>
    </row>
    <row r="90" spans="1:27">
      <c r="A90" t="s">
        <v>72</v>
      </c>
      <c r="B90" s="7">
        <v>73</v>
      </c>
      <c r="C90">
        <v>1</v>
      </c>
      <c r="D90">
        <v>1</v>
      </c>
      <c r="E90">
        <v>2</v>
      </c>
      <c r="F90">
        <v>4</v>
      </c>
      <c r="G90">
        <v>2</v>
      </c>
      <c r="I90">
        <v>80</v>
      </c>
      <c r="J90">
        <f t="shared" si="20"/>
        <v>2</v>
      </c>
      <c r="K90">
        <f t="shared" si="21"/>
        <v>2</v>
      </c>
      <c r="L90">
        <f t="shared" si="22"/>
        <v>2</v>
      </c>
      <c r="M90">
        <f t="shared" si="23"/>
        <v>2</v>
      </c>
      <c r="N90">
        <f t="shared" si="18"/>
        <v>1.6</v>
      </c>
      <c r="O90">
        <f t="shared" si="14"/>
        <v>0</v>
      </c>
      <c r="P90" t="s">
        <v>147</v>
      </c>
      <c r="T90">
        <v>1</v>
      </c>
      <c r="U90" t="s">
        <v>148</v>
      </c>
      <c r="X90">
        <f t="shared" si="24"/>
        <v>1</v>
      </c>
      <c r="Y90" t="str">
        <f t="shared" si="19"/>
        <v/>
      </c>
    </row>
    <row r="91" spans="1:27">
      <c r="A91" t="s">
        <v>132</v>
      </c>
      <c r="B91" s="7">
        <v>74</v>
      </c>
      <c r="C91">
        <v>1</v>
      </c>
      <c r="D91">
        <v>1</v>
      </c>
      <c r="E91">
        <v>2</v>
      </c>
      <c r="F91">
        <v>4</v>
      </c>
      <c r="G91">
        <v>2</v>
      </c>
      <c r="I91">
        <v>80</v>
      </c>
      <c r="J91">
        <f t="shared" si="20"/>
        <v>2</v>
      </c>
      <c r="K91">
        <f t="shared" si="21"/>
        <v>2</v>
      </c>
      <c r="L91">
        <f t="shared" si="22"/>
        <v>2</v>
      </c>
      <c r="M91">
        <f t="shared" si="23"/>
        <v>2</v>
      </c>
      <c r="N91">
        <f t="shared" si="18"/>
        <v>1.6</v>
      </c>
      <c r="O91">
        <f t="shared" si="14"/>
        <v>0</v>
      </c>
      <c r="P91" t="s">
        <v>131</v>
      </c>
      <c r="T91">
        <v>1</v>
      </c>
      <c r="U91" t="s">
        <v>148</v>
      </c>
      <c r="W91" t="s">
        <v>265</v>
      </c>
      <c r="X91">
        <f t="shared" si="24"/>
        <v>1</v>
      </c>
      <c r="Y91" t="str">
        <f t="shared" si="19"/>
        <v/>
      </c>
      <c r="AA91" t="s">
        <v>244</v>
      </c>
    </row>
    <row r="92" spans="1:27">
      <c r="A92" t="s">
        <v>73</v>
      </c>
      <c r="B92" s="7">
        <v>75</v>
      </c>
      <c r="C92">
        <v>1</v>
      </c>
      <c r="D92">
        <v>1</v>
      </c>
      <c r="E92">
        <v>1</v>
      </c>
      <c r="F92">
        <v>4</v>
      </c>
      <c r="G92">
        <v>1</v>
      </c>
      <c r="I92">
        <v>80</v>
      </c>
      <c r="J92">
        <f t="shared" si="20"/>
        <v>1</v>
      </c>
      <c r="K92">
        <f t="shared" si="21"/>
        <v>1</v>
      </c>
      <c r="L92">
        <f t="shared" si="22"/>
        <v>1</v>
      </c>
      <c r="M92">
        <f t="shared" si="23"/>
        <v>1</v>
      </c>
      <c r="N92">
        <f t="shared" si="18"/>
        <v>0.8</v>
      </c>
      <c r="O92">
        <f t="shared" si="14"/>
        <v>0</v>
      </c>
      <c r="P92" t="s">
        <v>127</v>
      </c>
      <c r="T92">
        <v>1</v>
      </c>
      <c r="U92" t="s">
        <v>148</v>
      </c>
      <c r="X92">
        <f t="shared" si="24"/>
        <v>1</v>
      </c>
      <c r="Y92" t="str">
        <f t="shared" si="19"/>
        <v/>
      </c>
    </row>
    <row r="93" spans="1:27">
      <c r="A93" t="s">
        <v>74</v>
      </c>
      <c r="B93" s="7">
        <v>76</v>
      </c>
      <c r="C93">
        <v>1</v>
      </c>
      <c r="D93">
        <v>1</v>
      </c>
      <c r="F93">
        <v>4</v>
      </c>
      <c r="G93">
        <v>2</v>
      </c>
      <c r="I93">
        <v>80</v>
      </c>
      <c r="J93">
        <f t="shared" si="20"/>
        <v>1.6</v>
      </c>
      <c r="K93">
        <f t="shared" si="21"/>
        <v>1.6</v>
      </c>
      <c r="L93">
        <f t="shared" si="22"/>
        <v>1.6</v>
      </c>
      <c r="M93">
        <f t="shared" si="23"/>
        <v>1.6</v>
      </c>
      <c r="N93">
        <f t="shared" si="18"/>
        <v>1.6</v>
      </c>
      <c r="O93">
        <f t="shared" si="14"/>
        <v>1.6</v>
      </c>
      <c r="P93" t="s">
        <v>139</v>
      </c>
      <c r="T93">
        <v>1</v>
      </c>
      <c r="U93" t="s">
        <v>148</v>
      </c>
      <c r="W93" t="s">
        <v>243</v>
      </c>
      <c r="X93">
        <f t="shared" si="24"/>
        <v>0</v>
      </c>
      <c r="Y93">
        <f t="shared" si="19"/>
        <v>80</v>
      </c>
      <c r="AA93" t="s">
        <v>244</v>
      </c>
    </row>
    <row r="94" spans="1:27">
      <c r="A94" t="s">
        <v>155</v>
      </c>
      <c r="B94" s="7">
        <v>77</v>
      </c>
      <c r="C94">
        <v>1</v>
      </c>
      <c r="D94">
        <v>1</v>
      </c>
      <c r="E94">
        <v>2</v>
      </c>
      <c r="F94">
        <v>4</v>
      </c>
      <c r="G94">
        <v>2</v>
      </c>
      <c r="I94">
        <v>80</v>
      </c>
      <c r="J94">
        <f t="shared" si="20"/>
        <v>2</v>
      </c>
      <c r="K94">
        <f t="shared" si="21"/>
        <v>2</v>
      </c>
      <c r="L94">
        <f t="shared" si="22"/>
        <v>2</v>
      </c>
      <c r="M94">
        <f t="shared" si="23"/>
        <v>2</v>
      </c>
      <c r="N94">
        <f t="shared" si="18"/>
        <v>1.6</v>
      </c>
      <c r="O94">
        <f t="shared" si="14"/>
        <v>0</v>
      </c>
      <c r="P94" t="s">
        <v>144</v>
      </c>
      <c r="T94">
        <v>1</v>
      </c>
      <c r="U94" t="s">
        <v>148</v>
      </c>
      <c r="X94">
        <f t="shared" si="24"/>
        <v>1</v>
      </c>
      <c r="Y94" t="str">
        <f t="shared" si="19"/>
        <v/>
      </c>
    </row>
    <row r="95" spans="1:27">
      <c r="A95" t="s">
        <v>152</v>
      </c>
      <c r="B95" s="7">
        <v>78</v>
      </c>
      <c r="C95">
        <v>1</v>
      </c>
      <c r="D95">
        <v>1</v>
      </c>
      <c r="E95">
        <v>2</v>
      </c>
      <c r="F95">
        <v>4</v>
      </c>
      <c r="G95">
        <v>2</v>
      </c>
      <c r="I95">
        <v>80</v>
      </c>
      <c r="J95">
        <f t="shared" si="20"/>
        <v>2</v>
      </c>
      <c r="K95">
        <f t="shared" si="21"/>
        <v>2</v>
      </c>
      <c r="L95">
        <f t="shared" si="22"/>
        <v>2</v>
      </c>
      <c r="M95">
        <f t="shared" si="23"/>
        <v>2</v>
      </c>
      <c r="N95">
        <f t="shared" si="18"/>
        <v>1.6</v>
      </c>
      <c r="O95">
        <f t="shared" si="14"/>
        <v>0</v>
      </c>
      <c r="P95" t="s">
        <v>136</v>
      </c>
      <c r="T95">
        <v>1</v>
      </c>
      <c r="U95" t="s">
        <v>148</v>
      </c>
      <c r="X95">
        <f t="shared" si="24"/>
        <v>1</v>
      </c>
      <c r="Y95" t="str">
        <f t="shared" si="19"/>
        <v/>
      </c>
    </row>
    <row r="96" spans="1:27">
      <c r="A96" t="s">
        <v>156</v>
      </c>
      <c r="B96" s="7">
        <v>79</v>
      </c>
      <c r="C96">
        <v>1</v>
      </c>
      <c r="D96">
        <v>1</v>
      </c>
      <c r="E96">
        <v>1</v>
      </c>
      <c r="F96">
        <v>3</v>
      </c>
      <c r="G96">
        <v>2</v>
      </c>
      <c r="I96">
        <v>80</v>
      </c>
      <c r="J96">
        <f t="shared" si="20"/>
        <v>1</v>
      </c>
      <c r="K96">
        <f t="shared" si="21"/>
        <v>1</v>
      </c>
      <c r="L96">
        <f t="shared" si="22"/>
        <v>1</v>
      </c>
      <c r="M96">
        <f t="shared" si="23"/>
        <v>0</v>
      </c>
      <c r="N96">
        <f t="shared" si="18"/>
        <v>1.6</v>
      </c>
      <c r="O96">
        <f t="shared" si="14"/>
        <v>0</v>
      </c>
      <c r="P96" t="s">
        <v>128</v>
      </c>
      <c r="T96">
        <v>1</v>
      </c>
      <c r="U96" t="s">
        <v>148</v>
      </c>
      <c r="X96">
        <f t="shared" si="24"/>
        <v>1</v>
      </c>
      <c r="Y96" t="str">
        <f t="shared" si="19"/>
        <v/>
      </c>
    </row>
    <row r="97" spans="1:27">
      <c r="A97" t="s">
        <v>118</v>
      </c>
      <c r="B97" s="7">
        <v>80</v>
      </c>
      <c r="C97">
        <v>1</v>
      </c>
      <c r="D97">
        <v>1</v>
      </c>
      <c r="F97">
        <v>2</v>
      </c>
      <c r="G97">
        <v>2</v>
      </c>
      <c r="I97">
        <v>50</v>
      </c>
      <c r="J97">
        <f t="shared" si="20"/>
        <v>1</v>
      </c>
      <c r="K97">
        <f t="shared" si="21"/>
        <v>1</v>
      </c>
      <c r="L97">
        <f t="shared" si="22"/>
        <v>0</v>
      </c>
      <c r="M97">
        <f t="shared" si="23"/>
        <v>0</v>
      </c>
      <c r="N97">
        <f t="shared" si="18"/>
        <v>1</v>
      </c>
      <c r="O97">
        <f t="shared" si="14"/>
        <v>1</v>
      </c>
      <c r="P97" t="s">
        <v>130</v>
      </c>
      <c r="T97">
        <v>1</v>
      </c>
      <c r="U97" t="s">
        <v>148</v>
      </c>
      <c r="X97">
        <f t="shared" si="24"/>
        <v>0</v>
      </c>
      <c r="Y97">
        <f t="shared" si="19"/>
        <v>50</v>
      </c>
    </row>
    <row r="98" spans="1:27">
      <c r="A98" t="s">
        <v>133</v>
      </c>
      <c r="B98" s="7">
        <v>81</v>
      </c>
      <c r="C98">
        <v>1</v>
      </c>
      <c r="D98">
        <v>1</v>
      </c>
      <c r="F98">
        <v>2</v>
      </c>
      <c r="G98">
        <v>1</v>
      </c>
      <c r="I98">
        <v>50</v>
      </c>
      <c r="J98">
        <f t="shared" si="20"/>
        <v>0.5</v>
      </c>
      <c r="K98">
        <f t="shared" si="21"/>
        <v>0.5</v>
      </c>
      <c r="L98">
        <f t="shared" si="22"/>
        <v>0</v>
      </c>
      <c r="M98">
        <f t="shared" si="23"/>
        <v>0</v>
      </c>
      <c r="N98">
        <f t="shared" si="18"/>
        <v>0.5</v>
      </c>
      <c r="O98">
        <f t="shared" si="14"/>
        <v>0.5</v>
      </c>
      <c r="P98" t="s">
        <v>134</v>
      </c>
      <c r="T98">
        <v>1</v>
      </c>
      <c r="U98" t="s">
        <v>148</v>
      </c>
      <c r="X98">
        <f t="shared" si="24"/>
        <v>0</v>
      </c>
      <c r="Y98">
        <f t="shared" si="19"/>
        <v>50</v>
      </c>
    </row>
    <row r="99" spans="1:27">
      <c r="A99" t="s">
        <v>76</v>
      </c>
      <c r="B99" s="7">
        <v>82</v>
      </c>
      <c r="C99">
        <v>1</v>
      </c>
      <c r="D99">
        <v>1</v>
      </c>
      <c r="E99">
        <v>2</v>
      </c>
      <c r="F99">
        <v>4</v>
      </c>
      <c r="G99">
        <v>2</v>
      </c>
      <c r="I99">
        <v>80</v>
      </c>
      <c r="J99">
        <f t="shared" si="20"/>
        <v>2</v>
      </c>
      <c r="K99">
        <f t="shared" si="21"/>
        <v>2</v>
      </c>
      <c r="L99">
        <f t="shared" si="22"/>
        <v>2</v>
      </c>
      <c r="M99">
        <f t="shared" si="23"/>
        <v>2</v>
      </c>
      <c r="N99">
        <f t="shared" si="18"/>
        <v>1.6</v>
      </c>
      <c r="O99">
        <f t="shared" si="14"/>
        <v>0</v>
      </c>
      <c r="P99" t="s">
        <v>140</v>
      </c>
      <c r="T99">
        <v>1</v>
      </c>
      <c r="U99" t="s">
        <v>148</v>
      </c>
      <c r="X99">
        <f t="shared" si="24"/>
        <v>1</v>
      </c>
      <c r="Y99" t="str">
        <f t="shared" si="19"/>
        <v/>
      </c>
    </row>
    <row r="100" spans="1:27">
      <c r="A100" t="s">
        <v>157</v>
      </c>
      <c r="B100" s="7">
        <v>83</v>
      </c>
      <c r="C100">
        <v>1</v>
      </c>
      <c r="D100">
        <v>1</v>
      </c>
      <c r="E100">
        <v>2</v>
      </c>
      <c r="F100">
        <v>4</v>
      </c>
      <c r="G100">
        <v>2</v>
      </c>
      <c r="I100">
        <v>80</v>
      </c>
      <c r="J100">
        <f t="shared" si="20"/>
        <v>2</v>
      </c>
      <c r="K100">
        <f t="shared" si="21"/>
        <v>2</v>
      </c>
      <c r="L100">
        <f t="shared" si="22"/>
        <v>2</v>
      </c>
      <c r="M100">
        <f t="shared" si="23"/>
        <v>2</v>
      </c>
      <c r="N100">
        <f t="shared" si="18"/>
        <v>1.6</v>
      </c>
      <c r="O100">
        <f t="shared" si="14"/>
        <v>0</v>
      </c>
      <c r="P100" t="s">
        <v>108</v>
      </c>
      <c r="T100">
        <v>1</v>
      </c>
      <c r="U100" t="s">
        <v>148</v>
      </c>
      <c r="W100" t="s">
        <v>253</v>
      </c>
      <c r="X100">
        <f t="shared" si="24"/>
        <v>1</v>
      </c>
      <c r="Y100" t="str">
        <f t="shared" si="19"/>
        <v/>
      </c>
      <c r="AA100" t="s">
        <v>244</v>
      </c>
    </row>
    <row r="101" spans="1:27">
      <c r="A101" t="s">
        <v>145</v>
      </c>
      <c r="B101" s="7">
        <v>84</v>
      </c>
      <c r="C101">
        <v>1</v>
      </c>
      <c r="D101">
        <v>1</v>
      </c>
      <c r="F101">
        <v>2</v>
      </c>
      <c r="G101">
        <v>1</v>
      </c>
      <c r="I101">
        <v>90</v>
      </c>
      <c r="J101">
        <f t="shared" si="20"/>
        <v>0.9</v>
      </c>
      <c r="K101">
        <f t="shared" si="21"/>
        <v>0.9</v>
      </c>
      <c r="L101">
        <f t="shared" si="22"/>
        <v>0</v>
      </c>
      <c r="M101">
        <f t="shared" si="23"/>
        <v>0</v>
      </c>
      <c r="N101">
        <f t="shared" si="18"/>
        <v>0.9</v>
      </c>
      <c r="O101">
        <f t="shared" si="14"/>
        <v>0.9</v>
      </c>
      <c r="P101" t="s">
        <v>146</v>
      </c>
      <c r="T101">
        <v>1</v>
      </c>
      <c r="U101" t="s">
        <v>148</v>
      </c>
      <c r="X101">
        <f t="shared" si="24"/>
        <v>0</v>
      </c>
      <c r="Y101">
        <f t="shared" si="19"/>
        <v>90</v>
      </c>
    </row>
    <row r="102" spans="1:27">
      <c r="A102" t="s">
        <v>77</v>
      </c>
      <c r="B102" s="7">
        <v>85</v>
      </c>
      <c r="C102">
        <v>1</v>
      </c>
      <c r="D102">
        <v>1</v>
      </c>
      <c r="F102">
        <v>3</v>
      </c>
      <c r="G102">
        <v>1</v>
      </c>
      <c r="I102">
        <v>80</v>
      </c>
      <c r="J102">
        <f t="shared" si="20"/>
        <v>0.8</v>
      </c>
      <c r="K102">
        <f t="shared" si="21"/>
        <v>0.8</v>
      </c>
      <c r="L102">
        <f t="shared" si="22"/>
        <v>0.8</v>
      </c>
      <c r="M102">
        <f t="shared" si="23"/>
        <v>0</v>
      </c>
      <c r="N102">
        <f t="shared" si="18"/>
        <v>0.8</v>
      </c>
      <c r="O102">
        <f t="shared" si="14"/>
        <v>0.8</v>
      </c>
      <c r="P102" t="s">
        <v>129</v>
      </c>
      <c r="T102">
        <v>1</v>
      </c>
      <c r="U102" t="s">
        <v>148</v>
      </c>
      <c r="X102">
        <f t="shared" si="24"/>
        <v>0</v>
      </c>
      <c r="Y102">
        <f t="shared" si="19"/>
        <v>80</v>
      </c>
    </row>
    <row r="103" spans="1:27">
      <c r="A103" t="s">
        <v>149</v>
      </c>
      <c r="B103" s="7">
        <v>86</v>
      </c>
      <c r="C103">
        <v>1</v>
      </c>
      <c r="D103">
        <v>1</v>
      </c>
      <c r="F103">
        <v>3</v>
      </c>
      <c r="G103">
        <v>2</v>
      </c>
      <c r="I103">
        <v>80</v>
      </c>
      <c r="J103">
        <f t="shared" si="20"/>
        <v>1.6</v>
      </c>
      <c r="K103">
        <f t="shared" si="21"/>
        <v>1.6</v>
      </c>
      <c r="L103">
        <f t="shared" si="22"/>
        <v>1.6</v>
      </c>
      <c r="M103">
        <f t="shared" si="23"/>
        <v>0</v>
      </c>
      <c r="N103">
        <f t="shared" si="18"/>
        <v>1.6</v>
      </c>
      <c r="O103">
        <f t="shared" si="14"/>
        <v>1.6</v>
      </c>
      <c r="P103" t="s">
        <v>135</v>
      </c>
      <c r="T103">
        <v>1</v>
      </c>
      <c r="U103" t="s">
        <v>148</v>
      </c>
      <c r="X103">
        <f t="shared" si="24"/>
        <v>0</v>
      </c>
      <c r="Y103">
        <f t="shared" si="19"/>
        <v>80</v>
      </c>
    </row>
    <row r="104" spans="1:27">
      <c r="A104" t="s">
        <v>150</v>
      </c>
      <c r="B104" s="7">
        <v>87</v>
      </c>
      <c r="C104">
        <v>2</v>
      </c>
      <c r="D104">
        <v>1</v>
      </c>
      <c r="E104">
        <v>2</v>
      </c>
      <c r="F104">
        <v>4</v>
      </c>
      <c r="G104">
        <v>2</v>
      </c>
      <c r="I104">
        <v>80</v>
      </c>
      <c r="J104">
        <f t="shared" si="20"/>
        <v>2</v>
      </c>
      <c r="K104">
        <f t="shared" si="21"/>
        <v>2</v>
      </c>
      <c r="L104">
        <f t="shared" si="22"/>
        <v>2</v>
      </c>
      <c r="M104">
        <f t="shared" si="23"/>
        <v>2</v>
      </c>
      <c r="N104">
        <f t="shared" si="18"/>
        <v>1.6</v>
      </c>
      <c r="O104">
        <f t="shared" si="14"/>
        <v>0</v>
      </c>
      <c r="P104" t="s">
        <v>93</v>
      </c>
      <c r="T104">
        <v>1</v>
      </c>
      <c r="U104" t="s">
        <v>148</v>
      </c>
      <c r="X104">
        <f t="shared" si="24"/>
        <v>1</v>
      </c>
      <c r="Y104" t="str">
        <f t="shared" si="19"/>
        <v/>
      </c>
    </row>
    <row r="105" spans="1:27">
      <c r="A105" t="s">
        <v>227</v>
      </c>
      <c r="B105" s="7">
        <v>88</v>
      </c>
      <c r="C105">
        <v>2</v>
      </c>
      <c r="D105">
        <v>1</v>
      </c>
      <c r="E105">
        <v>1</v>
      </c>
      <c r="F105">
        <v>4</v>
      </c>
      <c r="G105">
        <v>2</v>
      </c>
      <c r="I105">
        <v>50</v>
      </c>
      <c r="J105">
        <f t="shared" si="20"/>
        <v>1</v>
      </c>
      <c r="N105">
        <f t="shared" si="18"/>
        <v>1</v>
      </c>
      <c r="O105">
        <f t="shared" si="14"/>
        <v>0</v>
      </c>
      <c r="P105" t="s">
        <v>114</v>
      </c>
      <c r="S105" t="s">
        <v>251</v>
      </c>
      <c r="T105">
        <v>1</v>
      </c>
      <c r="U105" t="s">
        <v>148</v>
      </c>
      <c r="X105">
        <f t="shared" si="24"/>
        <v>1</v>
      </c>
      <c r="Y105" t="str">
        <f t="shared" si="19"/>
        <v/>
      </c>
    </row>
    <row r="106" spans="1:27">
      <c r="A106" t="s">
        <v>116</v>
      </c>
      <c r="B106" s="7">
        <v>89</v>
      </c>
      <c r="C106">
        <v>2</v>
      </c>
      <c r="D106">
        <v>1</v>
      </c>
      <c r="F106">
        <v>4</v>
      </c>
      <c r="G106">
        <v>2</v>
      </c>
      <c r="I106">
        <v>80</v>
      </c>
      <c r="J106">
        <f t="shared" si="20"/>
        <v>1.6</v>
      </c>
      <c r="N106">
        <f t="shared" si="18"/>
        <v>1.6</v>
      </c>
      <c r="O106">
        <f t="shared" si="14"/>
        <v>1.6</v>
      </c>
      <c r="P106" t="s">
        <v>121</v>
      </c>
      <c r="T106">
        <v>1</v>
      </c>
      <c r="U106" t="s">
        <v>148</v>
      </c>
      <c r="X106">
        <f t="shared" si="24"/>
        <v>0</v>
      </c>
      <c r="Y106">
        <f t="shared" si="19"/>
        <v>80</v>
      </c>
    </row>
    <row r="107" spans="1:27">
      <c r="A107" t="s">
        <v>158</v>
      </c>
      <c r="B107" s="7">
        <v>90</v>
      </c>
      <c r="C107">
        <v>2</v>
      </c>
      <c r="D107">
        <v>1</v>
      </c>
      <c r="E107">
        <v>0</v>
      </c>
      <c r="F107">
        <v>3</v>
      </c>
      <c r="G107">
        <v>4</v>
      </c>
      <c r="I107">
        <v>80</v>
      </c>
      <c r="J107">
        <f t="shared" si="20"/>
        <v>0</v>
      </c>
      <c r="N107">
        <f t="shared" si="18"/>
        <v>3.2</v>
      </c>
      <c r="O107">
        <f t="shared" si="14"/>
        <v>0</v>
      </c>
      <c r="P107" t="s">
        <v>95</v>
      </c>
      <c r="T107">
        <v>1</v>
      </c>
      <c r="U107" t="s">
        <v>148</v>
      </c>
      <c r="X107">
        <f t="shared" si="24"/>
        <v>1</v>
      </c>
      <c r="Y107" t="str">
        <f t="shared" si="19"/>
        <v/>
      </c>
    </row>
    <row r="108" spans="1:27">
      <c r="A108" t="s">
        <v>159</v>
      </c>
      <c r="B108" s="7">
        <v>91</v>
      </c>
      <c r="C108">
        <v>2</v>
      </c>
      <c r="D108">
        <v>1</v>
      </c>
      <c r="F108">
        <v>3</v>
      </c>
      <c r="G108">
        <v>5</v>
      </c>
      <c r="I108">
        <v>20</v>
      </c>
      <c r="J108">
        <f t="shared" si="20"/>
        <v>1</v>
      </c>
      <c r="N108">
        <f t="shared" si="18"/>
        <v>1</v>
      </c>
      <c r="O108">
        <f t="shared" si="14"/>
        <v>1</v>
      </c>
      <c r="P108" t="s">
        <v>96</v>
      </c>
      <c r="T108">
        <v>1</v>
      </c>
      <c r="U108" t="s">
        <v>148</v>
      </c>
      <c r="X108">
        <f t="shared" si="24"/>
        <v>0</v>
      </c>
      <c r="Y108">
        <f t="shared" si="19"/>
        <v>20</v>
      </c>
    </row>
    <row r="109" spans="1:27">
      <c r="A109" t="s">
        <v>80</v>
      </c>
      <c r="B109" s="7">
        <v>92</v>
      </c>
      <c r="C109">
        <v>2</v>
      </c>
      <c r="D109">
        <v>1</v>
      </c>
      <c r="E109">
        <v>0</v>
      </c>
      <c r="F109">
        <v>3</v>
      </c>
      <c r="G109">
        <v>6</v>
      </c>
      <c r="I109">
        <v>20</v>
      </c>
      <c r="J109">
        <f t="shared" si="20"/>
        <v>0</v>
      </c>
      <c r="N109">
        <f t="shared" si="18"/>
        <v>1.2</v>
      </c>
      <c r="O109">
        <f t="shared" si="14"/>
        <v>0</v>
      </c>
      <c r="P109" t="s">
        <v>97</v>
      </c>
      <c r="T109">
        <v>1</v>
      </c>
      <c r="U109" t="s">
        <v>148</v>
      </c>
      <c r="X109">
        <f t="shared" si="24"/>
        <v>1</v>
      </c>
      <c r="Y109" t="str">
        <f t="shared" si="19"/>
        <v/>
      </c>
    </row>
    <row r="110" spans="1:27">
      <c r="A110" t="s">
        <v>225</v>
      </c>
      <c r="B110" s="7">
        <v>93</v>
      </c>
      <c r="C110">
        <v>2</v>
      </c>
      <c r="D110">
        <v>1</v>
      </c>
      <c r="E110">
        <v>2</v>
      </c>
      <c r="F110">
        <v>3</v>
      </c>
      <c r="G110">
        <v>2</v>
      </c>
      <c r="I110">
        <v>80</v>
      </c>
      <c r="J110">
        <f t="shared" si="20"/>
        <v>2</v>
      </c>
      <c r="N110">
        <f t="shared" si="18"/>
        <v>1.6</v>
      </c>
      <c r="O110">
        <f t="shared" si="14"/>
        <v>0</v>
      </c>
      <c r="P110" t="s">
        <v>92</v>
      </c>
      <c r="T110">
        <v>1</v>
      </c>
      <c r="U110" t="s">
        <v>148</v>
      </c>
      <c r="W110" t="s">
        <v>261</v>
      </c>
      <c r="X110">
        <f t="shared" si="24"/>
        <v>1</v>
      </c>
      <c r="Y110" t="str">
        <f t="shared" si="19"/>
        <v/>
      </c>
      <c r="AA110" t="s">
        <v>244</v>
      </c>
    </row>
    <row r="111" spans="1:27">
      <c r="A111" t="s">
        <v>224</v>
      </c>
      <c r="B111" s="7">
        <v>94</v>
      </c>
      <c r="C111">
        <v>2</v>
      </c>
      <c r="D111">
        <v>1</v>
      </c>
      <c r="E111">
        <v>1</v>
      </c>
      <c r="F111">
        <v>4</v>
      </c>
      <c r="G111">
        <v>1</v>
      </c>
      <c r="I111">
        <v>80</v>
      </c>
      <c r="J111">
        <f t="shared" si="20"/>
        <v>1</v>
      </c>
      <c r="K111">
        <f t="shared" si="21"/>
        <v>1</v>
      </c>
      <c r="L111">
        <f t="shared" si="22"/>
        <v>1</v>
      </c>
      <c r="M111">
        <f t="shared" si="23"/>
        <v>1</v>
      </c>
      <c r="N111">
        <f t="shared" ref="N111:N125" si="25">IF(D111=1,G111*I111/100,0)</f>
        <v>0.8</v>
      </c>
      <c r="O111">
        <f t="shared" si="14"/>
        <v>0</v>
      </c>
      <c r="P111" t="s">
        <v>91</v>
      </c>
      <c r="T111">
        <v>1</v>
      </c>
      <c r="U111" t="s">
        <v>148</v>
      </c>
      <c r="X111">
        <f t="shared" si="24"/>
        <v>1</v>
      </c>
      <c r="Y111" t="str">
        <f t="shared" si="19"/>
        <v/>
      </c>
    </row>
    <row r="112" spans="1:27">
      <c r="A112" t="s">
        <v>226</v>
      </c>
      <c r="B112" s="7">
        <v>95</v>
      </c>
      <c r="C112">
        <v>2</v>
      </c>
      <c r="D112">
        <v>1</v>
      </c>
      <c r="F112">
        <v>3</v>
      </c>
      <c r="G112">
        <v>2</v>
      </c>
      <c r="I112">
        <v>80</v>
      </c>
      <c r="J112">
        <f t="shared" si="20"/>
        <v>1.6</v>
      </c>
      <c r="K112">
        <f t="shared" ref="K112:K114" si="26">IF(F112&gt;1,J112,0)</f>
        <v>1.6</v>
      </c>
      <c r="L112">
        <f t="shared" ref="L112:L114" si="27">IF(F112&gt;2,J112,0)</f>
        <v>1.6</v>
      </c>
      <c r="M112">
        <f t="shared" ref="M112:M114" si="28">IF(F112&gt;3,J112,0)</f>
        <v>0</v>
      </c>
      <c r="N112">
        <f t="shared" si="25"/>
        <v>1.6</v>
      </c>
      <c r="O112">
        <f t="shared" si="14"/>
        <v>1.6</v>
      </c>
      <c r="P112" t="s">
        <v>115</v>
      </c>
      <c r="T112">
        <v>1</v>
      </c>
      <c r="U112" t="s">
        <v>148</v>
      </c>
      <c r="X112">
        <f t="shared" si="24"/>
        <v>0</v>
      </c>
      <c r="Y112">
        <f t="shared" si="19"/>
        <v>80</v>
      </c>
    </row>
    <row r="113" spans="1:27">
      <c r="A113" t="s">
        <v>79</v>
      </c>
      <c r="B113" s="7">
        <v>96</v>
      </c>
      <c r="C113">
        <v>2</v>
      </c>
      <c r="D113">
        <v>1</v>
      </c>
      <c r="F113">
        <v>3</v>
      </c>
      <c r="G113">
        <v>2</v>
      </c>
      <c r="I113">
        <v>80</v>
      </c>
      <c r="J113">
        <f t="shared" si="20"/>
        <v>1.6</v>
      </c>
      <c r="K113">
        <f t="shared" si="26"/>
        <v>1.6</v>
      </c>
      <c r="L113">
        <f t="shared" si="27"/>
        <v>1.6</v>
      </c>
      <c r="M113">
        <f t="shared" si="28"/>
        <v>0</v>
      </c>
      <c r="N113">
        <f t="shared" si="25"/>
        <v>1.6</v>
      </c>
      <c r="O113">
        <f t="shared" si="14"/>
        <v>1.6</v>
      </c>
      <c r="P113" t="s">
        <v>102</v>
      </c>
      <c r="T113">
        <v>1</v>
      </c>
      <c r="U113" t="s">
        <v>148</v>
      </c>
      <c r="X113">
        <f t="shared" si="24"/>
        <v>0</v>
      </c>
      <c r="Y113">
        <f t="shared" si="19"/>
        <v>80</v>
      </c>
    </row>
    <row r="114" spans="1:27">
      <c r="A114" t="s">
        <v>223</v>
      </c>
      <c r="B114" s="7">
        <v>97</v>
      </c>
      <c r="C114">
        <v>2</v>
      </c>
      <c r="D114">
        <v>1</v>
      </c>
      <c r="F114">
        <v>3</v>
      </c>
      <c r="G114">
        <v>1</v>
      </c>
      <c r="I114">
        <v>80</v>
      </c>
      <c r="J114">
        <f t="shared" si="20"/>
        <v>0.8</v>
      </c>
      <c r="K114">
        <f t="shared" si="26"/>
        <v>0.8</v>
      </c>
      <c r="L114">
        <f t="shared" si="27"/>
        <v>0.8</v>
      </c>
      <c r="M114">
        <f t="shared" si="28"/>
        <v>0</v>
      </c>
      <c r="N114">
        <f t="shared" si="25"/>
        <v>0.8</v>
      </c>
      <c r="O114">
        <f t="shared" si="14"/>
        <v>0.8</v>
      </c>
      <c r="P114" t="s">
        <v>161</v>
      </c>
      <c r="T114">
        <v>1</v>
      </c>
      <c r="U114" t="s">
        <v>148</v>
      </c>
      <c r="W114" t="s">
        <v>262</v>
      </c>
      <c r="X114">
        <f t="shared" si="24"/>
        <v>0</v>
      </c>
      <c r="Y114">
        <f t="shared" si="19"/>
        <v>80</v>
      </c>
      <c r="AA114" t="s">
        <v>244</v>
      </c>
    </row>
    <row r="115" spans="1:27">
      <c r="B115" s="6"/>
      <c r="D115">
        <f t="shared" ref="D115:D116" si="29">IF(F115=4, 1,0)</f>
        <v>0</v>
      </c>
      <c r="J115">
        <f t="shared" si="20"/>
        <v>0</v>
      </c>
      <c r="K115">
        <f t="shared" ref="K115:K125" si="30">IF(F115&gt;1,J115,0)</f>
        <v>0</v>
      </c>
      <c r="L115">
        <f t="shared" ref="L115:L125" si="31">IF(F115&gt;2,J115,0)</f>
        <v>0</v>
      </c>
      <c r="M115">
        <f t="shared" ref="M115:M125" si="32">IF(F115&gt;3,J115,0)</f>
        <v>0</v>
      </c>
      <c r="N115">
        <f t="shared" si="25"/>
        <v>0</v>
      </c>
      <c r="O115">
        <f t="shared" si="14"/>
        <v>0</v>
      </c>
      <c r="Y115" t="str">
        <f t="shared" si="19"/>
        <v/>
      </c>
    </row>
    <row r="116" spans="1:27">
      <c r="A116" s="1" t="s">
        <v>81</v>
      </c>
      <c r="B116" s="17"/>
      <c r="D116">
        <f t="shared" si="29"/>
        <v>0</v>
      </c>
      <c r="J116">
        <f t="shared" si="20"/>
        <v>0</v>
      </c>
      <c r="K116">
        <f t="shared" si="30"/>
        <v>0</v>
      </c>
      <c r="L116">
        <f t="shared" si="31"/>
        <v>0</v>
      </c>
      <c r="M116">
        <f t="shared" si="32"/>
        <v>0</v>
      </c>
      <c r="N116">
        <f t="shared" si="25"/>
        <v>0</v>
      </c>
      <c r="O116">
        <f t="shared" si="14"/>
        <v>0</v>
      </c>
      <c r="Y116" t="str">
        <f t="shared" si="19"/>
        <v/>
      </c>
    </row>
    <row r="117" spans="1:27">
      <c r="A117" t="s">
        <v>230</v>
      </c>
      <c r="B117" s="6">
        <v>98</v>
      </c>
      <c r="C117">
        <v>1</v>
      </c>
      <c r="D117">
        <v>1</v>
      </c>
      <c r="F117">
        <v>4</v>
      </c>
      <c r="G117">
        <v>2</v>
      </c>
      <c r="I117">
        <v>50</v>
      </c>
      <c r="J117">
        <f t="shared" si="20"/>
        <v>1</v>
      </c>
      <c r="K117">
        <f t="shared" si="30"/>
        <v>1</v>
      </c>
      <c r="L117">
        <f t="shared" si="31"/>
        <v>1</v>
      </c>
      <c r="M117">
        <f t="shared" si="32"/>
        <v>1</v>
      </c>
      <c r="N117">
        <f t="shared" si="25"/>
        <v>1</v>
      </c>
      <c r="O117">
        <f t="shared" si="14"/>
        <v>1</v>
      </c>
      <c r="P117" t="s">
        <v>199</v>
      </c>
      <c r="T117">
        <v>1</v>
      </c>
      <c r="U117" t="s">
        <v>148</v>
      </c>
      <c r="X117">
        <f t="shared" ref="X117:X125" si="33">IF(ISNUMBER(E117),1,0)</f>
        <v>0</v>
      </c>
      <c r="Y117">
        <f t="shared" si="19"/>
        <v>50</v>
      </c>
    </row>
    <row r="118" spans="1:27">
      <c r="A118" t="s">
        <v>82</v>
      </c>
      <c r="B118" s="6">
        <v>99</v>
      </c>
      <c r="C118">
        <v>1</v>
      </c>
      <c r="D118">
        <v>1</v>
      </c>
      <c r="F118">
        <v>4</v>
      </c>
      <c r="G118">
        <v>2</v>
      </c>
      <c r="I118">
        <v>80</v>
      </c>
      <c r="J118">
        <f t="shared" si="20"/>
        <v>1.6</v>
      </c>
      <c r="K118">
        <f t="shared" si="30"/>
        <v>1.6</v>
      </c>
      <c r="L118">
        <f t="shared" si="31"/>
        <v>1.6</v>
      </c>
      <c r="M118">
        <f t="shared" si="32"/>
        <v>1.6</v>
      </c>
      <c r="N118">
        <f t="shared" si="25"/>
        <v>1.6</v>
      </c>
      <c r="O118">
        <f t="shared" si="14"/>
        <v>1.6</v>
      </c>
      <c r="P118" t="s">
        <v>138</v>
      </c>
      <c r="T118">
        <v>1</v>
      </c>
      <c r="U118" t="s">
        <v>148</v>
      </c>
      <c r="X118">
        <f t="shared" si="33"/>
        <v>0</v>
      </c>
      <c r="Y118">
        <f t="shared" si="19"/>
        <v>80</v>
      </c>
    </row>
    <row r="119" spans="1:27">
      <c r="A119" t="s">
        <v>231</v>
      </c>
      <c r="B119" s="6">
        <v>100</v>
      </c>
      <c r="C119">
        <v>1</v>
      </c>
      <c r="D119">
        <v>1</v>
      </c>
      <c r="F119">
        <v>4</v>
      </c>
      <c r="G119">
        <v>2</v>
      </c>
      <c r="I119">
        <v>90</v>
      </c>
      <c r="J119">
        <f t="shared" si="20"/>
        <v>1.8</v>
      </c>
      <c r="K119">
        <f t="shared" si="30"/>
        <v>1.8</v>
      </c>
      <c r="L119">
        <f t="shared" si="31"/>
        <v>1.8</v>
      </c>
      <c r="M119">
        <f t="shared" si="32"/>
        <v>1.8</v>
      </c>
      <c r="N119">
        <f t="shared" si="25"/>
        <v>1.8</v>
      </c>
      <c r="O119">
        <f t="shared" si="14"/>
        <v>1.8</v>
      </c>
      <c r="P119" t="s">
        <v>200</v>
      </c>
      <c r="T119">
        <v>1</v>
      </c>
      <c r="U119" t="s">
        <v>148</v>
      </c>
      <c r="X119">
        <f t="shared" si="33"/>
        <v>0</v>
      </c>
      <c r="Y119">
        <f t="shared" si="19"/>
        <v>90</v>
      </c>
    </row>
    <row r="120" spans="1:27">
      <c r="A120" t="s">
        <v>83</v>
      </c>
      <c r="B120" s="6">
        <v>101</v>
      </c>
      <c r="C120">
        <v>1</v>
      </c>
      <c r="D120">
        <v>1</v>
      </c>
      <c r="F120">
        <v>4</v>
      </c>
      <c r="G120">
        <v>2</v>
      </c>
      <c r="I120">
        <v>90</v>
      </c>
      <c r="J120">
        <f t="shared" si="20"/>
        <v>1.8</v>
      </c>
      <c r="K120">
        <f t="shared" si="30"/>
        <v>1.8</v>
      </c>
      <c r="L120">
        <f t="shared" si="31"/>
        <v>1.8</v>
      </c>
      <c r="M120">
        <f t="shared" si="32"/>
        <v>1.8</v>
      </c>
      <c r="N120">
        <f t="shared" si="25"/>
        <v>1.8</v>
      </c>
      <c r="O120">
        <f t="shared" si="14"/>
        <v>1.8</v>
      </c>
      <c r="P120" t="s">
        <v>201</v>
      </c>
      <c r="T120">
        <v>1</v>
      </c>
      <c r="U120" t="s">
        <v>148</v>
      </c>
      <c r="X120">
        <f t="shared" si="33"/>
        <v>0</v>
      </c>
      <c r="Y120">
        <f t="shared" si="19"/>
        <v>90</v>
      </c>
    </row>
    <row r="121" spans="1:27">
      <c r="A121" t="s">
        <v>84</v>
      </c>
      <c r="B121" s="6">
        <v>102</v>
      </c>
      <c r="C121">
        <v>1</v>
      </c>
      <c r="D121">
        <v>1</v>
      </c>
      <c r="F121">
        <v>4</v>
      </c>
      <c r="G121">
        <v>2</v>
      </c>
      <c r="I121">
        <v>90</v>
      </c>
      <c r="J121">
        <f t="shared" si="20"/>
        <v>1.8</v>
      </c>
      <c r="K121">
        <f t="shared" si="30"/>
        <v>1.8</v>
      </c>
      <c r="L121">
        <f t="shared" si="31"/>
        <v>1.8</v>
      </c>
      <c r="M121">
        <f t="shared" si="32"/>
        <v>1.8</v>
      </c>
      <c r="N121">
        <f t="shared" si="25"/>
        <v>1.8</v>
      </c>
      <c r="O121">
        <f t="shared" si="14"/>
        <v>1.8</v>
      </c>
      <c r="P121" t="s">
        <v>202</v>
      </c>
      <c r="T121">
        <v>1</v>
      </c>
      <c r="U121" t="s">
        <v>148</v>
      </c>
      <c r="X121">
        <f t="shared" si="33"/>
        <v>0</v>
      </c>
      <c r="Y121">
        <f t="shared" si="19"/>
        <v>90</v>
      </c>
    </row>
    <row r="122" spans="1:27">
      <c r="A122" t="s">
        <v>232</v>
      </c>
      <c r="B122" s="6">
        <v>103</v>
      </c>
      <c r="C122">
        <v>1</v>
      </c>
      <c r="D122">
        <v>1</v>
      </c>
      <c r="F122">
        <v>3</v>
      </c>
      <c r="G122">
        <v>2</v>
      </c>
      <c r="I122">
        <v>90</v>
      </c>
      <c r="J122">
        <f t="shared" si="20"/>
        <v>1.8</v>
      </c>
      <c r="K122">
        <f t="shared" si="30"/>
        <v>1.8</v>
      </c>
      <c r="L122">
        <f t="shared" si="31"/>
        <v>1.8</v>
      </c>
      <c r="M122">
        <f t="shared" si="32"/>
        <v>0</v>
      </c>
      <c r="N122">
        <f t="shared" si="25"/>
        <v>1.8</v>
      </c>
      <c r="O122">
        <f t="shared" si="14"/>
        <v>1.8</v>
      </c>
      <c r="P122" t="s">
        <v>203</v>
      </c>
      <c r="T122">
        <v>1</v>
      </c>
      <c r="U122" t="s">
        <v>148</v>
      </c>
      <c r="X122">
        <f t="shared" si="33"/>
        <v>0</v>
      </c>
      <c r="Y122">
        <f t="shared" si="19"/>
        <v>90</v>
      </c>
    </row>
    <row r="123" spans="1:27">
      <c r="A123" t="s">
        <v>233</v>
      </c>
      <c r="B123" s="6">
        <v>104</v>
      </c>
      <c r="C123">
        <v>1</v>
      </c>
      <c r="D123">
        <v>1</v>
      </c>
      <c r="F123">
        <v>2</v>
      </c>
      <c r="G123">
        <v>1</v>
      </c>
      <c r="I123">
        <v>90</v>
      </c>
      <c r="J123">
        <f t="shared" si="20"/>
        <v>0.9</v>
      </c>
      <c r="K123">
        <f t="shared" si="30"/>
        <v>0.9</v>
      </c>
      <c r="L123">
        <f t="shared" si="31"/>
        <v>0</v>
      </c>
      <c r="M123">
        <f t="shared" si="32"/>
        <v>0</v>
      </c>
      <c r="N123">
        <f t="shared" si="25"/>
        <v>0.9</v>
      </c>
      <c r="O123">
        <f t="shared" ref="O123:O131" si="34">IF(ISNUMBER(E123), 0, J123)</f>
        <v>0.9</v>
      </c>
      <c r="P123" t="s">
        <v>237</v>
      </c>
      <c r="T123">
        <v>1</v>
      </c>
      <c r="U123" t="s">
        <v>148</v>
      </c>
      <c r="X123">
        <f t="shared" si="33"/>
        <v>0</v>
      </c>
      <c r="Y123">
        <f t="shared" si="19"/>
        <v>90</v>
      </c>
    </row>
    <row r="124" spans="1:27">
      <c r="A124" t="s">
        <v>234</v>
      </c>
      <c r="B124" s="6">
        <v>105</v>
      </c>
      <c r="C124">
        <v>1</v>
      </c>
      <c r="D124">
        <v>1</v>
      </c>
      <c r="F124">
        <v>4</v>
      </c>
      <c r="G124">
        <v>2</v>
      </c>
      <c r="I124">
        <v>90</v>
      </c>
      <c r="J124">
        <f t="shared" si="20"/>
        <v>1.8</v>
      </c>
      <c r="K124">
        <f t="shared" si="30"/>
        <v>1.8</v>
      </c>
      <c r="L124">
        <f t="shared" si="31"/>
        <v>1.8</v>
      </c>
      <c r="M124">
        <f t="shared" si="32"/>
        <v>1.8</v>
      </c>
      <c r="N124">
        <f t="shared" si="25"/>
        <v>1.8</v>
      </c>
      <c r="O124">
        <f t="shared" si="34"/>
        <v>1.8</v>
      </c>
      <c r="P124" t="s">
        <v>204</v>
      </c>
      <c r="T124">
        <v>1</v>
      </c>
      <c r="U124" t="s">
        <v>148</v>
      </c>
      <c r="X124">
        <f t="shared" si="33"/>
        <v>0</v>
      </c>
      <c r="Y124">
        <f t="shared" si="19"/>
        <v>90</v>
      </c>
    </row>
    <row r="125" spans="1:27">
      <c r="A125" t="s">
        <v>235</v>
      </c>
      <c r="B125" s="6">
        <v>106</v>
      </c>
      <c r="C125">
        <v>1</v>
      </c>
      <c r="D125">
        <v>1</v>
      </c>
      <c r="E125">
        <v>2</v>
      </c>
      <c r="F125">
        <v>2</v>
      </c>
      <c r="G125">
        <v>2</v>
      </c>
      <c r="I125">
        <v>90</v>
      </c>
      <c r="J125">
        <f t="shared" si="20"/>
        <v>2</v>
      </c>
      <c r="K125">
        <f t="shared" si="30"/>
        <v>2</v>
      </c>
      <c r="L125">
        <f t="shared" si="31"/>
        <v>0</v>
      </c>
      <c r="M125">
        <f t="shared" si="32"/>
        <v>0</v>
      </c>
      <c r="N125">
        <f t="shared" si="25"/>
        <v>1.8</v>
      </c>
      <c r="O125">
        <f t="shared" si="34"/>
        <v>0</v>
      </c>
      <c r="S125" t="s">
        <v>258</v>
      </c>
      <c r="T125">
        <v>1</v>
      </c>
      <c r="U125" t="s">
        <v>148</v>
      </c>
      <c r="X125">
        <f t="shared" si="33"/>
        <v>1</v>
      </c>
      <c r="Y125" t="str">
        <f t="shared" si="19"/>
        <v/>
      </c>
    </row>
    <row r="126" spans="1:27">
      <c r="B126" s="6"/>
      <c r="J126">
        <f t="shared" si="20"/>
        <v>0</v>
      </c>
      <c r="O126">
        <f t="shared" si="34"/>
        <v>0</v>
      </c>
      <c r="T126">
        <f>SUM(T1:T125)</f>
        <v>106</v>
      </c>
      <c r="Y126" t="str">
        <f t="shared" si="19"/>
        <v/>
      </c>
    </row>
    <row r="127" spans="1:27">
      <c r="A127" s="1" t="s">
        <v>206</v>
      </c>
      <c r="B127" s="17"/>
      <c r="J127">
        <f t="shared" si="20"/>
        <v>0</v>
      </c>
      <c r="O127">
        <f t="shared" si="34"/>
        <v>0</v>
      </c>
      <c r="Y127" t="str">
        <f t="shared" si="19"/>
        <v/>
      </c>
    </row>
    <row r="128" spans="1:27">
      <c r="A128" t="s">
        <v>256</v>
      </c>
      <c r="B128" s="6"/>
      <c r="C128">
        <v>1</v>
      </c>
      <c r="D128">
        <v>1</v>
      </c>
      <c r="E128">
        <v>2</v>
      </c>
      <c r="G128">
        <v>2</v>
      </c>
      <c r="I128">
        <v>100</v>
      </c>
      <c r="J128">
        <f t="shared" ref="J128:J131" si="35">IF(ISNUMBER(E128), E128, I128*G128/100)</f>
        <v>2</v>
      </c>
      <c r="O128">
        <f t="shared" si="34"/>
        <v>0</v>
      </c>
      <c r="X128">
        <f>IF(ISNUMBER(E128),1,0)</f>
        <v>1</v>
      </c>
      <c r="Y128" t="str">
        <f t="shared" si="19"/>
        <v/>
      </c>
    </row>
    <row r="129" spans="1:25">
      <c r="A129" t="s">
        <v>207</v>
      </c>
      <c r="B129" s="6"/>
      <c r="C129">
        <v>1</v>
      </c>
      <c r="D129">
        <v>1</v>
      </c>
      <c r="E129">
        <v>1</v>
      </c>
      <c r="G129">
        <v>1</v>
      </c>
      <c r="I129">
        <v>100</v>
      </c>
      <c r="J129">
        <f t="shared" si="35"/>
        <v>1</v>
      </c>
      <c r="O129">
        <f t="shared" si="34"/>
        <v>0</v>
      </c>
      <c r="X129">
        <f>IF(ISNUMBER(E129),1,0)</f>
        <v>1</v>
      </c>
      <c r="Y129" t="str">
        <f t="shared" si="19"/>
        <v/>
      </c>
    </row>
    <row r="130" spans="1:25">
      <c r="A130" t="s">
        <v>208</v>
      </c>
      <c r="B130" s="6"/>
      <c r="C130">
        <v>1</v>
      </c>
      <c r="D130">
        <v>1</v>
      </c>
      <c r="E130">
        <v>2</v>
      </c>
      <c r="G130">
        <v>2</v>
      </c>
      <c r="I130">
        <v>100</v>
      </c>
      <c r="J130">
        <f t="shared" si="35"/>
        <v>2</v>
      </c>
      <c r="O130">
        <f t="shared" si="34"/>
        <v>0</v>
      </c>
      <c r="X130">
        <f>IF(ISNUMBER(E130),1,0)</f>
        <v>1</v>
      </c>
      <c r="Y130" t="str">
        <f t="shared" si="19"/>
        <v/>
      </c>
    </row>
    <row r="131" spans="1:25">
      <c r="A131" t="s">
        <v>257</v>
      </c>
      <c r="B131" s="6"/>
      <c r="C131">
        <v>1</v>
      </c>
      <c r="D131">
        <v>1</v>
      </c>
      <c r="E131">
        <v>1</v>
      </c>
      <c r="G131">
        <v>1</v>
      </c>
      <c r="I131">
        <v>100</v>
      </c>
      <c r="J131">
        <f t="shared" si="35"/>
        <v>1</v>
      </c>
      <c r="O131">
        <f t="shared" si="34"/>
        <v>0</v>
      </c>
      <c r="Y131" t="str">
        <f t="shared" si="19"/>
        <v/>
      </c>
    </row>
    <row r="132" spans="1:25">
      <c r="B132" s="6"/>
    </row>
    <row r="133" spans="1:25">
      <c r="B133" s="6"/>
    </row>
    <row r="134" spans="1:25">
      <c r="B134" s="6"/>
    </row>
    <row r="135" spans="1:25">
      <c r="B135" s="6"/>
    </row>
    <row r="136" spans="1:25">
      <c r="B136" s="6"/>
    </row>
    <row r="137" spans="1:25">
      <c r="B137" s="6"/>
    </row>
    <row r="138" spans="1:25">
      <c r="B138" s="6"/>
    </row>
    <row r="139" spans="1:25">
      <c r="B139" s="6"/>
    </row>
    <row r="140" spans="1:25">
      <c r="B140" s="6"/>
    </row>
    <row r="141" spans="1:25">
      <c r="B141" s="6"/>
    </row>
    <row r="142" spans="1:25">
      <c r="B142" s="6"/>
    </row>
    <row r="143" spans="1:25">
      <c r="B143" s="6"/>
    </row>
    <row r="144" spans="1:25">
      <c r="B144" s="6"/>
    </row>
    <row r="145" spans="2:2">
      <c r="B145" s="6"/>
    </row>
    <row r="146" spans="2:2">
      <c r="B146" s="6"/>
    </row>
    <row r="147" spans="2:2">
      <c r="B147" s="6"/>
    </row>
    <row r="148" spans="2:2">
      <c r="B148" s="6"/>
    </row>
    <row r="149" spans="2:2">
      <c r="B149" s="6"/>
    </row>
    <row r="150" spans="2:2">
      <c r="B150" s="6"/>
    </row>
    <row r="151" spans="2:2">
      <c r="B151" s="6"/>
    </row>
    <row r="152" spans="2:2">
      <c r="B152" s="6"/>
    </row>
    <row r="153" spans="2:2">
      <c r="B153" s="6"/>
    </row>
    <row r="154" spans="2:2">
      <c r="B154" s="6"/>
    </row>
    <row r="155" spans="2:2">
      <c r="B155" s="6"/>
    </row>
    <row r="156" spans="2:2">
      <c r="B156" s="6"/>
    </row>
    <row r="157" spans="2:2">
      <c r="B157" s="6"/>
    </row>
    <row r="158" spans="2:2">
      <c r="B158" s="6"/>
    </row>
    <row r="159" spans="2:2">
      <c r="B159" s="6"/>
    </row>
    <row r="160" spans="2:2">
      <c r="B160" s="6"/>
    </row>
    <row r="161" spans="2:2">
      <c r="B161" s="6"/>
    </row>
    <row r="162" spans="2:2">
      <c r="B162" s="6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69" spans="2:2">
      <c r="B169" s="6"/>
    </row>
    <row r="170" spans="2:2">
      <c r="B170" s="6"/>
    </row>
    <row r="171" spans="2:2">
      <c r="B171" s="6"/>
    </row>
    <row r="172" spans="2:2">
      <c r="B172" s="6"/>
    </row>
    <row r="173" spans="2:2">
      <c r="B173" s="6"/>
    </row>
    <row r="174" spans="2:2">
      <c r="B174" s="6"/>
    </row>
    <row r="175" spans="2:2">
      <c r="B175" s="6"/>
    </row>
    <row r="176" spans="2:2">
      <c r="B176" s="6"/>
    </row>
    <row r="177" spans="2:2">
      <c r="B177" s="6"/>
    </row>
    <row r="178" spans="2:2">
      <c r="B178" s="6"/>
    </row>
    <row r="179" spans="2:2">
      <c r="B179" s="6"/>
    </row>
    <row r="180" spans="2:2">
      <c r="B180" s="6"/>
    </row>
    <row r="181" spans="2:2">
      <c r="B181" s="6"/>
    </row>
    <row r="182" spans="2:2">
      <c r="B182" s="6"/>
    </row>
    <row r="183" spans="2:2">
      <c r="B183" s="6"/>
    </row>
    <row r="184" spans="2:2">
      <c r="B184" s="6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6"/>
    </row>
    <row r="191" spans="2:2">
      <c r="B191" s="6"/>
    </row>
    <row r="192" spans="2:2">
      <c r="B192" s="6"/>
    </row>
    <row r="193" spans="2:2">
      <c r="B193" s="6"/>
    </row>
    <row r="194" spans="2:2">
      <c r="B194" s="6"/>
    </row>
    <row r="195" spans="2:2">
      <c r="B195" s="6"/>
    </row>
    <row r="196" spans="2:2">
      <c r="B196" s="6"/>
    </row>
    <row r="197" spans="2:2">
      <c r="B197" s="6"/>
    </row>
    <row r="198" spans="2:2">
      <c r="B198" s="6"/>
    </row>
    <row r="199" spans="2:2">
      <c r="B199" s="6"/>
    </row>
    <row r="200" spans="2:2">
      <c r="B200" s="6"/>
    </row>
    <row r="201" spans="2:2">
      <c r="B201" s="6"/>
    </row>
    <row r="202" spans="2:2">
      <c r="B202" s="6"/>
    </row>
    <row r="203" spans="2:2">
      <c r="B203" s="6"/>
    </row>
    <row r="204" spans="2:2">
      <c r="B204" s="6"/>
    </row>
    <row r="205" spans="2:2">
      <c r="B205" s="6"/>
    </row>
    <row r="206" spans="2:2">
      <c r="B206" s="6"/>
    </row>
    <row r="207" spans="2:2">
      <c r="B207" s="6"/>
    </row>
    <row r="208" spans="2:2">
      <c r="B208" s="6"/>
    </row>
    <row r="209" spans="2:2">
      <c r="B209" s="6"/>
    </row>
    <row r="210" spans="2:2">
      <c r="B210" s="6"/>
    </row>
    <row r="211" spans="2:2">
      <c r="B211" s="6"/>
    </row>
    <row r="212" spans="2:2">
      <c r="B212" s="6"/>
    </row>
  </sheetData>
  <mergeCells count="4">
    <mergeCell ref="D3:E3"/>
    <mergeCell ref="D1:E1"/>
    <mergeCell ref="D2:E2"/>
    <mergeCell ref="G2:I2"/>
  </mergeCells>
  <conditionalFormatting sqref="A6:A11 A53:A59 A45:A50 A117:A125 A89:A114 A62:A86 A14:A41 A3:A4 B213:B1048576 A128:A1048576">
    <cfRule type="expression" dxfId="1" priority="2">
      <formula>ISBLANK($E3)</formula>
    </cfRule>
    <cfRule type="expression" dxfId="0" priority="3">
      <formula>IF(E3&gt;0,1,0)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Krista Garrett</cp:lastModifiedBy>
  <dcterms:created xsi:type="dcterms:W3CDTF">2017-10-06T23:23:48Z</dcterms:created>
  <dcterms:modified xsi:type="dcterms:W3CDTF">2018-04-01T21:20:39Z</dcterms:modified>
</cp:coreProperties>
</file>