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/>
  <c r="O130"/>
  <c r="Y130"/>
  <c r="AC12"/>
  <c r="Y7" l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<sst xmlns="http://schemas.openxmlformats.org/spreadsheetml/2006/main" count="394" uniqueCount="265">
  <si>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</si>
  <si>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</si>
  <si>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</si>
  <si>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</si>
  <si>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</si>
  <si>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</si>
  <si>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</si>
  <si>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</si>
  <si>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</si>
  <si>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</si>
  <si>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</si>
  <si>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</si>
  <si>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</si>
  <si>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</si>
  <si>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</si>
  <si>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</si>
  <si>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</si>
  <si>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</si>
  <si>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</si>
  <si>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</si>
  <si>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</si>
  <si>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</si>
  <si>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</si>
  <si>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</si>
  <si>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</si>
  <si>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</si>
  <si>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</si>
  <si>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</si>
  <si>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</si>
  <si>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</si>
  <si>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</si>
  <si>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</si>
  <si>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</si>
  <si>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</si>
  <si>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</si>
  <si>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</si>
  <si>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</si>
  <si>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</si>
  <si>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</si>
  <si>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</si>
  <si>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</si>
  <si>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</si>
  <si>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</si>
  <si>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</si>
  <si>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</si>
  <si>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</si>
  <si>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</si>
  <si>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</si>
  <si>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</si>
  <si>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</si>
  <si>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</si>
  <si>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</si>
  <si>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</si>
  <si>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</si>
  <si>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</si>
  <si>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</si>
  <si>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</si>
  <si>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</si>
  <si>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</si>
  <si>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</si>
  <si>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</si>
  <si>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</si>
  <si>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</si>
  <si>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</si>
  <si>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</si>
  <si>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</si>
  <si>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</si>
  <si>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</si>
  <si>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</si>
  <si>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</si>
  <si>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</si>
  <si>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</si>
  <si>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</si>
  <si>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</si>
  <si>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</si>
  <si>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</si>
  <si>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</si>
  <si>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</si>
  <si>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</si>
  <si>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</si>
  <si>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</si>
  <si>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</si>
  <si>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</si>
  <si>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</si>
  <si>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</si>
  <si>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</si>
  <si>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</si>
  <si>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</si>
  <si>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</si>
  <si>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</si>
  <si>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</si>
  <si>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</si>
  <si>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</si>
  <si>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</si>
  <si>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</si>
  <si>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</si>
  <si>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</si>
  <si>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</si>
  <si>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</si>
  <si>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</si>
  <si>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</si>
  <si>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</si>
  <si>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</si>
  <si>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</si>
  <si>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</si>
  <si>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</si>
  <si>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</si>
  <si>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</si>
  <si>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</si>
  <si>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</si>
  <si>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</si>
  <si>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</si>
  <si>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</si>
  <si>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</si>
  <si>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</si>
  <si>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</si>
  <si>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</si>
  <si>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</si>
  <si>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</si>
  <si>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</si>
  <si>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</si>
  <si>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</si>
  <si>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</si>
  <si>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</si>
  <si>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</si>
  <si>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</si>
  <si>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</si>
  <si>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</si>
  <si>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</si>
  <si>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</si>
  <si>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</si>
  <si>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</si>
  <si>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</si>
  <si>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</si>
  <si>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</si>
  <si>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</si>
  <si>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</si>
  <si>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</si>
  <si>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</si>
  <si>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</si>
  <si>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</si>
  <si>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</si>
  <si>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</si>
  <si>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</si>
  <si>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</si>
  <si>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</si>
  <si>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</si>
  <si>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</si>
  <si>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</si>
  <si>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</si>
  <si>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</si>
  <si>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</si>
  <si>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</si>
  <si>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</si>
  <si>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</si>
  <si>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</si>
  <si>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</si>
  <si>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</si>
  <si>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</si>
  <si>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</si>
  <si>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</si>
  <si>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</si>
  <si>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</si>
  <si>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</si>
  <si>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</si>
  <si>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</si>
  <si>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</si>
  <si>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</si>
  <si>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</si>
  <si>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</si>
  <si>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</si>
  <si>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</si>
  <si>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</si>
  <si>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</si>
  <si>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</si>
  <si>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</si>
  <si>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</si>
  <si>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</si>
  <si>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</si>
  <si>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</si>
  <si>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</si>
  <si>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</si>
  <si>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</si>
  <si>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</si>
  <si>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</si>
  <si>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</si>
  <si>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</si>
  <si>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</si>
  <si>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</si>
  <si>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</si>
  <si>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</si>
  <si>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</si>
  <si>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</si>
  <si>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</si>
  <si>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</si>
  <si>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</si>
  <si>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</si>
  <si>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</si>
  <si>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</si>
  <si>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</si>
  <si>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</si>
  <si>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</si>
  <si>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</si>
  <si>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</si>
  <si>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</si>
  <si>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</si>
  <si>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</si>
  <si>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</si>
  <si>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</si>
  <si>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</si>
  <si>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</si>
  <si>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</si>
  <si>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</si>
  <si>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</si>
  <si>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</si>
  <si>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</si>
  <si>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</si>
  <si>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</si>
  <si>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</si>
  <si>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</si>
  <si>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</si>
  <si>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</si>
  <si>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</si>
  <si>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</si>
  <si>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</si>
  <si>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</si>
  <si>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</si>
  <si>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</si>
  <si>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</si>
  <si>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</si>
  <si>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</si>
  <si>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</si>
  <si>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</si>
  <si>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</si>
  <si>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</si>
  <si>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</si>
  <si>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</si>
  <si>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</si>
  <si>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</si>
  <si>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</si>
  <si>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</si>
  <si>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</si>
  <si>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</si>
  <si>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</si>
  <si>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</si>
  <si>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</si>
  <si>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</si>
  <si>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</si>
  <si>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</si>
  <si>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</si>
  <si>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</si>
  <si>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</si>
  <si>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</si>
  <si>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>Hellen Only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</si>
  <si>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</si>
  <si>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</si>
  <si>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</si>
  <si>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</si>
  <si>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</si>
  <si>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</si>
  <si>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</si>
  <si>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 xml:space="preserve">Is "dating" Sam </t>
  </si>
  <si>
    <t>Brittany and Matt</t>
  </si>
  <si>
    <t xml:space="preserve">$40 for golf day/spa day </t>
  </si>
  <si>
    <t>$100 for accomodations, hiking in the mountains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</si>
</sst>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1"/>
  <sheetViews>
    <sheetView tabSelected="1" topLeftCell="B1" workbookViewId="0">
      <pane ySplit="4" topLeftCell="A100" activePane="bottomLeft" state="frozen"/>
      <selection pane="bottomLeft" activeCell="W114" sqref="W114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0" t="s">
        <v>87</v>
      </c>
      <c r="E1" s="20"/>
      <c r="F1" t="s">
        <v>71</v>
      </c>
      <c r="G1">
        <f>SUM(G6:G11,G14:G41,G45:G50,G53:G59,G62:G85,G88:G113,G116:G124,G127:G129)</f>
        <v>204</v>
      </c>
      <c r="T1" s="10"/>
      <c r="U1" s="10"/>
      <c r="V1" s="10"/>
    </row>
    <row r="2" spans="1:29">
      <c r="A2" s="4">
        <v>3</v>
      </c>
      <c r="B2" s="6"/>
      <c r="D2" s="19" t="s">
        <v>210</v>
      </c>
      <c r="E2" s="19"/>
      <c r="G2" s="19" t="s">
        <v>211</v>
      </c>
      <c r="H2" s="19"/>
      <c r="I2" s="19"/>
      <c r="J2" s="11"/>
      <c r="K2" s="11"/>
      <c r="P2" t="s">
        <v>215</v>
      </c>
      <c r="Q2" t="s">
        <v>219</v>
      </c>
      <c r="R2" s="14">
        <f>D3+G3*(1+Z4/100)</f>
        <v>146.27786723426857</v>
      </c>
      <c r="S2" t="s">
        <v>216</v>
      </c>
      <c r="T2" s="10"/>
      <c r="U2" s="10"/>
      <c r="V2" s="10"/>
      <c r="Y2" s="10"/>
      <c r="Z2" s="10">
        <f>STDEV(I6:I129)</f>
        <v>28.53908325175902</v>
      </c>
    </row>
    <row r="3" spans="1:29">
      <c r="A3" s="3">
        <v>2</v>
      </c>
      <c r="B3" s="6"/>
      <c r="C3" t="s">
        <v>86</v>
      </c>
      <c r="D3" s="19">
        <f>SUM(E6:E129)</f>
        <v>71</v>
      </c>
      <c r="E3" s="19"/>
      <c r="F3">
        <f>SUM(J6:J173)</f>
        <v>130.69999999999999</v>
      </c>
      <c r="G3">
        <f>SUM(O6:O129)</f>
        <v>58.699999999999974</v>
      </c>
      <c r="H3" s="11"/>
      <c r="I3" s="11"/>
      <c r="J3" s="11"/>
      <c r="P3" s="12">
        <f>G3+D3</f>
        <v>129.69999999999999</v>
      </c>
      <c r="Q3" s="12" t="s">
        <v>220</v>
      </c>
      <c r="R3" s="14">
        <f>D3+G3*(1-Z4/100)</f>
        <v>113.12213276573137</v>
      </c>
      <c r="S3" s="13">
        <f>SUM(X6:X129)/COUNT(X6:X11,X14:X41,X45:X50,X53:X59,X62:X85,X88:X113,X116:X124,X127:X129)</f>
        <v>0.49541284403669728</v>
      </c>
      <c r="T3" s="10"/>
      <c r="U3" s="10"/>
      <c r="V3" s="10"/>
      <c r="X3" t="s">
        <v>34</v>
      </c>
      <c r="Z3" s="10" t="s">
        <v>217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87</v>
      </c>
      <c r="E4" s="10" t="s">
        <v>214</v>
      </c>
      <c r="F4" s="10" t="s">
        <v>0</v>
      </c>
      <c r="G4" s="10" t="s">
        <v>206</v>
      </c>
      <c r="I4" s="10" t="s">
        <v>1</v>
      </c>
      <c r="J4" s="10" t="s">
        <v>213</v>
      </c>
      <c r="K4" s="10" t="s">
        <v>68</v>
      </c>
      <c r="L4" s="10" t="s">
        <v>69</v>
      </c>
      <c r="M4" s="10" t="s">
        <v>70</v>
      </c>
      <c r="N4" s="10" t="s">
        <v>88</v>
      </c>
      <c r="O4" s="10" t="s">
        <v>212</v>
      </c>
      <c r="P4" s="10" t="s">
        <v>2</v>
      </c>
      <c r="S4" s="10" t="s">
        <v>3</v>
      </c>
      <c r="T4" s="10" t="s">
        <v>123</v>
      </c>
      <c r="U4" s="10" t="s">
        <v>124</v>
      </c>
      <c r="V4" s="10" t="s">
        <v>125</v>
      </c>
      <c r="W4" s="10" t="s">
        <v>241</v>
      </c>
      <c r="Y4" s="10" t="s">
        <v>218</v>
      </c>
      <c r="Z4" s="10">
        <f>STDEV(Y6:Y129)</f>
        <v>28.241681830099861</v>
      </c>
      <c r="AA4" s="10" t="s">
        <v>242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89</v>
      </c>
      <c r="T6">
        <v>1</v>
      </c>
      <c r="U6" t="s">
        <v>149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197</v>
      </c>
      <c r="T7">
        <v>1</v>
      </c>
      <c r="U7" t="s">
        <v>149</v>
      </c>
      <c r="X7">
        <f t="shared" si="1"/>
        <v>1</v>
      </c>
      <c r="Y7" t="str">
        <f t="shared" ref="Y7:Y69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144</v>
      </c>
      <c r="T8">
        <v>1</v>
      </c>
      <c r="U8" t="s">
        <v>149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90</v>
      </c>
      <c r="T9">
        <v>1</v>
      </c>
      <c r="U9" t="s">
        <v>149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93</v>
      </c>
      <c r="T10">
        <v>1</v>
      </c>
      <c r="U10" t="s">
        <v>149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239</v>
      </c>
      <c r="Q11" s="8"/>
      <c r="R11" s="8"/>
      <c r="T11">
        <v>1</v>
      </c>
      <c r="U11" t="s">
        <v>149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23.5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172</v>
      </c>
      <c r="T14">
        <v>1</v>
      </c>
      <c r="U14" t="s">
        <v>149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143</v>
      </c>
      <c r="T15">
        <v>1</v>
      </c>
      <c r="U15" t="s">
        <v>149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194</v>
      </c>
      <c r="Q16" s="7"/>
      <c r="R16" s="7"/>
      <c r="S16" s="6"/>
      <c r="T16" s="6">
        <v>1</v>
      </c>
      <c r="U16" s="6" t="s">
        <v>149</v>
      </c>
      <c r="X16">
        <f t="shared" si="10"/>
        <v>0</v>
      </c>
      <c r="Y16">
        <f t="shared" si="7"/>
        <v>50</v>
      </c>
    </row>
    <row r="17" spans="1:27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189</v>
      </c>
      <c r="T17">
        <v>1</v>
      </c>
      <c r="U17" t="s">
        <v>149</v>
      </c>
      <c r="X17">
        <f t="shared" si="10"/>
        <v>0</v>
      </c>
      <c r="Y17">
        <f t="shared" si="7"/>
        <v>25</v>
      </c>
    </row>
    <row r="18" spans="1:27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180</v>
      </c>
      <c r="T18">
        <v>1</v>
      </c>
      <c r="U18" t="s">
        <v>149</v>
      </c>
      <c r="X18">
        <f t="shared" si="10"/>
        <v>0</v>
      </c>
      <c r="Y18">
        <f t="shared" si="7"/>
        <v>50</v>
      </c>
    </row>
    <row r="19" spans="1:27">
      <c r="A19" s="2" t="s">
        <v>187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188</v>
      </c>
      <c r="Q19" s="6"/>
      <c r="R19" s="6"/>
      <c r="S19" s="6"/>
      <c r="T19" s="6">
        <v>1</v>
      </c>
      <c r="U19" s="6" t="s">
        <v>149</v>
      </c>
      <c r="X19">
        <f t="shared" si="10"/>
        <v>0</v>
      </c>
      <c r="Y19">
        <f t="shared" si="7"/>
        <v>25</v>
      </c>
    </row>
    <row r="20" spans="1:27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180</v>
      </c>
      <c r="Q20" s="6"/>
      <c r="R20" s="6"/>
      <c r="S20" s="6"/>
      <c r="T20" s="6">
        <v>1</v>
      </c>
      <c r="U20" s="6" t="s">
        <v>149</v>
      </c>
      <c r="X20">
        <f t="shared" si="10"/>
        <v>0</v>
      </c>
      <c r="Y20">
        <f t="shared" si="7"/>
        <v>25</v>
      </c>
    </row>
    <row r="21" spans="1:27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174</v>
      </c>
      <c r="T21">
        <v>1</v>
      </c>
      <c r="U21" t="s">
        <v>149</v>
      </c>
      <c r="X21">
        <f t="shared" si="10"/>
        <v>0</v>
      </c>
      <c r="Y21">
        <f t="shared" si="7"/>
        <v>50</v>
      </c>
    </row>
    <row r="22" spans="1:27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142</v>
      </c>
      <c r="T22">
        <v>1</v>
      </c>
      <c r="U22" t="s">
        <v>149</v>
      </c>
      <c r="X22">
        <f t="shared" si="10"/>
        <v>0</v>
      </c>
      <c r="Y22">
        <f t="shared" si="7"/>
        <v>50</v>
      </c>
    </row>
    <row r="23" spans="1:27">
      <c r="A23" s="2" t="s">
        <v>229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178</v>
      </c>
      <c r="Q23" s="6"/>
      <c r="R23" s="6"/>
      <c r="S23" s="6"/>
      <c r="T23" s="6">
        <v>1</v>
      </c>
      <c r="U23" s="6" t="s">
        <v>149</v>
      </c>
      <c r="X23">
        <f t="shared" si="10"/>
        <v>0</v>
      </c>
      <c r="Y23">
        <f t="shared" si="7"/>
        <v>25</v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192</v>
      </c>
      <c r="S24" t="s">
        <v>252</v>
      </c>
      <c r="T24">
        <v>1</v>
      </c>
      <c r="U24" t="s">
        <v>149</v>
      </c>
      <c r="W24" t="s">
        <v>249</v>
      </c>
      <c r="X24">
        <f t="shared" si="10"/>
        <v>1</v>
      </c>
      <c r="Y24" t="str">
        <f t="shared" si="7"/>
        <v/>
      </c>
      <c r="AA24" t="s">
        <v>251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183</v>
      </c>
      <c r="T25">
        <v>1</v>
      </c>
      <c r="U25" t="s">
        <v>149</v>
      </c>
      <c r="W25" t="s">
        <v>250</v>
      </c>
      <c r="X25">
        <f t="shared" si="10"/>
        <v>1</v>
      </c>
      <c r="Y25" t="str">
        <f t="shared" si="7"/>
        <v/>
      </c>
      <c r="AA25" t="s">
        <v>251</v>
      </c>
    </row>
    <row r="26" spans="1:27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177</v>
      </c>
      <c r="T26">
        <v>1</v>
      </c>
      <c r="U26" t="s">
        <v>149</v>
      </c>
      <c r="X26">
        <f t="shared" si="10"/>
        <v>0</v>
      </c>
      <c r="Y26">
        <f t="shared" si="7"/>
        <v>25</v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184</v>
      </c>
      <c r="T27">
        <v>1</v>
      </c>
      <c r="U27" t="s">
        <v>149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193</v>
      </c>
      <c r="T28">
        <v>1</v>
      </c>
      <c r="U28" t="s">
        <v>149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185</v>
      </c>
      <c r="T29">
        <v>1</v>
      </c>
      <c r="U29" t="s">
        <v>149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173</v>
      </c>
      <c r="T30">
        <v>1</v>
      </c>
      <c r="U30" t="s">
        <v>149</v>
      </c>
      <c r="X30">
        <f t="shared" si="10"/>
        <v>0</v>
      </c>
      <c r="Y30">
        <f t="shared" si="7"/>
        <v>25</v>
      </c>
    </row>
    <row r="31" spans="1:27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186</v>
      </c>
      <c r="T31">
        <v>1</v>
      </c>
      <c r="U31" t="s">
        <v>149</v>
      </c>
      <c r="X31">
        <f t="shared" si="10"/>
        <v>1</v>
      </c>
      <c r="Y31" t="str">
        <f t="shared" si="7"/>
        <v/>
      </c>
    </row>
    <row r="32" spans="1:27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175</v>
      </c>
      <c r="T32">
        <v>1</v>
      </c>
      <c r="U32" t="s">
        <v>149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179</v>
      </c>
      <c r="T33">
        <v>1</v>
      </c>
      <c r="U33" t="s">
        <v>149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120</v>
      </c>
      <c r="T34">
        <v>1</v>
      </c>
      <c r="U34" t="s">
        <v>149</v>
      </c>
      <c r="W34" t="s">
        <v>246</v>
      </c>
      <c r="X34">
        <f t="shared" si="10"/>
        <v>1</v>
      </c>
      <c r="Y34" t="str">
        <f t="shared" si="7"/>
        <v/>
      </c>
      <c r="AA34" t="s">
        <v>245</v>
      </c>
    </row>
    <row r="35" spans="1:27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95</v>
      </c>
      <c r="T35">
        <v>1</v>
      </c>
      <c r="U35" t="s">
        <v>149</v>
      </c>
      <c r="X35">
        <f t="shared" si="10"/>
        <v>0</v>
      </c>
      <c r="Y35">
        <f t="shared" si="7"/>
        <v>100</v>
      </c>
    </row>
    <row r="36" spans="1:27">
      <c r="A36" t="s">
        <v>262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102</v>
      </c>
      <c r="T36">
        <v>1</v>
      </c>
      <c r="U36" t="s">
        <v>149</v>
      </c>
      <c r="X36">
        <f t="shared" si="10"/>
        <v>0</v>
      </c>
      <c r="Y36">
        <f t="shared" si="7"/>
        <v>50</v>
      </c>
    </row>
    <row r="37" spans="1:27">
      <c r="A37" s="2" t="s">
        <v>40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95</v>
      </c>
      <c r="T37">
        <v>1</v>
      </c>
      <c r="U37" t="s">
        <v>149</v>
      </c>
      <c r="X37">
        <f t="shared" si="10"/>
        <v>0</v>
      </c>
      <c r="Y37">
        <f t="shared" si="7"/>
        <v>50</v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121</v>
      </c>
      <c r="T38">
        <v>1</v>
      </c>
      <c r="U38" t="s">
        <v>149</v>
      </c>
      <c r="W38" t="s">
        <v>247</v>
      </c>
      <c r="X38">
        <f t="shared" si="10"/>
        <v>1</v>
      </c>
      <c r="Y38" t="str">
        <f t="shared" si="7"/>
        <v/>
      </c>
      <c r="AA38" t="s">
        <v>245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161</v>
      </c>
      <c r="T39">
        <v>1</v>
      </c>
      <c r="U39" t="s">
        <v>149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237</v>
      </c>
      <c r="S40" t="s">
        <v>252</v>
      </c>
      <c r="T40">
        <v>1</v>
      </c>
      <c r="U40" t="s">
        <v>149</v>
      </c>
      <c r="X40">
        <f t="shared" si="10"/>
        <v>1</v>
      </c>
      <c r="Y40" t="str">
        <f t="shared" si="7"/>
        <v/>
      </c>
    </row>
    <row r="41" spans="1:27">
      <c r="A41" t="s">
        <v>99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100</v>
      </c>
      <c r="T41">
        <v>1</v>
      </c>
      <c r="U41" t="s">
        <v>149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2.0999999999999996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182</v>
      </c>
      <c r="S45" t="s">
        <v>254</v>
      </c>
      <c r="T45">
        <v>1</v>
      </c>
      <c r="U45" t="s">
        <v>149</v>
      </c>
      <c r="W45" t="s">
        <v>249</v>
      </c>
      <c r="X45">
        <f t="shared" ref="X45:X50" si="11">IF(ISNUMBER(E45),1,0)</f>
        <v>1</v>
      </c>
      <c r="Y45" t="str">
        <f t="shared" si="7"/>
        <v/>
      </c>
      <c r="AA45" t="s">
        <v>251</v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195</v>
      </c>
      <c r="T46">
        <v>1</v>
      </c>
      <c r="U46" t="s">
        <v>149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176</v>
      </c>
      <c r="T47">
        <v>1</v>
      </c>
      <c r="U47" t="s">
        <v>149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191</v>
      </c>
      <c r="S48" t="s">
        <v>44</v>
      </c>
      <c r="T48">
        <v>1</v>
      </c>
      <c r="U48" t="s">
        <v>149</v>
      </c>
      <c r="X48">
        <f t="shared" si="11"/>
        <v>0</v>
      </c>
      <c r="Y48">
        <f t="shared" si="7"/>
        <v>10</v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181</v>
      </c>
      <c r="S49" t="s">
        <v>44</v>
      </c>
      <c r="T49">
        <v>1</v>
      </c>
      <c r="U49" t="s">
        <v>149</v>
      </c>
      <c r="X49">
        <f t="shared" si="11"/>
        <v>1</v>
      </c>
      <c r="Y49" t="str">
        <f t="shared" si="7"/>
        <v/>
      </c>
    </row>
    <row r="50" spans="1:29">
      <c r="A50" t="s">
        <v>230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196</v>
      </c>
      <c r="Q50" s="6"/>
      <c r="R50" s="6"/>
      <c r="S50" s="6" t="s">
        <v>45</v>
      </c>
      <c r="T50" s="6">
        <v>1</v>
      </c>
      <c r="U50" s="6" t="s">
        <v>149</v>
      </c>
      <c r="X50">
        <f t="shared" si="11"/>
        <v>0</v>
      </c>
      <c r="Y50">
        <f t="shared" si="7"/>
        <v>25</v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171</v>
      </c>
      <c r="Q53" s="6"/>
      <c r="R53" s="6"/>
      <c r="S53" s="6"/>
      <c r="T53" s="6">
        <v>1</v>
      </c>
      <c r="U53" s="6" t="s">
        <v>149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107</v>
      </c>
      <c r="Q54" s="6"/>
      <c r="R54" s="6"/>
      <c r="S54" s="6"/>
      <c r="T54" s="6">
        <v>1</v>
      </c>
      <c r="U54" s="6" t="s">
        <v>149</v>
      </c>
      <c r="X54">
        <f t="shared" si="12"/>
        <v>0</v>
      </c>
      <c r="Y54">
        <f t="shared" si="7"/>
        <v>100</v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198</v>
      </c>
      <c r="Q55" s="6"/>
      <c r="R55" s="6"/>
      <c r="S55" s="6"/>
      <c r="T55" s="6">
        <v>1</v>
      </c>
      <c r="U55" s="6" t="s">
        <v>149</v>
      </c>
      <c r="V55" s="6"/>
      <c r="X55">
        <f t="shared" si="12"/>
        <v>1</v>
      </c>
      <c r="Y55" t="str">
        <f t="shared" si="7"/>
        <v/>
      </c>
    </row>
    <row r="56" spans="1:29">
      <c r="A56" t="s">
        <v>76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138</v>
      </c>
      <c r="T56">
        <v>1</v>
      </c>
      <c r="U56" t="s">
        <v>149</v>
      </c>
      <c r="X56">
        <f t="shared" si="12"/>
        <v>1</v>
      </c>
      <c r="Y56" t="str">
        <f t="shared" si="7"/>
        <v/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108</v>
      </c>
      <c r="T57">
        <v>1</v>
      </c>
      <c r="U57" t="s">
        <v>149</v>
      </c>
      <c r="V57" t="s">
        <v>149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118</v>
      </c>
      <c r="S58" t="s">
        <v>252</v>
      </c>
      <c r="T58">
        <v>1</v>
      </c>
      <c r="U58" t="s">
        <v>149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243</v>
      </c>
      <c r="T59">
        <v>1</v>
      </c>
      <c r="U59" t="s">
        <v>149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SUM(J62:J84)</f>
        <v>30.199999999999992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221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240</v>
      </c>
      <c r="Q62" s="6"/>
      <c r="R62" s="6"/>
      <c r="S62" s="6"/>
      <c r="T62" s="6">
        <v>1</v>
      </c>
      <c r="U62" s="6" t="s">
        <v>149</v>
      </c>
      <c r="V62" s="6"/>
      <c r="X62">
        <f t="shared" ref="X62:X85" si="13">IF(ISNUMBER(E62),1,0)</f>
        <v>0</v>
      </c>
      <c r="Y62">
        <f t="shared" si="7"/>
        <v>90</v>
      </c>
    </row>
    <row r="63" spans="1:29">
      <c r="A63" t="s">
        <v>54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104</v>
      </c>
      <c r="Q63" s="6"/>
      <c r="R63" s="6"/>
      <c r="S63" s="6"/>
      <c r="T63" s="6">
        <v>1</v>
      </c>
      <c r="U63" s="6" t="s">
        <v>149</v>
      </c>
      <c r="V63" s="6"/>
      <c r="X63">
        <f t="shared" si="13"/>
        <v>0</v>
      </c>
      <c r="Y63">
        <f t="shared" si="7"/>
        <v>90</v>
      </c>
    </row>
    <row r="64" spans="1:29">
      <c r="A64" t="s">
        <v>55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104</v>
      </c>
      <c r="Q64" s="6"/>
      <c r="R64" s="6"/>
      <c r="S64" s="6" t="s">
        <v>261</v>
      </c>
      <c r="T64" s="6">
        <v>1</v>
      </c>
      <c r="U64" s="6" t="s">
        <v>149</v>
      </c>
      <c r="V64" s="6"/>
      <c r="X64">
        <f t="shared" si="13"/>
        <v>0</v>
      </c>
      <c r="Y64">
        <f t="shared" si="7"/>
        <v>90</v>
      </c>
    </row>
    <row r="65" spans="1:25">
      <c r="A65" t="s">
        <v>56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199</v>
      </c>
      <c r="Q65" s="6"/>
      <c r="R65" s="6"/>
      <c r="S65" s="6"/>
      <c r="T65" s="6">
        <v>1</v>
      </c>
      <c r="U65" s="6" t="s">
        <v>149</v>
      </c>
      <c r="V65" s="6"/>
      <c r="X65">
        <f t="shared" si="13"/>
        <v>0</v>
      </c>
      <c r="Y65">
        <f t="shared" si="7"/>
        <v>90</v>
      </c>
    </row>
    <row r="66" spans="1:25">
      <c r="A66" t="s">
        <v>166</v>
      </c>
      <c r="B66" s="6">
        <v>52</v>
      </c>
      <c r="C66">
        <v>1</v>
      </c>
      <c r="D66">
        <v>1</v>
      </c>
      <c r="E66">
        <v>2</v>
      </c>
      <c r="F66">
        <v>3</v>
      </c>
      <c r="G66">
        <v>2</v>
      </c>
      <c r="I66">
        <v>90</v>
      </c>
      <c r="J66">
        <f t="shared" si="9"/>
        <v>2</v>
      </c>
      <c r="K66">
        <f t="shared" si="2"/>
        <v>2</v>
      </c>
      <c r="L66">
        <f t="shared" si="3"/>
        <v>2</v>
      </c>
      <c r="M66">
        <f t="shared" si="4"/>
        <v>0</v>
      </c>
      <c r="N66">
        <f t="shared" si="5"/>
        <v>1.8</v>
      </c>
      <c r="O66">
        <f t="shared" si="6"/>
        <v>0</v>
      </c>
      <c r="P66" s="6" t="s">
        <v>127</v>
      </c>
      <c r="Q66" s="6"/>
      <c r="R66" s="6"/>
      <c r="S66" s="6"/>
      <c r="T66" s="6">
        <v>1</v>
      </c>
      <c r="U66" s="6" t="s">
        <v>149</v>
      </c>
      <c r="V66" s="6"/>
      <c r="X66">
        <f t="shared" si="13"/>
        <v>1</v>
      </c>
      <c r="Y66" t="str">
        <f t="shared" si="7"/>
        <v/>
      </c>
    </row>
    <row r="67" spans="1:25">
      <c r="A67" t="s">
        <v>190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171</v>
      </c>
      <c r="Q67" s="6"/>
      <c r="R67" s="6"/>
      <c r="S67" s="6" t="s">
        <v>253</v>
      </c>
      <c r="T67" s="6">
        <v>1</v>
      </c>
      <c r="U67" s="6" t="s">
        <v>149</v>
      </c>
      <c r="V67" s="6"/>
      <c r="X67">
        <f t="shared" si="13"/>
        <v>1</v>
      </c>
      <c r="Y67" t="str">
        <f t="shared" si="7"/>
        <v/>
      </c>
    </row>
    <row r="68" spans="1:25">
      <c r="A68" t="s">
        <v>57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110</v>
      </c>
      <c r="Q68" s="6"/>
      <c r="R68" s="6"/>
      <c r="S68" s="6"/>
      <c r="T68" s="6">
        <v>1</v>
      </c>
      <c r="U68" s="6" t="s">
        <v>149</v>
      </c>
      <c r="V68" s="6"/>
      <c r="X68">
        <f t="shared" si="13"/>
        <v>0</v>
      </c>
      <c r="Y68">
        <f t="shared" si="7"/>
        <v>90</v>
      </c>
    </row>
    <row r="69" spans="1:25">
      <c r="A69" t="s">
        <v>256</v>
      </c>
      <c r="B69" s="6">
        <v>55</v>
      </c>
      <c r="C69">
        <v>1</v>
      </c>
      <c r="D69">
        <v>1</v>
      </c>
      <c r="E69">
        <v>2</v>
      </c>
      <c r="F69">
        <v>4</v>
      </c>
      <c r="G69">
        <v>2</v>
      </c>
      <c r="I69">
        <v>90</v>
      </c>
      <c r="J69">
        <f t="shared" si="9"/>
        <v>2</v>
      </c>
      <c r="K69">
        <f t="shared" si="2"/>
        <v>2</v>
      </c>
      <c r="L69">
        <f t="shared" si="3"/>
        <v>2</v>
      </c>
      <c r="M69">
        <f t="shared" si="4"/>
        <v>2</v>
      </c>
      <c r="N69">
        <f t="shared" si="5"/>
        <v>1.8</v>
      </c>
      <c r="O69">
        <f t="shared" ref="O69:O121" si="14">IF(ISNUMBER(E69), 0, J69)</f>
        <v>0</v>
      </c>
      <c r="P69" s="6" t="s">
        <v>199</v>
      </c>
      <c r="Q69" s="6"/>
      <c r="R69" s="6"/>
      <c r="S69" s="6" t="s">
        <v>257</v>
      </c>
      <c r="T69" s="6">
        <v>1</v>
      </c>
      <c r="U69" s="6" t="s">
        <v>149</v>
      </c>
      <c r="V69" s="6"/>
      <c r="X69">
        <f t="shared" si="13"/>
        <v>1</v>
      </c>
      <c r="Y69" t="str">
        <f t="shared" si="7"/>
        <v/>
      </c>
    </row>
    <row r="70" spans="1:25">
      <c r="A70" t="s">
        <v>58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105</v>
      </c>
      <c r="Q70" s="6"/>
      <c r="R70" s="6"/>
      <c r="S70" s="6"/>
      <c r="T70" s="6">
        <v>1</v>
      </c>
      <c r="U70" s="6" t="s">
        <v>149</v>
      </c>
      <c r="V70" s="6"/>
      <c r="X70">
        <f t="shared" si="13"/>
        <v>1</v>
      </c>
      <c r="Y70" t="str">
        <f t="shared" ref="Y70:Y130" si="19">IF(ISNUMBER(E70),"",IF(ISNUMBER(I70),I70,""))</f>
        <v/>
      </c>
    </row>
    <row r="71" spans="1:25">
      <c r="A71" t="s">
        <v>59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101</v>
      </c>
      <c r="T71">
        <v>1</v>
      </c>
      <c r="U71" t="s">
        <v>149</v>
      </c>
      <c r="V71" t="s">
        <v>149</v>
      </c>
      <c r="X71">
        <f t="shared" si="13"/>
        <v>1</v>
      </c>
      <c r="Y71" t="str">
        <f t="shared" si="19"/>
        <v/>
      </c>
    </row>
    <row r="72" spans="1:25">
      <c r="A72" t="s">
        <v>60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113</v>
      </c>
      <c r="T72">
        <v>1</v>
      </c>
      <c r="U72" t="s">
        <v>149</v>
      </c>
      <c r="V72" t="s">
        <v>149</v>
      </c>
      <c r="X72">
        <f t="shared" si="13"/>
        <v>1</v>
      </c>
      <c r="Y72" t="str">
        <f t="shared" si="19"/>
        <v/>
      </c>
    </row>
    <row r="73" spans="1:25">
      <c r="A73" t="s">
        <v>61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114</v>
      </c>
      <c r="T73">
        <v>1</v>
      </c>
      <c r="U73" t="s">
        <v>149</v>
      </c>
      <c r="X73">
        <f t="shared" si="13"/>
        <v>1</v>
      </c>
      <c r="Y73" t="str">
        <f t="shared" si="19"/>
        <v/>
      </c>
    </row>
    <row r="74" spans="1:25">
      <c r="A74" t="s">
        <v>62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106</v>
      </c>
      <c r="T74">
        <v>1</v>
      </c>
      <c r="U74" t="s">
        <v>149</v>
      </c>
      <c r="X74">
        <f t="shared" si="13"/>
        <v>0</v>
      </c>
      <c r="Y74">
        <f t="shared" si="19"/>
        <v>90</v>
      </c>
    </row>
    <row r="75" spans="1:25">
      <c r="A75" t="s">
        <v>63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163</v>
      </c>
      <c r="T75">
        <v>1</v>
      </c>
      <c r="U75" t="s">
        <v>149</v>
      </c>
      <c r="X75">
        <f t="shared" si="13"/>
        <v>0</v>
      </c>
      <c r="Y75">
        <f t="shared" si="19"/>
        <v>90</v>
      </c>
    </row>
    <row r="76" spans="1:25">
      <c r="A76" t="s">
        <v>64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154</v>
      </c>
      <c r="T76">
        <v>1</v>
      </c>
      <c r="U76" t="s">
        <v>149</v>
      </c>
      <c r="V76" t="s">
        <v>149</v>
      </c>
      <c r="X76">
        <f t="shared" si="13"/>
        <v>1</v>
      </c>
      <c r="Y76" t="str">
        <f t="shared" si="19"/>
        <v/>
      </c>
    </row>
    <row r="77" spans="1:25">
      <c r="A77" t="s">
        <v>165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155</v>
      </c>
      <c r="T77">
        <v>1</v>
      </c>
      <c r="U77" t="s">
        <v>149</v>
      </c>
      <c r="X77">
        <f t="shared" si="13"/>
        <v>1</v>
      </c>
      <c r="Y77" t="str">
        <f t="shared" si="19"/>
        <v/>
      </c>
    </row>
    <row r="78" spans="1:25">
      <c r="A78" t="s">
        <v>66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112</v>
      </c>
      <c r="T78">
        <v>1</v>
      </c>
      <c r="U78" t="s">
        <v>149</v>
      </c>
      <c r="X78">
        <f t="shared" si="13"/>
        <v>0</v>
      </c>
      <c r="Y78">
        <f t="shared" si="19"/>
        <v>90</v>
      </c>
    </row>
    <row r="79" spans="1:25">
      <c r="A79" t="s">
        <v>126</v>
      </c>
      <c r="B79" s="6">
        <v>65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111</v>
      </c>
      <c r="T79">
        <v>1</v>
      </c>
      <c r="U79" t="s">
        <v>149</v>
      </c>
      <c r="X79">
        <f t="shared" si="13"/>
        <v>1</v>
      </c>
      <c r="Y79" t="str">
        <f t="shared" si="19"/>
        <v/>
      </c>
    </row>
    <row r="80" spans="1:25">
      <c r="A80" t="s">
        <v>67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91</v>
      </c>
      <c r="T80">
        <v>1</v>
      </c>
      <c r="U80" t="s">
        <v>149</v>
      </c>
      <c r="X80">
        <f t="shared" si="13"/>
        <v>0</v>
      </c>
      <c r="Y80">
        <f t="shared" si="19"/>
        <v>90</v>
      </c>
    </row>
    <row r="81" spans="1:27">
      <c r="A81" t="s">
        <v>65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114</v>
      </c>
      <c r="T81" s="6">
        <v>1</v>
      </c>
      <c r="U81" s="6" t="s">
        <v>149</v>
      </c>
      <c r="X81">
        <f t="shared" si="13"/>
        <v>1</v>
      </c>
      <c r="Y81" t="str">
        <f t="shared" si="19"/>
        <v/>
      </c>
    </row>
    <row r="82" spans="1:27">
      <c r="A82" t="s">
        <v>168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169</v>
      </c>
      <c r="T82">
        <v>1</v>
      </c>
      <c r="U82" t="s">
        <v>149</v>
      </c>
      <c r="X82">
        <f t="shared" si="13"/>
        <v>0</v>
      </c>
      <c r="Y82">
        <f t="shared" si="19"/>
        <v>90</v>
      </c>
    </row>
    <row r="83" spans="1:27">
      <c r="A83" t="s">
        <v>222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170</v>
      </c>
      <c r="Q83" s="6"/>
      <c r="R83" s="6"/>
      <c r="S83" s="6"/>
      <c r="T83" s="6">
        <v>1</v>
      </c>
      <c r="U83" s="6" t="s">
        <v>149</v>
      </c>
      <c r="X83">
        <f t="shared" si="13"/>
        <v>0</v>
      </c>
      <c r="Y83">
        <f t="shared" si="19"/>
        <v>90</v>
      </c>
    </row>
    <row r="84" spans="1:27">
      <c r="A84" t="s">
        <v>248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164</v>
      </c>
      <c r="T84">
        <v>1</v>
      </c>
      <c r="U84" t="s">
        <v>149</v>
      </c>
      <c r="X84">
        <f t="shared" si="13"/>
        <v>0</v>
      </c>
      <c r="Y84">
        <f t="shared" si="19"/>
        <v>25</v>
      </c>
    </row>
    <row r="85" spans="1:27">
      <c r="A85" t="s">
        <v>223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167</v>
      </c>
      <c r="T85">
        <v>1</v>
      </c>
      <c r="U85" t="s">
        <v>149</v>
      </c>
      <c r="X85">
        <f t="shared" si="13"/>
        <v>0</v>
      </c>
      <c r="Y85">
        <f t="shared" si="19"/>
        <v>90</v>
      </c>
    </row>
    <row r="86" spans="1:27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>
      <c r="A87" s="1" t="s">
        <v>72</v>
      </c>
      <c r="B87" s="17"/>
      <c r="D87">
        <f>SUM(J88:J102)</f>
        <v>21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2" t="s">
        <v>79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152</v>
      </c>
      <c r="T88">
        <v>1</v>
      </c>
      <c r="U88" t="s">
        <v>149</v>
      </c>
      <c r="X88">
        <f t="shared" ref="X88:X113" si="24">IF(ISNUMBER(E88),1,0)</f>
        <v>1</v>
      </c>
      <c r="Y88" t="str">
        <f t="shared" si="19"/>
        <v/>
      </c>
    </row>
    <row r="89" spans="1:27">
      <c r="A89" t="s">
        <v>73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148</v>
      </c>
      <c r="T89">
        <v>1</v>
      </c>
      <c r="U89" t="s">
        <v>149</v>
      </c>
      <c r="X89">
        <f t="shared" si="24"/>
        <v>1</v>
      </c>
      <c r="Y89" t="str">
        <f t="shared" si="19"/>
        <v/>
      </c>
    </row>
    <row r="90" spans="1:27">
      <c r="A90" t="s">
        <v>133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132</v>
      </c>
      <c r="T90">
        <v>1</v>
      </c>
      <c r="U90" t="s">
        <v>149</v>
      </c>
      <c r="X90">
        <f t="shared" si="24"/>
        <v>0</v>
      </c>
      <c r="Y90">
        <f t="shared" si="19"/>
        <v>80</v>
      </c>
    </row>
    <row r="91" spans="1:27">
      <c r="A91" t="s">
        <v>74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128</v>
      </c>
      <c r="T91">
        <v>1</v>
      </c>
      <c r="U91" t="s">
        <v>149</v>
      </c>
      <c r="X91">
        <f t="shared" si="24"/>
        <v>1</v>
      </c>
      <c r="Y91" t="str">
        <f t="shared" si="19"/>
        <v/>
      </c>
    </row>
    <row r="92" spans="1:27">
      <c r="A92" t="s">
        <v>75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140</v>
      </c>
      <c r="T92">
        <v>1</v>
      </c>
      <c r="U92" t="s">
        <v>149</v>
      </c>
      <c r="W92" t="s">
        <v>244</v>
      </c>
      <c r="X92">
        <f t="shared" si="24"/>
        <v>0</v>
      </c>
      <c r="Y92">
        <f t="shared" si="19"/>
        <v>80</v>
      </c>
      <c r="AA92" t="s">
        <v>245</v>
      </c>
    </row>
    <row r="93" spans="1:27">
      <c r="A93" t="s">
        <v>156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145</v>
      </c>
      <c r="T93">
        <v>1</v>
      </c>
      <c r="U93" t="s">
        <v>149</v>
      </c>
      <c r="X93">
        <f t="shared" si="24"/>
        <v>1</v>
      </c>
      <c r="Y93" t="str">
        <f t="shared" si="19"/>
        <v/>
      </c>
    </row>
    <row r="94" spans="1:27">
      <c r="A94" t="s">
        <v>153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137</v>
      </c>
      <c r="T94">
        <v>1</v>
      </c>
      <c r="U94" t="s">
        <v>149</v>
      </c>
      <c r="X94">
        <f t="shared" si="24"/>
        <v>1</v>
      </c>
      <c r="Y94" t="str">
        <f t="shared" si="19"/>
        <v/>
      </c>
    </row>
    <row r="95" spans="1:27">
      <c r="A95" t="s">
        <v>157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129</v>
      </c>
      <c r="T95">
        <v>1</v>
      </c>
      <c r="U95" t="s">
        <v>149</v>
      </c>
      <c r="X95">
        <f t="shared" si="24"/>
        <v>1</v>
      </c>
      <c r="Y95" t="str">
        <f t="shared" si="19"/>
        <v/>
      </c>
    </row>
    <row r="96" spans="1:27">
      <c r="A96" t="s">
        <v>119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131</v>
      </c>
      <c r="T96">
        <v>1</v>
      </c>
      <c r="U96" t="s">
        <v>149</v>
      </c>
      <c r="X96">
        <f t="shared" si="24"/>
        <v>0</v>
      </c>
      <c r="Y96">
        <f t="shared" si="19"/>
        <v>50</v>
      </c>
    </row>
    <row r="97" spans="1:27">
      <c r="A97" t="s">
        <v>134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135</v>
      </c>
      <c r="T97">
        <v>1</v>
      </c>
      <c r="U97" t="s">
        <v>149</v>
      </c>
      <c r="X97">
        <f t="shared" si="24"/>
        <v>0</v>
      </c>
      <c r="Y97">
        <f t="shared" si="19"/>
        <v>50</v>
      </c>
    </row>
    <row r="98" spans="1:27">
      <c r="A98" t="s">
        <v>77</v>
      </c>
      <c r="B98" s="7">
        <v>82</v>
      </c>
      <c r="C98">
        <v>1</v>
      </c>
      <c r="D98">
        <v>1</v>
      </c>
      <c r="E98">
        <v>2</v>
      </c>
      <c r="F98">
        <v>4</v>
      </c>
      <c r="G98">
        <v>2</v>
      </c>
      <c r="I98">
        <v>80</v>
      </c>
      <c r="J98">
        <f t="shared" si="20"/>
        <v>2</v>
      </c>
      <c r="K98">
        <f t="shared" si="21"/>
        <v>2</v>
      </c>
      <c r="L98">
        <f t="shared" si="22"/>
        <v>2</v>
      </c>
      <c r="M98">
        <f t="shared" si="23"/>
        <v>2</v>
      </c>
      <c r="N98">
        <f t="shared" si="18"/>
        <v>1.6</v>
      </c>
      <c r="O98">
        <f t="shared" si="14"/>
        <v>0</v>
      </c>
      <c r="P98" t="s">
        <v>141</v>
      </c>
      <c r="T98">
        <v>1</v>
      </c>
      <c r="U98" t="s">
        <v>149</v>
      </c>
      <c r="X98">
        <f t="shared" si="24"/>
        <v>1</v>
      </c>
      <c r="Y98" t="str">
        <f t="shared" si="19"/>
        <v/>
      </c>
    </row>
    <row r="99" spans="1:27">
      <c r="A99" t="s">
        <v>158</v>
      </c>
      <c r="B99" s="7">
        <v>83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109</v>
      </c>
      <c r="T99">
        <v>1</v>
      </c>
      <c r="U99" t="s">
        <v>149</v>
      </c>
      <c r="W99" t="s">
        <v>255</v>
      </c>
      <c r="X99">
        <f t="shared" si="24"/>
        <v>1</v>
      </c>
      <c r="Y99" t="str">
        <f t="shared" si="19"/>
        <v/>
      </c>
      <c r="AA99" t="s">
        <v>245</v>
      </c>
    </row>
    <row r="100" spans="1:27">
      <c r="A100" t="s">
        <v>146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147</v>
      </c>
      <c r="T100">
        <v>1</v>
      </c>
      <c r="U100" t="s">
        <v>149</v>
      </c>
      <c r="X100">
        <f t="shared" si="24"/>
        <v>0</v>
      </c>
      <c r="Y100">
        <f t="shared" si="19"/>
        <v>90</v>
      </c>
    </row>
    <row r="101" spans="1:27">
      <c r="A101" t="s">
        <v>78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130</v>
      </c>
      <c r="T101">
        <v>1</v>
      </c>
      <c r="U101" t="s">
        <v>149</v>
      </c>
      <c r="X101">
        <f t="shared" si="24"/>
        <v>0</v>
      </c>
      <c r="Y101">
        <f t="shared" si="19"/>
        <v>80</v>
      </c>
    </row>
    <row r="102" spans="1:27">
      <c r="A102" t="s">
        <v>150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136</v>
      </c>
      <c r="T102">
        <v>1</v>
      </c>
      <c r="U102" t="s">
        <v>149</v>
      </c>
      <c r="X102">
        <f t="shared" si="24"/>
        <v>0</v>
      </c>
      <c r="Y102">
        <f t="shared" si="19"/>
        <v>80</v>
      </c>
    </row>
    <row r="103" spans="1:27">
      <c r="A103" t="s">
        <v>151</v>
      </c>
      <c r="B103" s="7">
        <v>87</v>
      </c>
      <c r="C103">
        <v>2</v>
      </c>
      <c r="D103">
        <v>1</v>
      </c>
      <c r="E103">
        <v>2</v>
      </c>
      <c r="F103">
        <v>4</v>
      </c>
      <c r="G103">
        <v>2</v>
      </c>
      <c r="I103">
        <v>80</v>
      </c>
      <c r="J103">
        <f t="shared" si="20"/>
        <v>2</v>
      </c>
      <c r="K103">
        <f t="shared" si="21"/>
        <v>2</v>
      </c>
      <c r="L103">
        <f t="shared" si="22"/>
        <v>2</v>
      </c>
      <c r="M103">
        <f t="shared" si="23"/>
        <v>2</v>
      </c>
      <c r="N103">
        <f t="shared" si="18"/>
        <v>1.6</v>
      </c>
      <c r="O103">
        <f t="shared" si="14"/>
        <v>0</v>
      </c>
      <c r="P103" t="s">
        <v>94</v>
      </c>
      <c r="T103">
        <v>1</v>
      </c>
      <c r="U103" t="s">
        <v>149</v>
      </c>
      <c r="X103">
        <f t="shared" si="24"/>
        <v>1</v>
      </c>
      <c r="Y103" t="str">
        <f t="shared" si="19"/>
        <v/>
      </c>
    </row>
    <row r="104" spans="1:27">
      <c r="A104" t="s">
        <v>228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115</v>
      </c>
      <c r="S104" t="s">
        <v>252</v>
      </c>
      <c r="T104">
        <v>1</v>
      </c>
      <c r="U104" t="s">
        <v>149</v>
      </c>
      <c r="X104">
        <f t="shared" si="24"/>
        <v>1</v>
      </c>
      <c r="Y104" t="str">
        <f t="shared" si="19"/>
        <v/>
      </c>
    </row>
    <row r="105" spans="1:27">
      <c r="A105" t="s">
        <v>117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122</v>
      </c>
      <c r="T105">
        <v>1</v>
      </c>
      <c r="U105" t="s">
        <v>149</v>
      </c>
      <c r="X105">
        <f t="shared" si="24"/>
        <v>0</v>
      </c>
      <c r="Y105">
        <f t="shared" si="19"/>
        <v>80</v>
      </c>
    </row>
    <row r="106" spans="1:27">
      <c r="A106" t="s">
        <v>159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96</v>
      </c>
      <c r="T106">
        <v>1</v>
      </c>
      <c r="U106" t="s">
        <v>149</v>
      </c>
      <c r="X106">
        <f t="shared" si="24"/>
        <v>1</v>
      </c>
      <c r="Y106" t="str">
        <f t="shared" si="19"/>
        <v/>
      </c>
    </row>
    <row r="107" spans="1:27">
      <c r="A107" t="s">
        <v>160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97</v>
      </c>
      <c r="T107">
        <v>1</v>
      </c>
      <c r="U107" t="s">
        <v>149</v>
      </c>
      <c r="X107">
        <f t="shared" si="24"/>
        <v>0</v>
      </c>
      <c r="Y107">
        <f t="shared" si="19"/>
        <v>20</v>
      </c>
    </row>
    <row r="108" spans="1:27">
      <c r="A108" t="s">
        <v>81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98</v>
      </c>
      <c r="T108">
        <v>1</v>
      </c>
      <c r="U108" t="s">
        <v>149</v>
      </c>
      <c r="X108">
        <f t="shared" si="24"/>
        <v>1</v>
      </c>
      <c r="Y108" t="str">
        <f t="shared" si="19"/>
        <v/>
      </c>
    </row>
    <row r="109" spans="1:27">
      <c r="A109" t="s">
        <v>226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93</v>
      </c>
      <c r="T109">
        <v>1</v>
      </c>
      <c r="U109" t="s">
        <v>149</v>
      </c>
      <c r="W109" t="s">
        <v>263</v>
      </c>
      <c r="X109">
        <f t="shared" si="24"/>
        <v>1</v>
      </c>
      <c r="Y109" t="str">
        <f t="shared" si="19"/>
        <v/>
      </c>
      <c r="AA109" t="s">
        <v>245</v>
      </c>
    </row>
    <row r="110" spans="1:27">
      <c r="A110" t="s">
        <v>225</v>
      </c>
      <c r="B110" s="7">
        <v>94</v>
      </c>
      <c r="C110">
        <v>2</v>
      </c>
      <c r="D110">
        <v>1</v>
      </c>
      <c r="E110">
        <v>1</v>
      </c>
      <c r="F110">
        <v>4</v>
      </c>
      <c r="G110">
        <v>1</v>
      </c>
      <c r="I110">
        <v>80</v>
      </c>
      <c r="J110">
        <f t="shared" si="20"/>
        <v>1</v>
      </c>
      <c r="K110">
        <f t="shared" si="21"/>
        <v>1</v>
      </c>
      <c r="L110">
        <f t="shared" si="22"/>
        <v>1</v>
      </c>
      <c r="M110">
        <f t="shared" si="23"/>
        <v>1</v>
      </c>
      <c r="N110">
        <f t="shared" ref="N110:N124" si="25">IF(D110=1,G110*I110/100,0)</f>
        <v>0.8</v>
      </c>
      <c r="O110">
        <f t="shared" si="14"/>
        <v>0</v>
      </c>
      <c r="P110" t="s">
        <v>92</v>
      </c>
      <c r="T110">
        <v>1</v>
      </c>
      <c r="U110" t="s">
        <v>149</v>
      </c>
      <c r="X110">
        <f t="shared" si="24"/>
        <v>1</v>
      </c>
      <c r="Y110" t="str">
        <f t="shared" si="19"/>
        <v/>
      </c>
    </row>
    <row r="111" spans="1:27">
      <c r="A111" t="s">
        <v>227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116</v>
      </c>
      <c r="T111">
        <v>1</v>
      </c>
      <c r="U111" t="s">
        <v>149</v>
      </c>
      <c r="X111">
        <f t="shared" si="24"/>
        <v>0</v>
      </c>
      <c r="Y111">
        <f t="shared" si="19"/>
        <v>80</v>
      </c>
    </row>
    <row r="112" spans="1:27">
      <c r="A112" t="s">
        <v>80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103</v>
      </c>
      <c r="T112">
        <v>1</v>
      </c>
      <c r="U112" t="s">
        <v>149</v>
      </c>
      <c r="X112">
        <f t="shared" si="24"/>
        <v>0</v>
      </c>
      <c r="Y112">
        <f t="shared" si="19"/>
        <v>80</v>
      </c>
    </row>
    <row r="113" spans="1:27">
      <c r="A113" t="s">
        <v>224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162</v>
      </c>
      <c r="T113">
        <v>1</v>
      </c>
      <c r="U113" t="s">
        <v>149</v>
      </c>
      <c r="W113" t="s">
        <v>264</v>
      </c>
      <c r="X113">
        <f t="shared" si="24"/>
        <v>0</v>
      </c>
      <c r="Y113">
        <f t="shared" si="19"/>
        <v>80</v>
      </c>
      <c r="AA113" t="s">
        <v>245</v>
      </c>
    </row>
    <row r="114" spans="1:27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7">
      <c r="A115" s="1" t="s">
        <v>82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t="s">
        <v>231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200</v>
      </c>
      <c r="T116">
        <v>1</v>
      </c>
      <c r="U116" t="s">
        <v>149</v>
      </c>
      <c r="X116">
        <f t="shared" ref="X116:X124" si="33">IF(ISNUMBER(E116),1,0)</f>
        <v>0</v>
      </c>
      <c r="Y116">
        <f t="shared" si="19"/>
        <v>50</v>
      </c>
    </row>
    <row r="117" spans="1:27">
      <c r="A117" t="s">
        <v>83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139</v>
      </c>
      <c r="T117">
        <v>1</v>
      </c>
      <c r="U117" t="s">
        <v>149</v>
      </c>
      <c r="X117">
        <f t="shared" si="33"/>
        <v>0</v>
      </c>
      <c r="Y117">
        <f t="shared" si="19"/>
        <v>80</v>
      </c>
    </row>
    <row r="118" spans="1:27">
      <c r="A118" t="s">
        <v>232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201</v>
      </c>
      <c r="T118">
        <v>1</v>
      </c>
      <c r="U118" t="s">
        <v>149</v>
      </c>
      <c r="X118">
        <f t="shared" si="33"/>
        <v>0</v>
      </c>
      <c r="Y118">
        <f t="shared" si="19"/>
        <v>90</v>
      </c>
    </row>
    <row r="119" spans="1:27">
      <c r="A119" t="s">
        <v>84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202</v>
      </c>
      <c r="T119">
        <v>1</v>
      </c>
      <c r="U119" t="s">
        <v>149</v>
      </c>
      <c r="X119">
        <f t="shared" si="33"/>
        <v>0</v>
      </c>
      <c r="Y119">
        <f t="shared" si="19"/>
        <v>90</v>
      </c>
    </row>
    <row r="120" spans="1:27">
      <c r="A120" t="s">
        <v>85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203</v>
      </c>
      <c r="T120">
        <v>1</v>
      </c>
      <c r="U120" t="s">
        <v>149</v>
      </c>
      <c r="X120">
        <f t="shared" si="33"/>
        <v>0</v>
      </c>
      <c r="Y120">
        <f t="shared" si="19"/>
        <v>90</v>
      </c>
    </row>
    <row r="121" spans="1:27">
      <c r="A121" t="s">
        <v>233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204</v>
      </c>
      <c r="T121">
        <v>1</v>
      </c>
      <c r="U121" t="s">
        <v>149</v>
      </c>
      <c r="X121">
        <f t="shared" si="33"/>
        <v>0</v>
      </c>
      <c r="Y121">
        <f t="shared" si="19"/>
        <v>90</v>
      </c>
    </row>
    <row r="122" spans="1:27">
      <c r="A122" t="s">
        <v>234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30" si="34">IF(ISNUMBER(E122), 0, J122)</f>
        <v>0.9</v>
      </c>
      <c r="P122" t="s">
        <v>238</v>
      </c>
      <c r="T122">
        <v>1</v>
      </c>
      <c r="U122" t="s">
        <v>149</v>
      </c>
      <c r="X122">
        <f t="shared" si="33"/>
        <v>0</v>
      </c>
      <c r="Y122">
        <f t="shared" si="19"/>
        <v>90</v>
      </c>
    </row>
    <row r="123" spans="1:27">
      <c r="A123" t="s">
        <v>235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205</v>
      </c>
      <c r="T123">
        <v>1</v>
      </c>
      <c r="U123" t="s">
        <v>149</v>
      </c>
      <c r="X123">
        <f t="shared" si="33"/>
        <v>0</v>
      </c>
      <c r="Y123">
        <f t="shared" si="19"/>
        <v>90</v>
      </c>
    </row>
    <row r="124" spans="1:27">
      <c r="A124" t="s">
        <v>236</v>
      </c>
      <c r="B124" s="6">
        <v>106</v>
      </c>
      <c r="C124">
        <v>1</v>
      </c>
      <c r="D124">
        <v>1</v>
      </c>
      <c r="E124">
        <v>2</v>
      </c>
      <c r="F124">
        <v>2</v>
      </c>
      <c r="G124">
        <v>2</v>
      </c>
      <c r="I124">
        <v>90</v>
      </c>
      <c r="J124">
        <f t="shared" si="20"/>
        <v>2</v>
      </c>
      <c r="K124">
        <f t="shared" si="30"/>
        <v>2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S124" t="s">
        <v>260</v>
      </c>
      <c r="T124">
        <v>1</v>
      </c>
      <c r="U124" t="s">
        <v>149</v>
      </c>
      <c r="X124">
        <f t="shared" si="33"/>
        <v>1</v>
      </c>
      <c r="Y124" t="str">
        <f t="shared" si="19"/>
        <v/>
      </c>
    </row>
    <row r="125" spans="1:27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7">
      <c r="A126" s="1" t="s">
        <v>207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7">
      <c r="A127" t="s">
        <v>258</v>
      </c>
      <c r="B127" s="6"/>
      <c r="C127">
        <v>1</v>
      </c>
      <c r="D127">
        <v>1</v>
      </c>
      <c r="E127">
        <v>2</v>
      </c>
      <c r="G127">
        <v>2</v>
      </c>
      <c r="I127">
        <v>100</v>
      </c>
      <c r="J127">
        <f t="shared" ref="J127:J130" si="35">IF(ISNUMBER(E127), E127, I127*G127/100)</f>
        <v>2</v>
      </c>
      <c r="O127">
        <f t="shared" si="34"/>
        <v>0</v>
      </c>
      <c r="X127">
        <f>IF(ISNUMBER(E127),1,0)</f>
        <v>1</v>
      </c>
      <c r="Y127" t="str">
        <f t="shared" si="19"/>
        <v/>
      </c>
    </row>
    <row r="128" spans="1:27">
      <c r="A128" t="s">
        <v>208</v>
      </c>
      <c r="B128" s="6"/>
      <c r="C128">
        <v>1</v>
      </c>
      <c r="D128">
        <v>1</v>
      </c>
      <c r="E128">
        <v>1</v>
      </c>
      <c r="G128">
        <v>1</v>
      </c>
      <c r="I128">
        <v>100</v>
      </c>
      <c r="J128">
        <f t="shared" si="35"/>
        <v>1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209</v>
      </c>
      <c r="B129" s="6"/>
      <c r="C129">
        <v>1</v>
      </c>
      <c r="D129">
        <v>1</v>
      </c>
      <c r="E129">
        <v>2</v>
      </c>
      <c r="G129">
        <v>2</v>
      </c>
      <c r="I129">
        <v>100</v>
      </c>
      <c r="J129">
        <f t="shared" si="35"/>
        <v>2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259</v>
      </c>
      <c r="B130" s="6"/>
      <c r="C130">
        <v>1</v>
      </c>
      <c r="D130">
        <v>1</v>
      </c>
      <c r="E130">
        <v>1</v>
      </c>
      <c r="G130">
        <v>1</v>
      </c>
      <c r="I130">
        <v>100</v>
      </c>
      <c r="J130">
        <f t="shared" si="35"/>
        <v>1</v>
      </c>
      <c r="O130">
        <f t="shared" si="34"/>
        <v>0</v>
      </c>
      <c r="Y130" t="str">
        <f t="shared" si="19"/>
        <v/>
      </c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3">
      <formula>IF(E3&gt;0,1,0)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2018-03-31T14:20:41Z</dcterms:modified>
</cp:coreProperties>
</file>